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avans-my.sharepoint.com/personal/m_kroos_avans_nl/Documents/Mappen Menno/Team PAS/FP&amp;A/"/>
    </mc:Choice>
  </mc:AlternateContent>
  <xr:revisionPtr revIDLastSave="63" documentId="8_{71248D30-A2D5-4E90-9E22-F567644F3954}" xr6:coauthVersionLast="46" xr6:coauthVersionMax="46" xr10:uidLastSave="{10BE19F4-1E90-4F3C-A682-07240A5C0582}"/>
  <bookViews>
    <workbookView xWindow="28680" yWindow="-120" windowWidth="29040" windowHeight="15840" firstSheet="10" activeTab="10" xr2:uid="{00000000-000D-0000-FFFF-FFFF00000000}"/>
  </bookViews>
  <sheets>
    <sheet name="_options" sheetId="2" state="hidden" r:id="rId1"/>
    <sheet name="_control" sheetId="4" state="hidden" r:id="rId2"/>
    <sheet name="pricelist" sheetId="16" state="hidden" r:id="rId3"/>
    <sheet name="eigen_prijslijst" sheetId="35" state="hidden" r:id="rId4"/>
    <sheet name="Lijst_medewerkers" sheetId="36" state="hidden" r:id="rId5"/>
    <sheet name="overzicht_dekkingsattribuut" sheetId="37" state="hidden" r:id="rId6"/>
    <sheet name="Dimensies_nieuw" sheetId="49" state="hidden" r:id="rId7"/>
    <sheet name="_verdeling" sheetId="38" state="hidden" r:id="rId8"/>
    <sheet name="P-begroting" sheetId="3" state="hidden" r:id="rId9"/>
    <sheet name="NEW" sheetId="41" state="hidden" r:id="rId10"/>
    <sheet name="Upload begroting" sheetId="52" r:id="rId11"/>
    <sheet name="Begroting" sheetId="6" state="hidden" r:id="rId12"/>
    <sheet name="Begrotingoverzicht" sheetId="10" state="hidden" r:id="rId13"/>
  </sheets>
  <definedNames>
    <definedName name="_xlnm._FilterDatabase" localSheetId="9" hidden="1">NEW!$E$27:$BL$27</definedName>
    <definedName name="_xlnm._FilterDatabase" localSheetId="8" hidden="1">'P-begroting'!$E$30:$BY$30</definedName>
    <definedName name="_xlnm._FilterDatabase" localSheetId="10" hidden="1">'Upload begroting'!$D$22:$BX$22</definedName>
    <definedName name="dekking">overzicht_dekkingsattribuut!$B$4:$C$3276</definedName>
    <definedName name="Factuurregels">#REF!</definedName>
    <definedName name="lijst_resources">Lijst_medewerkers!$C$5:$L$4123</definedName>
    <definedName name="Medewerkers">#REF!</definedName>
    <definedName name="new_accounts">Dimensies_nieuw!$B$33:$D$229</definedName>
    <definedName name="new_department">Dimensies_nieuw!$E$19:$H$27</definedName>
    <definedName name="new_resources">Lijst_medewerkers!$C$5:$M$4123</definedName>
    <definedName name="new_workorder">Dimensies_nieuw!$C$19:$D$27</definedName>
    <definedName name="Prijslijst">#REF!</definedName>
    <definedName name="prijslijst_eigen">eigen_prijslijst!$B$5:$O$2031</definedName>
    <definedName name="tarief_iter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22" i="36" l="1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B114" i="36"/>
  <c r="B115" i="36"/>
  <c r="B116" i="36"/>
  <c r="B117" i="36"/>
  <c r="B118" i="36"/>
  <c r="B119" i="36"/>
  <c r="B120" i="36"/>
  <c r="B121" i="36"/>
  <c r="B122" i="36"/>
  <c r="B123" i="36"/>
  <c r="B124" i="36"/>
  <c r="B125" i="36"/>
  <c r="B126" i="36"/>
  <c r="B127" i="36"/>
  <c r="B128" i="36"/>
  <c r="B129" i="36"/>
  <c r="B130" i="36"/>
  <c r="B131" i="36"/>
  <c r="B132" i="36"/>
  <c r="B133" i="36"/>
  <c r="B134" i="36"/>
  <c r="B135" i="36"/>
  <c r="B136" i="36"/>
  <c r="B137" i="36"/>
  <c r="B138" i="36"/>
  <c r="B139" i="36"/>
  <c r="B140" i="36"/>
  <c r="B141" i="36"/>
  <c r="B142" i="36"/>
  <c r="B143" i="36"/>
  <c r="B144" i="36"/>
  <c r="B145" i="36"/>
  <c r="B146" i="36"/>
  <c r="B147" i="36"/>
  <c r="B148" i="36"/>
  <c r="B149" i="36"/>
  <c r="B150" i="36"/>
  <c r="B151" i="36"/>
  <c r="B152" i="36"/>
  <c r="B153" i="36"/>
  <c r="B154" i="36"/>
  <c r="B155" i="36"/>
  <c r="B156" i="36"/>
  <c r="B157" i="36"/>
  <c r="B158" i="36"/>
  <c r="B159" i="36"/>
  <c r="B160" i="36"/>
  <c r="B161" i="36"/>
  <c r="B162" i="36"/>
  <c r="B163" i="36"/>
  <c r="B164" i="36"/>
  <c r="B165" i="36"/>
  <c r="B166" i="36"/>
  <c r="B167" i="36"/>
  <c r="B168" i="36"/>
  <c r="B169" i="36"/>
  <c r="B170" i="36"/>
  <c r="B171" i="36"/>
  <c r="B172" i="36"/>
  <c r="B173" i="36"/>
  <c r="B174" i="36"/>
  <c r="B175" i="36"/>
  <c r="B176" i="36"/>
  <c r="B177" i="36"/>
  <c r="B178" i="36"/>
  <c r="B179" i="36"/>
  <c r="B180" i="36"/>
  <c r="B181" i="36"/>
  <c r="B182" i="36"/>
  <c r="B183" i="36"/>
  <c r="B184" i="36"/>
  <c r="B185" i="36"/>
  <c r="B186" i="36"/>
  <c r="B187" i="36"/>
  <c r="B188" i="36"/>
  <c r="B189" i="36"/>
  <c r="B190" i="36"/>
  <c r="B191" i="36"/>
  <c r="B192" i="36"/>
  <c r="B193" i="36"/>
  <c r="B194" i="36"/>
  <c r="B195" i="36"/>
  <c r="B196" i="36"/>
  <c r="B197" i="36"/>
  <c r="B198" i="36"/>
  <c r="B199" i="36"/>
  <c r="B200" i="36"/>
  <c r="B201" i="36"/>
  <c r="B202" i="36"/>
  <c r="B203" i="36"/>
  <c r="B204" i="36"/>
  <c r="B205" i="36"/>
  <c r="B206" i="36"/>
  <c r="B207" i="36"/>
  <c r="B208" i="36"/>
  <c r="B209" i="36"/>
  <c r="B210" i="36"/>
  <c r="B211" i="36"/>
  <c r="B212" i="36"/>
  <c r="B213" i="36"/>
  <c r="B214" i="36"/>
  <c r="B215" i="36"/>
  <c r="B216" i="36"/>
  <c r="B217" i="36"/>
  <c r="B218" i="36"/>
  <c r="B219" i="36"/>
  <c r="B220" i="36"/>
  <c r="B221" i="36"/>
  <c r="B222" i="36"/>
  <c r="B223" i="36"/>
  <c r="B224" i="36"/>
  <c r="B225" i="36"/>
  <c r="B226" i="36"/>
  <c r="B227" i="36"/>
  <c r="B228" i="36"/>
  <c r="B229" i="36"/>
  <c r="B230" i="36"/>
  <c r="B231" i="36"/>
  <c r="B232" i="36"/>
  <c r="B233" i="36"/>
  <c r="B234" i="36"/>
  <c r="B235" i="36"/>
  <c r="B236" i="36"/>
  <c r="B237" i="36"/>
  <c r="B238" i="36"/>
  <c r="B239" i="36"/>
  <c r="B240" i="36"/>
  <c r="B241" i="36"/>
  <c r="B242" i="36"/>
  <c r="B243" i="36"/>
  <c r="B244" i="36"/>
  <c r="B245" i="36"/>
  <c r="B246" i="36"/>
  <c r="B247" i="36"/>
  <c r="B248" i="36"/>
  <c r="B249" i="36"/>
  <c r="B250" i="36"/>
  <c r="B251" i="36"/>
  <c r="B252" i="36"/>
  <c r="B253" i="36"/>
  <c r="B254" i="36"/>
  <c r="B255" i="36"/>
  <c r="B256" i="36"/>
  <c r="B257" i="36"/>
  <c r="B258" i="36"/>
  <c r="B259" i="36"/>
  <c r="B260" i="36"/>
  <c r="B261" i="36"/>
  <c r="B262" i="36"/>
  <c r="B263" i="36"/>
  <c r="B264" i="36"/>
  <c r="B265" i="36"/>
  <c r="B266" i="36"/>
  <c r="B267" i="36"/>
  <c r="B268" i="36"/>
  <c r="B269" i="36"/>
  <c r="B270" i="36"/>
  <c r="B271" i="36"/>
  <c r="B272" i="36"/>
  <c r="B273" i="36"/>
  <c r="B274" i="36"/>
  <c r="B275" i="36"/>
  <c r="B276" i="36"/>
  <c r="B277" i="36"/>
  <c r="B278" i="36"/>
  <c r="B279" i="36"/>
  <c r="B280" i="36"/>
  <c r="B281" i="36"/>
  <c r="B282" i="36"/>
  <c r="B283" i="36"/>
  <c r="B284" i="36"/>
  <c r="B285" i="36"/>
  <c r="B286" i="36"/>
  <c r="B287" i="36"/>
  <c r="B288" i="36"/>
  <c r="B289" i="36"/>
  <c r="B290" i="36"/>
  <c r="B291" i="36"/>
  <c r="B292" i="36"/>
  <c r="B293" i="36"/>
  <c r="B294" i="36"/>
  <c r="B295" i="36"/>
  <c r="B296" i="36"/>
  <c r="B297" i="36"/>
  <c r="B298" i="36"/>
  <c r="B299" i="36"/>
  <c r="B300" i="36"/>
  <c r="B301" i="36"/>
  <c r="B302" i="36"/>
  <c r="B303" i="36"/>
  <c r="B304" i="36"/>
  <c r="B305" i="36"/>
  <c r="B306" i="36"/>
  <c r="B307" i="36"/>
  <c r="B308" i="36"/>
  <c r="B309" i="36"/>
  <c r="B310" i="36"/>
  <c r="B311" i="36"/>
  <c r="B312" i="36"/>
  <c r="B313" i="36"/>
  <c r="B314" i="36"/>
  <c r="B315" i="36"/>
  <c r="B316" i="36"/>
  <c r="B317" i="36"/>
  <c r="B318" i="36"/>
  <c r="B319" i="36"/>
  <c r="B320" i="36"/>
  <c r="B321" i="36"/>
  <c r="B322" i="36"/>
  <c r="B323" i="36"/>
  <c r="B324" i="36"/>
  <c r="B325" i="36"/>
  <c r="B326" i="36"/>
  <c r="B327" i="36"/>
  <c r="B328" i="36"/>
  <c r="B329" i="36"/>
  <c r="B330" i="36"/>
  <c r="B331" i="36"/>
  <c r="B332" i="36"/>
  <c r="B333" i="36"/>
  <c r="B334" i="36"/>
  <c r="B335" i="36"/>
  <c r="B336" i="36"/>
  <c r="B337" i="36"/>
  <c r="B338" i="36"/>
  <c r="B339" i="36"/>
  <c r="B340" i="36"/>
  <c r="B341" i="36"/>
  <c r="B342" i="36"/>
  <c r="B343" i="36"/>
  <c r="B344" i="36"/>
  <c r="B345" i="36"/>
  <c r="B346" i="36"/>
  <c r="B347" i="36"/>
  <c r="B348" i="36"/>
  <c r="B349" i="36"/>
  <c r="B350" i="36"/>
  <c r="B351" i="36"/>
  <c r="B352" i="36"/>
  <c r="B353" i="36"/>
  <c r="B354" i="36"/>
  <c r="B355" i="36"/>
  <c r="B356" i="36"/>
  <c r="B357" i="36"/>
  <c r="B358" i="36"/>
  <c r="B359" i="36"/>
  <c r="B360" i="36"/>
  <c r="B361" i="36"/>
  <c r="B362" i="36"/>
  <c r="B363" i="36"/>
  <c r="B364" i="36"/>
  <c r="B365" i="36"/>
  <c r="B366" i="36"/>
  <c r="B367" i="36"/>
  <c r="B368" i="36"/>
  <c r="B369" i="36"/>
  <c r="B370" i="36"/>
  <c r="B371" i="36"/>
  <c r="B372" i="36"/>
  <c r="B373" i="36"/>
  <c r="B374" i="36"/>
  <c r="B375" i="36"/>
  <c r="B376" i="36"/>
  <c r="B377" i="36"/>
  <c r="B378" i="36"/>
  <c r="B379" i="36"/>
  <c r="B380" i="36"/>
  <c r="B381" i="36"/>
  <c r="B382" i="36"/>
  <c r="B383" i="36"/>
  <c r="B384" i="36"/>
  <c r="B385" i="36"/>
  <c r="B386" i="36"/>
  <c r="B387" i="36"/>
  <c r="B388" i="36"/>
  <c r="B389" i="36"/>
  <c r="B390" i="36"/>
  <c r="B391" i="36"/>
  <c r="B392" i="36"/>
  <c r="B393" i="36"/>
  <c r="B394" i="36"/>
  <c r="B395" i="36"/>
  <c r="B396" i="36"/>
  <c r="B397" i="36"/>
  <c r="B398" i="36"/>
  <c r="B399" i="36"/>
  <c r="B400" i="36"/>
  <c r="B401" i="36"/>
  <c r="B402" i="36"/>
  <c r="B403" i="36"/>
  <c r="B404" i="36"/>
  <c r="B405" i="36"/>
  <c r="B406" i="36"/>
  <c r="B407" i="36"/>
  <c r="B408" i="36"/>
  <c r="B409" i="36"/>
  <c r="B410" i="36"/>
  <c r="B411" i="36"/>
  <c r="B412" i="36"/>
  <c r="B413" i="36"/>
  <c r="B414" i="36"/>
  <c r="B415" i="36"/>
  <c r="B416" i="36"/>
  <c r="B417" i="36"/>
  <c r="B418" i="36"/>
  <c r="B419" i="36"/>
  <c r="B420" i="36"/>
  <c r="B421" i="36"/>
  <c r="B422" i="36"/>
  <c r="B423" i="36"/>
  <c r="B424" i="36"/>
  <c r="B425" i="36"/>
  <c r="B426" i="36"/>
  <c r="B427" i="36"/>
  <c r="B428" i="36"/>
  <c r="B429" i="36"/>
  <c r="B430" i="36"/>
  <c r="B431" i="36"/>
  <c r="B432" i="36"/>
  <c r="B433" i="36"/>
  <c r="B434" i="36"/>
  <c r="B435" i="36"/>
  <c r="B436" i="36"/>
  <c r="B437" i="36"/>
  <c r="B438" i="36"/>
  <c r="B439" i="36"/>
  <c r="B440" i="36"/>
  <c r="B441" i="36"/>
  <c r="B442" i="36"/>
  <c r="B443" i="36"/>
  <c r="B444" i="36"/>
  <c r="B445" i="36"/>
  <c r="B446" i="36"/>
  <c r="B447" i="36"/>
  <c r="B448" i="36"/>
  <c r="B449" i="36"/>
  <c r="B450" i="36"/>
  <c r="B451" i="36"/>
  <c r="B452" i="36"/>
  <c r="B453" i="36"/>
  <c r="B454" i="36"/>
  <c r="B455" i="36"/>
  <c r="B456" i="36"/>
  <c r="B457" i="36"/>
  <c r="B458" i="36"/>
  <c r="B459" i="36"/>
  <c r="B460" i="36"/>
  <c r="B461" i="36"/>
  <c r="B462" i="36"/>
  <c r="B463" i="36"/>
  <c r="B464" i="36"/>
  <c r="B465" i="36"/>
  <c r="B466" i="36"/>
  <c r="B467" i="36"/>
  <c r="B468" i="36"/>
  <c r="B469" i="36"/>
  <c r="B470" i="36"/>
  <c r="B471" i="36"/>
  <c r="B472" i="36"/>
  <c r="B473" i="36"/>
  <c r="B474" i="36"/>
  <c r="B475" i="36"/>
  <c r="B476" i="36"/>
  <c r="B477" i="36"/>
  <c r="B478" i="36"/>
  <c r="B479" i="36"/>
  <c r="B480" i="36"/>
  <c r="B481" i="36"/>
  <c r="B482" i="36"/>
  <c r="B483" i="36"/>
  <c r="B484" i="36"/>
  <c r="B485" i="36"/>
  <c r="B486" i="36"/>
  <c r="B487" i="36"/>
  <c r="B488" i="36"/>
  <c r="B489" i="36"/>
  <c r="B490" i="36"/>
  <c r="B491" i="36"/>
  <c r="B492" i="36"/>
  <c r="B493" i="36"/>
  <c r="B494" i="36"/>
  <c r="B495" i="36"/>
  <c r="B496" i="36"/>
  <c r="B497" i="36"/>
  <c r="B498" i="36"/>
  <c r="B499" i="36"/>
  <c r="B500" i="36"/>
  <c r="B501" i="36"/>
  <c r="B502" i="36"/>
  <c r="B503" i="36"/>
  <c r="B504" i="36"/>
  <c r="B505" i="36"/>
  <c r="B506" i="36"/>
  <c r="B507" i="36"/>
  <c r="B508" i="36"/>
  <c r="B509" i="36"/>
  <c r="B510" i="36"/>
  <c r="B511" i="36"/>
  <c r="B512" i="36"/>
  <c r="B513" i="36"/>
  <c r="B514" i="36"/>
  <c r="B515" i="36"/>
  <c r="B516" i="36"/>
  <c r="B517" i="36"/>
  <c r="B518" i="36"/>
  <c r="B519" i="36"/>
  <c r="B520" i="36"/>
  <c r="B521" i="36"/>
  <c r="B522" i="36"/>
  <c r="B523" i="36"/>
  <c r="B524" i="36"/>
  <c r="B525" i="36"/>
  <c r="B526" i="36"/>
  <c r="B527" i="36"/>
  <c r="B528" i="36"/>
  <c r="B529" i="36"/>
  <c r="B530" i="36"/>
  <c r="B531" i="36"/>
  <c r="B532" i="36"/>
  <c r="B533" i="36"/>
  <c r="B534" i="36"/>
  <c r="B535" i="36"/>
  <c r="B536" i="36"/>
  <c r="B537" i="36"/>
  <c r="B538" i="36"/>
  <c r="B539" i="36"/>
  <c r="B540" i="36"/>
  <c r="B541" i="36"/>
  <c r="B542" i="36"/>
  <c r="B543" i="36"/>
  <c r="B544" i="36"/>
  <c r="B545" i="36"/>
  <c r="B546" i="36"/>
  <c r="B547" i="36"/>
  <c r="B548" i="36"/>
  <c r="B549" i="36"/>
  <c r="B550" i="36"/>
  <c r="B551" i="36"/>
  <c r="B552" i="36"/>
  <c r="B553" i="36"/>
  <c r="B554" i="36"/>
  <c r="B555" i="36"/>
  <c r="B556" i="36"/>
  <c r="B557" i="36"/>
  <c r="B558" i="36"/>
  <c r="B559" i="36"/>
  <c r="B560" i="36"/>
  <c r="B561" i="36"/>
  <c r="B562" i="36"/>
  <c r="B563" i="36"/>
  <c r="B564" i="36"/>
  <c r="B565" i="36"/>
  <c r="B566" i="36"/>
  <c r="B567" i="36"/>
  <c r="B568" i="36"/>
  <c r="B569" i="36"/>
  <c r="B570" i="36"/>
  <c r="B571" i="36"/>
  <c r="B572" i="36"/>
  <c r="B573" i="36"/>
  <c r="B574" i="36"/>
  <c r="B575" i="36"/>
  <c r="B576" i="36"/>
  <c r="B577" i="36"/>
  <c r="B578" i="36"/>
  <c r="B579" i="36"/>
  <c r="B580" i="36"/>
  <c r="B581" i="36"/>
  <c r="B582" i="36"/>
  <c r="B583" i="36"/>
  <c r="B584" i="36"/>
  <c r="B585" i="36"/>
  <c r="B586" i="36"/>
  <c r="B587" i="36"/>
  <c r="B588" i="36"/>
  <c r="B589" i="36"/>
  <c r="B590" i="36"/>
  <c r="B591" i="36"/>
  <c r="B592" i="36"/>
  <c r="B593" i="36"/>
  <c r="B594" i="36"/>
  <c r="B595" i="36"/>
  <c r="B596" i="36"/>
  <c r="B597" i="36"/>
  <c r="B598" i="36"/>
  <c r="B599" i="36"/>
  <c r="B600" i="36"/>
  <c r="B601" i="36"/>
  <c r="B602" i="36"/>
  <c r="B603" i="36"/>
  <c r="B604" i="36"/>
  <c r="B605" i="36"/>
  <c r="B606" i="36"/>
  <c r="B607" i="36"/>
  <c r="B608" i="36"/>
  <c r="B609" i="36"/>
  <c r="B610" i="36"/>
  <c r="B611" i="36"/>
  <c r="B612" i="36"/>
  <c r="B613" i="36"/>
  <c r="B614" i="36"/>
  <c r="B615" i="36"/>
  <c r="B616" i="36"/>
  <c r="B617" i="36"/>
  <c r="B618" i="36"/>
  <c r="B619" i="36"/>
  <c r="B620" i="36"/>
  <c r="B621" i="36"/>
  <c r="B622" i="36"/>
  <c r="B623" i="36"/>
  <c r="B624" i="36"/>
  <c r="B625" i="36"/>
  <c r="B626" i="36"/>
  <c r="B627" i="36"/>
  <c r="B628" i="36"/>
  <c r="B629" i="36"/>
  <c r="B630" i="36"/>
  <c r="B631" i="36"/>
  <c r="B632" i="36"/>
  <c r="B633" i="36"/>
  <c r="B634" i="36"/>
  <c r="B635" i="36"/>
  <c r="B636" i="36"/>
  <c r="B637" i="36"/>
  <c r="B638" i="36"/>
  <c r="B639" i="36"/>
  <c r="B640" i="36"/>
  <c r="B641" i="36"/>
  <c r="B642" i="36"/>
  <c r="B643" i="36"/>
  <c r="B644" i="36"/>
  <c r="B645" i="36"/>
  <c r="B646" i="36"/>
  <c r="B647" i="36"/>
  <c r="B648" i="36"/>
  <c r="B649" i="36"/>
  <c r="B650" i="36"/>
  <c r="B651" i="36"/>
  <c r="B652" i="36"/>
  <c r="B653" i="36"/>
  <c r="B654" i="36"/>
  <c r="B655" i="36"/>
  <c r="B656" i="36"/>
  <c r="B657" i="36"/>
  <c r="B658" i="36"/>
  <c r="B659" i="36"/>
  <c r="B660" i="36"/>
  <c r="B661" i="36"/>
  <c r="B662" i="36"/>
  <c r="B663" i="36"/>
  <c r="B664" i="36"/>
  <c r="B665" i="36"/>
  <c r="B666" i="36"/>
  <c r="B667" i="36"/>
  <c r="B668" i="36"/>
  <c r="B669" i="36"/>
  <c r="B670" i="36"/>
  <c r="B671" i="36"/>
  <c r="B672" i="36"/>
  <c r="B673" i="36"/>
  <c r="B674" i="36"/>
  <c r="B675" i="36"/>
  <c r="B676" i="36"/>
  <c r="B677" i="36"/>
  <c r="B678" i="36"/>
  <c r="B679" i="36"/>
  <c r="B680" i="36"/>
  <c r="B681" i="36"/>
  <c r="B682" i="36"/>
  <c r="B683" i="36"/>
  <c r="B684" i="36"/>
  <c r="B685" i="36"/>
  <c r="B686" i="36"/>
  <c r="B687" i="36"/>
  <c r="B688" i="36"/>
  <c r="B689" i="36"/>
  <c r="B690" i="36"/>
  <c r="B691" i="36"/>
  <c r="B692" i="36"/>
  <c r="B693" i="36"/>
  <c r="B694" i="36"/>
  <c r="B695" i="36"/>
  <c r="B696" i="36"/>
  <c r="B697" i="36"/>
  <c r="B698" i="36"/>
  <c r="B699" i="36"/>
  <c r="B700" i="36"/>
  <c r="B701" i="36"/>
  <c r="B702" i="36"/>
  <c r="B703" i="36"/>
  <c r="B704" i="36"/>
  <c r="B705" i="36"/>
  <c r="B706" i="36"/>
  <c r="B707" i="36"/>
  <c r="B708" i="36"/>
  <c r="B709" i="36"/>
  <c r="B710" i="36"/>
  <c r="B711" i="36"/>
  <c r="B712" i="36"/>
  <c r="B713" i="36"/>
  <c r="B714" i="36"/>
  <c r="B715" i="36"/>
  <c r="B716" i="36"/>
  <c r="B717" i="36"/>
  <c r="B718" i="36"/>
  <c r="B719" i="36"/>
  <c r="B720" i="36"/>
  <c r="B721" i="36"/>
  <c r="B722" i="36"/>
  <c r="B723" i="36"/>
  <c r="B724" i="36"/>
  <c r="B725" i="36"/>
  <c r="B726" i="36"/>
  <c r="B727" i="36"/>
  <c r="B728" i="36"/>
  <c r="B729" i="36"/>
  <c r="B730" i="36"/>
  <c r="B731" i="36"/>
  <c r="B732" i="36"/>
  <c r="B733" i="36"/>
  <c r="B734" i="36"/>
  <c r="B735" i="36"/>
  <c r="B736" i="36"/>
  <c r="B737" i="36"/>
  <c r="B738" i="36"/>
  <c r="B739" i="36"/>
  <c r="B740" i="36"/>
  <c r="B741" i="36"/>
  <c r="B742" i="36"/>
  <c r="B743" i="36"/>
  <c r="B744" i="36"/>
  <c r="B745" i="36"/>
  <c r="B746" i="36"/>
  <c r="B747" i="36"/>
  <c r="B748" i="36"/>
  <c r="B749" i="36"/>
  <c r="B750" i="36"/>
  <c r="B751" i="36"/>
  <c r="B752" i="36"/>
  <c r="B753" i="36"/>
  <c r="B754" i="36"/>
  <c r="B755" i="36"/>
  <c r="B756" i="36"/>
  <c r="B757" i="36"/>
  <c r="B758" i="36"/>
  <c r="B759" i="36"/>
  <c r="B760" i="36"/>
  <c r="B761" i="36"/>
  <c r="B762" i="36"/>
  <c r="B763" i="36"/>
  <c r="B764" i="36"/>
  <c r="B765" i="36"/>
  <c r="B766" i="36"/>
  <c r="B767" i="36"/>
  <c r="B768" i="36"/>
  <c r="B769" i="36"/>
  <c r="B770" i="36"/>
  <c r="B771" i="36"/>
  <c r="B772" i="36"/>
  <c r="B773" i="36"/>
  <c r="B774" i="36"/>
  <c r="B775" i="36"/>
  <c r="B776" i="36"/>
  <c r="B777" i="36"/>
  <c r="B778" i="36"/>
  <c r="B779" i="36"/>
  <c r="B780" i="36"/>
  <c r="B781" i="36"/>
  <c r="B782" i="36"/>
  <c r="B783" i="36"/>
  <c r="B784" i="36"/>
  <c r="B785" i="36"/>
  <c r="B786" i="36"/>
  <c r="B787" i="36"/>
  <c r="B788" i="36"/>
  <c r="B789" i="36"/>
  <c r="B790" i="36"/>
  <c r="B791" i="36"/>
  <c r="B792" i="36"/>
  <c r="B793" i="36"/>
  <c r="B794" i="36"/>
  <c r="B795" i="36"/>
  <c r="B796" i="36"/>
  <c r="B797" i="36"/>
  <c r="B798" i="36"/>
  <c r="B799" i="36"/>
  <c r="B800" i="36"/>
  <c r="B801" i="36"/>
  <c r="B802" i="36"/>
  <c r="B803" i="36"/>
  <c r="B804" i="36"/>
  <c r="B805" i="36"/>
  <c r="B806" i="36"/>
  <c r="B807" i="36"/>
  <c r="B808" i="36"/>
  <c r="B809" i="36"/>
  <c r="B810" i="36"/>
  <c r="B811" i="36"/>
  <c r="B812" i="36"/>
  <c r="B813" i="36"/>
  <c r="B814" i="36"/>
  <c r="B815" i="36"/>
  <c r="B816" i="36"/>
  <c r="B817" i="36"/>
  <c r="B818" i="36"/>
  <c r="B819" i="36"/>
  <c r="B820" i="36"/>
  <c r="B821" i="36"/>
  <c r="B822" i="36"/>
  <c r="B823" i="36"/>
  <c r="B824" i="36"/>
  <c r="B825" i="36"/>
  <c r="B826" i="36"/>
  <c r="B827" i="36"/>
  <c r="B828" i="36"/>
  <c r="B829" i="36"/>
  <c r="B830" i="36"/>
  <c r="B831" i="36"/>
  <c r="B832" i="36"/>
  <c r="B833" i="36"/>
  <c r="B834" i="36"/>
  <c r="B835" i="36"/>
  <c r="B836" i="36"/>
  <c r="B837" i="36"/>
  <c r="B838" i="36"/>
  <c r="B839" i="36"/>
  <c r="B840" i="36"/>
  <c r="B841" i="36"/>
  <c r="B842" i="36"/>
  <c r="B843" i="36"/>
  <c r="B844" i="36"/>
  <c r="B845" i="36"/>
  <c r="B846" i="36"/>
  <c r="B847" i="36"/>
  <c r="B848" i="36"/>
  <c r="B849" i="36"/>
  <c r="B850" i="36"/>
  <c r="B851" i="36"/>
  <c r="B852" i="36"/>
  <c r="B853" i="36"/>
  <c r="B854" i="36"/>
  <c r="B855" i="36"/>
  <c r="B856" i="36"/>
  <c r="B857" i="36"/>
  <c r="B858" i="36"/>
  <c r="B859" i="36"/>
  <c r="B860" i="36"/>
  <c r="B861" i="36"/>
  <c r="B862" i="36"/>
  <c r="B863" i="36"/>
  <c r="B864" i="36"/>
  <c r="B865" i="36"/>
  <c r="B866" i="36"/>
  <c r="B867" i="36"/>
  <c r="B868" i="36"/>
  <c r="B869" i="36"/>
  <c r="B870" i="36"/>
  <c r="B871" i="36"/>
  <c r="B872" i="36"/>
  <c r="B873" i="36"/>
  <c r="B874" i="36"/>
  <c r="B875" i="36"/>
  <c r="B876" i="36"/>
  <c r="B877" i="36"/>
  <c r="B878" i="36"/>
  <c r="B879" i="36"/>
  <c r="B880" i="36"/>
  <c r="B881" i="36"/>
  <c r="B882" i="36"/>
  <c r="B883" i="36"/>
  <c r="B884" i="36"/>
  <c r="B885" i="36"/>
  <c r="B886" i="36"/>
  <c r="B887" i="36"/>
  <c r="B888" i="36"/>
  <c r="B889" i="36"/>
  <c r="B890" i="36"/>
  <c r="B891" i="36"/>
  <c r="B892" i="36"/>
  <c r="B893" i="36"/>
  <c r="B894" i="36"/>
  <c r="B895" i="36"/>
  <c r="B896" i="36"/>
  <c r="B897" i="36"/>
  <c r="B898" i="36"/>
  <c r="B899" i="36"/>
  <c r="B900" i="36"/>
  <c r="B901" i="36"/>
  <c r="B902" i="36"/>
  <c r="B903" i="36"/>
  <c r="B904" i="36"/>
  <c r="B905" i="36"/>
  <c r="B906" i="36"/>
  <c r="B907" i="36"/>
  <c r="B908" i="36"/>
  <c r="B909" i="36"/>
  <c r="B910" i="36"/>
  <c r="B911" i="36"/>
  <c r="B912" i="36"/>
  <c r="B913" i="36"/>
  <c r="B914" i="36"/>
  <c r="B915" i="36"/>
  <c r="B916" i="36"/>
  <c r="B917" i="36"/>
  <c r="B918" i="36"/>
  <c r="B919" i="36"/>
  <c r="B920" i="36"/>
  <c r="B921" i="36"/>
  <c r="B922" i="36"/>
  <c r="B923" i="36"/>
  <c r="B924" i="36"/>
  <c r="B925" i="36"/>
  <c r="B926" i="36"/>
  <c r="B927" i="36"/>
  <c r="B928" i="36"/>
  <c r="B929" i="36"/>
  <c r="B930" i="36"/>
  <c r="B931" i="36"/>
  <c r="B932" i="36"/>
  <c r="B933" i="36"/>
  <c r="B934" i="36"/>
  <c r="B935" i="36"/>
  <c r="B936" i="36"/>
  <c r="B937" i="36"/>
  <c r="B938" i="36"/>
  <c r="B939" i="36"/>
  <c r="B940" i="36"/>
  <c r="B941" i="36"/>
  <c r="B942" i="36"/>
  <c r="B943" i="36"/>
  <c r="B944" i="36"/>
  <c r="B945" i="36"/>
  <c r="B946" i="36"/>
  <c r="B947" i="36"/>
  <c r="B948" i="36"/>
  <c r="B949" i="36"/>
  <c r="B950" i="36"/>
  <c r="B951" i="36"/>
  <c r="B952" i="36"/>
  <c r="B953" i="36"/>
  <c r="B954" i="36"/>
  <c r="B955" i="36"/>
  <c r="B956" i="36"/>
  <c r="B957" i="36"/>
  <c r="B958" i="36"/>
  <c r="B959" i="36"/>
  <c r="B960" i="36"/>
  <c r="B961" i="36"/>
  <c r="B962" i="36"/>
  <c r="B963" i="36"/>
  <c r="B964" i="36"/>
  <c r="B965" i="36"/>
  <c r="B966" i="36"/>
  <c r="B967" i="36"/>
  <c r="B968" i="36"/>
  <c r="B969" i="36"/>
  <c r="B970" i="36"/>
  <c r="B971" i="36"/>
  <c r="B972" i="36"/>
  <c r="B973" i="36"/>
  <c r="B974" i="36"/>
  <c r="B975" i="36"/>
  <c r="B976" i="36"/>
  <c r="B977" i="36"/>
  <c r="B978" i="36"/>
  <c r="B979" i="36"/>
  <c r="B980" i="36"/>
  <c r="B981" i="36"/>
  <c r="B982" i="36"/>
  <c r="B983" i="36"/>
  <c r="B984" i="36"/>
  <c r="B985" i="36"/>
  <c r="B986" i="36"/>
  <c r="B987" i="36"/>
  <c r="B988" i="36"/>
  <c r="B989" i="36"/>
  <c r="B990" i="36"/>
  <c r="B991" i="36"/>
  <c r="B992" i="36"/>
  <c r="B993" i="36"/>
  <c r="B994" i="36"/>
  <c r="B995" i="36"/>
  <c r="B996" i="36"/>
  <c r="B997" i="36"/>
  <c r="B998" i="36"/>
  <c r="B999" i="36"/>
  <c r="B1000" i="36"/>
  <c r="B1001" i="36"/>
  <c r="B1002" i="36"/>
  <c r="B1003" i="36"/>
  <c r="B1004" i="36"/>
  <c r="B1005" i="36"/>
  <c r="B1006" i="36"/>
  <c r="B1007" i="36"/>
  <c r="B1008" i="36"/>
  <c r="B1009" i="36"/>
  <c r="B1010" i="36"/>
  <c r="B1011" i="36"/>
  <c r="B1012" i="36"/>
  <c r="B1013" i="36"/>
  <c r="B1014" i="36"/>
  <c r="B1015" i="36"/>
  <c r="B1016" i="36"/>
  <c r="B1017" i="36"/>
  <c r="B1018" i="36"/>
  <c r="B1019" i="36"/>
  <c r="B1020" i="36"/>
  <c r="B1021" i="36"/>
  <c r="B1022" i="36"/>
  <c r="B1023" i="36"/>
  <c r="B1024" i="36"/>
  <c r="B1025" i="36"/>
  <c r="B1026" i="36"/>
  <c r="B1027" i="36"/>
  <c r="B1028" i="36"/>
  <c r="B1029" i="36"/>
  <c r="B1030" i="36"/>
  <c r="B1031" i="36"/>
  <c r="B1032" i="36"/>
  <c r="B1033" i="36"/>
  <c r="B1034" i="36"/>
  <c r="B1035" i="36"/>
  <c r="B1036" i="36"/>
  <c r="B1037" i="36"/>
  <c r="B1038" i="36"/>
  <c r="B1039" i="36"/>
  <c r="B1040" i="36"/>
  <c r="B1041" i="36"/>
  <c r="B1042" i="36"/>
  <c r="B1043" i="36"/>
  <c r="B1044" i="36"/>
  <c r="B1045" i="36"/>
  <c r="B1046" i="36"/>
  <c r="B1047" i="36"/>
  <c r="B1048" i="36"/>
  <c r="B1049" i="36"/>
  <c r="B1050" i="36"/>
  <c r="B1051" i="36"/>
  <c r="B1052" i="36"/>
  <c r="B1053" i="36"/>
  <c r="B1054" i="36"/>
  <c r="B1055" i="36"/>
  <c r="B1056" i="36"/>
  <c r="B1057" i="36"/>
  <c r="B1058" i="36"/>
  <c r="B1059" i="36"/>
  <c r="B1060" i="36"/>
  <c r="B1061" i="36"/>
  <c r="B1062" i="36"/>
  <c r="B1063" i="36"/>
  <c r="B1064" i="36"/>
  <c r="B1065" i="36"/>
  <c r="B1066" i="36"/>
  <c r="B1067" i="36"/>
  <c r="B1068" i="36"/>
  <c r="B1069" i="36"/>
  <c r="B1070" i="36"/>
  <c r="B1071" i="36"/>
  <c r="B1072" i="36"/>
  <c r="B1073" i="36"/>
  <c r="B1074" i="36"/>
  <c r="B1075" i="36"/>
  <c r="B1076" i="36"/>
  <c r="B1077" i="36"/>
  <c r="B1078" i="36"/>
  <c r="B1079" i="36"/>
  <c r="B1080" i="36"/>
  <c r="B1081" i="36"/>
  <c r="B1082" i="36"/>
  <c r="B1083" i="36"/>
  <c r="B1084" i="36"/>
  <c r="B1085" i="36"/>
  <c r="B1086" i="36"/>
  <c r="B1087" i="36"/>
  <c r="B1088" i="36"/>
  <c r="B1089" i="36"/>
  <c r="B1090" i="36"/>
  <c r="B1091" i="36"/>
  <c r="B1092" i="36"/>
  <c r="B1093" i="36"/>
  <c r="B1094" i="36"/>
  <c r="B1095" i="36"/>
  <c r="B1096" i="36"/>
  <c r="B1097" i="36"/>
  <c r="B1098" i="36"/>
  <c r="B1099" i="36"/>
  <c r="B1100" i="36"/>
  <c r="B1101" i="36"/>
  <c r="B1102" i="36"/>
  <c r="B1103" i="36"/>
  <c r="B1104" i="36"/>
  <c r="B1105" i="36"/>
  <c r="B1106" i="36"/>
  <c r="B1107" i="36"/>
  <c r="B1108" i="36"/>
  <c r="B1109" i="36"/>
  <c r="B1110" i="36"/>
  <c r="B1111" i="36"/>
  <c r="B1112" i="36"/>
  <c r="B1113" i="36"/>
  <c r="B1114" i="36"/>
  <c r="B1115" i="36"/>
  <c r="B1116" i="36"/>
  <c r="B1117" i="36"/>
  <c r="B1118" i="36"/>
  <c r="B1119" i="36"/>
  <c r="B1120" i="36"/>
  <c r="B1121" i="36"/>
  <c r="B1122" i="36"/>
  <c r="B1123" i="36"/>
  <c r="B1124" i="36"/>
  <c r="B1125" i="36"/>
  <c r="B1126" i="36"/>
  <c r="B1127" i="36"/>
  <c r="B1128" i="36"/>
  <c r="B1129" i="36"/>
  <c r="B1130" i="36"/>
  <c r="B1131" i="36"/>
  <c r="B1132" i="36"/>
  <c r="B1133" i="36"/>
  <c r="B1134" i="36"/>
  <c r="B1135" i="36"/>
  <c r="B1136" i="36"/>
  <c r="B1137" i="36"/>
  <c r="B1138" i="36"/>
  <c r="B1139" i="36"/>
  <c r="B1140" i="36"/>
  <c r="B1141" i="36"/>
  <c r="B1142" i="36"/>
  <c r="B1143" i="36"/>
  <c r="B1144" i="36"/>
  <c r="B1145" i="36"/>
  <c r="B1146" i="36"/>
  <c r="B1147" i="36"/>
  <c r="B1148" i="36"/>
  <c r="B1149" i="36"/>
  <c r="B1150" i="36"/>
  <c r="B1151" i="36"/>
  <c r="B1152" i="36"/>
  <c r="B1153" i="36"/>
  <c r="B1154" i="36"/>
  <c r="B1155" i="36"/>
  <c r="B1156" i="36"/>
  <c r="B1157" i="36"/>
  <c r="B1158" i="36"/>
  <c r="B1159" i="36"/>
  <c r="B1160" i="36"/>
  <c r="B1161" i="36"/>
  <c r="B1162" i="36"/>
  <c r="B1163" i="36"/>
  <c r="B1164" i="36"/>
  <c r="B1165" i="36"/>
  <c r="B1166" i="36"/>
  <c r="B1167" i="36"/>
  <c r="B1168" i="36"/>
  <c r="B1169" i="36"/>
  <c r="B1170" i="36"/>
  <c r="B1171" i="36"/>
  <c r="B1172" i="36"/>
  <c r="B1173" i="36"/>
  <c r="B1174" i="36"/>
  <c r="B1175" i="36"/>
  <c r="B1176" i="36"/>
  <c r="B1177" i="36"/>
  <c r="B1178" i="36"/>
  <c r="B1179" i="36"/>
  <c r="B1180" i="36"/>
  <c r="B1181" i="36"/>
  <c r="B1182" i="36"/>
  <c r="B1183" i="36"/>
  <c r="B1184" i="36"/>
  <c r="B1185" i="36"/>
  <c r="B1186" i="36"/>
  <c r="B1187" i="36"/>
  <c r="B1188" i="36"/>
  <c r="B1189" i="36"/>
  <c r="B1190" i="36"/>
  <c r="B1191" i="36"/>
  <c r="B1192" i="36"/>
  <c r="B1193" i="36"/>
  <c r="B1194" i="36"/>
  <c r="B1195" i="36"/>
  <c r="B1196" i="36"/>
  <c r="B1197" i="36"/>
  <c r="B1198" i="36"/>
  <c r="B1199" i="36"/>
  <c r="B1200" i="36"/>
  <c r="B1201" i="36"/>
  <c r="B1202" i="36"/>
  <c r="B1203" i="36"/>
  <c r="B1204" i="36"/>
  <c r="B1205" i="36"/>
  <c r="B1206" i="36"/>
  <c r="B1207" i="36"/>
  <c r="B1208" i="36"/>
  <c r="B1209" i="36"/>
  <c r="B1210" i="36"/>
  <c r="B1211" i="36"/>
  <c r="B1212" i="36"/>
  <c r="B1213" i="36"/>
  <c r="B1214" i="36"/>
  <c r="B1215" i="36"/>
  <c r="B1216" i="36"/>
  <c r="B1217" i="36"/>
  <c r="B1218" i="36"/>
  <c r="B1219" i="36"/>
  <c r="B1220" i="36"/>
  <c r="B1221" i="36"/>
  <c r="B1222" i="36"/>
  <c r="B1223" i="36"/>
  <c r="B1224" i="36"/>
  <c r="B1225" i="36"/>
  <c r="B1226" i="36"/>
  <c r="B1227" i="36"/>
  <c r="B1228" i="36"/>
  <c r="B1229" i="36"/>
  <c r="B1230" i="36"/>
  <c r="B1231" i="36"/>
  <c r="B1232" i="36"/>
  <c r="B1233" i="36"/>
  <c r="B1234" i="36"/>
  <c r="B1235" i="36"/>
  <c r="B1236" i="36"/>
  <c r="B1237" i="36"/>
  <c r="B1238" i="36"/>
  <c r="B1239" i="36"/>
  <c r="B1240" i="36"/>
  <c r="B1241" i="36"/>
  <c r="B1242" i="36"/>
  <c r="B1243" i="36"/>
  <c r="B1244" i="36"/>
  <c r="B1245" i="36"/>
  <c r="B1246" i="36"/>
  <c r="B1247" i="36"/>
  <c r="B1248" i="36"/>
  <c r="B1249" i="36"/>
  <c r="B1250" i="36"/>
  <c r="B1251" i="36"/>
  <c r="B1252" i="36"/>
  <c r="B1253" i="36"/>
  <c r="B1254" i="36"/>
  <c r="B1255" i="36"/>
  <c r="B1256" i="36"/>
  <c r="B1257" i="36"/>
  <c r="B1258" i="36"/>
  <c r="B1259" i="36"/>
  <c r="B1260" i="36"/>
  <c r="B1261" i="36"/>
  <c r="B1262" i="36"/>
  <c r="B1263" i="36"/>
  <c r="B1264" i="36"/>
  <c r="B1265" i="36"/>
  <c r="B1266" i="36"/>
  <c r="B1267" i="36"/>
  <c r="B1268" i="36"/>
  <c r="B1269" i="36"/>
  <c r="B1270" i="36"/>
  <c r="B1271" i="36"/>
  <c r="B1272" i="36"/>
  <c r="B1273" i="36"/>
  <c r="B1274" i="36"/>
  <c r="B1275" i="36"/>
  <c r="B1276" i="36"/>
  <c r="B1277" i="36"/>
  <c r="B1278" i="36"/>
  <c r="B1279" i="36"/>
  <c r="B1280" i="36"/>
  <c r="B1281" i="36"/>
  <c r="B1282" i="36"/>
  <c r="B1283" i="36"/>
  <c r="B1284" i="36"/>
  <c r="B1285" i="36"/>
  <c r="B1286" i="36"/>
  <c r="B1287" i="36"/>
  <c r="B1288" i="36"/>
  <c r="B1289" i="36"/>
  <c r="B1290" i="36"/>
  <c r="B1291" i="36"/>
  <c r="B1292" i="36"/>
  <c r="B1293" i="36"/>
  <c r="B1294" i="36"/>
  <c r="B1295" i="36"/>
  <c r="B1296" i="36"/>
  <c r="B1297" i="36"/>
  <c r="B1298" i="36"/>
  <c r="B1299" i="36"/>
  <c r="B1300" i="36"/>
  <c r="B1301" i="36"/>
  <c r="B1302" i="36"/>
  <c r="B1303" i="36"/>
  <c r="B1304" i="36"/>
  <c r="B1305" i="36"/>
  <c r="B1306" i="36"/>
  <c r="B1307" i="36"/>
  <c r="B1308" i="36"/>
  <c r="B1309" i="36"/>
  <c r="B1310" i="36"/>
  <c r="B1311" i="36"/>
  <c r="B1312" i="36"/>
  <c r="B1313" i="36"/>
  <c r="B1314" i="36"/>
  <c r="B1315" i="36"/>
  <c r="B1316" i="36"/>
  <c r="B1317" i="36"/>
  <c r="B1318" i="36"/>
  <c r="B1319" i="36"/>
  <c r="B1320" i="36"/>
  <c r="B1321" i="36"/>
  <c r="B1322" i="36"/>
  <c r="B1323" i="36"/>
  <c r="B1324" i="36"/>
  <c r="B1325" i="36"/>
  <c r="B1326" i="36"/>
  <c r="B1327" i="36"/>
  <c r="B1328" i="36"/>
  <c r="B1329" i="36"/>
  <c r="B1330" i="36"/>
  <c r="B1331" i="36"/>
  <c r="B1332" i="36"/>
  <c r="B1333" i="36"/>
  <c r="B1334" i="36"/>
  <c r="B1335" i="36"/>
  <c r="B1336" i="36"/>
  <c r="B1337" i="36"/>
  <c r="B1338" i="36"/>
  <c r="B1339" i="36"/>
  <c r="B1340" i="36"/>
  <c r="B1341" i="36"/>
  <c r="B1342" i="36"/>
  <c r="B1343" i="36"/>
  <c r="B1344" i="36"/>
  <c r="B1345" i="36"/>
  <c r="B1346" i="36"/>
  <c r="B1347" i="36"/>
  <c r="B1348" i="36"/>
  <c r="B1349" i="36"/>
  <c r="B1350" i="36"/>
  <c r="B1351" i="36"/>
  <c r="B1352" i="36"/>
  <c r="B1353" i="36"/>
  <c r="B1354" i="36"/>
  <c r="B1355" i="36"/>
  <c r="B1356" i="36"/>
  <c r="B1357" i="36"/>
  <c r="B1358" i="36"/>
  <c r="B1359" i="36"/>
  <c r="B1360" i="36"/>
  <c r="B1361" i="36"/>
  <c r="B1362" i="36"/>
  <c r="B1363" i="36"/>
  <c r="B1364" i="36"/>
  <c r="B1365" i="36"/>
  <c r="B1366" i="36"/>
  <c r="B1367" i="36"/>
  <c r="B1368" i="36"/>
  <c r="B1369" i="36"/>
  <c r="B1370" i="36"/>
  <c r="B1371" i="36"/>
  <c r="B1372" i="36"/>
  <c r="B1373" i="36"/>
  <c r="B1374" i="36"/>
  <c r="B1375" i="36"/>
  <c r="B1376" i="36"/>
  <c r="B1377" i="36"/>
  <c r="B1378" i="36"/>
  <c r="B1379" i="36"/>
  <c r="B1380" i="36"/>
  <c r="B1381" i="36"/>
  <c r="B1382" i="36"/>
  <c r="B1383" i="36"/>
  <c r="B1384" i="36"/>
  <c r="B1385" i="36"/>
  <c r="B1386" i="36"/>
  <c r="B1387" i="36"/>
  <c r="B1388" i="36"/>
  <c r="B1389" i="36"/>
  <c r="B1390" i="36"/>
  <c r="B1391" i="36"/>
  <c r="B1392" i="36"/>
  <c r="B1393" i="36"/>
  <c r="B1394" i="36"/>
  <c r="B1395" i="36"/>
  <c r="B1396" i="36"/>
  <c r="B1397" i="36"/>
  <c r="B1398" i="36"/>
  <c r="B1399" i="36"/>
  <c r="B1400" i="36"/>
  <c r="B1401" i="36"/>
  <c r="B1402" i="36"/>
  <c r="B1403" i="36"/>
  <c r="B1404" i="36"/>
  <c r="B1405" i="36"/>
  <c r="B1406" i="36"/>
  <c r="B1407" i="36"/>
  <c r="B1408" i="36"/>
  <c r="B1409" i="36"/>
  <c r="B1410" i="36"/>
  <c r="B1411" i="36"/>
  <c r="B1412" i="36"/>
  <c r="B1413" i="36"/>
  <c r="B1414" i="36"/>
  <c r="B1415" i="36"/>
  <c r="B1416" i="36"/>
  <c r="B1417" i="36"/>
  <c r="B1418" i="36"/>
  <c r="B1419" i="36"/>
  <c r="B1420" i="36"/>
  <c r="B1421" i="36"/>
  <c r="B1422" i="36"/>
  <c r="B1423" i="36"/>
  <c r="B1424" i="36"/>
  <c r="B1425" i="36"/>
  <c r="B1426" i="36"/>
  <c r="B1427" i="36"/>
  <c r="B1428" i="36"/>
  <c r="B1429" i="36"/>
  <c r="B1430" i="36"/>
  <c r="B1431" i="36"/>
  <c r="B1432" i="36"/>
  <c r="B1433" i="36"/>
  <c r="B1434" i="36"/>
  <c r="B1435" i="36"/>
  <c r="B1436" i="36"/>
  <c r="B1437" i="36"/>
  <c r="B1438" i="36"/>
  <c r="B1439" i="36"/>
  <c r="B1440" i="36"/>
  <c r="B1441" i="36"/>
  <c r="B1442" i="36"/>
  <c r="B1443" i="36"/>
  <c r="B1444" i="36"/>
  <c r="B1445" i="36"/>
  <c r="B1446" i="36"/>
  <c r="B1447" i="36"/>
  <c r="B1448" i="36"/>
  <c r="B1449" i="36"/>
  <c r="B1450" i="36"/>
  <c r="B1451" i="36"/>
  <c r="B1452" i="36"/>
  <c r="B1453" i="36"/>
  <c r="B1454" i="36"/>
  <c r="B1455" i="36"/>
  <c r="B1456" i="36"/>
  <c r="B1457" i="36"/>
  <c r="B1458" i="36"/>
  <c r="B1459" i="36"/>
  <c r="B1460" i="36"/>
  <c r="B1461" i="36"/>
  <c r="B1462" i="36"/>
  <c r="B1463" i="36"/>
  <c r="B1464" i="36"/>
  <c r="B1465" i="36"/>
  <c r="B1466" i="36"/>
  <c r="B1467" i="36"/>
  <c r="B1468" i="36"/>
  <c r="B1469" i="36"/>
  <c r="B1470" i="36"/>
  <c r="B1471" i="36"/>
  <c r="B1472" i="36"/>
  <c r="B1473" i="36"/>
  <c r="B1474" i="36"/>
  <c r="B1475" i="36"/>
  <c r="B1476" i="36"/>
  <c r="B1477" i="36"/>
  <c r="B1478" i="36"/>
  <c r="B1479" i="36"/>
  <c r="B1480" i="36"/>
  <c r="B1481" i="36"/>
  <c r="B1482" i="36"/>
  <c r="B1483" i="36"/>
  <c r="B1484" i="36"/>
  <c r="B1485" i="36"/>
  <c r="B1486" i="36"/>
  <c r="B1487" i="36"/>
  <c r="B1488" i="36"/>
  <c r="B1489" i="36"/>
  <c r="B1490" i="36"/>
  <c r="B1491" i="36"/>
  <c r="B1492" i="36"/>
  <c r="B1493" i="36"/>
  <c r="B1494" i="36"/>
  <c r="B1495" i="36"/>
  <c r="B1496" i="36"/>
  <c r="B1497" i="36"/>
  <c r="B1498" i="36"/>
  <c r="B1499" i="36"/>
  <c r="B1500" i="36"/>
  <c r="B1501" i="36"/>
  <c r="B1502" i="36"/>
  <c r="B1503" i="36"/>
  <c r="B1504" i="36"/>
  <c r="B1505" i="36"/>
  <c r="B1506" i="36"/>
  <c r="B1507" i="36"/>
  <c r="B1508" i="36"/>
  <c r="B1509" i="36"/>
  <c r="B1510" i="36"/>
  <c r="B1511" i="36"/>
  <c r="B1512" i="36"/>
  <c r="B1513" i="36"/>
  <c r="B1514" i="36"/>
  <c r="B1515" i="36"/>
  <c r="B1516" i="36"/>
  <c r="B1517" i="36"/>
  <c r="B1518" i="36"/>
  <c r="B1519" i="36"/>
  <c r="B1520" i="36"/>
  <c r="B1521" i="36"/>
  <c r="B1522" i="36"/>
  <c r="B1523" i="36"/>
  <c r="B1524" i="36"/>
  <c r="B1525" i="36"/>
  <c r="B1526" i="36"/>
  <c r="B1527" i="36"/>
  <c r="B1528" i="36"/>
  <c r="B1529" i="36"/>
  <c r="B1530" i="36"/>
  <c r="B1531" i="36"/>
  <c r="B1532" i="36"/>
  <c r="B1533" i="36"/>
  <c r="B1534" i="36"/>
  <c r="B1535" i="36"/>
  <c r="B1536" i="36"/>
  <c r="B1537" i="36"/>
  <c r="B1538" i="36"/>
  <c r="B1539" i="36"/>
  <c r="B1540" i="36"/>
  <c r="B1541" i="36"/>
  <c r="B1542" i="36"/>
  <c r="B1543" i="36"/>
  <c r="B1544" i="36"/>
  <c r="B1545" i="36"/>
  <c r="B1546" i="36"/>
  <c r="B1547" i="36"/>
  <c r="B1548" i="36"/>
  <c r="B1549" i="36"/>
  <c r="B1550" i="36"/>
  <c r="B1551" i="36"/>
  <c r="B1552" i="36"/>
  <c r="B1553" i="36"/>
  <c r="B1554" i="36"/>
  <c r="B1555" i="36"/>
  <c r="B1556" i="36"/>
  <c r="B1557" i="36"/>
  <c r="B1558" i="36"/>
  <c r="B1559" i="36"/>
  <c r="B1560" i="36"/>
  <c r="B1561" i="36"/>
  <c r="B1562" i="36"/>
  <c r="B1563" i="36"/>
  <c r="B1564" i="36"/>
  <c r="B1565" i="36"/>
  <c r="B1566" i="36"/>
  <c r="B1567" i="36"/>
  <c r="B1568" i="36"/>
  <c r="B1569" i="36"/>
  <c r="B1570" i="36"/>
  <c r="B1571" i="36"/>
  <c r="B1572" i="36"/>
  <c r="B1573" i="36"/>
  <c r="B1574" i="36"/>
  <c r="B1575" i="36"/>
  <c r="B1576" i="36"/>
  <c r="B1577" i="36"/>
  <c r="B1578" i="36"/>
  <c r="B1579" i="36"/>
  <c r="B1580" i="36"/>
  <c r="B1581" i="36"/>
  <c r="B1582" i="36"/>
  <c r="B1583" i="36"/>
  <c r="B1584" i="36"/>
  <c r="B1585" i="36"/>
  <c r="B1586" i="36"/>
  <c r="B1587" i="36"/>
  <c r="B1588" i="36"/>
  <c r="B1589" i="36"/>
  <c r="B1590" i="36"/>
  <c r="B1591" i="36"/>
  <c r="B1592" i="36"/>
  <c r="B1593" i="36"/>
  <c r="B1594" i="36"/>
  <c r="B1595" i="36"/>
  <c r="B1596" i="36"/>
  <c r="B1597" i="36"/>
  <c r="B1598" i="36"/>
  <c r="B1599" i="36"/>
  <c r="B1600" i="36"/>
  <c r="B1601" i="36"/>
  <c r="B1602" i="36"/>
  <c r="B1603" i="36"/>
  <c r="B1604" i="36"/>
  <c r="B1605" i="36"/>
  <c r="B1606" i="36"/>
  <c r="B1607" i="36"/>
  <c r="B1608" i="36"/>
  <c r="B1609" i="36"/>
  <c r="B1610" i="36"/>
  <c r="B1611" i="36"/>
  <c r="B1612" i="36"/>
  <c r="B1613" i="36"/>
  <c r="B1614" i="36"/>
  <c r="B1615" i="36"/>
  <c r="B1616" i="36"/>
  <c r="B1617" i="36"/>
  <c r="B1618" i="36"/>
  <c r="B1619" i="36"/>
  <c r="B1620" i="36"/>
  <c r="B1621" i="36"/>
  <c r="B1622" i="36"/>
  <c r="B1623" i="36"/>
  <c r="B1624" i="36"/>
  <c r="B1625" i="36"/>
  <c r="B1626" i="36"/>
  <c r="B1627" i="36"/>
  <c r="B1628" i="36"/>
  <c r="B1629" i="36"/>
  <c r="B1630" i="36"/>
  <c r="B1631" i="36"/>
  <c r="B1632" i="36"/>
  <c r="B1633" i="36"/>
  <c r="B1634" i="36"/>
  <c r="B1635" i="36"/>
  <c r="B1636" i="36"/>
  <c r="B1637" i="36"/>
  <c r="B1638" i="36"/>
  <c r="B1639" i="36"/>
  <c r="B1640" i="36"/>
  <c r="B1641" i="36"/>
  <c r="B1642" i="36"/>
  <c r="B1643" i="36"/>
  <c r="B1644" i="36"/>
  <c r="B1645" i="36"/>
  <c r="B1646" i="36"/>
  <c r="B1647" i="36"/>
  <c r="B1648" i="36"/>
  <c r="B1649" i="36"/>
  <c r="B1650" i="36"/>
  <c r="B1651" i="36"/>
  <c r="B1652" i="36"/>
  <c r="B1653" i="36"/>
  <c r="B1654" i="36"/>
  <c r="B1655" i="36"/>
  <c r="B1656" i="36"/>
  <c r="B1657" i="36"/>
  <c r="B1658" i="36"/>
  <c r="B1659" i="36"/>
  <c r="B1660" i="36"/>
  <c r="B1661" i="36"/>
  <c r="B1662" i="36"/>
  <c r="B1663" i="36"/>
  <c r="B1664" i="36"/>
  <c r="B1665" i="36"/>
  <c r="B1666" i="36"/>
  <c r="B1667" i="36"/>
  <c r="B1668" i="36"/>
  <c r="B1669" i="36"/>
  <c r="B1670" i="36"/>
  <c r="B1671" i="36"/>
  <c r="B1672" i="36"/>
  <c r="B1673" i="36"/>
  <c r="B1674" i="36"/>
  <c r="B1675" i="36"/>
  <c r="B1676" i="36"/>
  <c r="B1677" i="36"/>
  <c r="B1678" i="36"/>
  <c r="B1679" i="36"/>
  <c r="B1680" i="36"/>
  <c r="B1681" i="36"/>
  <c r="B1682" i="36"/>
  <c r="B1683" i="36"/>
  <c r="B1684" i="36"/>
  <c r="B1685" i="36"/>
  <c r="B1686" i="36"/>
  <c r="B1687" i="36"/>
  <c r="B1688" i="36"/>
  <c r="B1689" i="36"/>
  <c r="B1690" i="36"/>
  <c r="B1691" i="36"/>
  <c r="B1692" i="36"/>
  <c r="B1693" i="36"/>
  <c r="B1694" i="36"/>
  <c r="B1695" i="36"/>
  <c r="B1696" i="36"/>
  <c r="B1697" i="36"/>
  <c r="B1698" i="36"/>
  <c r="B1699" i="36"/>
  <c r="B1700" i="36"/>
  <c r="B1701" i="36"/>
  <c r="B1702" i="36"/>
  <c r="B1703" i="36"/>
  <c r="B1704" i="36"/>
  <c r="B1705" i="36"/>
  <c r="B1706" i="36"/>
  <c r="B1707" i="36"/>
  <c r="B1708" i="36"/>
  <c r="B1709" i="36"/>
  <c r="B1710" i="36"/>
  <c r="B1711" i="36"/>
  <c r="B1712" i="36"/>
  <c r="B1713" i="36"/>
  <c r="B1714" i="36"/>
  <c r="B1715" i="36"/>
  <c r="B1716" i="36"/>
  <c r="B1717" i="36"/>
  <c r="B1718" i="36"/>
  <c r="B1719" i="36"/>
  <c r="B1720" i="36"/>
  <c r="B1721" i="36"/>
  <c r="B1722" i="36"/>
  <c r="B1723" i="36"/>
  <c r="B1724" i="36"/>
  <c r="B1725" i="36"/>
  <c r="B1726" i="36"/>
  <c r="B1727" i="36"/>
  <c r="B1728" i="36"/>
  <c r="B1729" i="36"/>
  <c r="B1730" i="36"/>
  <c r="B1731" i="36"/>
  <c r="B1732" i="36"/>
  <c r="B1733" i="36"/>
  <c r="B1734" i="36"/>
  <c r="B1735" i="36"/>
  <c r="B1736" i="36"/>
  <c r="B1737" i="36"/>
  <c r="B1738" i="36"/>
  <c r="B1739" i="36"/>
  <c r="B1740" i="36"/>
  <c r="B1741" i="36"/>
  <c r="B1742" i="36"/>
  <c r="B1743" i="36"/>
  <c r="B1744" i="36"/>
  <c r="B1745" i="36"/>
  <c r="B1746" i="36"/>
  <c r="B1747" i="36"/>
  <c r="B1748" i="36"/>
  <c r="B1749" i="36"/>
  <c r="B1750" i="36"/>
  <c r="B1751" i="36"/>
  <c r="B1752" i="36"/>
  <c r="B1753" i="36"/>
  <c r="B1754" i="36"/>
  <c r="B1755" i="36"/>
  <c r="B1756" i="36"/>
  <c r="B1757" i="36"/>
  <c r="B1758" i="36"/>
  <c r="B1759" i="36"/>
  <c r="B1760" i="36"/>
  <c r="B1761" i="36"/>
  <c r="B1762" i="36"/>
  <c r="B1763" i="36"/>
  <c r="B1764" i="36"/>
  <c r="B1765" i="36"/>
  <c r="B1766" i="36"/>
  <c r="B1767" i="36"/>
  <c r="B1768" i="36"/>
  <c r="B1769" i="36"/>
  <c r="B1770" i="36"/>
  <c r="B1771" i="36"/>
  <c r="B1772" i="36"/>
  <c r="B1773" i="36"/>
  <c r="B1774" i="36"/>
  <c r="B1775" i="36"/>
  <c r="B1776" i="36"/>
  <c r="B1777" i="36"/>
  <c r="B1778" i="36"/>
  <c r="B1779" i="36"/>
  <c r="B1780" i="36"/>
  <c r="B1781" i="36"/>
  <c r="B1782" i="36"/>
  <c r="B1783" i="36"/>
  <c r="B1784" i="36"/>
  <c r="B1785" i="36"/>
  <c r="B1786" i="36"/>
  <c r="B1787" i="36"/>
  <c r="B1788" i="36"/>
  <c r="B1789" i="36"/>
  <c r="B1790" i="36"/>
  <c r="B1791" i="36"/>
  <c r="B1792" i="36"/>
  <c r="B1793" i="36"/>
  <c r="B1794" i="36"/>
  <c r="B1795" i="36"/>
  <c r="B1796" i="36"/>
  <c r="B1797" i="36"/>
  <c r="B1798" i="36"/>
  <c r="B1799" i="36"/>
  <c r="B1800" i="36"/>
  <c r="B1801" i="36"/>
  <c r="B1802" i="36"/>
  <c r="B1803" i="36"/>
  <c r="B1804" i="36"/>
  <c r="B1805" i="36"/>
  <c r="B1806" i="36"/>
  <c r="B1807" i="36"/>
  <c r="B1808" i="36"/>
  <c r="B1809" i="36"/>
  <c r="B1810" i="36"/>
  <c r="B1811" i="36"/>
  <c r="B1812" i="36"/>
  <c r="B1813" i="36"/>
  <c r="B1814" i="36"/>
  <c r="B1815" i="36"/>
  <c r="B1816" i="36"/>
  <c r="B1817" i="36"/>
  <c r="B1818" i="36"/>
  <c r="B1819" i="36"/>
  <c r="B1820" i="36"/>
  <c r="B1821" i="36"/>
  <c r="B1822" i="36"/>
  <c r="B1823" i="36"/>
  <c r="B1824" i="36"/>
  <c r="B1825" i="36"/>
  <c r="B1826" i="36"/>
  <c r="B1827" i="36"/>
  <c r="B1828" i="36"/>
  <c r="B1829" i="36"/>
  <c r="B1830" i="36"/>
  <c r="B1831" i="36"/>
  <c r="B1832" i="36"/>
  <c r="B1833" i="36"/>
  <c r="B1834" i="36"/>
  <c r="B1835" i="36"/>
  <c r="B1836" i="36"/>
  <c r="B1837" i="36"/>
  <c r="B1838" i="36"/>
  <c r="B1839" i="36"/>
  <c r="B1840" i="36"/>
  <c r="B1841" i="36"/>
  <c r="B1842" i="36"/>
  <c r="B1843" i="36"/>
  <c r="B1844" i="36"/>
  <c r="B1845" i="36"/>
  <c r="B1846" i="36"/>
  <c r="B1847" i="36"/>
  <c r="B1848" i="36"/>
  <c r="B1849" i="36"/>
  <c r="B1850" i="36"/>
  <c r="B1851" i="36"/>
  <c r="B1852" i="36"/>
  <c r="B1853" i="36"/>
  <c r="B1854" i="36"/>
  <c r="B1855" i="36"/>
  <c r="B1856" i="36"/>
  <c r="B1857" i="36"/>
  <c r="B1858" i="36"/>
  <c r="B1859" i="36"/>
  <c r="B1860" i="36"/>
  <c r="B1861" i="36"/>
  <c r="B1862" i="36"/>
  <c r="B1863" i="36"/>
  <c r="B1864" i="36"/>
  <c r="B1865" i="36"/>
  <c r="B1866" i="36"/>
  <c r="B1867" i="36"/>
  <c r="B1868" i="36"/>
  <c r="B1869" i="36"/>
  <c r="B1870" i="36"/>
  <c r="B1871" i="36"/>
  <c r="B1872" i="36"/>
  <c r="B1873" i="36"/>
  <c r="B1874" i="36"/>
  <c r="B1875" i="36"/>
  <c r="B1876" i="36"/>
  <c r="B1877" i="36"/>
  <c r="B1878" i="36"/>
  <c r="B1879" i="36"/>
  <c r="B1880" i="36"/>
  <c r="B1881" i="36"/>
  <c r="B1882" i="36"/>
  <c r="B1883" i="36"/>
  <c r="B1884" i="36"/>
  <c r="B1885" i="36"/>
  <c r="B1886" i="36"/>
  <c r="B1887" i="36"/>
  <c r="B1888" i="36"/>
  <c r="B1889" i="36"/>
  <c r="B1890" i="36"/>
  <c r="B1891" i="36"/>
  <c r="B1892" i="36"/>
  <c r="B1893" i="36"/>
  <c r="B1894" i="36"/>
  <c r="B1895" i="36"/>
  <c r="B1896" i="36"/>
  <c r="B1897" i="36"/>
  <c r="B1898" i="36"/>
  <c r="B1899" i="36"/>
  <c r="B1900" i="36"/>
  <c r="B1901" i="36"/>
  <c r="B1902" i="36"/>
  <c r="B1903" i="36"/>
  <c r="B1904" i="36"/>
  <c r="B1905" i="36"/>
  <c r="B1906" i="36"/>
  <c r="B1907" i="36"/>
  <c r="B1908" i="36"/>
  <c r="B1909" i="36"/>
  <c r="B1910" i="36"/>
  <c r="B1911" i="36"/>
  <c r="B1912" i="36"/>
  <c r="B1913" i="36"/>
  <c r="B1914" i="36"/>
  <c r="B1915" i="36"/>
  <c r="B1916" i="36"/>
  <c r="B1917" i="36"/>
  <c r="B1918" i="36"/>
  <c r="B1919" i="36"/>
  <c r="B1920" i="36"/>
  <c r="B1921" i="36"/>
  <c r="B1922" i="36"/>
  <c r="B1923" i="36"/>
  <c r="B1924" i="36"/>
  <c r="B1925" i="36"/>
  <c r="B1926" i="36"/>
  <c r="B1927" i="36"/>
  <c r="B1928" i="36"/>
  <c r="B1929" i="36"/>
  <c r="B1930" i="36"/>
  <c r="B1931" i="36"/>
  <c r="B1932" i="36"/>
  <c r="B1933" i="36"/>
  <c r="B1934" i="36"/>
  <c r="B1935" i="36"/>
  <c r="B1936" i="36"/>
  <c r="B1937" i="36"/>
  <c r="B1938" i="36"/>
  <c r="B1939" i="36"/>
  <c r="B1940" i="36"/>
  <c r="B1941" i="36"/>
  <c r="B1942" i="36"/>
  <c r="B1943" i="36"/>
  <c r="B1944" i="36"/>
  <c r="B1945" i="36"/>
  <c r="B1946" i="36"/>
  <c r="B1947" i="36"/>
  <c r="B1948" i="36"/>
  <c r="B1949" i="36"/>
  <c r="B1950" i="36"/>
  <c r="B1951" i="36"/>
  <c r="B1952" i="36"/>
  <c r="B1953" i="36"/>
  <c r="B1954" i="36"/>
  <c r="B1955" i="36"/>
  <c r="B1956" i="36"/>
  <c r="B1957" i="36"/>
  <c r="B1958" i="36"/>
  <c r="B1959" i="36"/>
  <c r="B1960" i="36"/>
  <c r="B1961" i="36"/>
  <c r="B1962" i="36"/>
  <c r="B1963" i="36"/>
  <c r="B1964" i="36"/>
  <c r="B1965" i="36"/>
  <c r="B1966" i="36"/>
  <c r="B1967" i="36"/>
  <c r="B1968" i="36"/>
  <c r="B1969" i="36"/>
  <c r="B1970" i="36"/>
  <c r="B1971" i="36"/>
  <c r="B1972" i="36"/>
  <c r="B1973" i="36"/>
  <c r="B1974" i="36"/>
  <c r="B1975" i="36"/>
  <c r="B1976" i="36"/>
  <c r="B1977" i="36"/>
  <c r="B1978" i="36"/>
  <c r="B1979" i="36"/>
  <c r="B1980" i="36"/>
  <c r="B1981" i="36"/>
  <c r="B1982" i="36"/>
  <c r="B1983" i="36"/>
  <c r="B1984" i="36"/>
  <c r="B1985" i="36"/>
  <c r="B1986" i="36"/>
  <c r="B1987" i="36"/>
  <c r="B1988" i="36"/>
  <c r="B1989" i="36"/>
  <c r="B1990" i="36"/>
  <c r="B1991" i="36"/>
  <c r="B1992" i="36"/>
  <c r="B1993" i="36"/>
  <c r="B1994" i="36"/>
  <c r="B1995" i="36"/>
  <c r="B1996" i="36"/>
  <c r="B1997" i="36"/>
  <c r="B1998" i="36"/>
  <c r="B1999" i="36"/>
  <c r="B2000" i="36"/>
  <c r="B2001" i="36"/>
  <c r="B2002" i="36"/>
  <c r="B2003" i="36"/>
  <c r="B2004" i="36"/>
  <c r="B2005" i="36"/>
  <c r="B2006" i="36"/>
  <c r="B2007" i="36"/>
  <c r="B2008" i="36"/>
  <c r="B2009" i="36"/>
  <c r="B2010" i="36"/>
  <c r="B2011" i="36"/>
  <c r="B2012" i="36"/>
  <c r="B2013" i="36"/>
  <c r="B2014" i="36"/>
  <c r="B2015" i="36"/>
  <c r="B2016" i="36"/>
  <c r="B2017" i="36"/>
  <c r="B2018" i="36"/>
  <c r="B2019" i="36"/>
  <c r="B2020" i="36"/>
  <c r="B2021" i="36"/>
  <c r="B2022" i="36"/>
  <c r="B2023" i="36"/>
  <c r="B2024" i="36"/>
  <c r="B2025" i="36"/>
  <c r="B2026" i="36"/>
  <c r="B2027" i="36"/>
  <c r="B2028" i="36"/>
  <c r="B2029" i="36"/>
  <c r="B2030" i="36"/>
  <c r="B2031" i="36"/>
  <c r="B2032" i="36"/>
  <c r="B2033" i="36"/>
  <c r="B2034" i="36"/>
  <c r="B2035" i="36"/>
  <c r="B2036" i="36"/>
  <c r="B2037" i="36"/>
  <c r="B2038" i="36"/>
  <c r="B2039" i="36"/>
  <c r="B2040" i="36"/>
  <c r="B2041" i="36"/>
  <c r="B2042" i="36"/>
  <c r="B2043" i="36"/>
  <c r="B2044" i="36"/>
  <c r="B2045" i="36"/>
  <c r="B2046" i="36"/>
  <c r="B2047" i="36"/>
  <c r="B2048" i="36"/>
  <c r="B2049" i="36"/>
  <c r="B2050" i="36"/>
  <c r="B2051" i="36"/>
  <c r="B2052" i="36"/>
  <c r="B2053" i="36"/>
  <c r="B2054" i="36"/>
  <c r="B2055" i="36"/>
  <c r="B2056" i="36"/>
  <c r="B2057" i="36"/>
  <c r="B2058" i="36"/>
  <c r="B2059" i="36"/>
  <c r="B2060" i="36"/>
  <c r="B2061" i="36"/>
  <c r="B2062" i="36"/>
  <c r="B2063" i="36"/>
  <c r="B2064" i="36"/>
  <c r="B2065" i="36"/>
  <c r="B2066" i="36"/>
  <c r="B2067" i="36"/>
  <c r="B2068" i="36"/>
  <c r="B2069" i="36"/>
  <c r="B2070" i="36"/>
  <c r="B2071" i="36"/>
  <c r="B2072" i="36"/>
  <c r="B2073" i="36"/>
  <c r="B2074" i="36"/>
  <c r="B2075" i="36"/>
  <c r="B2076" i="36"/>
  <c r="B2077" i="36"/>
  <c r="B2078" i="36"/>
  <c r="B2079" i="36"/>
  <c r="B2080" i="36"/>
  <c r="B2081" i="36"/>
  <c r="B2082" i="36"/>
  <c r="B2083" i="36"/>
  <c r="B2084" i="36"/>
  <c r="B2085" i="36"/>
  <c r="B2086" i="36"/>
  <c r="B2087" i="36"/>
  <c r="B2088" i="36"/>
  <c r="B2089" i="36"/>
  <c r="B2090" i="36"/>
  <c r="B2091" i="36"/>
  <c r="B2092" i="36"/>
  <c r="B2093" i="36"/>
  <c r="B2094" i="36"/>
  <c r="B2095" i="36"/>
  <c r="B2096" i="36"/>
  <c r="B2097" i="36"/>
  <c r="B2098" i="36"/>
  <c r="B2099" i="36"/>
  <c r="B2100" i="36"/>
  <c r="B2101" i="36"/>
  <c r="B2102" i="36"/>
  <c r="B2103" i="36"/>
  <c r="B2104" i="36"/>
  <c r="B2105" i="36"/>
  <c r="B2106" i="36"/>
  <c r="B2107" i="36"/>
  <c r="B2108" i="36"/>
  <c r="B2109" i="36"/>
  <c r="B2110" i="36"/>
  <c r="B2111" i="36"/>
  <c r="B2112" i="36"/>
  <c r="B2113" i="36"/>
  <c r="B2114" i="36"/>
  <c r="B2115" i="36"/>
  <c r="B2116" i="36"/>
  <c r="B2117" i="36"/>
  <c r="B2118" i="36"/>
  <c r="B2119" i="36"/>
  <c r="B2120" i="36"/>
  <c r="B2121" i="36"/>
  <c r="B2122" i="36"/>
  <c r="B2123" i="36"/>
  <c r="B2124" i="36"/>
  <c r="B2125" i="36"/>
  <c r="B2126" i="36"/>
  <c r="B2127" i="36"/>
  <c r="B2128" i="36"/>
  <c r="B2129" i="36"/>
  <c r="B2130" i="36"/>
  <c r="B2131" i="36"/>
  <c r="B2132" i="36"/>
  <c r="B2133" i="36"/>
  <c r="B2134" i="36"/>
  <c r="B2135" i="36"/>
  <c r="B2136" i="36"/>
  <c r="B2137" i="36"/>
  <c r="B2138" i="36"/>
  <c r="B2139" i="36"/>
  <c r="B2140" i="36"/>
  <c r="B2141" i="36"/>
  <c r="B2142" i="36"/>
  <c r="B2143" i="36"/>
  <c r="B2144" i="36"/>
  <c r="B2145" i="36"/>
  <c r="B2146" i="36"/>
  <c r="B2147" i="36"/>
  <c r="B2148" i="36"/>
  <c r="B2149" i="36"/>
  <c r="B2150" i="36"/>
  <c r="B2151" i="36"/>
  <c r="B2152" i="36"/>
  <c r="B2153" i="36"/>
  <c r="B2154" i="36"/>
  <c r="B2155" i="36"/>
  <c r="B2156" i="36"/>
  <c r="B2157" i="36"/>
  <c r="B2158" i="36"/>
  <c r="B2159" i="36"/>
  <c r="B2160" i="36"/>
  <c r="B2161" i="36"/>
  <c r="B2162" i="36"/>
  <c r="B2163" i="36"/>
  <c r="B2164" i="36"/>
  <c r="B2165" i="36"/>
  <c r="B2166" i="36"/>
  <c r="B2167" i="36"/>
  <c r="B2168" i="36"/>
  <c r="B2169" i="36"/>
  <c r="B2170" i="36"/>
  <c r="B2171" i="36"/>
  <c r="B2172" i="36"/>
  <c r="B2173" i="36"/>
  <c r="B2174" i="36"/>
  <c r="B2175" i="36"/>
  <c r="B2176" i="36"/>
  <c r="B2177" i="36"/>
  <c r="B2178" i="36"/>
  <c r="B2179" i="36"/>
  <c r="B2180" i="36"/>
  <c r="B2181" i="36"/>
  <c r="B2182" i="36"/>
  <c r="B2183" i="36"/>
  <c r="B2184" i="36"/>
  <c r="B2185" i="36"/>
  <c r="B2186" i="36"/>
  <c r="B2187" i="36"/>
  <c r="B2188" i="36"/>
  <c r="B2189" i="36"/>
  <c r="B2190" i="36"/>
  <c r="B2191" i="36"/>
  <c r="B2192" i="36"/>
  <c r="B2193" i="36"/>
  <c r="B2194" i="36"/>
  <c r="B2195" i="36"/>
  <c r="B2196" i="36"/>
  <c r="B2197" i="36"/>
  <c r="B2198" i="36"/>
  <c r="B2199" i="36"/>
  <c r="B2200" i="36"/>
  <c r="B2201" i="36"/>
  <c r="B2202" i="36"/>
  <c r="B2203" i="36"/>
  <c r="B2204" i="36"/>
  <c r="B2205" i="36"/>
  <c r="B2206" i="36"/>
  <c r="B2207" i="36"/>
  <c r="B2208" i="36"/>
  <c r="B2209" i="36"/>
  <c r="B2210" i="36"/>
  <c r="B2211" i="36"/>
  <c r="B2212" i="36"/>
  <c r="B2213" i="36"/>
  <c r="B2214" i="36"/>
  <c r="B2215" i="36"/>
  <c r="B2216" i="36"/>
  <c r="B2217" i="36"/>
  <c r="B2218" i="36"/>
  <c r="B2219" i="36"/>
  <c r="B2220" i="36"/>
  <c r="B2221" i="36"/>
  <c r="B2222" i="36"/>
  <c r="B2223" i="36"/>
  <c r="B2224" i="36"/>
  <c r="B2225" i="36"/>
  <c r="B2226" i="36"/>
  <c r="B2227" i="36"/>
  <c r="B2228" i="36"/>
  <c r="B2229" i="36"/>
  <c r="B2230" i="36"/>
  <c r="B2231" i="36"/>
  <c r="B2232" i="36"/>
  <c r="B2233" i="36"/>
  <c r="B2234" i="36"/>
  <c r="B2235" i="36"/>
  <c r="B2236" i="36"/>
  <c r="B2237" i="36"/>
  <c r="B2238" i="36"/>
  <c r="B2239" i="36"/>
  <c r="B2240" i="36"/>
  <c r="B2241" i="36"/>
  <c r="B2242" i="36"/>
  <c r="B2243" i="36"/>
  <c r="B2244" i="36"/>
  <c r="B2245" i="36"/>
  <c r="B2246" i="36"/>
  <c r="B2247" i="36"/>
  <c r="B2248" i="36"/>
  <c r="B2249" i="36"/>
  <c r="B2250" i="36"/>
  <c r="B2251" i="36"/>
  <c r="B2252" i="36"/>
  <c r="B2253" i="36"/>
  <c r="B2254" i="36"/>
  <c r="B2255" i="36"/>
  <c r="B2256" i="36"/>
  <c r="B2257" i="36"/>
  <c r="B2258" i="36"/>
  <c r="B2259" i="36"/>
  <c r="B2260" i="36"/>
  <c r="B2261" i="36"/>
  <c r="B2262" i="36"/>
  <c r="B2263" i="36"/>
  <c r="B2264" i="36"/>
  <c r="B2265" i="36"/>
  <c r="B2266" i="36"/>
  <c r="B2267" i="36"/>
  <c r="B2268" i="36"/>
  <c r="B2269" i="36"/>
  <c r="B2270" i="36"/>
  <c r="B2271" i="36"/>
  <c r="B2272" i="36"/>
  <c r="B2273" i="36"/>
  <c r="B2274" i="36"/>
  <c r="B2275" i="36"/>
  <c r="B2276" i="36"/>
  <c r="B2277" i="36"/>
  <c r="B2278" i="36"/>
  <c r="B2279" i="36"/>
  <c r="B2280" i="36"/>
  <c r="B2281" i="36"/>
  <c r="B2282" i="36"/>
  <c r="B2283" i="36"/>
  <c r="B2284" i="36"/>
  <c r="B2285" i="36"/>
  <c r="B2286" i="36"/>
  <c r="B2287" i="36"/>
  <c r="B2288" i="36"/>
  <c r="B2289" i="36"/>
  <c r="B2290" i="36"/>
  <c r="B2291" i="36"/>
  <c r="B2292" i="36"/>
  <c r="B2293" i="36"/>
  <c r="B2294" i="36"/>
  <c r="B2295" i="36"/>
  <c r="B2296" i="36"/>
  <c r="B2297" i="36"/>
  <c r="B2298" i="36"/>
  <c r="B2299" i="36"/>
  <c r="B2300" i="36"/>
  <c r="B2301" i="36"/>
  <c r="B2302" i="36"/>
  <c r="B2303" i="36"/>
  <c r="B2304" i="36"/>
  <c r="B2305" i="36"/>
  <c r="B2306" i="36"/>
  <c r="B2307" i="36"/>
  <c r="B2308" i="36"/>
  <c r="B2309" i="36"/>
  <c r="B2310" i="36"/>
  <c r="B2311" i="36"/>
  <c r="B2312" i="36"/>
  <c r="B2313" i="36"/>
  <c r="B2314" i="36"/>
  <c r="B2315" i="36"/>
  <c r="B2316" i="36"/>
  <c r="B2317" i="36"/>
  <c r="B2318" i="36"/>
  <c r="B2319" i="36"/>
  <c r="B2320" i="36"/>
  <c r="B2321" i="36"/>
  <c r="B2322" i="36"/>
  <c r="B2323" i="36"/>
  <c r="B2324" i="36"/>
  <c r="B2325" i="36"/>
  <c r="B2326" i="36"/>
  <c r="B2327" i="36"/>
  <c r="B2328" i="36"/>
  <c r="B2329" i="36"/>
  <c r="B2330" i="36"/>
  <c r="B2331" i="36"/>
  <c r="B2332" i="36"/>
  <c r="B2333" i="36"/>
  <c r="B2334" i="36"/>
  <c r="B2335" i="36"/>
  <c r="B2336" i="36"/>
  <c r="B2337" i="36"/>
  <c r="B2338" i="36"/>
  <c r="B2339" i="36"/>
  <c r="B2340" i="36"/>
  <c r="B2341" i="36"/>
  <c r="B2342" i="36"/>
  <c r="B2343" i="36"/>
  <c r="B2344" i="36"/>
  <c r="B2345" i="36"/>
  <c r="B2346" i="36"/>
  <c r="B2347" i="36"/>
  <c r="B2348" i="36"/>
  <c r="B2349" i="36"/>
  <c r="B2350" i="36"/>
  <c r="B2351" i="36"/>
  <c r="B2352" i="36"/>
  <c r="B2353" i="36"/>
  <c r="B2354" i="36"/>
  <c r="B2355" i="36"/>
  <c r="B2356" i="36"/>
  <c r="B2357" i="36"/>
  <c r="B2358" i="36"/>
  <c r="B2359" i="36"/>
  <c r="B2360" i="36"/>
  <c r="B2361" i="36"/>
  <c r="B2362" i="36"/>
  <c r="B2363" i="36"/>
  <c r="B2364" i="36"/>
  <c r="B2365" i="36"/>
  <c r="B2366" i="36"/>
  <c r="B2367" i="36"/>
  <c r="B2368" i="36"/>
  <c r="B2369" i="36"/>
  <c r="B2370" i="36"/>
  <c r="B2371" i="36"/>
  <c r="B2372" i="36"/>
  <c r="B2373" i="36"/>
  <c r="B2374" i="36"/>
  <c r="B2375" i="36"/>
  <c r="B2376" i="36"/>
  <c r="B2377" i="36"/>
  <c r="B2378" i="36"/>
  <c r="B2379" i="36"/>
  <c r="B2380" i="36"/>
  <c r="B2381" i="36"/>
  <c r="B2382" i="36"/>
  <c r="B2383" i="36"/>
  <c r="B2384" i="36"/>
  <c r="B2385" i="36"/>
  <c r="B2386" i="36"/>
  <c r="B2387" i="36"/>
  <c r="B2388" i="36"/>
  <c r="B2389" i="36"/>
  <c r="B2390" i="36"/>
  <c r="B2391" i="36"/>
  <c r="B2392" i="36"/>
  <c r="B2393" i="36"/>
  <c r="B2394" i="36"/>
  <c r="B2395" i="36"/>
  <c r="B2396" i="36"/>
  <c r="B2397" i="36"/>
  <c r="B2398" i="36"/>
  <c r="B2399" i="36"/>
  <c r="B2400" i="36"/>
  <c r="B2401" i="36"/>
  <c r="B2402" i="36"/>
  <c r="B2403" i="36"/>
  <c r="B2404" i="36"/>
  <c r="B2405" i="36"/>
  <c r="B2406" i="36"/>
  <c r="B2407" i="36"/>
  <c r="B2408" i="36"/>
  <c r="B2409" i="36"/>
  <c r="B2410" i="36"/>
  <c r="B2411" i="36"/>
  <c r="B2412" i="36"/>
  <c r="B2413" i="36"/>
  <c r="B2414" i="36"/>
  <c r="B2415" i="36"/>
  <c r="B2416" i="36"/>
  <c r="B2417" i="36"/>
  <c r="B2418" i="36"/>
  <c r="B2419" i="36"/>
  <c r="B2420" i="36"/>
  <c r="B2421" i="36"/>
  <c r="B2422" i="36"/>
  <c r="B2423" i="36"/>
  <c r="B2424" i="36"/>
  <c r="B2425" i="36"/>
  <c r="B2426" i="36"/>
  <c r="B2427" i="36"/>
  <c r="B2428" i="36"/>
  <c r="B2429" i="36"/>
  <c r="B2430" i="36"/>
  <c r="B2431" i="36"/>
  <c r="B2432" i="36"/>
  <c r="B2433" i="36"/>
  <c r="B2434" i="36"/>
  <c r="B2435" i="36"/>
  <c r="B2436" i="36"/>
  <c r="B2437" i="36"/>
  <c r="B2438" i="36"/>
  <c r="B2439" i="36"/>
  <c r="B2440" i="36"/>
  <c r="B2441" i="36"/>
  <c r="B2442" i="36"/>
  <c r="B2443" i="36"/>
  <c r="B2444" i="36"/>
  <c r="B2445" i="36"/>
  <c r="B2446" i="36"/>
  <c r="B2447" i="36"/>
  <c r="B2448" i="36"/>
  <c r="B2449" i="36"/>
  <c r="B2450" i="36"/>
  <c r="B2451" i="36"/>
  <c r="B2452" i="36"/>
  <c r="B2453" i="36"/>
  <c r="B2454" i="36"/>
  <c r="B2455" i="36"/>
  <c r="B2456" i="36"/>
  <c r="B2457" i="36"/>
  <c r="B2458" i="36"/>
  <c r="B2459" i="36"/>
  <c r="B2460" i="36"/>
  <c r="B2461" i="36"/>
  <c r="B2462" i="36"/>
  <c r="B2463" i="36"/>
  <c r="B2464" i="36"/>
  <c r="B2465" i="36"/>
  <c r="B2466" i="36"/>
  <c r="B2467" i="36"/>
  <c r="B2468" i="36"/>
  <c r="B2469" i="36"/>
  <c r="B2470" i="36"/>
  <c r="B2471" i="36"/>
  <c r="B2472" i="36"/>
  <c r="B2473" i="36"/>
  <c r="B2474" i="36"/>
  <c r="B2475" i="36"/>
  <c r="B2476" i="36"/>
  <c r="B2477" i="36"/>
  <c r="B2478" i="36"/>
  <c r="B2479" i="36"/>
  <c r="B2480" i="36"/>
  <c r="B2481" i="36"/>
  <c r="B2482" i="36"/>
  <c r="B2483" i="36"/>
  <c r="B2484" i="36"/>
  <c r="B2485" i="36"/>
  <c r="B2486" i="36"/>
  <c r="B2487" i="36"/>
  <c r="B2488" i="36"/>
  <c r="B2489" i="36"/>
  <c r="B2490" i="36"/>
  <c r="B2491" i="36"/>
  <c r="B2492" i="36"/>
  <c r="B2493" i="36"/>
  <c r="B2494" i="36"/>
  <c r="B2495" i="36"/>
  <c r="B2496" i="36"/>
  <c r="B2497" i="36"/>
  <c r="B2498" i="36"/>
  <c r="B2499" i="36"/>
  <c r="B2500" i="36"/>
  <c r="B2501" i="36"/>
  <c r="B2502" i="36"/>
  <c r="B2503" i="36"/>
  <c r="B2504" i="36"/>
  <c r="B2505" i="36"/>
  <c r="B2506" i="36"/>
  <c r="B2507" i="36"/>
  <c r="B2508" i="36"/>
  <c r="B2509" i="36"/>
  <c r="B2510" i="36"/>
  <c r="B2511" i="36"/>
  <c r="B2512" i="36"/>
  <c r="B2513" i="36"/>
  <c r="B2514" i="36"/>
  <c r="B2515" i="36"/>
  <c r="B2516" i="36"/>
  <c r="B2517" i="36"/>
  <c r="B2518" i="36"/>
  <c r="B2519" i="36"/>
  <c r="B2520" i="36"/>
  <c r="B2521" i="36"/>
  <c r="B2522" i="36"/>
  <c r="B2523" i="36"/>
  <c r="B2524" i="36"/>
  <c r="B2525" i="36"/>
  <c r="B2526" i="36"/>
  <c r="B2527" i="36"/>
  <c r="B2528" i="36"/>
  <c r="B2529" i="36"/>
  <c r="B2530" i="36"/>
  <c r="B2531" i="36"/>
  <c r="B2532" i="36"/>
  <c r="B2533" i="36"/>
  <c r="B2534" i="36"/>
  <c r="B2535" i="36"/>
  <c r="B2536" i="36"/>
  <c r="B2537" i="36"/>
  <c r="B2538" i="36"/>
  <c r="B2539" i="36"/>
  <c r="B2540" i="36"/>
  <c r="B2541" i="36"/>
  <c r="B2542" i="36"/>
  <c r="B2543" i="36"/>
  <c r="B2544" i="36"/>
  <c r="B2545" i="36"/>
  <c r="B2546" i="36"/>
  <c r="B2547" i="36"/>
  <c r="B2548" i="36"/>
  <c r="B2549" i="36"/>
  <c r="B2550" i="36"/>
  <c r="B2551" i="36"/>
  <c r="B2552" i="36"/>
  <c r="B2553" i="36"/>
  <c r="B2554" i="36"/>
  <c r="B2555" i="36"/>
  <c r="B2556" i="36"/>
  <c r="B2557" i="36"/>
  <c r="B2558" i="36"/>
  <c r="B2559" i="36"/>
  <c r="B2560" i="36"/>
  <c r="B2561" i="36"/>
  <c r="B2562" i="36"/>
  <c r="B2563" i="36"/>
  <c r="B2564" i="36"/>
  <c r="B2565" i="36"/>
  <c r="B2566" i="36"/>
  <c r="B2567" i="36"/>
  <c r="B2568" i="36"/>
  <c r="B2569" i="36"/>
  <c r="B2570" i="36"/>
  <c r="B2571" i="36"/>
  <c r="B2572" i="36"/>
  <c r="B2573" i="36"/>
  <c r="B2574" i="36"/>
  <c r="B2575" i="36"/>
  <c r="B2576" i="36"/>
  <c r="B2577" i="36"/>
  <c r="B2578" i="36"/>
  <c r="B2579" i="36"/>
  <c r="B2580" i="36"/>
  <c r="B2581" i="36"/>
  <c r="B2582" i="36"/>
  <c r="B2583" i="36"/>
  <c r="B2584" i="36"/>
  <c r="B2585" i="36"/>
  <c r="B2586" i="36"/>
  <c r="B2587" i="36"/>
  <c r="B2588" i="36"/>
  <c r="B2589" i="36"/>
  <c r="B2590" i="36"/>
  <c r="B2591" i="36"/>
  <c r="B2592" i="36"/>
  <c r="B2593" i="36"/>
  <c r="B2594" i="36"/>
  <c r="B2595" i="36"/>
  <c r="B2596" i="36"/>
  <c r="B2597" i="36"/>
  <c r="B2598" i="36"/>
  <c r="B2599" i="36"/>
  <c r="B2600" i="36"/>
  <c r="B2601" i="36"/>
  <c r="B2602" i="36"/>
  <c r="B2603" i="36"/>
  <c r="B2604" i="36"/>
  <c r="B2605" i="36"/>
  <c r="B2606" i="36"/>
  <c r="B2607" i="36"/>
  <c r="B2608" i="36"/>
  <c r="B2609" i="36"/>
  <c r="B2610" i="36"/>
  <c r="B2611" i="36"/>
  <c r="B2612" i="36"/>
  <c r="B2613" i="36"/>
  <c r="B2614" i="36"/>
  <c r="B2615" i="36"/>
  <c r="B2616" i="36"/>
  <c r="B2617" i="36"/>
  <c r="B2618" i="36"/>
  <c r="B2619" i="36"/>
  <c r="B2620" i="36"/>
  <c r="B2621" i="36"/>
  <c r="B2622" i="36"/>
  <c r="B2623" i="36"/>
  <c r="B2624" i="36"/>
  <c r="B2625" i="36"/>
  <c r="B2626" i="36"/>
  <c r="B2627" i="36"/>
  <c r="B2628" i="36"/>
  <c r="B2629" i="36"/>
  <c r="B2630" i="36"/>
  <c r="B2631" i="36"/>
  <c r="B2632" i="36"/>
  <c r="B2633" i="36"/>
  <c r="B2634" i="36"/>
  <c r="B2635" i="36"/>
  <c r="B2636" i="36"/>
  <c r="B2637" i="36"/>
  <c r="B2638" i="36"/>
  <c r="B2639" i="36"/>
  <c r="B2640" i="36"/>
  <c r="B2641" i="36"/>
  <c r="B2642" i="36"/>
  <c r="B2643" i="36"/>
  <c r="B2644" i="36"/>
  <c r="B2645" i="36"/>
  <c r="B2646" i="36"/>
  <c r="B2647" i="36"/>
  <c r="B2648" i="36"/>
  <c r="B2649" i="36"/>
  <c r="B2650" i="36"/>
  <c r="B2651" i="36"/>
  <c r="B2652" i="36"/>
  <c r="B2653" i="36"/>
  <c r="B2654" i="36"/>
  <c r="B2655" i="36"/>
  <c r="B2656" i="36"/>
  <c r="B2657" i="36"/>
  <c r="B2658" i="36"/>
  <c r="B2659" i="36"/>
  <c r="B2660" i="36"/>
  <c r="B2661" i="36"/>
  <c r="B2662" i="36"/>
  <c r="B2663" i="36"/>
  <c r="B2664" i="36"/>
  <c r="B2665" i="36"/>
  <c r="B2666" i="36"/>
  <c r="B2667" i="36"/>
  <c r="B2668" i="36"/>
  <c r="B2669" i="36"/>
  <c r="B2670" i="36"/>
  <c r="B2671" i="36"/>
  <c r="B2672" i="36"/>
  <c r="B2673" i="36"/>
  <c r="B2674" i="36"/>
  <c r="B2675" i="36"/>
  <c r="B2676" i="36"/>
  <c r="B2677" i="36"/>
  <c r="B2678" i="36"/>
  <c r="B2679" i="36"/>
  <c r="B2680" i="36"/>
  <c r="B2681" i="36"/>
  <c r="B2682" i="36"/>
  <c r="B2683" i="36"/>
  <c r="B2684" i="36"/>
  <c r="B2685" i="36"/>
  <c r="B2686" i="36"/>
  <c r="B2687" i="36"/>
  <c r="B2688" i="36"/>
  <c r="B2689" i="36"/>
  <c r="B2690" i="36"/>
  <c r="B2691" i="36"/>
  <c r="B2692" i="36"/>
  <c r="B2693" i="36"/>
  <c r="B2694" i="36"/>
  <c r="B2695" i="36"/>
  <c r="B2696" i="36"/>
  <c r="B2697" i="36"/>
  <c r="B2698" i="36"/>
  <c r="B2699" i="36"/>
  <c r="B2700" i="36"/>
  <c r="B2701" i="36"/>
  <c r="B2702" i="36"/>
  <c r="B2703" i="36"/>
  <c r="B2704" i="36"/>
  <c r="B2705" i="36"/>
  <c r="B2706" i="36"/>
  <c r="B2707" i="36"/>
  <c r="B2708" i="36"/>
  <c r="B2709" i="36"/>
  <c r="B2710" i="36"/>
  <c r="B2711" i="36"/>
  <c r="B2712" i="36"/>
  <c r="B2713" i="36"/>
  <c r="B2714" i="36"/>
  <c r="B2715" i="36"/>
  <c r="B2716" i="36"/>
  <c r="B2717" i="36"/>
  <c r="B2718" i="36"/>
  <c r="B2719" i="36"/>
  <c r="B2720" i="36"/>
  <c r="B2721" i="36"/>
  <c r="B2722" i="36"/>
  <c r="B2723" i="36"/>
  <c r="B2724" i="36"/>
  <c r="B2725" i="36"/>
  <c r="B2726" i="36"/>
  <c r="B2727" i="36"/>
  <c r="B2728" i="36"/>
  <c r="B2729" i="36"/>
  <c r="B2730" i="36"/>
  <c r="B2731" i="36"/>
  <c r="B2732" i="36"/>
  <c r="B2733" i="36"/>
  <c r="B2734" i="36"/>
  <c r="B2735" i="36"/>
  <c r="B2736" i="36"/>
  <c r="B2737" i="36"/>
  <c r="B2738" i="36"/>
  <c r="B2739" i="36"/>
  <c r="B2740" i="36"/>
  <c r="B2741" i="36"/>
  <c r="B2742" i="36"/>
  <c r="B2743" i="36"/>
  <c r="B2744" i="36"/>
  <c r="B2745" i="36"/>
  <c r="B2746" i="36"/>
  <c r="B2747" i="36"/>
  <c r="B2748" i="36"/>
  <c r="B2749" i="36"/>
  <c r="B2750" i="36"/>
  <c r="B2751" i="36"/>
  <c r="B2752" i="36"/>
  <c r="B2753" i="36"/>
  <c r="B2754" i="36"/>
  <c r="B2755" i="36"/>
  <c r="B2756" i="36"/>
  <c r="B2757" i="36"/>
  <c r="B2758" i="36"/>
  <c r="B2759" i="36"/>
  <c r="B2760" i="36"/>
  <c r="B2761" i="36"/>
  <c r="B2762" i="36"/>
  <c r="B2763" i="36"/>
  <c r="B2764" i="36"/>
  <c r="B2765" i="36"/>
  <c r="B2766" i="36"/>
  <c r="B2767" i="36"/>
  <c r="B2768" i="36"/>
  <c r="B2769" i="36"/>
  <c r="B2770" i="36"/>
  <c r="B2771" i="36"/>
  <c r="B2772" i="36"/>
  <c r="B2773" i="36"/>
  <c r="B2774" i="36"/>
  <c r="B2775" i="36"/>
  <c r="B2776" i="36"/>
  <c r="B2777" i="36"/>
  <c r="B2778" i="36"/>
  <c r="B2779" i="36"/>
  <c r="B2780" i="36"/>
  <c r="B2781" i="36"/>
  <c r="B2782" i="36"/>
  <c r="B2783" i="36"/>
  <c r="B2784" i="36"/>
  <c r="B2785" i="36"/>
  <c r="B2786" i="36"/>
  <c r="B2787" i="36"/>
  <c r="B2788" i="36"/>
  <c r="B2789" i="36"/>
  <c r="B2790" i="36"/>
  <c r="B2791" i="36"/>
  <c r="B2792" i="36"/>
  <c r="B2793" i="36"/>
  <c r="B2794" i="36"/>
  <c r="B2795" i="36"/>
  <c r="B2796" i="36"/>
  <c r="B2797" i="36"/>
  <c r="B2798" i="36"/>
  <c r="B2799" i="36"/>
  <c r="B2800" i="36"/>
  <c r="B2801" i="36"/>
  <c r="B2802" i="36"/>
  <c r="B2803" i="36"/>
  <c r="B2804" i="36"/>
  <c r="B2805" i="36"/>
  <c r="B2806" i="36"/>
  <c r="B2807" i="36"/>
  <c r="B2808" i="36"/>
  <c r="B2809" i="36"/>
  <c r="B2810" i="36"/>
  <c r="B2811" i="36"/>
  <c r="B2812" i="36"/>
  <c r="B2813" i="36"/>
  <c r="B2814" i="36"/>
  <c r="B2815" i="36"/>
  <c r="B2816" i="36"/>
  <c r="B2817" i="36"/>
  <c r="B2818" i="36"/>
  <c r="B2819" i="36"/>
  <c r="B2820" i="36"/>
  <c r="B2821" i="36"/>
  <c r="B2822" i="36"/>
  <c r="B2823" i="36"/>
  <c r="B2824" i="36"/>
  <c r="B2825" i="36"/>
  <c r="B2826" i="36"/>
  <c r="B2827" i="36"/>
  <c r="B2828" i="36"/>
  <c r="B2829" i="36"/>
  <c r="B2830" i="36"/>
  <c r="B2831" i="36"/>
  <c r="B2832" i="36"/>
  <c r="B2833" i="36"/>
  <c r="B2834" i="36"/>
  <c r="B2835" i="36"/>
  <c r="B2836" i="36"/>
  <c r="B2837" i="36"/>
  <c r="B2838" i="36"/>
  <c r="B2839" i="36"/>
  <c r="B2840" i="36"/>
  <c r="B2841" i="36"/>
  <c r="B2842" i="36"/>
  <c r="B2843" i="36"/>
  <c r="B2844" i="36"/>
  <c r="B2845" i="36"/>
  <c r="B2846" i="36"/>
  <c r="B2847" i="36"/>
  <c r="B2848" i="36"/>
  <c r="B2849" i="36"/>
  <c r="B2850" i="36"/>
  <c r="B2851" i="36"/>
  <c r="B2852" i="36"/>
  <c r="B2853" i="36"/>
  <c r="B2854" i="36"/>
  <c r="B2855" i="36"/>
  <c r="B2856" i="36"/>
  <c r="B2857" i="36"/>
  <c r="B2858" i="36"/>
  <c r="B2859" i="36"/>
  <c r="B2860" i="36"/>
  <c r="B2861" i="36"/>
  <c r="B2862" i="36"/>
  <c r="B2863" i="36"/>
  <c r="B2864" i="36"/>
  <c r="B2865" i="36"/>
  <c r="B2866" i="36"/>
  <c r="B2867" i="36"/>
  <c r="B2868" i="36"/>
  <c r="B2869" i="36"/>
  <c r="B2870" i="36"/>
  <c r="B2871" i="36"/>
  <c r="B2872" i="36"/>
  <c r="B2873" i="36"/>
  <c r="B2874" i="36"/>
  <c r="B2875" i="36"/>
  <c r="B2876" i="36"/>
  <c r="B2877" i="36"/>
  <c r="B2878" i="36"/>
  <c r="B2879" i="36"/>
  <c r="B2880" i="36"/>
  <c r="B2881" i="36"/>
  <c r="B2882" i="36"/>
  <c r="B2883" i="36"/>
  <c r="B2884" i="36"/>
  <c r="B2885" i="36"/>
  <c r="B2886" i="36"/>
  <c r="B2887" i="36"/>
  <c r="B2888" i="36"/>
  <c r="B2889" i="36"/>
  <c r="B2890" i="36"/>
  <c r="B2891" i="36"/>
  <c r="B2892" i="36"/>
  <c r="B2893" i="36"/>
  <c r="B2894" i="36"/>
  <c r="B2895" i="36"/>
  <c r="B2896" i="36"/>
  <c r="B2897" i="36"/>
  <c r="B2898" i="36"/>
  <c r="B2899" i="36"/>
  <c r="B2900" i="36"/>
  <c r="B2901" i="36"/>
  <c r="B2902" i="36"/>
  <c r="B2903" i="36"/>
  <c r="B2904" i="36"/>
  <c r="B2905" i="36"/>
  <c r="B2906" i="36"/>
  <c r="B2907" i="36"/>
  <c r="B2908" i="36"/>
  <c r="B2909" i="36"/>
  <c r="B2910" i="36"/>
  <c r="B2911" i="36"/>
  <c r="B2912" i="36"/>
  <c r="B2913" i="36"/>
  <c r="B2914" i="36"/>
  <c r="B2915" i="36"/>
  <c r="B2916" i="36"/>
  <c r="B2917" i="36"/>
  <c r="B2918" i="36"/>
  <c r="B2919" i="36"/>
  <c r="B2920" i="36"/>
  <c r="B2921" i="36"/>
  <c r="B2922" i="36"/>
  <c r="B2923" i="36"/>
  <c r="B2924" i="36"/>
  <c r="B2925" i="36"/>
  <c r="B2926" i="36"/>
  <c r="B2927" i="36"/>
  <c r="B2928" i="36"/>
  <c r="B2929" i="36"/>
  <c r="B2930" i="36"/>
  <c r="B2931" i="36"/>
  <c r="B2932" i="36"/>
  <c r="B2933" i="36"/>
  <c r="B2934" i="36"/>
  <c r="B2935" i="36"/>
  <c r="B2936" i="36"/>
  <c r="B2937" i="36"/>
  <c r="B2938" i="36"/>
  <c r="B2939" i="36"/>
  <c r="B2940" i="36"/>
  <c r="B2941" i="36"/>
  <c r="B2942" i="36"/>
  <c r="B2943" i="36"/>
  <c r="B2944" i="36"/>
  <c r="B2945" i="36"/>
  <c r="B2946" i="36"/>
  <c r="B2947" i="36"/>
  <c r="B2948" i="36"/>
  <c r="B2949" i="36"/>
  <c r="B2950" i="36"/>
  <c r="B2951" i="36"/>
  <c r="B2952" i="36"/>
  <c r="B2953" i="36"/>
  <c r="B2954" i="36"/>
  <c r="B2955" i="36"/>
  <c r="B2956" i="36"/>
  <c r="B2957" i="36"/>
  <c r="B2958" i="36"/>
  <c r="B2959" i="36"/>
  <c r="B2960" i="36"/>
  <c r="B2961" i="36"/>
  <c r="B2962" i="36"/>
  <c r="B2963" i="36"/>
  <c r="B2964" i="36"/>
  <c r="B2965" i="36"/>
  <c r="B2966" i="36"/>
  <c r="B2967" i="36"/>
  <c r="B2968" i="36"/>
  <c r="B2969" i="36"/>
  <c r="B2970" i="36"/>
  <c r="B2971" i="36"/>
  <c r="B2972" i="36"/>
  <c r="B2973" i="36"/>
  <c r="B2974" i="36"/>
  <c r="B2975" i="36"/>
  <c r="B2976" i="36"/>
  <c r="B2977" i="36"/>
  <c r="B2978" i="36"/>
  <c r="B2979" i="36"/>
  <c r="B2980" i="36"/>
  <c r="B2981" i="36"/>
  <c r="B2982" i="36"/>
  <c r="B2983" i="36"/>
  <c r="B2984" i="36"/>
  <c r="B2985" i="36"/>
  <c r="B2986" i="36"/>
  <c r="B2987" i="36"/>
  <c r="B2988" i="36"/>
  <c r="B2989" i="36"/>
  <c r="B2990" i="36"/>
  <c r="B2991" i="36"/>
  <c r="B2992" i="36"/>
  <c r="B2993" i="36"/>
  <c r="B2994" i="36"/>
  <c r="B2995" i="36"/>
  <c r="B2996" i="36"/>
  <c r="B2997" i="36"/>
  <c r="B2998" i="36"/>
  <c r="B2999" i="36"/>
  <c r="B3000" i="36"/>
  <c r="B3001" i="36"/>
  <c r="B3002" i="36"/>
  <c r="B3003" i="36"/>
  <c r="B3004" i="36"/>
  <c r="B3005" i="36"/>
  <c r="B3006" i="36"/>
  <c r="B3007" i="36"/>
  <c r="B3008" i="36"/>
  <c r="B3009" i="36"/>
  <c r="B3010" i="36"/>
  <c r="B3011" i="36"/>
  <c r="B3012" i="36"/>
  <c r="B3013" i="36"/>
  <c r="B3014" i="36"/>
  <c r="B3015" i="36"/>
  <c r="B3016" i="36"/>
  <c r="B3017" i="36"/>
  <c r="B3018" i="36"/>
  <c r="B3019" i="36"/>
  <c r="B3020" i="36"/>
  <c r="B3021" i="36"/>
  <c r="B3022" i="36"/>
  <c r="B3023" i="36"/>
  <c r="B3024" i="36"/>
  <c r="B3025" i="36"/>
  <c r="B3026" i="36"/>
  <c r="B3027" i="36"/>
  <c r="B3028" i="36"/>
  <c r="B3029" i="36"/>
  <c r="B3030" i="36"/>
  <c r="B3031" i="36"/>
  <c r="B3032" i="36"/>
  <c r="B3033" i="36"/>
  <c r="B3034" i="36"/>
  <c r="B3035" i="36"/>
  <c r="B3036" i="36"/>
  <c r="B3037" i="36"/>
  <c r="B3038" i="36"/>
  <c r="B3039" i="36"/>
  <c r="B3040" i="36"/>
  <c r="B3041" i="36"/>
  <c r="B3042" i="36"/>
  <c r="B3043" i="36"/>
  <c r="B3044" i="36"/>
  <c r="B3045" i="36"/>
  <c r="B3046" i="36"/>
  <c r="B3047" i="36"/>
  <c r="B3048" i="36"/>
  <c r="B3049" i="36"/>
  <c r="B3050" i="36"/>
  <c r="B3051" i="36"/>
  <c r="B3052" i="36"/>
  <c r="B3053" i="36"/>
  <c r="B3054" i="36"/>
  <c r="B3055" i="36"/>
  <c r="B3056" i="36"/>
  <c r="B3057" i="36"/>
  <c r="B3058" i="36"/>
  <c r="B3059" i="36"/>
  <c r="B3060" i="36"/>
  <c r="B3061" i="36"/>
  <c r="B3062" i="36"/>
  <c r="B3063" i="36"/>
  <c r="B3064" i="36"/>
  <c r="B3065" i="36"/>
  <c r="B3066" i="36"/>
  <c r="B3067" i="36"/>
  <c r="B3068" i="36"/>
  <c r="B3069" i="36"/>
  <c r="B3070" i="36"/>
  <c r="B3071" i="36"/>
  <c r="B3072" i="36"/>
  <c r="B3073" i="36"/>
  <c r="B3074" i="36"/>
  <c r="B3075" i="36"/>
  <c r="B3076" i="36"/>
  <c r="B3077" i="36"/>
  <c r="B3078" i="36"/>
  <c r="B3079" i="36"/>
  <c r="B3080" i="36"/>
  <c r="B3081" i="36"/>
  <c r="B3082" i="36"/>
  <c r="B3083" i="36"/>
  <c r="B3084" i="36"/>
  <c r="B3085" i="36"/>
  <c r="B3086" i="36"/>
  <c r="B3087" i="36"/>
  <c r="B3088" i="36"/>
  <c r="B3089" i="36"/>
  <c r="B3090" i="36"/>
  <c r="B3091" i="36"/>
  <c r="B3092" i="36"/>
  <c r="B3093" i="36"/>
  <c r="B3094" i="36"/>
  <c r="B3095" i="36"/>
  <c r="B3096" i="36"/>
  <c r="B3097" i="36"/>
  <c r="B3098" i="36"/>
  <c r="B3099" i="36"/>
  <c r="B3100" i="36"/>
  <c r="B3101" i="36"/>
  <c r="B3102" i="36"/>
  <c r="B3103" i="36"/>
  <c r="B3104" i="36"/>
  <c r="B3105" i="36"/>
  <c r="B3106" i="36"/>
  <c r="B3107" i="36"/>
  <c r="B3108" i="36"/>
  <c r="B3109" i="36"/>
  <c r="B3110" i="36"/>
  <c r="B3111" i="36"/>
  <c r="B3112" i="36"/>
  <c r="B3113" i="36"/>
  <c r="B3114" i="36"/>
  <c r="B3115" i="36"/>
  <c r="B3116" i="36"/>
  <c r="B3117" i="36"/>
  <c r="B3118" i="36"/>
  <c r="B3119" i="36"/>
  <c r="B3120" i="36"/>
  <c r="B3121" i="36"/>
  <c r="B3122" i="36"/>
  <c r="B3123" i="36"/>
  <c r="B3124" i="36"/>
  <c r="B3125" i="36"/>
  <c r="B3126" i="36"/>
  <c r="B3127" i="36"/>
  <c r="B3128" i="36"/>
  <c r="B3129" i="36"/>
  <c r="B3130" i="36"/>
  <c r="B3131" i="36"/>
  <c r="B3132" i="36"/>
  <c r="B3133" i="36"/>
  <c r="B3134" i="36"/>
  <c r="B3135" i="36"/>
  <c r="B3136" i="36"/>
  <c r="B3137" i="36"/>
  <c r="B3138" i="36"/>
  <c r="B3139" i="36"/>
  <c r="B3140" i="36"/>
  <c r="B3141" i="36"/>
  <c r="B3142" i="36"/>
  <c r="B3143" i="36"/>
  <c r="B3144" i="36"/>
  <c r="B3145" i="36"/>
  <c r="B3146" i="36"/>
  <c r="B3147" i="36"/>
  <c r="B3148" i="36"/>
  <c r="B3149" i="36"/>
  <c r="B3150" i="36"/>
  <c r="B3151" i="36"/>
  <c r="B3152" i="36"/>
  <c r="B3153" i="36"/>
  <c r="B3154" i="36"/>
  <c r="B3155" i="36"/>
  <c r="B3156" i="36"/>
  <c r="B3157" i="36"/>
  <c r="B3158" i="36"/>
  <c r="B3159" i="36"/>
  <c r="B3160" i="36"/>
  <c r="B3161" i="36"/>
  <c r="B3162" i="36"/>
  <c r="B3163" i="36"/>
  <c r="B3164" i="36"/>
  <c r="B3165" i="36"/>
  <c r="B3166" i="36"/>
  <c r="B3167" i="36"/>
  <c r="B3168" i="36"/>
  <c r="B3169" i="36"/>
  <c r="B3170" i="36"/>
  <c r="B3171" i="36"/>
  <c r="B3172" i="36"/>
  <c r="B3173" i="36"/>
  <c r="B3174" i="36"/>
  <c r="B3175" i="36"/>
  <c r="B3176" i="36"/>
  <c r="B3177" i="36"/>
  <c r="B3178" i="36"/>
  <c r="B3179" i="36"/>
  <c r="B3180" i="36"/>
  <c r="B3181" i="36"/>
  <c r="B3182" i="36"/>
  <c r="B3183" i="36"/>
  <c r="B3184" i="36"/>
  <c r="B3185" i="36"/>
  <c r="B3186" i="36"/>
  <c r="B3187" i="36"/>
  <c r="B3188" i="36"/>
  <c r="B3189" i="36"/>
  <c r="B3190" i="36"/>
  <c r="B3191" i="36"/>
  <c r="B3192" i="36"/>
  <c r="B3193" i="36"/>
  <c r="B3194" i="36"/>
  <c r="B3195" i="36"/>
  <c r="B3196" i="36"/>
  <c r="B3197" i="36"/>
  <c r="B3198" i="36"/>
  <c r="B3199" i="36"/>
  <c r="B3200" i="36"/>
  <c r="B3201" i="36"/>
  <c r="B3202" i="36"/>
  <c r="B3203" i="36"/>
  <c r="B3204" i="36"/>
  <c r="B3205" i="36"/>
  <c r="B3206" i="36"/>
  <c r="B3207" i="36"/>
  <c r="B3208" i="36"/>
  <c r="B3209" i="36"/>
  <c r="B3210" i="36"/>
  <c r="B3211" i="36"/>
  <c r="B3212" i="36"/>
  <c r="B3213" i="36"/>
  <c r="B3214" i="36"/>
  <c r="B3215" i="36"/>
  <c r="B3216" i="36"/>
  <c r="B3217" i="36"/>
  <c r="B3218" i="36"/>
  <c r="B3219" i="36"/>
  <c r="B3220" i="36"/>
  <c r="B3221" i="36"/>
  <c r="B3222" i="36"/>
  <c r="B3223" i="36"/>
  <c r="B3224" i="36"/>
  <c r="B3225" i="36"/>
  <c r="B3226" i="36"/>
  <c r="B3227" i="36"/>
  <c r="B3228" i="36"/>
  <c r="B3229" i="36"/>
  <c r="B3230" i="36"/>
  <c r="B3231" i="36"/>
  <c r="B3232" i="36"/>
  <c r="B3233" i="36"/>
  <c r="B3234" i="36"/>
  <c r="B3235" i="36"/>
  <c r="B3236" i="36"/>
  <c r="B3237" i="36"/>
  <c r="B3238" i="36"/>
  <c r="B3239" i="36"/>
  <c r="B3240" i="36"/>
  <c r="B3241" i="36"/>
  <c r="B3242" i="36"/>
  <c r="B3243" i="36"/>
  <c r="B3244" i="36"/>
  <c r="B3245" i="36"/>
  <c r="B3246" i="36"/>
  <c r="B3247" i="36"/>
  <c r="B3248" i="36"/>
  <c r="B3249" i="36"/>
  <c r="B3250" i="36"/>
  <c r="B3251" i="36"/>
  <c r="B3252" i="36"/>
  <c r="B3253" i="36"/>
  <c r="B3254" i="36"/>
  <c r="B3255" i="36"/>
  <c r="B3256" i="36"/>
  <c r="B3257" i="36"/>
  <c r="B3258" i="36"/>
  <c r="B3259" i="36"/>
  <c r="B3260" i="36"/>
  <c r="B3261" i="36"/>
  <c r="B3262" i="36"/>
  <c r="B3263" i="36"/>
  <c r="B3264" i="36"/>
  <c r="B3265" i="36"/>
  <c r="B3266" i="36"/>
  <c r="B3267" i="36"/>
  <c r="B3268" i="36"/>
  <c r="B3269" i="36"/>
  <c r="B3270" i="36"/>
  <c r="B3271" i="36"/>
  <c r="B3272" i="36"/>
  <c r="B3273" i="36"/>
  <c r="B3274" i="36"/>
  <c r="B3275" i="36"/>
  <c r="B3276" i="36"/>
  <c r="B3277" i="36"/>
  <c r="B3278" i="36"/>
  <c r="B3279" i="36"/>
  <c r="B3280" i="36"/>
  <c r="B3281" i="36"/>
  <c r="B3282" i="36"/>
  <c r="B3283" i="36"/>
  <c r="B3284" i="36"/>
  <c r="B3285" i="36"/>
  <c r="B3286" i="36"/>
  <c r="B3287" i="36"/>
  <c r="B3288" i="36"/>
  <c r="B3289" i="36"/>
  <c r="B3290" i="36"/>
  <c r="B3291" i="36"/>
  <c r="B3292" i="36"/>
  <c r="B3293" i="36"/>
  <c r="B3294" i="36"/>
  <c r="B3295" i="36"/>
  <c r="B3296" i="36"/>
  <c r="B3297" i="36"/>
  <c r="B3298" i="36"/>
  <c r="B3299" i="36"/>
  <c r="B3300" i="36"/>
  <c r="B3301" i="36"/>
  <c r="B3302" i="36"/>
  <c r="B3303" i="36"/>
  <c r="B3304" i="36"/>
  <c r="B3305" i="36"/>
  <c r="B3306" i="36"/>
  <c r="B3307" i="36"/>
  <c r="B3308" i="36"/>
  <c r="B3309" i="36"/>
  <c r="B3310" i="36"/>
  <c r="B3311" i="36"/>
  <c r="B3312" i="36"/>
  <c r="B3313" i="36"/>
  <c r="B3314" i="36"/>
  <c r="B3315" i="36"/>
  <c r="B3316" i="36"/>
  <c r="B3317" i="36"/>
  <c r="B3318" i="36"/>
  <c r="B3319" i="36"/>
  <c r="B3320" i="36"/>
  <c r="B3321" i="36"/>
  <c r="B3322" i="36"/>
  <c r="B3323" i="36"/>
  <c r="B3324" i="36"/>
  <c r="B3325" i="36"/>
  <c r="B3326" i="36"/>
  <c r="B3327" i="36"/>
  <c r="B3328" i="36"/>
  <c r="B3329" i="36"/>
  <c r="B3330" i="36"/>
  <c r="B3331" i="36"/>
  <c r="B3332" i="36"/>
  <c r="B3333" i="36"/>
  <c r="B3334" i="36"/>
  <c r="B3335" i="36"/>
  <c r="B3336" i="36"/>
  <c r="B3337" i="36"/>
  <c r="B3338" i="36"/>
  <c r="B3339" i="36"/>
  <c r="B3340" i="36"/>
  <c r="B3341" i="36"/>
  <c r="B3342" i="36"/>
  <c r="B3343" i="36"/>
  <c r="B3344" i="36"/>
  <c r="B3345" i="36"/>
  <c r="B3346" i="36"/>
  <c r="B3347" i="36"/>
  <c r="B3348" i="36"/>
  <c r="B3349" i="36"/>
  <c r="B3350" i="36"/>
  <c r="B3351" i="36"/>
  <c r="B3352" i="36"/>
  <c r="B3353" i="36"/>
  <c r="B3354" i="36"/>
  <c r="B3355" i="36"/>
  <c r="B3356" i="36"/>
  <c r="B3357" i="36"/>
  <c r="B3358" i="36"/>
  <c r="B3359" i="36"/>
  <c r="B3360" i="36"/>
  <c r="B3361" i="36"/>
  <c r="B3362" i="36"/>
  <c r="B3363" i="36"/>
  <c r="B3364" i="36"/>
  <c r="B3365" i="36"/>
  <c r="B3366" i="36"/>
  <c r="B3367" i="36"/>
  <c r="B3368" i="36"/>
  <c r="B3369" i="36"/>
  <c r="B3370" i="36"/>
  <c r="B3371" i="36"/>
  <c r="B3372" i="36"/>
  <c r="B3373" i="36"/>
  <c r="B3374" i="36"/>
  <c r="B3375" i="36"/>
  <c r="B3376" i="36"/>
  <c r="B3377" i="36"/>
  <c r="B3378" i="36"/>
  <c r="B3379" i="36"/>
  <c r="B3380" i="36"/>
  <c r="B3381" i="36"/>
  <c r="B3382" i="36"/>
  <c r="B3383" i="36"/>
  <c r="B3384" i="36"/>
  <c r="B3385" i="36"/>
  <c r="B3386" i="36"/>
  <c r="B3387" i="36"/>
  <c r="B3388" i="36"/>
  <c r="B3389" i="36"/>
  <c r="B3390" i="36"/>
  <c r="B3391" i="36"/>
  <c r="B3392" i="36"/>
  <c r="B3393" i="36"/>
  <c r="B3394" i="36"/>
  <c r="B3395" i="36"/>
  <c r="B3396" i="36"/>
  <c r="B3397" i="36"/>
  <c r="B3398" i="36"/>
  <c r="B3399" i="36"/>
  <c r="B3400" i="36"/>
  <c r="B3401" i="36"/>
  <c r="B3402" i="36"/>
  <c r="B3403" i="36"/>
  <c r="B3404" i="36"/>
  <c r="B3405" i="36"/>
  <c r="B3406" i="36"/>
  <c r="B3407" i="36"/>
  <c r="B3408" i="36"/>
  <c r="B3409" i="36"/>
  <c r="B3410" i="36"/>
  <c r="B3411" i="36"/>
  <c r="B3412" i="36"/>
  <c r="B3413" i="36"/>
  <c r="B3414" i="36"/>
  <c r="B3415" i="36"/>
  <c r="B3416" i="36"/>
  <c r="B3417" i="36"/>
  <c r="B3418" i="36"/>
  <c r="B3419" i="36"/>
  <c r="B3420" i="36"/>
  <c r="B3421" i="36"/>
  <c r="B3422" i="36"/>
  <c r="B3423" i="36"/>
  <c r="B3424" i="36"/>
  <c r="B3425" i="36"/>
  <c r="B3426" i="36"/>
  <c r="B3427" i="36"/>
  <c r="B3428" i="36"/>
  <c r="B3429" i="36"/>
  <c r="B3430" i="36"/>
  <c r="B3431" i="36"/>
  <c r="B3432" i="36"/>
  <c r="B3433" i="36"/>
  <c r="B3434" i="36"/>
  <c r="B3435" i="36"/>
  <c r="B3436" i="36"/>
  <c r="B3437" i="36"/>
  <c r="B3438" i="36"/>
  <c r="B3439" i="36"/>
  <c r="B3440" i="36"/>
  <c r="B3441" i="36"/>
  <c r="B3442" i="36"/>
  <c r="B3443" i="36"/>
  <c r="B3444" i="36"/>
  <c r="B3445" i="36"/>
  <c r="B3446" i="36"/>
  <c r="B3447" i="36"/>
  <c r="B3448" i="36"/>
  <c r="B3449" i="36"/>
  <c r="B3450" i="36"/>
  <c r="B3451" i="36"/>
  <c r="B3452" i="36"/>
  <c r="B3453" i="36"/>
  <c r="B3454" i="36"/>
  <c r="B3455" i="36"/>
  <c r="B3456" i="36"/>
  <c r="B3457" i="36"/>
  <c r="B3458" i="36"/>
  <c r="B3459" i="36"/>
  <c r="B3460" i="36"/>
  <c r="B3461" i="36"/>
  <c r="B3462" i="36"/>
  <c r="B3463" i="36"/>
  <c r="B3464" i="36"/>
  <c r="B3465" i="36"/>
  <c r="B3466" i="36"/>
  <c r="B3467" i="36"/>
  <c r="B3468" i="36"/>
  <c r="B3469" i="36"/>
  <c r="B3470" i="36"/>
  <c r="B3471" i="36"/>
  <c r="B3472" i="36"/>
  <c r="B3473" i="36"/>
  <c r="B3474" i="36"/>
  <c r="B3475" i="36"/>
  <c r="B3476" i="36"/>
  <c r="B3477" i="36"/>
  <c r="B3478" i="36"/>
  <c r="B3479" i="36"/>
  <c r="B3480" i="36"/>
  <c r="B3481" i="36"/>
  <c r="B3482" i="36"/>
  <c r="B3483" i="36"/>
  <c r="B3484" i="36"/>
  <c r="B3485" i="36"/>
  <c r="B3486" i="36"/>
  <c r="B3487" i="36"/>
  <c r="B3488" i="36"/>
  <c r="B3489" i="36"/>
  <c r="B3490" i="36"/>
  <c r="B3491" i="36"/>
  <c r="B3492" i="36"/>
  <c r="B3493" i="36"/>
  <c r="B3494" i="36"/>
  <c r="B3495" i="36"/>
  <c r="B3496" i="36"/>
  <c r="B3497" i="36"/>
  <c r="B3498" i="36"/>
  <c r="B3499" i="36"/>
  <c r="B3500" i="36"/>
  <c r="B3501" i="36"/>
  <c r="B3502" i="36"/>
  <c r="B3503" i="36"/>
  <c r="B3504" i="36"/>
  <c r="B3505" i="36"/>
  <c r="B3506" i="36"/>
  <c r="B3507" i="36"/>
  <c r="B3508" i="36"/>
  <c r="B3509" i="36"/>
  <c r="B3510" i="36"/>
  <c r="B3511" i="36"/>
  <c r="B3512" i="36"/>
  <c r="B3513" i="36"/>
  <c r="B3514" i="36"/>
  <c r="B3515" i="36"/>
  <c r="B3516" i="36"/>
  <c r="B3517" i="36"/>
  <c r="B3518" i="36"/>
  <c r="B3519" i="36"/>
  <c r="B3520" i="36"/>
  <c r="B3521" i="36"/>
  <c r="B3522" i="36"/>
  <c r="B3523" i="36"/>
  <c r="B3524" i="36"/>
  <c r="B3525" i="36"/>
  <c r="B3526" i="36"/>
  <c r="B3527" i="36"/>
  <c r="B3528" i="36"/>
  <c r="B3529" i="36"/>
  <c r="B3530" i="36"/>
  <c r="B3531" i="36"/>
  <c r="B3532" i="36"/>
  <c r="B3533" i="36"/>
  <c r="B3534" i="36"/>
  <c r="B3535" i="36"/>
  <c r="B3536" i="36"/>
  <c r="B3537" i="36"/>
  <c r="B3538" i="36"/>
  <c r="B3539" i="36"/>
  <c r="B3540" i="36"/>
  <c r="B3541" i="36"/>
  <c r="B3542" i="36"/>
  <c r="B3543" i="36"/>
  <c r="B3544" i="36"/>
  <c r="B3545" i="36"/>
  <c r="B3546" i="36"/>
  <c r="B3547" i="36"/>
  <c r="B3548" i="36"/>
  <c r="B3549" i="36"/>
  <c r="B3550" i="36"/>
  <c r="B3551" i="36"/>
  <c r="B3552" i="36"/>
  <c r="B3553" i="36"/>
  <c r="B3554" i="36"/>
  <c r="B3555" i="36"/>
  <c r="B3556" i="36"/>
  <c r="B3557" i="36"/>
  <c r="B3558" i="36"/>
  <c r="B3559" i="36"/>
  <c r="B3560" i="36"/>
  <c r="B3561" i="36"/>
  <c r="B3562" i="36"/>
  <c r="B3563" i="36"/>
  <c r="B3564" i="36"/>
  <c r="B3565" i="36"/>
  <c r="B3566" i="36"/>
  <c r="B3567" i="36"/>
  <c r="B3568" i="36"/>
  <c r="B3569" i="36"/>
  <c r="B3570" i="36"/>
  <c r="B3571" i="36"/>
  <c r="B3572" i="36"/>
  <c r="B3573" i="36"/>
  <c r="B3574" i="36"/>
  <c r="B3575" i="36"/>
  <c r="B3576" i="36"/>
  <c r="B3577" i="36"/>
  <c r="B3578" i="36"/>
  <c r="B3579" i="36"/>
  <c r="B3580" i="36"/>
  <c r="B3581" i="36"/>
  <c r="B3582" i="36"/>
  <c r="B3583" i="36"/>
  <c r="B3584" i="36"/>
  <c r="B3585" i="36"/>
  <c r="B3586" i="36"/>
  <c r="B3587" i="36"/>
  <c r="B3588" i="36"/>
  <c r="B3589" i="36"/>
  <c r="B3590" i="36"/>
  <c r="B3591" i="36"/>
  <c r="B3592" i="36"/>
  <c r="B3593" i="36"/>
  <c r="B3594" i="36"/>
  <c r="B3595" i="36"/>
  <c r="B3596" i="36"/>
  <c r="B3597" i="36"/>
  <c r="B3598" i="36"/>
  <c r="B3599" i="36"/>
  <c r="B3600" i="36"/>
  <c r="B3601" i="36"/>
  <c r="B3602" i="36"/>
  <c r="B3603" i="36"/>
  <c r="B3604" i="36"/>
  <c r="B3605" i="36"/>
  <c r="B3606" i="36"/>
  <c r="B3607" i="36"/>
  <c r="B3608" i="36"/>
  <c r="B3609" i="36"/>
  <c r="B3610" i="36"/>
  <c r="B3611" i="36"/>
  <c r="B3612" i="36"/>
  <c r="B3613" i="36"/>
  <c r="B3614" i="36"/>
  <c r="B3615" i="36"/>
  <c r="B3616" i="36"/>
  <c r="B3617" i="36"/>
  <c r="B3618" i="36"/>
  <c r="B3619" i="36"/>
  <c r="B3620" i="36"/>
  <c r="B3621" i="36"/>
  <c r="B3622" i="36"/>
  <c r="B3623" i="36"/>
  <c r="B3624" i="36"/>
  <c r="B3625" i="36"/>
  <c r="B3626" i="36"/>
  <c r="B3627" i="36"/>
  <c r="B3628" i="36"/>
  <c r="B3629" i="36"/>
  <c r="B3630" i="36"/>
  <c r="B3631" i="36"/>
  <c r="B3632" i="36"/>
  <c r="B3633" i="36"/>
  <c r="B3634" i="36"/>
  <c r="B3635" i="36"/>
  <c r="B3636" i="36"/>
  <c r="B3637" i="36"/>
  <c r="B3638" i="36"/>
  <c r="B3639" i="36"/>
  <c r="B3640" i="36"/>
  <c r="B3641" i="36"/>
  <c r="B3642" i="36"/>
  <c r="B3643" i="36"/>
  <c r="B3644" i="36"/>
  <c r="B3645" i="36"/>
  <c r="B3646" i="36"/>
  <c r="B3647" i="36"/>
  <c r="B3648" i="36"/>
  <c r="B3649" i="36"/>
  <c r="B3650" i="36"/>
  <c r="B3651" i="36"/>
  <c r="B3652" i="36"/>
  <c r="B3653" i="36"/>
  <c r="B3654" i="36"/>
  <c r="B3655" i="36"/>
  <c r="B3656" i="36"/>
  <c r="B3657" i="36"/>
  <c r="B3658" i="36"/>
  <c r="B3659" i="36"/>
  <c r="B3660" i="36"/>
  <c r="B3661" i="36"/>
  <c r="B3662" i="36"/>
  <c r="B3663" i="36"/>
  <c r="B3664" i="36"/>
  <c r="B3665" i="36"/>
  <c r="B3666" i="36"/>
  <c r="B3667" i="36"/>
  <c r="B3668" i="36"/>
  <c r="B3669" i="36"/>
  <c r="B3670" i="36"/>
  <c r="B3671" i="36"/>
  <c r="B3672" i="36"/>
  <c r="B3673" i="36"/>
  <c r="B3674" i="36"/>
  <c r="B3675" i="36"/>
  <c r="B3676" i="36"/>
  <c r="B3677" i="36"/>
  <c r="B3678" i="36"/>
  <c r="B3679" i="36"/>
  <c r="B3680" i="36"/>
  <c r="B3681" i="36"/>
  <c r="B3682" i="36"/>
  <c r="B3683" i="36"/>
  <c r="B3684" i="36"/>
  <c r="B3685" i="36"/>
  <c r="B3686" i="36"/>
  <c r="B3687" i="36"/>
  <c r="B3688" i="36"/>
  <c r="B3689" i="36"/>
  <c r="B3690" i="36"/>
  <c r="B3691" i="36"/>
  <c r="B3692" i="36"/>
  <c r="B3693" i="36"/>
  <c r="B3694" i="36"/>
  <c r="B3695" i="36"/>
  <c r="B3696" i="36"/>
  <c r="B3697" i="36"/>
  <c r="B3698" i="36"/>
  <c r="B3699" i="36"/>
  <c r="B3700" i="36"/>
  <c r="B3701" i="36"/>
  <c r="B3702" i="36"/>
  <c r="B3703" i="36"/>
  <c r="B3704" i="36"/>
  <c r="B3705" i="36"/>
  <c r="B3706" i="36"/>
  <c r="B3707" i="36"/>
  <c r="B3708" i="36"/>
  <c r="B3709" i="36"/>
  <c r="B3710" i="36"/>
  <c r="B3711" i="36"/>
  <c r="B3712" i="36"/>
  <c r="B3713" i="36"/>
  <c r="B3714" i="36"/>
  <c r="B3715" i="36"/>
  <c r="B3716" i="36"/>
  <c r="B3717" i="36"/>
  <c r="B3718" i="36"/>
  <c r="B3719" i="36"/>
  <c r="B3720" i="36"/>
  <c r="B3721" i="36"/>
  <c r="B3722" i="36"/>
  <c r="B3723" i="36"/>
  <c r="B3724" i="36"/>
  <c r="B3725" i="36"/>
  <c r="B3726" i="36"/>
  <c r="B3727" i="36"/>
  <c r="B3728" i="36"/>
  <c r="B3729" i="36"/>
  <c r="B3730" i="36"/>
  <c r="B3731" i="36"/>
  <c r="B3732" i="36"/>
  <c r="B3733" i="36"/>
  <c r="B3734" i="36"/>
  <c r="B3735" i="36"/>
  <c r="B3736" i="36"/>
  <c r="B3737" i="36"/>
  <c r="B3738" i="36"/>
  <c r="B3739" i="36"/>
  <c r="B3740" i="36"/>
  <c r="B3741" i="36"/>
  <c r="B3742" i="36"/>
  <c r="B3743" i="36"/>
  <c r="B3744" i="36"/>
  <c r="B3745" i="36"/>
  <c r="B3746" i="36"/>
  <c r="B3747" i="36"/>
  <c r="B3748" i="36"/>
  <c r="B3749" i="36"/>
  <c r="B3750" i="36"/>
  <c r="B3751" i="36"/>
  <c r="B3752" i="36"/>
  <c r="B3753" i="36"/>
  <c r="B3754" i="36"/>
  <c r="B3755" i="36"/>
  <c r="B3756" i="36"/>
  <c r="B3757" i="36"/>
  <c r="B3758" i="36"/>
  <c r="B3759" i="36"/>
  <c r="B3760" i="36"/>
  <c r="B3761" i="36"/>
  <c r="B3762" i="36"/>
  <c r="B3763" i="36"/>
  <c r="B3764" i="36"/>
  <c r="B3765" i="36"/>
  <c r="B3766" i="36"/>
  <c r="B3767" i="36"/>
  <c r="B3768" i="36"/>
  <c r="B3769" i="36"/>
  <c r="B3770" i="36"/>
  <c r="B3771" i="36"/>
  <c r="B3772" i="36"/>
  <c r="B3773" i="36"/>
  <c r="B3774" i="36"/>
  <c r="B3775" i="36"/>
  <c r="B3776" i="36"/>
  <c r="B3777" i="36"/>
  <c r="B3778" i="36"/>
  <c r="B3779" i="36"/>
  <c r="B3780" i="36"/>
  <c r="B3781" i="36"/>
  <c r="B3782" i="36"/>
  <c r="B3783" i="36"/>
  <c r="B3784" i="36"/>
  <c r="B3785" i="36"/>
  <c r="B3786" i="36"/>
  <c r="B3787" i="36"/>
  <c r="B3788" i="36"/>
  <c r="B3789" i="36"/>
  <c r="B3790" i="36"/>
  <c r="B3791" i="36"/>
  <c r="B3792" i="36"/>
  <c r="B3793" i="36"/>
  <c r="B3794" i="36"/>
  <c r="B3795" i="36"/>
  <c r="B3796" i="36"/>
  <c r="B3797" i="36"/>
  <c r="B3798" i="36"/>
  <c r="B3799" i="36"/>
  <c r="B3800" i="36"/>
  <c r="B3801" i="36"/>
  <c r="B3802" i="36"/>
  <c r="B3803" i="36"/>
  <c r="B3804" i="36"/>
  <c r="B3805" i="36"/>
  <c r="B3806" i="36"/>
  <c r="B3807" i="36"/>
  <c r="B3808" i="36"/>
  <c r="B3809" i="36"/>
  <c r="B3810" i="36"/>
  <c r="B3811" i="36"/>
  <c r="B3812" i="36"/>
  <c r="B3813" i="36"/>
  <c r="B3814" i="36"/>
  <c r="B3815" i="36"/>
  <c r="B3816" i="36"/>
  <c r="B3817" i="36"/>
  <c r="B3818" i="36"/>
  <c r="B3819" i="36"/>
  <c r="B3820" i="36"/>
  <c r="B3821" i="36"/>
  <c r="B3822" i="36"/>
  <c r="B3823" i="36"/>
  <c r="B3824" i="36"/>
  <c r="B3825" i="36"/>
  <c r="B3826" i="36"/>
  <c r="B3827" i="36"/>
  <c r="B3828" i="36"/>
  <c r="B3829" i="36"/>
  <c r="B3830" i="36"/>
  <c r="B3831" i="36"/>
  <c r="B3832" i="36"/>
  <c r="B3833" i="36"/>
  <c r="B3834" i="36"/>
  <c r="B3835" i="36"/>
  <c r="B3836" i="36"/>
  <c r="B3837" i="36"/>
  <c r="B3838" i="36"/>
  <c r="B3839" i="36"/>
  <c r="B3840" i="36"/>
  <c r="B3841" i="36"/>
  <c r="B3842" i="36"/>
  <c r="B3843" i="36"/>
  <c r="B3844" i="36"/>
  <c r="B3845" i="36"/>
  <c r="B3846" i="36"/>
  <c r="B3847" i="36"/>
  <c r="B3848" i="36"/>
  <c r="B3849" i="36"/>
  <c r="B3850" i="36"/>
  <c r="B3851" i="36"/>
  <c r="B3852" i="36"/>
  <c r="B3853" i="36"/>
  <c r="B3854" i="36"/>
  <c r="B3855" i="36"/>
  <c r="B3856" i="36"/>
  <c r="B3857" i="36"/>
  <c r="B3858" i="36"/>
  <c r="B3859" i="36"/>
  <c r="B3860" i="36"/>
  <c r="B3861" i="36"/>
  <c r="B3862" i="36"/>
  <c r="B3863" i="36"/>
  <c r="B3864" i="36"/>
  <c r="B3865" i="36"/>
  <c r="B3866" i="36"/>
  <c r="B3867" i="36"/>
  <c r="B3868" i="36"/>
  <c r="B3869" i="36"/>
  <c r="B3870" i="36"/>
  <c r="B3871" i="36"/>
  <c r="B3872" i="36"/>
  <c r="B3873" i="36"/>
  <c r="B3874" i="36"/>
  <c r="B3875" i="36"/>
  <c r="B3876" i="36"/>
  <c r="B3877" i="36"/>
  <c r="B3878" i="36"/>
  <c r="B3879" i="36"/>
  <c r="B3880" i="36"/>
  <c r="B3881" i="36"/>
  <c r="B3882" i="36"/>
  <c r="B3883" i="36"/>
  <c r="B3884" i="36"/>
  <c r="B3885" i="36"/>
  <c r="B3886" i="36"/>
  <c r="B3887" i="36"/>
  <c r="B3888" i="36"/>
  <c r="B3889" i="36"/>
  <c r="B3890" i="36"/>
  <c r="B3891" i="36"/>
  <c r="B3892" i="36"/>
  <c r="B3893" i="36"/>
  <c r="B3894" i="36"/>
  <c r="B3895" i="36"/>
  <c r="B3896" i="36"/>
  <c r="B3897" i="36"/>
  <c r="B3898" i="36"/>
  <c r="B3899" i="36"/>
  <c r="B3900" i="36"/>
  <c r="B3901" i="36"/>
  <c r="B3902" i="36"/>
  <c r="B3903" i="36"/>
  <c r="B3904" i="36"/>
  <c r="B3905" i="36"/>
  <c r="B3906" i="36"/>
  <c r="B3907" i="36"/>
  <c r="B3908" i="36"/>
  <c r="B3909" i="36"/>
  <c r="B3910" i="36"/>
  <c r="B3911" i="36"/>
  <c r="B3912" i="36"/>
  <c r="B3913" i="36"/>
  <c r="B3914" i="36"/>
  <c r="B3915" i="36"/>
  <c r="B3916" i="36"/>
  <c r="B3917" i="36"/>
  <c r="B3918" i="36"/>
  <c r="B3919" i="36"/>
  <c r="B3920" i="36"/>
  <c r="B3921" i="36"/>
  <c r="B3922" i="36"/>
  <c r="B3923" i="36"/>
  <c r="B3924" i="36"/>
  <c r="B3925" i="36"/>
  <c r="B3926" i="36"/>
  <c r="B3927" i="36"/>
  <c r="B3928" i="36"/>
  <c r="B3929" i="36"/>
  <c r="B3930" i="36"/>
  <c r="B3931" i="36"/>
  <c r="B3932" i="36"/>
  <c r="B3933" i="36"/>
  <c r="B3934" i="36"/>
  <c r="B3935" i="36"/>
  <c r="B3936" i="36"/>
  <c r="B3937" i="36"/>
  <c r="B3938" i="36"/>
  <c r="B3939" i="36"/>
  <c r="B3940" i="36"/>
  <c r="B3941" i="36"/>
  <c r="B3942" i="36"/>
  <c r="B3943" i="36"/>
  <c r="B3944" i="36"/>
  <c r="B3945" i="36"/>
  <c r="B3946" i="36"/>
  <c r="B3947" i="36"/>
  <c r="B3948" i="36"/>
  <c r="B3949" i="36"/>
  <c r="B3950" i="36"/>
  <c r="B3951" i="36"/>
  <c r="B3952" i="36"/>
  <c r="B3953" i="36"/>
  <c r="B3954" i="36"/>
  <c r="B3955" i="36"/>
  <c r="B3956" i="36"/>
  <c r="B3957" i="36"/>
  <c r="B3958" i="36"/>
  <c r="B3959" i="36"/>
  <c r="B3960" i="36"/>
  <c r="B3961" i="36"/>
  <c r="B3962" i="36"/>
  <c r="B3963" i="36"/>
  <c r="B3964" i="36"/>
  <c r="B3965" i="36"/>
  <c r="B3966" i="36"/>
  <c r="B3967" i="36"/>
  <c r="B3968" i="36"/>
  <c r="B3969" i="36"/>
  <c r="B3970" i="36"/>
  <c r="B3971" i="36"/>
  <c r="B3972" i="36"/>
  <c r="B3973" i="36"/>
  <c r="B3974" i="36"/>
  <c r="B3975" i="36"/>
  <c r="B3976" i="36"/>
  <c r="B3977" i="36"/>
  <c r="B3978" i="36"/>
  <c r="B3979" i="36"/>
  <c r="B3980" i="36"/>
  <c r="B3981" i="36"/>
  <c r="B3982" i="36"/>
  <c r="B3983" i="36"/>
  <c r="B3984" i="36"/>
  <c r="B3985" i="36"/>
  <c r="B3986" i="36"/>
  <c r="B3987" i="36"/>
  <c r="B3988" i="36"/>
  <c r="B3989" i="36"/>
  <c r="B3990" i="36"/>
  <c r="B3991" i="36"/>
  <c r="B3992" i="36"/>
  <c r="B3993" i="36"/>
  <c r="B3994" i="36"/>
  <c r="B3995" i="36"/>
  <c r="B3996" i="36"/>
  <c r="B3997" i="36"/>
  <c r="B3998" i="36"/>
  <c r="B3999" i="36"/>
  <c r="B4000" i="36"/>
  <c r="B4001" i="36"/>
  <c r="B4002" i="36"/>
  <c r="B4003" i="36"/>
  <c r="B4004" i="36"/>
  <c r="B4005" i="36"/>
  <c r="B4006" i="36"/>
  <c r="B4007" i="36"/>
  <c r="B4008" i="36"/>
  <c r="B4009" i="36"/>
  <c r="B4010" i="36"/>
  <c r="B4011" i="36"/>
  <c r="B4012" i="36"/>
  <c r="B4013" i="36"/>
  <c r="B4014" i="36"/>
  <c r="B4015" i="36"/>
  <c r="B4016" i="36"/>
  <c r="B4017" i="36"/>
  <c r="B4018" i="36"/>
  <c r="B4019" i="36"/>
  <c r="B4020" i="36"/>
  <c r="B4021" i="36"/>
  <c r="B4022" i="36"/>
  <c r="B4023" i="36"/>
  <c r="B4024" i="36"/>
  <c r="B4025" i="36"/>
  <c r="B4026" i="36"/>
  <c r="B4027" i="36"/>
  <c r="B4028" i="36"/>
  <c r="B4029" i="36"/>
  <c r="B4030" i="36"/>
  <c r="B4031" i="36"/>
  <c r="B4032" i="36"/>
  <c r="B4033" i="36"/>
  <c r="B4034" i="36"/>
  <c r="B4035" i="36"/>
  <c r="B4036" i="36"/>
  <c r="B4037" i="36"/>
  <c r="B4038" i="36"/>
  <c r="B4039" i="36"/>
  <c r="B4040" i="36"/>
  <c r="B4041" i="36"/>
  <c r="B4042" i="36"/>
  <c r="B4043" i="36"/>
  <c r="B4044" i="36"/>
  <c r="B4045" i="36"/>
  <c r="B4046" i="36"/>
  <c r="B4047" i="36"/>
  <c r="B4048" i="36"/>
  <c r="B4049" i="36"/>
  <c r="B4050" i="36"/>
  <c r="B4051" i="36"/>
  <c r="B4052" i="36"/>
  <c r="B4053" i="36"/>
  <c r="B4054" i="36"/>
  <c r="B4055" i="36"/>
  <c r="B4056" i="36"/>
  <c r="B4057" i="36"/>
  <c r="B4058" i="36"/>
  <c r="B4059" i="36"/>
  <c r="B4060" i="36"/>
  <c r="B4061" i="36"/>
  <c r="B4062" i="36"/>
  <c r="B4063" i="36"/>
  <c r="B4064" i="36"/>
  <c r="B4065" i="36"/>
  <c r="B4066" i="36"/>
  <c r="B4067" i="36"/>
  <c r="B4068" i="36"/>
  <c r="B4069" i="36"/>
  <c r="B4070" i="36"/>
  <c r="B4071" i="36"/>
  <c r="B4072" i="36"/>
  <c r="B4073" i="36"/>
  <c r="B4074" i="36"/>
  <c r="B4075" i="36"/>
  <c r="B4076" i="36"/>
  <c r="B4077" i="36"/>
  <c r="B4078" i="36"/>
  <c r="B4079" i="36"/>
  <c r="B4080" i="36"/>
  <c r="B4081" i="36"/>
  <c r="B4082" i="36"/>
  <c r="B4083" i="36"/>
  <c r="B4084" i="36"/>
  <c r="B4085" i="36"/>
  <c r="B4086" i="36"/>
  <c r="B4087" i="36"/>
  <c r="B4088" i="36"/>
  <c r="B4089" i="36"/>
  <c r="B4090" i="36"/>
  <c r="B4091" i="36"/>
  <c r="B4092" i="36"/>
  <c r="B4093" i="36"/>
  <c r="B4094" i="36"/>
  <c r="B4095" i="36"/>
  <c r="B4096" i="36"/>
  <c r="B4097" i="36"/>
  <c r="B4098" i="36"/>
  <c r="B4099" i="36"/>
  <c r="B4100" i="36"/>
  <c r="B4101" i="36"/>
  <c r="B4102" i="36"/>
  <c r="B4103" i="36"/>
  <c r="B4104" i="36"/>
  <c r="B4105" i="36"/>
  <c r="B4106" i="36"/>
  <c r="B4107" i="36"/>
  <c r="B4108" i="36"/>
  <c r="B4109" i="36"/>
  <c r="B4110" i="36"/>
  <c r="B4111" i="36"/>
  <c r="B4112" i="36"/>
  <c r="B4113" i="36"/>
  <c r="B4114" i="36"/>
  <c r="B4115" i="36"/>
  <c r="B4116" i="36"/>
  <c r="B4117" i="36"/>
  <c r="B4118" i="36"/>
  <c r="B4119" i="36"/>
  <c r="B4120" i="36"/>
  <c r="B4121" i="36"/>
  <c r="E2030" i="35"/>
  <c r="B6" i="35"/>
  <c r="B7" i="35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43" i="35"/>
  <c r="B44" i="35"/>
  <c r="B45" i="35"/>
  <c r="B46" i="35"/>
  <c r="B47" i="35"/>
  <c r="B48" i="35"/>
  <c r="B49" i="35"/>
  <c r="B50" i="35"/>
  <c r="B51" i="35"/>
  <c r="B52" i="35"/>
  <c r="B53" i="35"/>
  <c r="B54" i="35"/>
  <c r="B55" i="35"/>
  <c r="B56" i="35"/>
  <c r="B57" i="35"/>
  <c r="B58" i="35"/>
  <c r="B59" i="35"/>
  <c r="B60" i="35"/>
  <c r="B61" i="35"/>
  <c r="B62" i="35"/>
  <c r="B63" i="35"/>
  <c r="B64" i="35"/>
  <c r="B65" i="35"/>
  <c r="B66" i="35"/>
  <c r="B67" i="35"/>
  <c r="B68" i="35"/>
  <c r="B69" i="35"/>
  <c r="B70" i="35"/>
  <c r="B71" i="35"/>
  <c r="B72" i="35"/>
  <c r="B73" i="35"/>
  <c r="B74" i="35"/>
  <c r="B75" i="35"/>
  <c r="B76" i="35"/>
  <c r="B77" i="35"/>
  <c r="B78" i="35"/>
  <c r="B79" i="35"/>
  <c r="B80" i="35"/>
  <c r="B81" i="35"/>
  <c r="B82" i="35"/>
  <c r="B83" i="35"/>
  <c r="B84" i="35"/>
  <c r="B85" i="35"/>
  <c r="B86" i="35"/>
  <c r="B87" i="35"/>
  <c r="B88" i="35"/>
  <c r="B89" i="35"/>
  <c r="B90" i="35"/>
  <c r="B91" i="35"/>
  <c r="B92" i="35"/>
  <c r="B93" i="35"/>
  <c r="B94" i="35"/>
  <c r="B95" i="35"/>
  <c r="B96" i="35"/>
  <c r="B97" i="35"/>
  <c r="B98" i="35"/>
  <c r="B99" i="35"/>
  <c r="B100" i="35"/>
  <c r="B101" i="35"/>
  <c r="B102" i="35"/>
  <c r="B103" i="35"/>
  <c r="B104" i="35"/>
  <c r="B105" i="35"/>
  <c r="B106" i="35"/>
  <c r="B107" i="35"/>
  <c r="B108" i="35"/>
  <c r="B109" i="35"/>
  <c r="B110" i="35"/>
  <c r="B111" i="35"/>
  <c r="B112" i="35"/>
  <c r="B113" i="35"/>
  <c r="B114" i="35"/>
  <c r="B115" i="35"/>
  <c r="B116" i="35"/>
  <c r="B117" i="35"/>
  <c r="B118" i="35"/>
  <c r="B119" i="35"/>
  <c r="B120" i="35"/>
  <c r="B121" i="35"/>
  <c r="B122" i="35"/>
  <c r="B123" i="35"/>
  <c r="B124" i="35"/>
  <c r="B125" i="35"/>
  <c r="B126" i="35"/>
  <c r="B127" i="35"/>
  <c r="B128" i="35"/>
  <c r="B129" i="35"/>
  <c r="B130" i="35"/>
  <c r="B131" i="35"/>
  <c r="B132" i="35"/>
  <c r="B133" i="35"/>
  <c r="B134" i="35"/>
  <c r="B135" i="35"/>
  <c r="B136" i="35"/>
  <c r="B137" i="35"/>
  <c r="B138" i="35"/>
  <c r="B139" i="35"/>
  <c r="B140" i="35"/>
  <c r="B141" i="35"/>
  <c r="B142" i="35"/>
  <c r="B143" i="35"/>
  <c r="B144" i="35"/>
  <c r="B145" i="35"/>
  <c r="B146" i="35"/>
  <c r="B147" i="35"/>
  <c r="B148" i="35"/>
  <c r="B149" i="35"/>
  <c r="B150" i="35"/>
  <c r="B151" i="35"/>
  <c r="B152" i="35"/>
  <c r="B153" i="35"/>
  <c r="B154" i="35"/>
  <c r="B155" i="35"/>
  <c r="B156" i="35"/>
  <c r="B157" i="35"/>
  <c r="B158" i="35"/>
  <c r="B159" i="35"/>
  <c r="B160" i="35"/>
  <c r="B161" i="35"/>
  <c r="B162" i="35"/>
  <c r="B163" i="35"/>
  <c r="B164" i="35"/>
  <c r="B165" i="35"/>
  <c r="B166" i="35"/>
  <c r="B167" i="35"/>
  <c r="B168" i="35"/>
  <c r="B169" i="35"/>
  <c r="B170" i="35"/>
  <c r="B171" i="35"/>
  <c r="B172" i="35"/>
  <c r="B173" i="35"/>
  <c r="B174" i="35"/>
  <c r="B175" i="35"/>
  <c r="B176" i="35"/>
  <c r="B177" i="35"/>
  <c r="B178" i="35"/>
  <c r="B179" i="35"/>
  <c r="B180" i="35"/>
  <c r="B181" i="35"/>
  <c r="B182" i="35"/>
  <c r="B183" i="35"/>
  <c r="B184" i="35"/>
  <c r="B185" i="35"/>
  <c r="B186" i="35"/>
  <c r="B187" i="35"/>
  <c r="B188" i="35"/>
  <c r="B189" i="35"/>
  <c r="B190" i="35"/>
  <c r="B191" i="35"/>
  <c r="B192" i="35"/>
  <c r="B193" i="35"/>
  <c r="B194" i="35"/>
  <c r="B195" i="35"/>
  <c r="B196" i="35"/>
  <c r="B197" i="35"/>
  <c r="B198" i="35"/>
  <c r="B199" i="35"/>
  <c r="B200" i="35"/>
  <c r="B201" i="35"/>
  <c r="B202" i="35"/>
  <c r="B203" i="35"/>
  <c r="B204" i="35"/>
  <c r="B205" i="35"/>
  <c r="B206" i="35"/>
  <c r="B207" i="35"/>
  <c r="B208" i="35"/>
  <c r="B209" i="35"/>
  <c r="B210" i="35"/>
  <c r="B211" i="35"/>
  <c r="B212" i="35"/>
  <c r="B213" i="35"/>
  <c r="B214" i="35"/>
  <c r="B215" i="35"/>
  <c r="B216" i="35"/>
  <c r="B217" i="35"/>
  <c r="B218" i="35"/>
  <c r="B219" i="35"/>
  <c r="B220" i="35"/>
  <c r="B221" i="35"/>
  <c r="B222" i="35"/>
  <c r="B223" i="35"/>
  <c r="B224" i="35"/>
  <c r="B225" i="35"/>
  <c r="B226" i="35"/>
  <c r="B227" i="35"/>
  <c r="B228" i="35"/>
  <c r="B229" i="35"/>
  <c r="B230" i="35"/>
  <c r="B231" i="35"/>
  <c r="B232" i="35"/>
  <c r="B233" i="35"/>
  <c r="B234" i="35"/>
  <c r="B235" i="35"/>
  <c r="B236" i="35"/>
  <c r="B237" i="35"/>
  <c r="B238" i="35"/>
  <c r="B239" i="35"/>
  <c r="B240" i="35"/>
  <c r="B241" i="35"/>
  <c r="B242" i="35"/>
  <c r="B243" i="35"/>
  <c r="B244" i="35"/>
  <c r="B245" i="35"/>
  <c r="B246" i="35"/>
  <c r="B247" i="35"/>
  <c r="B248" i="35"/>
  <c r="B249" i="35"/>
  <c r="B250" i="35"/>
  <c r="B251" i="35"/>
  <c r="B252" i="35"/>
  <c r="B253" i="35"/>
  <c r="B254" i="35"/>
  <c r="B255" i="35"/>
  <c r="B256" i="35"/>
  <c r="B257" i="35"/>
  <c r="B258" i="35"/>
  <c r="B259" i="35"/>
  <c r="B260" i="35"/>
  <c r="B261" i="35"/>
  <c r="B262" i="35"/>
  <c r="B263" i="35"/>
  <c r="B264" i="35"/>
  <c r="B265" i="35"/>
  <c r="B266" i="35"/>
  <c r="B267" i="35"/>
  <c r="B268" i="35"/>
  <c r="B269" i="35"/>
  <c r="B270" i="35"/>
  <c r="B271" i="35"/>
  <c r="B272" i="35"/>
  <c r="B273" i="35"/>
  <c r="B274" i="35"/>
  <c r="B275" i="35"/>
  <c r="B276" i="35"/>
  <c r="B277" i="35"/>
  <c r="B278" i="35"/>
  <c r="B279" i="35"/>
  <c r="B280" i="35"/>
  <c r="B281" i="35"/>
  <c r="B282" i="35"/>
  <c r="B283" i="35"/>
  <c r="B284" i="35"/>
  <c r="B285" i="35"/>
  <c r="B286" i="35"/>
  <c r="B287" i="35"/>
  <c r="B288" i="35"/>
  <c r="B289" i="35"/>
  <c r="B290" i="35"/>
  <c r="B291" i="35"/>
  <c r="B292" i="35"/>
  <c r="B293" i="35"/>
  <c r="B294" i="35"/>
  <c r="B295" i="35"/>
  <c r="B296" i="35"/>
  <c r="B297" i="35"/>
  <c r="B298" i="35"/>
  <c r="B299" i="35"/>
  <c r="B300" i="35"/>
  <c r="B301" i="35"/>
  <c r="B302" i="35"/>
  <c r="B303" i="35"/>
  <c r="B304" i="35"/>
  <c r="B305" i="35"/>
  <c r="B306" i="35"/>
  <c r="B307" i="35"/>
  <c r="B308" i="35"/>
  <c r="B309" i="35"/>
  <c r="B310" i="35"/>
  <c r="B311" i="35"/>
  <c r="B312" i="35"/>
  <c r="B313" i="35"/>
  <c r="B314" i="35"/>
  <c r="B315" i="35"/>
  <c r="B316" i="35"/>
  <c r="B317" i="35"/>
  <c r="B318" i="35"/>
  <c r="B319" i="35"/>
  <c r="B320" i="35"/>
  <c r="B321" i="35"/>
  <c r="B322" i="35"/>
  <c r="B323" i="35"/>
  <c r="B324" i="35"/>
  <c r="B325" i="35"/>
  <c r="B326" i="35"/>
  <c r="B327" i="35"/>
  <c r="B328" i="35"/>
  <c r="B329" i="35"/>
  <c r="B330" i="35"/>
  <c r="B331" i="35"/>
  <c r="B332" i="35"/>
  <c r="B333" i="35"/>
  <c r="B334" i="35"/>
  <c r="B335" i="35"/>
  <c r="B336" i="35"/>
  <c r="B337" i="35"/>
  <c r="B338" i="35"/>
  <c r="B339" i="35"/>
  <c r="B340" i="35"/>
  <c r="B341" i="35"/>
  <c r="B342" i="35"/>
  <c r="B343" i="35"/>
  <c r="B344" i="35"/>
  <c r="B345" i="35"/>
  <c r="B346" i="35"/>
  <c r="B347" i="35"/>
  <c r="B348" i="35"/>
  <c r="B349" i="35"/>
  <c r="B350" i="35"/>
  <c r="B351" i="35"/>
  <c r="B352" i="35"/>
  <c r="B353" i="35"/>
  <c r="B354" i="35"/>
  <c r="B355" i="35"/>
  <c r="B356" i="35"/>
  <c r="B357" i="35"/>
  <c r="B358" i="35"/>
  <c r="B359" i="35"/>
  <c r="B360" i="35"/>
  <c r="B361" i="35"/>
  <c r="B362" i="35"/>
  <c r="B363" i="35"/>
  <c r="B364" i="35"/>
  <c r="B365" i="35"/>
  <c r="B366" i="35"/>
  <c r="B367" i="35"/>
  <c r="B368" i="35"/>
  <c r="B369" i="35"/>
  <c r="B370" i="35"/>
  <c r="B371" i="35"/>
  <c r="B372" i="35"/>
  <c r="B373" i="35"/>
  <c r="B374" i="35"/>
  <c r="B375" i="35"/>
  <c r="B376" i="35"/>
  <c r="B377" i="35"/>
  <c r="B378" i="35"/>
  <c r="B379" i="35"/>
  <c r="B380" i="35"/>
  <c r="B381" i="35"/>
  <c r="B382" i="35"/>
  <c r="B383" i="35"/>
  <c r="B384" i="35"/>
  <c r="B385" i="35"/>
  <c r="B386" i="35"/>
  <c r="B387" i="35"/>
  <c r="B388" i="35"/>
  <c r="B389" i="35"/>
  <c r="B390" i="35"/>
  <c r="B391" i="35"/>
  <c r="B392" i="35"/>
  <c r="B393" i="35"/>
  <c r="B394" i="35"/>
  <c r="B395" i="35"/>
  <c r="B396" i="35"/>
  <c r="B397" i="35"/>
  <c r="B398" i="35"/>
  <c r="B399" i="35"/>
  <c r="B400" i="35"/>
  <c r="B401" i="35"/>
  <c r="B402" i="35"/>
  <c r="B403" i="35"/>
  <c r="B404" i="35"/>
  <c r="B405" i="35"/>
  <c r="B406" i="35"/>
  <c r="B407" i="35"/>
  <c r="B408" i="35"/>
  <c r="B409" i="35"/>
  <c r="B410" i="35"/>
  <c r="B411" i="35"/>
  <c r="B412" i="35"/>
  <c r="B413" i="35"/>
  <c r="B414" i="35"/>
  <c r="B415" i="35"/>
  <c r="B416" i="35"/>
  <c r="B417" i="35"/>
  <c r="B418" i="35"/>
  <c r="B419" i="35"/>
  <c r="B420" i="35"/>
  <c r="B421" i="35"/>
  <c r="B422" i="35"/>
  <c r="B423" i="35"/>
  <c r="B424" i="35"/>
  <c r="B425" i="35"/>
  <c r="B426" i="35"/>
  <c r="B427" i="35"/>
  <c r="B428" i="35"/>
  <c r="B429" i="35"/>
  <c r="B430" i="35"/>
  <c r="B431" i="35"/>
  <c r="B432" i="35"/>
  <c r="B433" i="35"/>
  <c r="B434" i="35"/>
  <c r="B435" i="35"/>
  <c r="B436" i="35"/>
  <c r="B437" i="35"/>
  <c r="B438" i="35"/>
  <c r="B439" i="35"/>
  <c r="B440" i="35"/>
  <c r="B441" i="35"/>
  <c r="B442" i="35"/>
  <c r="B443" i="35"/>
  <c r="B444" i="35"/>
  <c r="B445" i="35"/>
  <c r="B446" i="35"/>
  <c r="B447" i="35"/>
  <c r="B448" i="35"/>
  <c r="B449" i="35"/>
  <c r="B450" i="35"/>
  <c r="B451" i="35"/>
  <c r="B452" i="35"/>
  <c r="B453" i="35"/>
  <c r="B454" i="35"/>
  <c r="B455" i="35"/>
  <c r="B456" i="35"/>
  <c r="B457" i="35"/>
  <c r="B458" i="35"/>
  <c r="B459" i="35"/>
  <c r="B460" i="35"/>
  <c r="B461" i="35"/>
  <c r="B462" i="35"/>
  <c r="B463" i="35"/>
  <c r="B464" i="35"/>
  <c r="B465" i="35"/>
  <c r="B466" i="35"/>
  <c r="B467" i="35"/>
  <c r="B468" i="35"/>
  <c r="B469" i="35"/>
  <c r="B470" i="35"/>
  <c r="B471" i="35"/>
  <c r="B472" i="35"/>
  <c r="B473" i="35"/>
  <c r="B474" i="35"/>
  <c r="B475" i="35"/>
  <c r="B476" i="35"/>
  <c r="B477" i="35"/>
  <c r="B478" i="35"/>
  <c r="B479" i="35"/>
  <c r="B480" i="35"/>
  <c r="B481" i="35"/>
  <c r="B482" i="35"/>
  <c r="B483" i="35"/>
  <c r="B484" i="35"/>
  <c r="B485" i="35"/>
  <c r="B486" i="35"/>
  <c r="B487" i="35"/>
  <c r="B488" i="35"/>
  <c r="B489" i="35"/>
  <c r="B490" i="35"/>
  <c r="B491" i="35"/>
  <c r="B492" i="35"/>
  <c r="B493" i="35"/>
  <c r="B494" i="35"/>
  <c r="B495" i="35"/>
  <c r="B496" i="35"/>
  <c r="B497" i="35"/>
  <c r="B498" i="35"/>
  <c r="B499" i="35"/>
  <c r="B500" i="35"/>
  <c r="B501" i="35"/>
  <c r="B502" i="35"/>
  <c r="B503" i="35"/>
  <c r="B504" i="35"/>
  <c r="B505" i="35"/>
  <c r="B506" i="35"/>
  <c r="B507" i="35"/>
  <c r="B508" i="35"/>
  <c r="B509" i="35"/>
  <c r="B510" i="35"/>
  <c r="B511" i="35"/>
  <c r="B512" i="35"/>
  <c r="B513" i="35"/>
  <c r="B514" i="35"/>
  <c r="B515" i="35"/>
  <c r="B516" i="35"/>
  <c r="B517" i="35"/>
  <c r="B518" i="35"/>
  <c r="B519" i="35"/>
  <c r="B520" i="35"/>
  <c r="B521" i="35"/>
  <c r="B522" i="35"/>
  <c r="B523" i="35"/>
  <c r="B524" i="35"/>
  <c r="B525" i="35"/>
  <c r="B526" i="35"/>
  <c r="B527" i="35"/>
  <c r="B528" i="35"/>
  <c r="B529" i="35"/>
  <c r="B530" i="35"/>
  <c r="B531" i="35"/>
  <c r="B532" i="35"/>
  <c r="B533" i="35"/>
  <c r="B534" i="35"/>
  <c r="B535" i="35"/>
  <c r="B536" i="35"/>
  <c r="B537" i="35"/>
  <c r="B538" i="35"/>
  <c r="B539" i="35"/>
  <c r="B540" i="35"/>
  <c r="B541" i="35"/>
  <c r="B542" i="35"/>
  <c r="B543" i="35"/>
  <c r="B544" i="35"/>
  <c r="B545" i="35"/>
  <c r="B546" i="35"/>
  <c r="B547" i="35"/>
  <c r="B548" i="35"/>
  <c r="B549" i="35"/>
  <c r="B550" i="35"/>
  <c r="B551" i="35"/>
  <c r="B552" i="35"/>
  <c r="B553" i="35"/>
  <c r="B554" i="35"/>
  <c r="B555" i="35"/>
  <c r="B556" i="35"/>
  <c r="B557" i="35"/>
  <c r="B558" i="35"/>
  <c r="B559" i="35"/>
  <c r="B560" i="35"/>
  <c r="B561" i="35"/>
  <c r="B562" i="35"/>
  <c r="B563" i="35"/>
  <c r="B564" i="35"/>
  <c r="B565" i="35"/>
  <c r="B566" i="35"/>
  <c r="B567" i="35"/>
  <c r="B568" i="35"/>
  <c r="B569" i="35"/>
  <c r="B570" i="35"/>
  <c r="B571" i="35"/>
  <c r="B572" i="35"/>
  <c r="B573" i="35"/>
  <c r="B574" i="35"/>
  <c r="B575" i="35"/>
  <c r="B576" i="35"/>
  <c r="B577" i="35"/>
  <c r="B578" i="35"/>
  <c r="B579" i="35"/>
  <c r="B580" i="35"/>
  <c r="B581" i="35"/>
  <c r="B582" i="35"/>
  <c r="B583" i="35"/>
  <c r="B584" i="35"/>
  <c r="B585" i="35"/>
  <c r="B586" i="35"/>
  <c r="B587" i="35"/>
  <c r="B588" i="35"/>
  <c r="B589" i="35"/>
  <c r="B590" i="35"/>
  <c r="B591" i="35"/>
  <c r="B592" i="35"/>
  <c r="B593" i="35"/>
  <c r="B594" i="35"/>
  <c r="B595" i="35"/>
  <c r="B596" i="35"/>
  <c r="B597" i="35"/>
  <c r="B598" i="35"/>
  <c r="B599" i="35"/>
  <c r="B600" i="35"/>
  <c r="B601" i="35"/>
  <c r="B602" i="35"/>
  <c r="B603" i="35"/>
  <c r="B604" i="35"/>
  <c r="B605" i="35"/>
  <c r="B606" i="35"/>
  <c r="B607" i="35"/>
  <c r="B608" i="35"/>
  <c r="B609" i="35"/>
  <c r="B610" i="35"/>
  <c r="B611" i="35"/>
  <c r="B612" i="35"/>
  <c r="B613" i="35"/>
  <c r="B614" i="35"/>
  <c r="B615" i="35"/>
  <c r="B616" i="35"/>
  <c r="B617" i="35"/>
  <c r="B618" i="35"/>
  <c r="B619" i="35"/>
  <c r="B620" i="35"/>
  <c r="B621" i="35"/>
  <c r="B622" i="35"/>
  <c r="B623" i="35"/>
  <c r="B624" i="35"/>
  <c r="B625" i="35"/>
  <c r="B626" i="35"/>
  <c r="B627" i="35"/>
  <c r="B628" i="35"/>
  <c r="B629" i="35"/>
  <c r="B630" i="35"/>
  <c r="B631" i="35"/>
  <c r="B632" i="35"/>
  <c r="B633" i="35"/>
  <c r="B634" i="35"/>
  <c r="B635" i="35"/>
  <c r="B636" i="35"/>
  <c r="B637" i="35"/>
  <c r="B638" i="35"/>
  <c r="B639" i="35"/>
  <c r="B640" i="35"/>
  <c r="B641" i="35"/>
  <c r="B642" i="35"/>
  <c r="B643" i="35"/>
  <c r="B644" i="35"/>
  <c r="B645" i="35"/>
  <c r="B646" i="35"/>
  <c r="B647" i="35"/>
  <c r="B648" i="35"/>
  <c r="B649" i="35"/>
  <c r="B650" i="35"/>
  <c r="B651" i="35"/>
  <c r="B652" i="35"/>
  <c r="B653" i="35"/>
  <c r="B654" i="35"/>
  <c r="B655" i="35"/>
  <c r="B656" i="35"/>
  <c r="B657" i="35"/>
  <c r="B658" i="35"/>
  <c r="B659" i="35"/>
  <c r="B660" i="35"/>
  <c r="B661" i="35"/>
  <c r="B662" i="35"/>
  <c r="B663" i="35"/>
  <c r="B664" i="35"/>
  <c r="B665" i="35"/>
  <c r="B666" i="35"/>
  <c r="B667" i="35"/>
  <c r="B668" i="35"/>
  <c r="B669" i="35"/>
  <c r="B670" i="35"/>
  <c r="B671" i="35"/>
  <c r="B672" i="35"/>
  <c r="B673" i="35"/>
  <c r="B674" i="35"/>
  <c r="B675" i="35"/>
  <c r="B676" i="35"/>
  <c r="B677" i="35"/>
  <c r="B678" i="35"/>
  <c r="B679" i="35"/>
  <c r="B680" i="35"/>
  <c r="B681" i="35"/>
  <c r="B682" i="35"/>
  <c r="B683" i="35"/>
  <c r="B684" i="35"/>
  <c r="B685" i="35"/>
  <c r="B686" i="35"/>
  <c r="B687" i="35"/>
  <c r="B688" i="35"/>
  <c r="B689" i="35"/>
  <c r="B690" i="35"/>
  <c r="B691" i="35"/>
  <c r="B692" i="35"/>
  <c r="B693" i="35"/>
  <c r="B694" i="35"/>
  <c r="B695" i="35"/>
  <c r="B696" i="35"/>
  <c r="B697" i="35"/>
  <c r="B698" i="35"/>
  <c r="B699" i="35"/>
  <c r="B700" i="35"/>
  <c r="B701" i="35"/>
  <c r="B702" i="35"/>
  <c r="B703" i="35"/>
  <c r="B704" i="35"/>
  <c r="B705" i="35"/>
  <c r="B706" i="35"/>
  <c r="B707" i="35"/>
  <c r="B708" i="35"/>
  <c r="B709" i="35"/>
  <c r="B710" i="35"/>
  <c r="B711" i="35"/>
  <c r="B712" i="35"/>
  <c r="B713" i="35"/>
  <c r="B714" i="35"/>
  <c r="B715" i="35"/>
  <c r="B716" i="35"/>
  <c r="B717" i="35"/>
  <c r="B718" i="35"/>
  <c r="B719" i="35"/>
  <c r="B720" i="35"/>
  <c r="B721" i="35"/>
  <c r="B722" i="35"/>
  <c r="B723" i="35"/>
  <c r="B724" i="35"/>
  <c r="B725" i="35"/>
  <c r="B726" i="35"/>
  <c r="B727" i="35"/>
  <c r="B728" i="35"/>
  <c r="B729" i="35"/>
  <c r="B730" i="35"/>
  <c r="B731" i="35"/>
  <c r="B732" i="35"/>
  <c r="B733" i="35"/>
  <c r="B734" i="35"/>
  <c r="B735" i="35"/>
  <c r="B736" i="35"/>
  <c r="B737" i="35"/>
  <c r="B738" i="35"/>
  <c r="B739" i="35"/>
  <c r="B740" i="35"/>
  <c r="B741" i="35"/>
  <c r="B742" i="35"/>
  <c r="B743" i="35"/>
  <c r="B744" i="35"/>
  <c r="B745" i="35"/>
  <c r="B746" i="35"/>
  <c r="B747" i="35"/>
  <c r="B748" i="35"/>
  <c r="B749" i="35"/>
  <c r="B750" i="35"/>
  <c r="B751" i="35"/>
  <c r="B752" i="35"/>
  <c r="B753" i="35"/>
  <c r="B754" i="35"/>
  <c r="B755" i="35"/>
  <c r="B756" i="35"/>
  <c r="B757" i="35"/>
  <c r="B758" i="35"/>
  <c r="B759" i="35"/>
  <c r="B760" i="35"/>
  <c r="B761" i="35"/>
  <c r="B762" i="35"/>
  <c r="B763" i="35"/>
  <c r="B764" i="35"/>
  <c r="B765" i="35"/>
  <c r="B766" i="35"/>
  <c r="B767" i="35"/>
  <c r="B768" i="35"/>
  <c r="B769" i="35"/>
  <c r="B770" i="35"/>
  <c r="B771" i="35"/>
  <c r="B772" i="35"/>
  <c r="B773" i="35"/>
  <c r="B774" i="35"/>
  <c r="B775" i="35"/>
  <c r="B776" i="35"/>
  <c r="B777" i="35"/>
  <c r="B778" i="35"/>
  <c r="B779" i="35"/>
  <c r="B780" i="35"/>
  <c r="B781" i="35"/>
  <c r="B782" i="35"/>
  <c r="B783" i="35"/>
  <c r="B784" i="35"/>
  <c r="B785" i="35"/>
  <c r="B786" i="35"/>
  <c r="B787" i="35"/>
  <c r="B788" i="35"/>
  <c r="B789" i="35"/>
  <c r="B790" i="35"/>
  <c r="B791" i="35"/>
  <c r="B792" i="35"/>
  <c r="B793" i="35"/>
  <c r="B794" i="35"/>
  <c r="B795" i="35"/>
  <c r="B796" i="35"/>
  <c r="B797" i="35"/>
  <c r="B798" i="35"/>
  <c r="B799" i="35"/>
  <c r="B800" i="35"/>
  <c r="B801" i="35"/>
  <c r="B802" i="35"/>
  <c r="B803" i="35"/>
  <c r="B804" i="35"/>
  <c r="B805" i="35"/>
  <c r="B806" i="35"/>
  <c r="B807" i="35"/>
  <c r="B808" i="35"/>
  <c r="B809" i="35"/>
  <c r="B810" i="35"/>
  <c r="B811" i="35"/>
  <c r="B812" i="35"/>
  <c r="B813" i="35"/>
  <c r="B814" i="35"/>
  <c r="B815" i="35"/>
  <c r="B816" i="35"/>
  <c r="B817" i="35"/>
  <c r="B818" i="35"/>
  <c r="B819" i="35"/>
  <c r="B820" i="35"/>
  <c r="B821" i="35"/>
  <c r="B822" i="35"/>
  <c r="B823" i="35"/>
  <c r="B824" i="35"/>
  <c r="B825" i="35"/>
  <c r="B826" i="35"/>
  <c r="B827" i="35"/>
  <c r="B828" i="35"/>
  <c r="B829" i="35"/>
  <c r="B830" i="35"/>
  <c r="B831" i="35"/>
  <c r="B832" i="35"/>
  <c r="B833" i="35"/>
  <c r="B834" i="35"/>
  <c r="B835" i="35"/>
  <c r="B836" i="35"/>
  <c r="B837" i="35"/>
  <c r="B838" i="35"/>
  <c r="B839" i="35"/>
  <c r="B840" i="35"/>
  <c r="B841" i="35"/>
  <c r="B842" i="35"/>
  <c r="B843" i="35"/>
  <c r="B844" i="35"/>
  <c r="B845" i="35"/>
  <c r="B846" i="35"/>
  <c r="B847" i="35"/>
  <c r="B848" i="35"/>
  <c r="B849" i="35"/>
  <c r="B850" i="35"/>
  <c r="B851" i="35"/>
  <c r="B852" i="35"/>
  <c r="B853" i="35"/>
  <c r="B854" i="35"/>
  <c r="B855" i="35"/>
  <c r="B856" i="35"/>
  <c r="B857" i="35"/>
  <c r="B858" i="35"/>
  <c r="B859" i="35"/>
  <c r="B860" i="35"/>
  <c r="B861" i="35"/>
  <c r="B862" i="35"/>
  <c r="B863" i="35"/>
  <c r="B864" i="35"/>
  <c r="B865" i="35"/>
  <c r="B866" i="35"/>
  <c r="B867" i="35"/>
  <c r="B868" i="35"/>
  <c r="B869" i="35"/>
  <c r="B870" i="35"/>
  <c r="B871" i="35"/>
  <c r="B872" i="35"/>
  <c r="B873" i="35"/>
  <c r="B874" i="35"/>
  <c r="B875" i="35"/>
  <c r="B876" i="35"/>
  <c r="B877" i="35"/>
  <c r="B878" i="35"/>
  <c r="B879" i="35"/>
  <c r="B880" i="35"/>
  <c r="B881" i="35"/>
  <c r="B882" i="35"/>
  <c r="B883" i="35"/>
  <c r="B884" i="35"/>
  <c r="B885" i="35"/>
  <c r="B886" i="35"/>
  <c r="B887" i="35"/>
  <c r="B888" i="35"/>
  <c r="B889" i="35"/>
  <c r="B890" i="35"/>
  <c r="B891" i="35"/>
  <c r="B892" i="35"/>
  <c r="B893" i="35"/>
  <c r="B894" i="35"/>
  <c r="B895" i="35"/>
  <c r="B896" i="35"/>
  <c r="B897" i="35"/>
  <c r="B898" i="35"/>
  <c r="B899" i="35"/>
  <c r="B900" i="35"/>
  <c r="B901" i="35"/>
  <c r="B902" i="35"/>
  <c r="B903" i="35"/>
  <c r="B904" i="35"/>
  <c r="B905" i="35"/>
  <c r="B906" i="35"/>
  <c r="B907" i="35"/>
  <c r="B908" i="35"/>
  <c r="B909" i="35"/>
  <c r="B910" i="35"/>
  <c r="B911" i="35"/>
  <c r="B912" i="35"/>
  <c r="B913" i="35"/>
  <c r="B914" i="35"/>
  <c r="B915" i="35"/>
  <c r="B916" i="35"/>
  <c r="B917" i="35"/>
  <c r="B918" i="35"/>
  <c r="B919" i="35"/>
  <c r="B920" i="35"/>
  <c r="B921" i="35"/>
  <c r="B922" i="35"/>
  <c r="B923" i="35"/>
  <c r="B924" i="35"/>
  <c r="B925" i="35"/>
  <c r="B926" i="35"/>
  <c r="B927" i="35"/>
  <c r="B928" i="35"/>
  <c r="B929" i="35"/>
  <c r="B930" i="35"/>
  <c r="B931" i="35"/>
  <c r="B932" i="35"/>
  <c r="B933" i="35"/>
  <c r="B934" i="35"/>
  <c r="B935" i="35"/>
  <c r="B936" i="35"/>
  <c r="B937" i="35"/>
  <c r="B938" i="35"/>
  <c r="B939" i="35"/>
  <c r="B940" i="35"/>
  <c r="B941" i="35"/>
  <c r="B942" i="35"/>
  <c r="B943" i="35"/>
  <c r="B944" i="35"/>
  <c r="B945" i="35"/>
  <c r="B946" i="35"/>
  <c r="B947" i="35"/>
  <c r="B948" i="35"/>
  <c r="B949" i="35"/>
  <c r="B950" i="35"/>
  <c r="B951" i="35"/>
  <c r="B952" i="35"/>
  <c r="B953" i="35"/>
  <c r="B954" i="35"/>
  <c r="B955" i="35"/>
  <c r="B956" i="35"/>
  <c r="B957" i="35"/>
  <c r="B958" i="35"/>
  <c r="B959" i="35"/>
  <c r="B960" i="35"/>
  <c r="B961" i="35"/>
  <c r="B962" i="35"/>
  <c r="B963" i="35"/>
  <c r="B964" i="35"/>
  <c r="B965" i="35"/>
  <c r="B966" i="35"/>
  <c r="B967" i="35"/>
  <c r="B968" i="35"/>
  <c r="B969" i="35"/>
  <c r="B970" i="35"/>
  <c r="B971" i="35"/>
  <c r="B972" i="35"/>
  <c r="B973" i="35"/>
  <c r="B974" i="35"/>
  <c r="B975" i="35"/>
  <c r="B976" i="35"/>
  <c r="B977" i="35"/>
  <c r="B978" i="35"/>
  <c r="B979" i="35"/>
  <c r="B980" i="35"/>
  <c r="B981" i="35"/>
  <c r="B982" i="35"/>
  <c r="B983" i="35"/>
  <c r="B984" i="35"/>
  <c r="B985" i="35"/>
  <c r="B986" i="35"/>
  <c r="B987" i="35"/>
  <c r="B988" i="35"/>
  <c r="B989" i="35"/>
  <c r="B990" i="35"/>
  <c r="B991" i="35"/>
  <c r="B992" i="35"/>
  <c r="B993" i="35"/>
  <c r="B994" i="35"/>
  <c r="B995" i="35"/>
  <c r="B996" i="35"/>
  <c r="B997" i="35"/>
  <c r="B998" i="35"/>
  <c r="B999" i="35"/>
  <c r="B1000" i="35"/>
  <c r="B1001" i="35"/>
  <c r="B1002" i="35"/>
  <c r="B1003" i="35"/>
  <c r="B1004" i="35"/>
  <c r="B1005" i="35"/>
  <c r="B1006" i="35"/>
  <c r="B1007" i="35"/>
  <c r="B1008" i="35"/>
  <c r="B1009" i="35"/>
  <c r="B1010" i="35"/>
  <c r="B1011" i="35"/>
  <c r="B1012" i="35"/>
  <c r="B1013" i="35"/>
  <c r="B1014" i="35"/>
  <c r="B1015" i="35"/>
  <c r="B1016" i="35"/>
  <c r="B1017" i="35"/>
  <c r="B1018" i="35"/>
  <c r="B1019" i="35"/>
  <c r="B1020" i="35"/>
  <c r="B1021" i="35"/>
  <c r="B1022" i="35"/>
  <c r="B1023" i="35"/>
  <c r="B1024" i="35"/>
  <c r="B1025" i="35"/>
  <c r="B1026" i="35"/>
  <c r="B1027" i="35"/>
  <c r="B1028" i="35"/>
  <c r="B1029" i="35"/>
  <c r="B1030" i="35"/>
  <c r="B1031" i="35"/>
  <c r="B1032" i="35"/>
  <c r="B1033" i="35"/>
  <c r="B1034" i="35"/>
  <c r="B1035" i="35"/>
  <c r="B1036" i="35"/>
  <c r="B1037" i="35"/>
  <c r="B1038" i="35"/>
  <c r="B1039" i="35"/>
  <c r="B1040" i="35"/>
  <c r="B1041" i="35"/>
  <c r="B1042" i="35"/>
  <c r="B1043" i="35"/>
  <c r="B1044" i="35"/>
  <c r="B1045" i="35"/>
  <c r="B1046" i="35"/>
  <c r="B1047" i="35"/>
  <c r="B1048" i="35"/>
  <c r="B1049" i="35"/>
  <c r="B1050" i="35"/>
  <c r="B1051" i="35"/>
  <c r="B1052" i="35"/>
  <c r="B1053" i="35"/>
  <c r="B1054" i="35"/>
  <c r="B1055" i="35"/>
  <c r="B1056" i="35"/>
  <c r="B1057" i="35"/>
  <c r="B1058" i="35"/>
  <c r="B1059" i="35"/>
  <c r="B1060" i="35"/>
  <c r="B1061" i="35"/>
  <c r="B1062" i="35"/>
  <c r="B1063" i="35"/>
  <c r="B1064" i="35"/>
  <c r="B1065" i="35"/>
  <c r="B1066" i="35"/>
  <c r="B1067" i="35"/>
  <c r="B1068" i="35"/>
  <c r="B1069" i="35"/>
  <c r="B1070" i="35"/>
  <c r="B1071" i="35"/>
  <c r="B1072" i="35"/>
  <c r="B1073" i="35"/>
  <c r="B1074" i="35"/>
  <c r="B1075" i="35"/>
  <c r="B1076" i="35"/>
  <c r="B1077" i="35"/>
  <c r="B1078" i="35"/>
  <c r="B1079" i="35"/>
  <c r="B1080" i="35"/>
  <c r="B1081" i="35"/>
  <c r="B1082" i="35"/>
  <c r="B1083" i="35"/>
  <c r="B1084" i="35"/>
  <c r="B1085" i="35"/>
  <c r="B1086" i="35"/>
  <c r="B1087" i="35"/>
  <c r="B1088" i="35"/>
  <c r="B1089" i="35"/>
  <c r="B1090" i="35"/>
  <c r="B1091" i="35"/>
  <c r="B1092" i="35"/>
  <c r="B1093" i="35"/>
  <c r="B1094" i="35"/>
  <c r="B1095" i="35"/>
  <c r="B1096" i="35"/>
  <c r="B1097" i="35"/>
  <c r="B1098" i="35"/>
  <c r="B1099" i="35"/>
  <c r="B1100" i="35"/>
  <c r="B1101" i="35"/>
  <c r="B1102" i="35"/>
  <c r="B1103" i="35"/>
  <c r="B1104" i="35"/>
  <c r="B1105" i="35"/>
  <c r="B1106" i="35"/>
  <c r="B1107" i="35"/>
  <c r="B1108" i="35"/>
  <c r="B1109" i="35"/>
  <c r="B1110" i="35"/>
  <c r="B1111" i="35"/>
  <c r="B1112" i="35"/>
  <c r="B1113" i="35"/>
  <c r="B1114" i="35"/>
  <c r="B1115" i="35"/>
  <c r="B1116" i="35"/>
  <c r="B1117" i="35"/>
  <c r="B1118" i="35"/>
  <c r="B1119" i="35"/>
  <c r="B1120" i="35"/>
  <c r="B1121" i="35"/>
  <c r="B1122" i="35"/>
  <c r="B1123" i="35"/>
  <c r="B1124" i="35"/>
  <c r="B1125" i="35"/>
  <c r="B1126" i="35"/>
  <c r="B1127" i="35"/>
  <c r="B1128" i="35"/>
  <c r="B1129" i="35"/>
  <c r="B1130" i="35"/>
  <c r="B1131" i="35"/>
  <c r="B1132" i="35"/>
  <c r="B1133" i="35"/>
  <c r="B1134" i="35"/>
  <c r="B1135" i="35"/>
  <c r="B1136" i="35"/>
  <c r="B1137" i="35"/>
  <c r="B1138" i="35"/>
  <c r="B1139" i="35"/>
  <c r="B1140" i="35"/>
  <c r="B1141" i="35"/>
  <c r="B1142" i="35"/>
  <c r="B1143" i="35"/>
  <c r="B1144" i="35"/>
  <c r="B1145" i="35"/>
  <c r="B1146" i="35"/>
  <c r="B1147" i="35"/>
  <c r="B1148" i="35"/>
  <c r="B1149" i="35"/>
  <c r="B1150" i="35"/>
  <c r="B1151" i="35"/>
  <c r="B1152" i="35"/>
  <c r="B1153" i="35"/>
  <c r="B1154" i="35"/>
  <c r="B1155" i="35"/>
  <c r="B1156" i="35"/>
  <c r="B1157" i="35"/>
  <c r="B1158" i="35"/>
  <c r="B1159" i="35"/>
  <c r="B1160" i="35"/>
  <c r="B1161" i="35"/>
  <c r="B1162" i="35"/>
  <c r="B1163" i="35"/>
  <c r="B1164" i="35"/>
  <c r="B1165" i="35"/>
  <c r="B1166" i="35"/>
  <c r="B1167" i="35"/>
  <c r="B1168" i="35"/>
  <c r="B1169" i="35"/>
  <c r="B1170" i="35"/>
  <c r="B1171" i="35"/>
  <c r="B1172" i="35"/>
  <c r="B1173" i="35"/>
  <c r="B1174" i="35"/>
  <c r="B1175" i="35"/>
  <c r="B1176" i="35"/>
  <c r="B1177" i="35"/>
  <c r="B1178" i="35"/>
  <c r="B1179" i="35"/>
  <c r="B1180" i="35"/>
  <c r="B1181" i="35"/>
  <c r="B1182" i="35"/>
  <c r="B1183" i="35"/>
  <c r="B1184" i="35"/>
  <c r="B1185" i="35"/>
  <c r="B1186" i="35"/>
  <c r="B1187" i="35"/>
  <c r="B1188" i="35"/>
  <c r="B1189" i="35"/>
  <c r="B1190" i="35"/>
  <c r="B1191" i="35"/>
  <c r="B1192" i="35"/>
  <c r="B1193" i="35"/>
  <c r="B1194" i="35"/>
  <c r="B1195" i="35"/>
  <c r="B1196" i="35"/>
  <c r="B1197" i="35"/>
  <c r="B1198" i="35"/>
  <c r="B1199" i="35"/>
  <c r="B1200" i="35"/>
  <c r="B1201" i="35"/>
  <c r="B1202" i="35"/>
  <c r="B1203" i="35"/>
  <c r="B1204" i="35"/>
  <c r="B1205" i="35"/>
  <c r="B1206" i="35"/>
  <c r="B1207" i="35"/>
  <c r="B1208" i="35"/>
  <c r="B1209" i="35"/>
  <c r="B1210" i="35"/>
  <c r="B1211" i="35"/>
  <c r="B1212" i="35"/>
  <c r="B1213" i="35"/>
  <c r="B1214" i="35"/>
  <c r="B1215" i="35"/>
  <c r="B1216" i="35"/>
  <c r="B1217" i="35"/>
  <c r="B1218" i="35"/>
  <c r="B1219" i="35"/>
  <c r="B1220" i="35"/>
  <c r="B1221" i="35"/>
  <c r="B1222" i="35"/>
  <c r="B1223" i="35"/>
  <c r="B1224" i="35"/>
  <c r="B1225" i="35"/>
  <c r="B1226" i="35"/>
  <c r="B1227" i="35"/>
  <c r="B1228" i="35"/>
  <c r="B1229" i="35"/>
  <c r="B1230" i="35"/>
  <c r="B1231" i="35"/>
  <c r="B1232" i="35"/>
  <c r="B1233" i="35"/>
  <c r="B1234" i="35"/>
  <c r="B1235" i="35"/>
  <c r="B1236" i="35"/>
  <c r="B1237" i="35"/>
  <c r="B1238" i="35"/>
  <c r="B1239" i="35"/>
  <c r="B1240" i="35"/>
  <c r="B1241" i="35"/>
  <c r="B1242" i="35"/>
  <c r="B1243" i="35"/>
  <c r="B1244" i="35"/>
  <c r="B1245" i="35"/>
  <c r="B1246" i="35"/>
  <c r="B1247" i="35"/>
  <c r="B1248" i="35"/>
  <c r="B1249" i="35"/>
  <c r="B1250" i="35"/>
  <c r="B1251" i="35"/>
  <c r="B1252" i="35"/>
  <c r="B1253" i="35"/>
  <c r="B1254" i="35"/>
  <c r="B1255" i="35"/>
  <c r="B1256" i="35"/>
  <c r="B1257" i="35"/>
  <c r="B1258" i="35"/>
  <c r="B1259" i="35"/>
  <c r="B1260" i="35"/>
  <c r="B1261" i="35"/>
  <c r="B1262" i="35"/>
  <c r="B1263" i="35"/>
  <c r="B1264" i="35"/>
  <c r="B1265" i="35"/>
  <c r="B1266" i="35"/>
  <c r="B1267" i="35"/>
  <c r="B1268" i="35"/>
  <c r="B1269" i="35"/>
  <c r="B1270" i="35"/>
  <c r="B1271" i="35"/>
  <c r="B1272" i="35"/>
  <c r="B1273" i="35"/>
  <c r="B1274" i="35"/>
  <c r="B1275" i="35"/>
  <c r="B1276" i="35"/>
  <c r="B1277" i="35"/>
  <c r="B1278" i="35"/>
  <c r="B1279" i="35"/>
  <c r="B1280" i="35"/>
  <c r="B1281" i="35"/>
  <c r="B1282" i="35"/>
  <c r="B1283" i="35"/>
  <c r="B1284" i="35"/>
  <c r="B1285" i="35"/>
  <c r="B1286" i="35"/>
  <c r="B1287" i="35"/>
  <c r="B1288" i="35"/>
  <c r="B1289" i="35"/>
  <c r="B1290" i="35"/>
  <c r="B1291" i="35"/>
  <c r="B1292" i="35"/>
  <c r="B1293" i="35"/>
  <c r="B1294" i="35"/>
  <c r="B1295" i="35"/>
  <c r="B1296" i="35"/>
  <c r="B1297" i="35"/>
  <c r="B1298" i="35"/>
  <c r="B1299" i="35"/>
  <c r="B1300" i="35"/>
  <c r="B1301" i="35"/>
  <c r="B1302" i="35"/>
  <c r="B1303" i="35"/>
  <c r="B1304" i="35"/>
  <c r="B1305" i="35"/>
  <c r="B1306" i="35"/>
  <c r="B1307" i="35"/>
  <c r="B1308" i="35"/>
  <c r="B1309" i="35"/>
  <c r="B1310" i="35"/>
  <c r="B1311" i="35"/>
  <c r="B1312" i="35"/>
  <c r="B1313" i="35"/>
  <c r="B1314" i="35"/>
  <c r="B1315" i="35"/>
  <c r="B1316" i="35"/>
  <c r="B1317" i="35"/>
  <c r="B1318" i="35"/>
  <c r="B1319" i="35"/>
  <c r="B1320" i="35"/>
  <c r="B1321" i="35"/>
  <c r="B1322" i="35"/>
  <c r="B1323" i="35"/>
  <c r="B1324" i="35"/>
  <c r="B1325" i="35"/>
  <c r="B1326" i="35"/>
  <c r="B1327" i="35"/>
  <c r="B1328" i="35"/>
  <c r="B1329" i="35"/>
  <c r="B1330" i="35"/>
  <c r="B1331" i="35"/>
  <c r="B1332" i="35"/>
  <c r="B1333" i="35"/>
  <c r="B1334" i="35"/>
  <c r="B1335" i="35"/>
  <c r="B1336" i="35"/>
  <c r="B1337" i="35"/>
  <c r="B1338" i="35"/>
  <c r="B1339" i="35"/>
  <c r="B1340" i="35"/>
  <c r="B1341" i="35"/>
  <c r="B1342" i="35"/>
  <c r="B1343" i="35"/>
  <c r="B1344" i="35"/>
  <c r="B1345" i="35"/>
  <c r="B1346" i="35"/>
  <c r="B1347" i="35"/>
  <c r="B1348" i="35"/>
  <c r="B1349" i="35"/>
  <c r="B1350" i="35"/>
  <c r="B1351" i="35"/>
  <c r="B1352" i="35"/>
  <c r="B1353" i="35"/>
  <c r="B1354" i="35"/>
  <c r="B1355" i="35"/>
  <c r="B1356" i="35"/>
  <c r="B1357" i="35"/>
  <c r="B1358" i="35"/>
  <c r="B1359" i="35"/>
  <c r="B1360" i="35"/>
  <c r="B1361" i="35"/>
  <c r="B1362" i="35"/>
  <c r="B1363" i="35"/>
  <c r="B1364" i="35"/>
  <c r="B1365" i="35"/>
  <c r="B1366" i="35"/>
  <c r="B1367" i="35"/>
  <c r="B1368" i="35"/>
  <c r="B1369" i="35"/>
  <c r="B1370" i="35"/>
  <c r="B1371" i="35"/>
  <c r="B1372" i="35"/>
  <c r="B1373" i="35"/>
  <c r="B1374" i="35"/>
  <c r="B1375" i="35"/>
  <c r="B1376" i="35"/>
  <c r="B1377" i="35"/>
  <c r="B1378" i="35"/>
  <c r="B1379" i="35"/>
  <c r="B1380" i="35"/>
  <c r="B1381" i="35"/>
  <c r="B1382" i="35"/>
  <c r="B1383" i="35"/>
  <c r="B1384" i="35"/>
  <c r="B1385" i="35"/>
  <c r="B1386" i="35"/>
  <c r="B1387" i="35"/>
  <c r="B1388" i="35"/>
  <c r="B1389" i="35"/>
  <c r="B1390" i="35"/>
  <c r="B1391" i="35"/>
  <c r="B1392" i="35"/>
  <c r="B1393" i="35"/>
  <c r="B1394" i="35"/>
  <c r="B1395" i="35"/>
  <c r="B1396" i="35"/>
  <c r="B1397" i="35"/>
  <c r="B1398" i="35"/>
  <c r="B1399" i="35"/>
  <c r="B1400" i="35"/>
  <c r="B1401" i="35"/>
  <c r="B1402" i="35"/>
  <c r="B1403" i="35"/>
  <c r="B1404" i="35"/>
  <c r="B1405" i="35"/>
  <c r="B1406" i="35"/>
  <c r="B1407" i="35"/>
  <c r="B1408" i="35"/>
  <c r="B1409" i="35"/>
  <c r="B1410" i="35"/>
  <c r="B1411" i="35"/>
  <c r="B1412" i="35"/>
  <c r="B1413" i="35"/>
  <c r="B1414" i="35"/>
  <c r="B1415" i="35"/>
  <c r="B1416" i="35"/>
  <c r="B1417" i="35"/>
  <c r="B1418" i="35"/>
  <c r="B1419" i="35"/>
  <c r="B1420" i="35"/>
  <c r="B1421" i="35"/>
  <c r="B1422" i="35"/>
  <c r="B1423" i="35"/>
  <c r="B1424" i="35"/>
  <c r="B1425" i="35"/>
  <c r="B1426" i="35"/>
  <c r="B1427" i="35"/>
  <c r="B1428" i="35"/>
  <c r="B1429" i="35"/>
  <c r="B1430" i="35"/>
  <c r="B1431" i="35"/>
  <c r="B1432" i="35"/>
  <c r="B1433" i="35"/>
  <c r="B1434" i="35"/>
  <c r="B1435" i="35"/>
  <c r="B1436" i="35"/>
  <c r="B1437" i="35"/>
  <c r="B1438" i="35"/>
  <c r="B1439" i="35"/>
  <c r="B1440" i="35"/>
  <c r="B1441" i="35"/>
  <c r="B1442" i="35"/>
  <c r="B1443" i="35"/>
  <c r="B1444" i="35"/>
  <c r="B1445" i="35"/>
  <c r="B1446" i="35"/>
  <c r="B1447" i="35"/>
  <c r="B1448" i="35"/>
  <c r="B1449" i="35"/>
  <c r="B1450" i="35"/>
  <c r="B1451" i="35"/>
  <c r="B1452" i="35"/>
  <c r="B1453" i="35"/>
  <c r="B1454" i="35"/>
  <c r="B1455" i="35"/>
  <c r="B1456" i="35"/>
  <c r="B1457" i="35"/>
  <c r="B1458" i="35"/>
  <c r="B1459" i="35"/>
  <c r="B1460" i="35"/>
  <c r="B1461" i="35"/>
  <c r="B1462" i="35"/>
  <c r="B1463" i="35"/>
  <c r="B1464" i="35"/>
  <c r="B1465" i="35"/>
  <c r="B1466" i="35"/>
  <c r="B1467" i="35"/>
  <c r="B1468" i="35"/>
  <c r="B1469" i="35"/>
  <c r="B1470" i="35"/>
  <c r="B1471" i="35"/>
  <c r="B1472" i="35"/>
  <c r="B1473" i="35"/>
  <c r="B1474" i="35"/>
  <c r="B1475" i="35"/>
  <c r="B1476" i="35"/>
  <c r="B1477" i="35"/>
  <c r="B1478" i="35"/>
  <c r="B1479" i="35"/>
  <c r="B1480" i="35"/>
  <c r="B1481" i="35"/>
  <c r="B1482" i="35"/>
  <c r="B1483" i="35"/>
  <c r="B1484" i="35"/>
  <c r="B1485" i="35"/>
  <c r="B1486" i="35"/>
  <c r="B1487" i="35"/>
  <c r="B1488" i="35"/>
  <c r="B1489" i="35"/>
  <c r="B1490" i="35"/>
  <c r="B1491" i="35"/>
  <c r="B1492" i="35"/>
  <c r="B1493" i="35"/>
  <c r="B1494" i="35"/>
  <c r="B1495" i="35"/>
  <c r="B1496" i="35"/>
  <c r="B1497" i="35"/>
  <c r="B1498" i="35"/>
  <c r="B1499" i="35"/>
  <c r="B1500" i="35"/>
  <c r="B1501" i="35"/>
  <c r="B1502" i="35"/>
  <c r="B1503" i="35"/>
  <c r="B1504" i="35"/>
  <c r="B1505" i="35"/>
  <c r="B1506" i="35"/>
  <c r="B1507" i="35"/>
  <c r="B1508" i="35"/>
  <c r="B1509" i="35"/>
  <c r="B1510" i="35"/>
  <c r="B1511" i="35"/>
  <c r="B1512" i="35"/>
  <c r="B1513" i="35"/>
  <c r="B1514" i="35"/>
  <c r="B1515" i="35"/>
  <c r="B1516" i="35"/>
  <c r="B1517" i="35"/>
  <c r="B1518" i="35"/>
  <c r="B1519" i="35"/>
  <c r="B1520" i="35"/>
  <c r="B1521" i="35"/>
  <c r="B1522" i="35"/>
  <c r="B1523" i="35"/>
  <c r="B1524" i="35"/>
  <c r="B1525" i="35"/>
  <c r="B1526" i="35"/>
  <c r="B1527" i="35"/>
  <c r="B1528" i="35"/>
  <c r="B1529" i="35"/>
  <c r="B1530" i="35"/>
  <c r="B1531" i="35"/>
  <c r="B1532" i="35"/>
  <c r="B1533" i="35"/>
  <c r="B1534" i="35"/>
  <c r="B1535" i="35"/>
  <c r="B1536" i="35"/>
  <c r="B1537" i="35"/>
  <c r="B1538" i="35"/>
  <c r="B1539" i="35"/>
  <c r="B1540" i="35"/>
  <c r="B1541" i="35"/>
  <c r="B1542" i="35"/>
  <c r="B1543" i="35"/>
  <c r="B1544" i="35"/>
  <c r="B1545" i="35"/>
  <c r="B1546" i="35"/>
  <c r="B1547" i="35"/>
  <c r="B1548" i="35"/>
  <c r="B1549" i="35"/>
  <c r="B1550" i="35"/>
  <c r="B1551" i="35"/>
  <c r="B1552" i="35"/>
  <c r="B1553" i="35"/>
  <c r="B1554" i="35"/>
  <c r="B1555" i="35"/>
  <c r="B1556" i="35"/>
  <c r="B1557" i="35"/>
  <c r="B1558" i="35"/>
  <c r="B1559" i="35"/>
  <c r="B1560" i="35"/>
  <c r="B1561" i="35"/>
  <c r="B1562" i="35"/>
  <c r="B1563" i="35"/>
  <c r="B1564" i="35"/>
  <c r="B1565" i="35"/>
  <c r="B1566" i="35"/>
  <c r="B1567" i="35"/>
  <c r="B1568" i="35"/>
  <c r="B1569" i="35"/>
  <c r="B1570" i="35"/>
  <c r="B1571" i="35"/>
  <c r="B1572" i="35"/>
  <c r="B1573" i="35"/>
  <c r="B1574" i="35"/>
  <c r="B1575" i="35"/>
  <c r="B1576" i="35"/>
  <c r="B1577" i="35"/>
  <c r="B1578" i="35"/>
  <c r="B1579" i="35"/>
  <c r="B1580" i="35"/>
  <c r="B1581" i="35"/>
  <c r="B1582" i="35"/>
  <c r="B1583" i="35"/>
  <c r="B1584" i="35"/>
  <c r="B1585" i="35"/>
  <c r="B1586" i="35"/>
  <c r="B1587" i="35"/>
  <c r="B1588" i="35"/>
  <c r="B1589" i="35"/>
  <c r="B1590" i="35"/>
  <c r="B1591" i="35"/>
  <c r="B1592" i="35"/>
  <c r="B1593" i="35"/>
  <c r="B1594" i="35"/>
  <c r="B1595" i="35"/>
  <c r="B1596" i="35"/>
  <c r="B1597" i="35"/>
  <c r="B1598" i="35"/>
  <c r="B1599" i="35"/>
  <c r="B1600" i="35"/>
  <c r="B1601" i="35"/>
  <c r="B1602" i="35"/>
  <c r="B1603" i="35"/>
  <c r="B1604" i="35"/>
  <c r="B1605" i="35"/>
  <c r="B1606" i="35"/>
  <c r="B1607" i="35"/>
  <c r="B1608" i="35"/>
  <c r="B1609" i="35"/>
  <c r="B1610" i="35"/>
  <c r="B1611" i="35"/>
  <c r="B1612" i="35"/>
  <c r="B1613" i="35"/>
  <c r="B1614" i="35"/>
  <c r="B1615" i="35"/>
  <c r="B1616" i="35"/>
  <c r="B1617" i="35"/>
  <c r="B1618" i="35"/>
  <c r="B1619" i="35"/>
  <c r="B1620" i="35"/>
  <c r="B1621" i="35"/>
  <c r="B1622" i="35"/>
  <c r="B1623" i="35"/>
  <c r="B1624" i="35"/>
  <c r="B1625" i="35"/>
  <c r="B1626" i="35"/>
  <c r="B1627" i="35"/>
  <c r="B1628" i="35"/>
  <c r="B1629" i="35"/>
  <c r="B1630" i="35"/>
  <c r="B1631" i="35"/>
  <c r="B1632" i="35"/>
  <c r="B1633" i="35"/>
  <c r="B1634" i="35"/>
  <c r="B1635" i="35"/>
  <c r="B1636" i="35"/>
  <c r="B1637" i="35"/>
  <c r="B1638" i="35"/>
  <c r="B1639" i="35"/>
  <c r="B1640" i="35"/>
  <c r="B1641" i="35"/>
  <c r="B1642" i="35"/>
  <c r="B1643" i="35"/>
  <c r="B1644" i="35"/>
  <c r="B1645" i="35"/>
  <c r="B1646" i="35"/>
  <c r="B1647" i="35"/>
  <c r="B1648" i="35"/>
  <c r="B1649" i="35"/>
  <c r="B1650" i="35"/>
  <c r="B1651" i="35"/>
  <c r="B1652" i="35"/>
  <c r="B1653" i="35"/>
  <c r="B1654" i="35"/>
  <c r="B1655" i="35"/>
  <c r="B1656" i="35"/>
  <c r="B1657" i="35"/>
  <c r="B1658" i="35"/>
  <c r="B1659" i="35"/>
  <c r="B1660" i="35"/>
  <c r="B1661" i="35"/>
  <c r="B1662" i="35"/>
  <c r="B1663" i="35"/>
  <c r="B1664" i="35"/>
  <c r="B1665" i="35"/>
  <c r="B1666" i="35"/>
  <c r="B1667" i="35"/>
  <c r="B1668" i="35"/>
  <c r="B1669" i="35"/>
  <c r="B1670" i="35"/>
  <c r="B1671" i="35"/>
  <c r="B1672" i="35"/>
  <c r="B1673" i="35"/>
  <c r="B1674" i="35"/>
  <c r="B1675" i="35"/>
  <c r="B1676" i="35"/>
  <c r="B1677" i="35"/>
  <c r="B1678" i="35"/>
  <c r="B1679" i="35"/>
  <c r="B1680" i="35"/>
  <c r="B1681" i="35"/>
  <c r="B1682" i="35"/>
  <c r="B1683" i="35"/>
  <c r="B1684" i="35"/>
  <c r="B1685" i="35"/>
  <c r="B1686" i="35"/>
  <c r="B1687" i="35"/>
  <c r="B1688" i="35"/>
  <c r="B1689" i="35"/>
  <c r="B1690" i="35"/>
  <c r="B1691" i="35"/>
  <c r="B1692" i="35"/>
  <c r="B1693" i="35"/>
  <c r="B1694" i="35"/>
  <c r="B1695" i="35"/>
  <c r="B1696" i="35"/>
  <c r="B1697" i="35"/>
  <c r="B1698" i="35"/>
  <c r="B1699" i="35"/>
  <c r="B1700" i="35"/>
  <c r="B1701" i="35"/>
  <c r="B1702" i="35"/>
  <c r="B1703" i="35"/>
  <c r="B1704" i="35"/>
  <c r="B1705" i="35"/>
  <c r="B1706" i="35"/>
  <c r="B1707" i="35"/>
  <c r="B1708" i="35"/>
  <c r="B1709" i="35"/>
  <c r="B1710" i="35"/>
  <c r="B1711" i="35"/>
  <c r="B1712" i="35"/>
  <c r="B1713" i="35"/>
  <c r="B1714" i="35"/>
  <c r="B1715" i="35"/>
  <c r="B1716" i="35"/>
  <c r="B1717" i="35"/>
  <c r="B1718" i="35"/>
  <c r="B1719" i="35"/>
  <c r="B1720" i="35"/>
  <c r="B1721" i="35"/>
  <c r="B1722" i="35"/>
  <c r="B1723" i="35"/>
  <c r="B1724" i="35"/>
  <c r="B1725" i="35"/>
  <c r="B1726" i="35"/>
  <c r="B1727" i="35"/>
  <c r="B1728" i="35"/>
  <c r="B1729" i="35"/>
  <c r="B1730" i="35"/>
  <c r="B1731" i="35"/>
  <c r="B1732" i="35"/>
  <c r="B1733" i="35"/>
  <c r="B1734" i="35"/>
  <c r="B1735" i="35"/>
  <c r="B1736" i="35"/>
  <c r="B1737" i="35"/>
  <c r="B1738" i="35"/>
  <c r="B1739" i="35"/>
  <c r="B1740" i="35"/>
  <c r="B1741" i="35"/>
  <c r="B1742" i="35"/>
  <c r="B1743" i="35"/>
  <c r="B1744" i="35"/>
  <c r="B1745" i="35"/>
  <c r="B1746" i="35"/>
  <c r="B1747" i="35"/>
  <c r="B1748" i="35"/>
  <c r="B1749" i="35"/>
  <c r="B1750" i="35"/>
  <c r="B1751" i="35"/>
  <c r="B1752" i="35"/>
  <c r="B1753" i="35"/>
  <c r="B1754" i="35"/>
  <c r="B1755" i="35"/>
  <c r="B1756" i="35"/>
  <c r="B1757" i="35"/>
  <c r="B1758" i="35"/>
  <c r="B1759" i="35"/>
  <c r="B1760" i="35"/>
  <c r="B1761" i="35"/>
  <c r="B1762" i="35"/>
  <c r="B1763" i="35"/>
  <c r="B1764" i="35"/>
  <c r="B1765" i="35"/>
  <c r="B1766" i="35"/>
  <c r="B1767" i="35"/>
  <c r="B1768" i="35"/>
  <c r="B1769" i="35"/>
  <c r="B1770" i="35"/>
  <c r="B1771" i="35"/>
  <c r="B1772" i="35"/>
  <c r="B1773" i="35"/>
  <c r="B1774" i="35"/>
  <c r="B1775" i="35"/>
  <c r="B1776" i="35"/>
  <c r="B1777" i="35"/>
  <c r="B1778" i="35"/>
  <c r="B1779" i="35"/>
  <c r="B1780" i="35"/>
  <c r="B1781" i="35"/>
  <c r="B1782" i="35"/>
  <c r="B1783" i="35"/>
  <c r="B1784" i="35"/>
  <c r="B1785" i="35"/>
  <c r="B1786" i="35"/>
  <c r="B1787" i="35"/>
  <c r="B1788" i="35"/>
  <c r="B1789" i="35"/>
  <c r="B1790" i="35"/>
  <c r="B1791" i="35"/>
  <c r="B1792" i="35"/>
  <c r="B1793" i="35"/>
  <c r="B1794" i="35"/>
  <c r="B1795" i="35"/>
  <c r="B1796" i="35"/>
  <c r="B1797" i="35"/>
  <c r="B1798" i="35"/>
  <c r="B1799" i="35"/>
  <c r="B1800" i="35"/>
  <c r="B1801" i="35"/>
  <c r="B1802" i="35"/>
  <c r="B1803" i="35"/>
  <c r="B1804" i="35"/>
  <c r="B1805" i="35"/>
  <c r="B1806" i="35"/>
  <c r="B1807" i="35"/>
  <c r="B1808" i="35"/>
  <c r="B1809" i="35"/>
  <c r="B1810" i="35"/>
  <c r="B1811" i="35"/>
  <c r="B1812" i="35"/>
  <c r="B1813" i="35"/>
  <c r="B1814" i="35"/>
  <c r="B1815" i="35"/>
  <c r="B1816" i="35"/>
  <c r="B1817" i="35"/>
  <c r="B1818" i="35"/>
  <c r="B1819" i="35"/>
  <c r="B1820" i="35"/>
  <c r="B1821" i="35"/>
  <c r="B1822" i="35"/>
  <c r="B1823" i="35"/>
  <c r="B1824" i="35"/>
  <c r="B1825" i="35"/>
  <c r="B1826" i="35"/>
  <c r="B1827" i="35"/>
  <c r="B1828" i="35"/>
  <c r="B1829" i="35"/>
  <c r="B1830" i="35"/>
  <c r="B1831" i="35"/>
  <c r="B1832" i="35"/>
  <c r="B1833" i="35"/>
  <c r="B1834" i="35"/>
  <c r="B1835" i="35"/>
  <c r="B1836" i="35"/>
  <c r="B1837" i="35"/>
  <c r="B1838" i="35"/>
  <c r="B1839" i="35"/>
  <c r="B1840" i="35"/>
  <c r="B1841" i="35"/>
  <c r="B1842" i="35"/>
  <c r="B1843" i="35"/>
  <c r="B1844" i="35"/>
  <c r="B1845" i="35"/>
  <c r="B1846" i="35"/>
  <c r="B1847" i="35"/>
  <c r="B1848" i="35"/>
  <c r="B1849" i="35"/>
  <c r="B1850" i="35"/>
  <c r="B1851" i="35"/>
  <c r="B1852" i="35"/>
  <c r="B1853" i="35"/>
  <c r="B1854" i="35"/>
  <c r="B1855" i="35"/>
  <c r="B1856" i="35"/>
  <c r="B1857" i="35"/>
  <c r="B1858" i="35"/>
  <c r="B1859" i="35"/>
  <c r="B1860" i="35"/>
  <c r="B1861" i="35"/>
  <c r="B1862" i="35"/>
  <c r="B1863" i="35"/>
  <c r="B1864" i="35"/>
  <c r="B1865" i="35"/>
  <c r="B1866" i="35"/>
  <c r="B1867" i="35"/>
  <c r="B1868" i="35"/>
  <c r="B1869" i="35"/>
  <c r="B1870" i="35"/>
  <c r="B1871" i="35"/>
  <c r="B1872" i="35"/>
  <c r="B1873" i="35"/>
  <c r="B1874" i="35"/>
  <c r="B1875" i="35"/>
  <c r="B1876" i="35"/>
  <c r="B1877" i="35"/>
  <c r="B1878" i="35"/>
  <c r="B1879" i="35"/>
  <c r="B1880" i="35"/>
  <c r="B1881" i="35"/>
  <c r="B1882" i="35"/>
  <c r="B1883" i="35"/>
  <c r="B1884" i="35"/>
  <c r="B1885" i="35"/>
  <c r="B1886" i="35"/>
  <c r="B1887" i="35"/>
  <c r="B1888" i="35"/>
  <c r="B1889" i="35"/>
  <c r="B1890" i="35"/>
  <c r="B1891" i="35"/>
  <c r="B1892" i="35"/>
  <c r="B1893" i="35"/>
  <c r="B1894" i="35"/>
  <c r="B1895" i="35"/>
  <c r="B1896" i="35"/>
  <c r="B1897" i="35"/>
  <c r="B1898" i="35"/>
  <c r="B1899" i="35"/>
  <c r="B1900" i="35"/>
  <c r="B1901" i="35"/>
  <c r="B1902" i="35"/>
  <c r="B1903" i="35"/>
  <c r="B1904" i="35"/>
  <c r="B1905" i="35"/>
  <c r="B1906" i="35"/>
  <c r="B1907" i="35"/>
  <c r="B1908" i="35"/>
  <c r="B1909" i="35"/>
  <c r="B1910" i="35"/>
  <c r="B1911" i="35"/>
  <c r="B1912" i="35"/>
  <c r="B1913" i="35"/>
  <c r="B1914" i="35"/>
  <c r="B1915" i="35"/>
  <c r="B1916" i="35"/>
  <c r="B1917" i="35"/>
  <c r="B1918" i="35"/>
  <c r="B1919" i="35"/>
  <c r="B1920" i="35"/>
  <c r="B1921" i="35"/>
  <c r="B1922" i="35"/>
  <c r="B1923" i="35"/>
  <c r="B1924" i="35"/>
  <c r="B1925" i="35"/>
  <c r="B1926" i="35"/>
  <c r="B1927" i="35"/>
  <c r="B1928" i="35"/>
  <c r="B1929" i="35"/>
  <c r="B1930" i="35"/>
  <c r="B1931" i="35"/>
  <c r="B1932" i="35"/>
  <c r="B1933" i="35"/>
  <c r="B1934" i="35"/>
  <c r="B1935" i="35"/>
  <c r="B1936" i="35"/>
  <c r="B1937" i="35"/>
  <c r="B1938" i="35"/>
  <c r="B1939" i="35"/>
  <c r="B1940" i="35"/>
  <c r="B1941" i="35"/>
  <c r="B1942" i="35"/>
  <c r="B1943" i="35"/>
  <c r="B1944" i="35"/>
  <c r="B1945" i="35"/>
  <c r="B1946" i="35"/>
  <c r="B1947" i="35"/>
  <c r="B1948" i="35"/>
  <c r="B1949" i="35"/>
  <c r="B1950" i="35"/>
  <c r="B1951" i="35"/>
  <c r="B1952" i="35"/>
  <c r="B1953" i="35"/>
  <c r="B1954" i="35"/>
  <c r="B1955" i="35"/>
  <c r="B1956" i="35"/>
  <c r="B1957" i="35"/>
  <c r="B1958" i="35"/>
  <c r="B1959" i="35"/>
  <c r="B1960" i="35"/>
  <c r="B1961" i="35"/>
  <c r="B1962" i="35"/>
  <c r="B1963" i="35"/>
  <c r="B1964" i="35"/>
  <c r="B1965" i="35"/>
  <c r="B1966" i="35"/>
  <c r="B1967" i="35"/>
  <c r="B1968" i="35"/>
  <c r="B1969" i="35"/>
  <c r="B1970" i="35"/>
  <c r="B1971" i="35"/>
  <c r="B1972" i="35"/>
  <c r="B1973" i="35"/>
  <c r="B1974" i="35"/>
  <c r="B1975" i="35"/>
  <c r="B1976" i="35"/>
  <c r="B1977" i="35"/>
  <c r="B1978" i="35"/>
  <c r="B1979" i="35"/>
  <c r="B1980" i="35"/>
  <c r="B1981" i="35"/>
  <c r="B1982" i="35"/>
  <c r="B1983" i="35"/>
  <c r="B1984" i="35"/>
  <c r="B1985" i="35"/>
  <c r="B1986" i="35"/>
  <c r="B1987" i="35"/>
  <c r="B1988" i="35"/>
  <c r="B1989" i="35"/>
  <c r="B1990" i="35"/>
  <c r="B1991" i="35"/>
  <c r="B1992" i="35"/>
  <c r="B1993" i="35"/>
  <c r="B1994" i="35"/>
  <c r="B1995" i="35"/>
  <c r="B1996" i="35"/>
  <c r="B1997" i="35"/>
  <c r="B1998" i="35"/>
  <c r="B1999" i="35"/>
  <c r="B2000" i="35"/>
  <c r="B2001" i="35"/>
  <c r="B2002" i="35"/>
  <c r="B2003" i="35"/>
  <c r="B2004" i="35"/>
  <c r="B2005" i="35"/>
  <c r="B2006" i="35"/>
  <c r="B2007" i="35"/>
  <c r="B2008" i="35"/>
  <c r="B2009" i="35"/>
  <c r="B2010" i="35"/>
  <c r="B2011" i="35"/>
  <c r="B2012" i="35"/>
  <c r="B2013" i="35"/>
  <c r="B2014" i="35"/>
  <c r="B2015" i="35"/>
  <c r="B2016" i="35"/>
  <c r="B2017" i="35"/>
  <c r="B2018" i="35"/>
  <c r="B2019" i="35"/>
  <c r="B2020" i="35"/>
  <c r="B2021" i="35"/>
  <c r="B2022" i="35"/>
  <c r="B2023" i="35"/>
  <c r="B2024" i="35"/>
  <c r="B2025" i="35"/>
  <c r="B2026" i="35"/>
  <c r="B2027" i="35"/>
  <c r="B2028" i="35"/>
  <c r="B2029" i="35"/>
  <c r="N79" i="41" l="1"/>
  <c r="N78" i="41"/>
  <c r="N77" i="41"/>
  <c r="N76" i="41"/>
  <c r="N75" i="41"/>
  <c r="N74" i="41"/>
  <c r="N73" i="41"/>
  <c r="N72" i="41"/>
  <c r="N71" i="41"/>
  <c r="N70" i="41"/>
  <c r="N69" i="41"/>
  <c r="N68" i="41"/>
  <c r="N67" i="41"/>
  <c r="N66" i="41"/>
  <c r="N65" i="41"/>
  <c r="N64" i="41"/>
  <c r="N63" i="41"/>
  <c r="N62" i="41"/>
  <c r="N61" i="41"/>
  <c r="N60" i="41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29" i="41"/>
  <c r="AD28" i="41" l="1"/>
  <c r="AC28" i="41"/>
  <c r="AB28" i="41"/>
  <c r="AA28" i="41"/>
  <c r="AD80" i="41"/>
  <c r="AC80" i="41"/>
  <c r="AB80" i="41"/>
  <c r="AA80" i="41"/>
  <c r="E30" i="41" l="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E75" i="41"/>
  <c r="E76" i="41"/>
  <c r="E77" i="41"/>
  <c r="E78" i="41"/>
  <c r="E79" i="41"/>
  <c r="E29" i="41"/>
  <c r="K30" i="41" l="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0" i="41"/>
  <c r="K51" i="41"/>
  <c r="K52" i="41"/>
  <c r="K53" i="41"/>
  <c r="K54" i="41"/>
  <c r="K55" i="41"/>
  <c r="K56" i="41"/>
  <c r="K57" i="41"/>
  <c r="K58" i="41"/>
  <c r="K59" i="41"/>
  <c r="K60" i="41"/>
  <c r="K61" i="41"/>
  <c r="K62" i="41"/>
  <c r="K63" i="41"/>
  <c r="K64" i="41"/>
  <c r="K65" i="41"/>
  <c r="K66" i="41"/>
  <c r="K67" i="41"/>
  <c r="K68" i="41"/>
  <c r="K69" i="41"/>
  <c r="K70" i="41"/>
  <c r="K71" i="41"/>
  <c r="K72" i="41"/>
  <c r="K73" i="41"/>
  <c r="K74" i="41"/>
  <c r="K75" i="41"/>
  <c r="K76" i="41"/>
  <c r="K77" i="41"/>
  <c r="K78" i="41"/>
  <c r="K79" i="41"/>
  <c r="K29" i="41"/>
  <c r="P79" i="41" l="1"/>
  <c r="O79" i="41" s="1"/>
  <c r="T78" i="41"/>
  <c r="T77" i="41"/>
  <c r="T76" i="41"/>
  <c r="T75" i="41"/>
  <c r="T74" i="41"/>
  <c r="P73" i="41"/>
  <c r="O73" i="41" s="1"/>
  <c r="P72" i="41"/>
  <c r="O72" i="41" s="1"/>
  <c r="T70" i="41"/>
  <c r="T69" i="41"/>
  <c r="T68" i="41"/>
  <c r="T67" i="41"/>
  <c r="P65" i="41"/>
  <c r="O65" i="41" s="1"/>
  <c r="T64" i="41"/>
  <c r="T62" i="41"/>
  <c r="T60" i="41"/>
  <c r="P59" i="41"/>
  <c r="O59" i="41" s="1"/>
  <c r="T58" i="41"/>
  <c r="P57" i="41"/>
  <c r="O57" i="41" s="1"/>
  <c r="T56" i="41"/>
  <c r="P54" i="41"/>
  <c r="O54" i="41" s="1"/>
  <c r="P53" i="41"/>
  <c r="O53" i="41" s="1"/>
  <c r="T52" i="41"/>
  <c r="T51" i="41"/>
  <c r="T50" i="41"/>
  <c r="T49" i="41"/>
  <c r="T48" i="41"/>
  <c r="T47" i="41"/>
  <c r="T46" i="41"/>
  <c r="P45" i="41"/>
  <c r="S45" i="41" s="1"/>
  <c r="T44" i="41"/>
  <c r="T42" i="41"/>
  <c r="T41" i="41"/>
  <c r="T40" i="41"/>
  <c r="T39" i="41"/>
  <c r="P38" i="41"/>
  <c r="O38" i="41" s="1"/>
  <c r="T36" i="41"/>
  <c r="T34" i="41"/>
  <c r="T33" i="41"/>
  <c r="T32" i="41"/>
  <c r="T31" i="41"/>
  <c r="T30" i="41"/>
  <c r="J79" i="41"/>
  <c r="I79" i="41"/>
  <c r="BK79" i="41" s="1"/>
  <c r="J78" i="41"/>
  <c r="I78" i="41"/>
  <c r="J77" i="41"/>
  <c r="I77" i="41"/>
  <c r="J76" i="41"/>
  <c r="I76" i="41"/>
  <c r="J75" i="41"/>
  <c r="I75" i="41"/>
  <c r="J74" i="41"/>
  <c r="I74" i="41"/>
  <c r="J73" i="41"/>
  <c r="I73" i="41"/>
  <c r="J72" i="41"/>
  <c r="I72" i="41"/>
  <c r="J71" i="41"/>
  <c r="I71" i="41"/>
  <c r="J70" i="41"/>
  <c r="I70" i="41"/>
  <c r="J69" i="41"/>
  <c r="I69" i="41"/>
  <c r="J68" i="41"/>
  <c r="I68" i="41"/>
  <c r="J67" i="41"/>
  <c r="I67" i="41"/>
  <c r="J66" i="41"/>
  <c r="I66" i="41"/>
  <c r="J65" i="41"/>
  <c r="I65" i="41"/>
  <c r="J64" i="41"/>
  <c r="I64" i="41"/>
  <c r="J63" i="41"/>
  <c r="I63" i="41"/>
  <c r="J62" i="41"/>
  <c r="I62" i="41"/>
  <c r="J61" i="41"/>
  <c r="I61" i="41"/>
  <c r="BK61" i="41" s="1"/>
  <c r="J60" i="41"/>
  <c r="I60" i="41"/>
  <c r="J59" i="41"/>
  <c r="I59" i="41"/>
  <c r="BK59" i="41" s="1"/>
  <c r="J58" i="41"/>
  <c r="I58" i="41"/>
  <c r="J57" i="41"/>
  <c r="I57" i="41"/>
  <c r="J56" i="41"/>
  <c r="I56" i="41"/>
  <c r="J55" i="41"/>
  <c r="I55" i="41"/>
  <c r="J54" i="41"/>
  <c r="I54" i="41"/>
  <c r="J53" i="41"/>
  <c r="I53" i="41"/>
  <c r="J52" i="41"/>
  <c r="I52" i="41"/>
  <c r="J51" i="41"/>
  <c r="I51" i="41"/>
  <c r="J50" i="41"/>
  <c r="I50" i="41"/>
  <c r="J49" i="41"/>
  <c r="I49" i="41"/>
  <c r="J48" i="41"/>
  <c r="I48" i="41"/>
  <c r="J47" i="41"/>
  <c r="I47" i="41"/>
  <c r="BK47" i="41" s="1"/>
  <c r="J46" i="41"/>
  <c r="I46" i="41"/>
  <c r="J45" i="41"/>
  <c r="I45" i="41"/>
  <c r="J44" i="41"/>
  <c r="I44" i="41"/>
  <c r="J43" i="41"/>
  <c r="I43" i="41"/>
  <c r="J42" i="41"/>
  <c r="I42" i="41"/>
  <c r="J41" i="41"/>
  <c r="I41" i="41"/>
  <c r="J40" i="41"/>
  <c r="I40" i="41"/>
  <c r="J39" i="41"/>
  <c r="I39" i="41"/>
  <c r="J38" i="41"/>
  <c r="I38" i="41"/>
  <c r="J37" i="41"/>
  <c r="I37" i="41"/>
  <c r="BK37" i="41" s="1"/>
  <c r="J36" i="41"/>
  <c r="I36" i="41"/>
  <c r="J35" i="41"/>
  <c r="I35" i="41"/>
  <c r="J34" i="41"/>
  <c r="I34" i="41"/>
  <c r="J33" i="41"/>
  <c r="I33" i="41"/>
  <c r="J32" i="41"/>
  <c r="I32" i="41"/>
  <c r="J31" i="41"/>
  <c r="I31" i="41"/>
  <c r="J30" i="41"/>
  <c r="I30" i="41"/>
  <c r="J29" i="41"/>
  <c r="I29" i="41"/>
  <c r="H79" i="41"/>
  <c r="G79" i="41"/>
  <c r="H78" i="41"/>
  <c r="G78" i="41"/>
  <c r="H77" i="41"/>
  <c r="G77" i="41"/>
  <c r="H76" i="41"/>
  <c r="G76" i="41"/>
  <c r="H75" i="41"/>
  <c r="G75" i="41"/>
  <c r="H74" i="41"/>
  <c r="G74" i="41"/>
  <c r="H73" i="41"/>
  <c r="G73" i="41"/>
  <c r="H72" i="41"/>
  <c r="G72" i="41"/>
  <c r="H71" i="41"/>
  <c r="G71" i="41"/>
  <c r="H70" i="41"/>
  <c r="G70" i="41"/>
  <c r="H69" i="41"/>
  <c r="G69" i="41"/>
  <c r="H68" i="41"/>
  <c r="G68" i="41"/>
  <c r="H67" i="41"/>
  <c r="G67" i="41"/>
  <c r="H66" i="41"/>
  <c r="G66" i="41"/>
  <c r="H65" i="41"/>
  <c r="G65" i="41"/>
  <c r="H64" i="41"/>
  <c r="G64" i="41"/>
  <c r="H63" i="41"/>
  <c r="G63" i="41"/>
  <c r="H62" i="41"/>
  <c r="G62" i="41"/>
  <c r="H61" i="41"/>
  <c r="G61" i="41"/>
  <c r="H60" i="41"/>
  <c r="G60" i="41"/>
  <c r="H59" i="41"/>
  <c r="G59" i="41"/>
  <c r="H58" i="41"/>
  <c r="G58" i="41"/>
  <c r="H57" i="41"/>
  <c r="G57" i="41"/>
  <c r="H56" i="41"/>
  <c r="G56" i="41"/>
  <c r="H55" i="41"/>
  <c r="G55" i="41"/>
  <c r="H54" i="41"/>
  <c r="G54" i="41"/>
  <c r="H53" i="41"/>
  <c r="G53" i="41"/>
  <c r="H52" i="41"/>
  <c r="G52" i="41"/>
  <c r="H51" i="41"/>
  <c r="G51" i="41"/>
  <c r="H50" i="41"/>
  <c r="G50" i="41"/>
  <c r="H49" i="41"/>
  <c r="G49" i="41"/>
  <c r="H48" i="41"/>
  <c r="G48" i="41"/>
  <c r="H47" i="41"/>
  <c r="G47" i="41"/>
  <c r="H46" i="41"/>
  <c r="G46" i="41"/>
  <c r="H45" i="41"/>
  <c r="G45" i="41"/>
  <c r="H44" i="41"/>
  <c r="G44" i="41"/>
  <c r="H43" i="41"/>
  <c r="G43" i="41"/>
  <c r="H42" i="41"/>
  <c r="G42" i="41"/>
  <c r="H41" i="41"/>
  <c r="G41" i="41"/>
  <c r="H40" i="41"/>
  <c r="G40" i="41"/>
  <c r="H39" i="41"/>
  <c r="G39" i="41"/>
  <c r="H38" i="41"/>
  <c r="G38" i="41"/>
  <c r="H37" i="41"/>
  <c r="G37" i="41"/>
  <c r="H36" i="41"/>
  <c r="G36" i="41"/>
  <c r="H35" i="41"/>
  <c r="G35" i="41"/>
  <c r="H34" i="41"/>
  <c r="G34" i="41"/>
  <c r="H33" i="41"/>
  <c r="G33" i="41"/>
  <c r="H32" i="41"/>
  <c r="G32" i="41"/>
  <c r="H31" i="41"/>
  <c r="G31" i="41"/>
  <c r="H30" i="41"/>
  <c r="G30" i="41"/>
  <c r="H29" i="41"/>
  <c r="G29" i="41"/>
  <c r="BH79" i="41"/>
  <c r="AZ79" i="41"/>
  <c r="Y79" i="41"/>
  <c r="X79" i="41"/>
  <c r="AH79" i="41" s="1"/>
  <c r="W79" i="41"/>
  <c r="V79" i="41"/>
  <c r="BD79" i="41" s="1"/>
  <c r="T79" i="41"/>
  <c r="AR78" i="41"/>
  <c r="AN78" i="41"/>
  <c r="V78" i="41"/>
  <c r="Y77" i="41"/>
  <c r="V77" i="41"/>
  <c r="BH77" i="41" s="1"/>
  <c r="AR76" i="41"/>
  <c r="V76" i="41"/>
  <c r="BH76" i="41" s="1"/>
  <c r="V75" i="41"/>
  <c r="BH75" i="41" s="1"/>
  <c r="V74" i="41"/>
  <c r="BH74" i="41" s="1"/>
  <c r="V73" i="41"/>
  <c r="W73" i="41" s="1"/>
  <c r="T73" i="41"/>
  <c r="V72" i="41"/>
  <c r="AZ72" i="41" s="1"/>
  <c r="BH71" i="41"/>
  <c r="Y71" i="41"/>
  <c r="V71" i="41"/>
  <c r="AV71" i="41" s="1"/>
  <c r="T71" i="41"/>
  <c r="P71" i="41"/>
  <c r="S71" i="41" s="1"/>
  <c r="AV70" i="41"/>
  <c r="V70" i="41"/>
  <c r="V69" i="41"/>
  <c r="BH69" i="41" s="1"/>
  <c r="V68" i="41"/>
  <c r="AV68" i="41" s="1"/>
  <c r="BK67" i="41"/>
  <c r="V67" i="41"/>
  <c r="W67" i="41" s="1"/>
  <c r="P67" i="41"/>
  <c r="O67" i="41" s="1"/>
  <c r="V66" i="41"/>
  <c r="AR66" i="41" s="1"/>
  <c r="T66" i="41"/>
  <c r="V65" i="41"/>
  <c r="AN65" i="41" s="1"/>
  <c r="V64" i="41"/>
  <c r="BD64" i="41" s="1"/>
  <c r="BD63" i="41"/>
  <c r="AR63" i="41"/>
  <c r="V63" i="41"/>
  <c r="BH63" i="41" s="1"/>
  <c r="T63" i="41"/>
  <c r="AR62" i="41"/>
  <c r="V62" i="41"/>
  <c r="AZ62" i="41" s="1"/>
  <c r="V61" i="41"/>
  <c r="AZ61" i="41" s="1"/>
  <c r="V60" i="41"/>
  <c r="BD60" i="41" s="1"/>
  <c r="V59" i="41"/>
  <c r="Y59" i="41" s="1"/>
  <c r="T59" i="41"/>
  <c r="V58" i="41"/>
  <c r="BH58" i="41" s="1"/>
  <c r="V57" i="41"/>
  <c r="BH57" i="41" s="1"/>
  <c r="AZ56" i="41"/>
  <c r="Y56" i="41"/>
  <c r="X56" i="41"/>
  <c r="AH56" i="41" s="1"/>
  <c r="V56" i="41"/>
  <c r="BD56" i="41" s="1"/>
  <c r="V55" i="41"/>
  <c r="AZ55" i="41" s="1"/>
  <c r="P55" i="41"/>
  <c r="O55" i="41" s="1"/>
  <c r="V54" i="41"/>
  <c r="BD54" i="41" s="1"/>
  <c r="T54" i="41"/>
  <c r="AZ53" i="41"/>
  <c r="AV53" i="41"/>
  <c r="V53" i="41"/>
  <c r="BH53" i="41" s="1"/>
  <c r="V52" i="41"/>
  <c r="BD52" i="41" s="1"/>
  <c r="V51" i="41"/>
  <c r="X51" i="41" s="1"/>
  <c r="AH51" i="41" s="1"/>
  <c r="V50" i="41"/>
  <c r="AZ50" i="41" s="1"/>
  <c r="AR49" i="41"/>
  <c r="V49" i="41"/>
  <c r="AZ49" i="41" s="1"/>
  <c r="V48" i="41"/>
  <c r="BH48" i="41" s="1"/>
  <c r="V47" i="41"/>
  <c r="Y47" i="41" s="1"/>
  <c r="P47" i="41"/>
  <c r="O47" i="41" s="1"/>
  <c r="V46" i="41"/>
  <c r="AL46" i="41" s="1"/>
  <c r="V45" i="41"/>
  <c r="V44" i="41"/>
  <c r="BF44" i="41" s="1"/>
  <c r="AV43" i="41"/>
  <c r="Y43" i="41"/>
  <c r="V43" i="41"/>
  <c r="BH43" i="41" s="1"/>
  <c r="V42" i="41"/>
  <c r="AZ42" i="41" s="1"/>
  <c r="AV41" i="41"/>
  <c r="V41" i="41"/>
  <c r="BH41" i="41" s="1"/>
  <c r="V40" i="41"/>
  <c r="AZ40" i="41" s="1"/>
  <c r="AV39" i="41"/>
  <c r="Y39" i="41"/>
  <c r="V39" i="41"/>
  <c r="BH39" i="41" s="1"/>
  <c r="P39" i="41"/>
  <c r="O39" i="41" s="1"/>
  <c r="V38" i="41"/>
  <c r="BD38" i="41" s="1"/>
  <c r="V37" i="41"/>
  <c r="AV37" i="41" s="1"/>
  <c r="BH36" i="41"/>
  <c r="Y36" i="41"/>
  <c r="X36" i="41"/>
  <c r="AH36" i="41" s="1"/>
  <c r="V36" i="41"/>
  <c r="BD36" i="41" s="1"/>
  <c r="V35" i="41"/>
  <c r="AV35" i="41" s="1"/>
  <c r="V34" i="41"/>
  <c r="BD34" i="41" s="1"/>
  <c r="V33" i="41"/>
  <c r="AV33" i="41" s="1"/>
  <c r="V32" i="41"/>
  <c r="BD32" i="41" s="1"/>
  <c r="V31" i="41"/>
  <c r="AV31" i="41" s="1"/>
  <c r="V30" i="41"/>
  <c r="BD30" i="41" s="1"/>
  <c r="AZ75" i="41" l="1"/>
  <c r="AZ30" i="41"/>
  <c r="BH38" i="41"/>
  <c r="AR61" i="41"/>
  <c r="X30" i="41"/>
  <c r="AH30" i="41" s="1"/>
  <c r="BH30" i="41"/>
  <c r="Y32" i="41"/>
  <c r="X38" i="41"/>
  <c r="AH38" i="41" s="1"/>
  <c r="AJ38" i="41" s="1"/>
  <c r="Y52" i="41"/>
  <c r="AR59" i="41"/>
  <c r="Y60" i="41"/>
  <c r="W61" i="41"/>
  <c r="AV61" i="41"/>
  <c r="X69" i="41"/>
  <c r="AH69" i="41" s="1"/>
  <c r="Y30" i="41"/>
  <c r="BH32" i="41"/>
  <c r="AV36" i="41"/>
  <c r="Y37" i="41"/>
  <c r="Y38" i="41"/>
  <c r="W49" i="41"/>
  <c r="BH52" i="41"/>
  <c r="AR55" i="41"/>
  <c r="AZ58" i="41"/>
  <c r="BD59" i="41"/>
  <c r="AR60" i="41"/>
  <c r="X61" i="41"/>
  <c r="AH61" i="41" s="1"/>
  <c r="BD61" i="41"/>
  <c r="X68" i="41"/>
  <c r="AH68" i="41" s="1"/>
  <c r="AJ68" i="41" s="1"/>
  <c r="BD69" i="41"/>
  <c r="AR30" i="41"/>
  <c r="AZ31" i="41"/>
  <c r="W36" i="41"/>
  <c r="AZ36" i="41"/>
  <c r="AZ37" i="41"/>
  <c r="AZ38" i="41"/>
  <c r="X39" i="41"/>
  <c r="AH39" i="41" s="1"/>
  <c r="AJ39" i="41" s="1"/>
  <c r="X43" i="41"/>
  <c r="AH43" i="41" s="1"/>
  <c r="Y49" i="41"/>
  <c r="AR51" i="41"/>
  <c r="BH56" i="41"/>
  <c r="Y61" i="41"/>
  <c r="Y63" i="41"/>
  <c r="AZ68" i="41"/>
  <c r="AN74" i="41"/>
  <c r="W76" i="41"/>
  <c r="AV79" i="41"/>
  <c r="AV34" i="41"/>
  <c r="Y35" i="41"/>
  <c r="AZ41" i="41"/>
  <c r="W50" i="41"/>
  <c r="AR52" i="41"/>
  <c r="W54" i="41"/>
  <c r="BD55" i="41"/>
  <c r="X58" i="41"/>
  <c r="AH58" i="41" s="1"/>
  <c r="W62" i="41"/>
  <c r="W32" i="41"/>
  <c r="AV32" i="41"/>
  <c r="Y33" i="41"/>
  <c r="AZ34" i="41"/>
  <c r="AZ35" i="41"/>
  <c r="AR38" i="41"/>
  <c r="AX47" i="41"/>
  <c r="Y50" i="41"/>
  <c r="BH50" i="41"/>
  <c r="AV52" i="41"/>
  <c r="W53" i="41"/>
  <c r="X54" i="41"/>
  <c r="AH54" i="41" s="1"/>
  <c r="AJ54" i="41" s="1"/>
  <c r="X55" i="41"/>
  <c r="AH55" i="41" s="1"/>
  <c r="X62" i="41"/>
  <c r="AH62" i="41" s="1"/>
  <c r="BD62" i="41"/>
  <c r="W63" i="41"/>
  <c r="AN64" i="41"/>
  <c r="BD65" i="41"/>
  <c r="AZ66" i="41"/>
  <c r="AR67" i="41"/>
  <c r="AV69" i="41"/>
  <c r="AN73" i="41"/>
  <c r="Y75" i="41"/>
  <c r="W30" i="41"/>
  <c r="AV30" i="41"/>
  <c r="Y31" i="41"/>
  <c r="X32" i="41"/>
  <c r="AH32" i="41" s="1"/>
  <c r="AZ32" i="41"/>
  <c r="AZ33" i="41"/>
  <c r="Y34" i="41"/>
  <c r="BH34" i="41"/>
  <c r="AR36" i="41"/>
  <c r="W38" i="41"/>
  <c r="AV38" i="41"/>
  <c r="AZ39" i="41"/>
  <c r="Y41" i="41"/>
  <c r="AZ43" i="41"/>
  <c r="BH49" i="41"/>
  <c r="AN50" i="41"/>
  <c r="X52" i="41"/>
  <c r="AH52" i="41" s="1"/>
  <c r="AZ52" i="41"/>
  <c r="Y53" i="41"/>
  <c r="Y54" i="41"/>
  <c r="BH54" i="41"/>
  <c r="Y55" i="41"/>
  <c r="W56" i="41"/>
  <c r="AV56" i="41"/>
  <c r="AV58" i="41"/>
  <c r="AN61" i="41"/>
  <c r="BH61" i="41"/>
  <c r="Y62" i="41"/>
  <c r="BH62" i="41"/>
  <c r="X63" i="41"/>
  <c r="AH63" i="41" s="1"/>
  <c r="AJ63" i="41" s="1"/>
  <c r="AZ63" i="41"/>
  <c r="AV67" i="41"/>
  <c r="AN68" i="41"/>
  <c r="W69" i="41"/>
  <c r="AZ69" i="41"/>
  <c r="AR73" i="41"/>
  <c r="AV75" i="41"/>
  <c r="AN76" i="41"/>
  <c r="X77" i="41"/>
  <c r="AH77" i="41" s="1"/>
  <c r="AR79" i="41"/>
  <c r="AR34" i="41"/>
  <c r="AV50" i="41"/>
  <c r="AR54" i="41"/>
  <c r="BD73" i="41"/>
  <c r="W34" i="41"/>
  <c r="AT47" i="41"/>
  <c r="AV54" i="41"/>
  <c r="BD68" i="41"/>
  <c r="AN69" i="41"/>
  <c r="X75" i="41"/>
  <c r="AH75" i="41" s="1"/>
  <c r="AJ75" i="41" s="1"/>
  <c r="AV77" i="41"/>
  <c r="AR32" i="41"/>
  <c r="W48" i="41"/>
  <c r="AV62" i="41"/>
  <c r="X34" i="41"/>
  <c r="AH34" i="41" s="1"/>
  <c r="X41" i="41"/>
  <c r="AH41" i="41" s="1"/>
  <c r="Y48" i="41"/>
  <c r="W52" i="41"/>
  <c r="AZ54" i="41"/>
  <c r="AR56" i="41"/>
  <c r="Y58" i="41"/>
  <c r="AV63" i="41"/>
  <c r="AZ77" i="41"/>
  <c r="BK73" i="41"/>
  <c r="AJ79" i="41"/>
  <c r="BD40" i="41"/>
  <c r="BD33" i="41"/>
  <c r="BD35" i="41"/>
  <c r="BD37" i="41"/>
  <c r="AR42" i="41"/>
  <c r="AN40" i="41"/>
  <c r="AN42" i="41"/>
  <c r="AN31" i="41"/>
  <c r="BD31" i="41"/>
  <c r="AN35" i="41"/>
  <c r="AR40" i="41"/>
  <c r="W42" i="41"/>
  <c r="AR44" i="41"/>
  <c r="BD51" i="41"/>
  <c r="BH70" i="41"/>
  <c r="AN70" i="41"/>
  <c r="AZ70" i="41"/>
  <c r="X70" i="41"/>
  <c r="AH70" i="41" s="1"/>
  <c r="AJ70" i="41" s="1"/>
  <c r="AV72" i="41"/>
  <c r="X72" i="41"/>
  <c r="AH72" i="41" s="1"/>
  <c r="AJ72" i="41" s="1"/>
  <c r="BH72" i="41"/>
  <c r="AR72" i="41"/>
  <c r="W72" i="41"/>
  <c r="AR31" i="41"/>
  <c r="AR33" i="41"/>
  <c r="BH35" i="41"/>
  <c r="AR37" i="41"/>
  <c r="BD39" i="41"/>
  <c r="BD41" i="41"/>
  <c r="AR57" i="41"/>
  <c r="X57" i="41"/>
  <c r="AH57" i="41" s="1"/>
  <c r="AZ57" i="41"/>
  <c r="AN57" i="41"/>
  <c r="W57" i="41"/>
  <c r="Y72" i="41"/>
  <c r="BD74" i="41"/>
  <c r="AR74" i="41"/>
  <c r="Y74" i="41"/>
  <c r="X74" i="41"/>
  <c r="AH74" i="41" s="1"/>
  <c r="AJ74" i="41" s="1"/>
  <c r="AV74" i="41"/>
  <c r="AZ78" i="41"/>
  <c r="Y78" i="41"/>
  <c r="AV78" i="41"/>
  <c r="X78" i="41"/>
  <c r="AH78" i="41" s="1"/>
  <c r="AJ78" i="41" s="1"/>
  <c r="BD78" i="41"/>
  <c r="BD42" i="41"/>
  <c r="AN44" i="41"/>
  <c r="AN33" i="41"/>
  <c r="AN37" i="41"/>
  <c r="W40" i="41"/>
  <c r="BH40" i="41"/>
  <c r="BH42" i="41"/>
  <c r="W44" i="41"/>
  <c r="AZ51" i="41"/>
  <c r="AN51" i="41"/>
  <c r="W51" i="41"/>
  <c r="BD72" i="41"/>
  <c r="W31" i="41"/>
  <c r="BH31" i="41"/>
  <c r="W33" i="41"/>
  <c r="BH33" i="41"/>
  <c r="W35" i="41"/>
  <c r="AR35" i="41"/>
  <c r="W37" i="41"/>
  <c r="BH37" i="41"/>
  <c r="AN39" i="41"/>
  <c r="X40" i="41"/>
  <c r="AH40" i="41" s="1"/>
  <c r="AJ40" i="41" s="1"/>
  <c r="AV40" i="41"/>
  <c r="AN41" i="41"/>
  <c r="X42" i="41"/>
  <c r="AH42" i="41" s="1"/>
  <c r="AJ42" i="41" s="1"/>
  <c r="AV42" i="41"/>
  <c r="AN43" i="41"/>
  <c r="BD43" i="41"/>
  <c r="X44" i="41"/>
  <c r="AH44" i="41" s="1"/>
  <c r="AJ44" i="41" s="1"/>
  <c r="AV44" i="41"/>
  <c r="W47" i="41"/>
  <c r="BH51" i="41"/>
  <c r="AV57" i="41"/>
  <c r="BH64" i="41"/>
  <c r="AZ64" i="41"/>
  <c r="AR64" i="41"/>
  <c r="Y64" i="41"/>
  <c r="X64" i="41"/>
  <c r="AH64" i="41" s="1"/>
  <c r="BH65" i="41"/>
  <c r="AZ65" i="41"/>
  <c r="AR65" i="41"/>
  <c r="Y65" i="41"/>
  <c r="X65" i="41"/>
  <c r="AH65" i="41" s="1"/>
  <c r="W70" i="41"/>
  <c r="AN30" i="41"/>
  <c r="X31" i="41"/>
  <c r="AH31" i="41" s="1"/>
  <c r="AJ31" i="41" s="1"/>
  <c r="AN32" i="41"/>
  <c r="X33" i="41"/>
  <c r="AH33" i="41" s="1"/>
  <c r="AJ33" i="41" s="1"/>
  <c r="AN34" i="41"/>
  <c r="X35" i="41"/>
  <c r="AH35" i="41" s="1"/>
  <c r="AJ35" i="41" s="1"/>
  <c r="AN36" i="41"/>
  <c r="X37" i="41"/>
  <c r="AH37" i="41" s="1"/>
  <c r="AJ37" i="41" s="1"/>
  <c r="AN38" i="41"/>
  <c r="W39" i="41"/>
  <c r="AR39" i="41"/>
  <c r="Y40" i="41"/>
  <c r="W41" i="41"/>
  <c r="AR41" i="41"/>
  <c r="Y42" i="41"/>
  <c r="W43" i="41"/>
  <c r="AR43" i="41"/>
  <c r="Y44" i="41"/>
  <c r="AZ44" i="41"/>
  <c r="W46" i="41"/>
  <c r="AL47" i="41"/>
  <c r="BD50" i="41"/>
  <c r="AR50" i="41"/>
  <c r="X50" i="41"/>
  <c r="AH50" i="41" s="1"/>
  <c r="AJ50" i="41" s="1"/>
  <c r="Y51" i="41"/>
  <c r="Z51" i="41" s="1"/>
  <c r="B51" i="41" s="1"/>
  <c r="AV51" i="41"/>
  <c r="AR53" i="41"/>
  <c r="X53" i="41"/>
  <c r="AH53" i="41" s="1"/>
  <c r="AJ53" i="41" s="1"/>
  <c r="AN53" i="41"/>
  <c r="BD53" i="41"/>
  <c r="Y57" i="41"/>
  <c r="BD57" i="41"/>
  <c r="BH59" i="41"/>
  <c r="AZ59" i="41"/>
  <c r="X59" i="41"/>
  <c r="AH59" i="41" s="1"/>
  <c r="AJ59" i="41" s="1"/>
  <c r="AV59" i="41"/>
  <c r="AN59" i="41"/>
  <c r="W59" i="41"/>
  <c r="X60" i="41"/>
  <c r="AH60" i="41" s="1"/>
  <c r="BH60" i="41"/>
  <c r="AZ60" i="41"/>
  <c r="AN60" i="41"/>
  <c r="W60" i="41"/>
  <c r="AV60" i="41"/>
  <c r="W64" i="41"/>
  <c r="AV64" i="41"/>
  <c r="W65" i="41"/>
  <c r="AV65" i="41"/>
  <c r="AN66" i="41"/>
  <c r="BH66" i="41"/>
  <c r="X66" i="41"/>
  <c r="AH66" i="41" s="1"/>
  <c r="AJ66" i="41" s="1"/>
  <c r="BD67" i="41"/>
  <c r="AN67" i="41"/>
  <c r="AZ67" i="41"/>
  <c r="X67" i="41"/>
  <c r="AH67" i="41" s="1"/>
  <c r="AJ67" i="41" s="1"/>
  <c r="BH67" i="41"/>
  <c r="AR70" i="41"/>
  <c r="BD71" i="41"/>
  <c r="AR71" i="41"/>
  <c r="X71" i="41"/>
  <c r="AH71" i="41" s="1"/>
  <c r="AJ71" i="41" s="1"/>
  <c r="AN71" i="41"/>
  <c r="W71" i="41"/>
  <c r="AZ71" i="41"/>
  <c r="AN72" i="41"/>
  <c r="AV73" i="41"/>
  <c r="Y73" i="41"/>
  <c r="BH73" i="41"/>
  <c r="X73" i="41"/>
  <c r="AH73" i="41" s="1"/>
  <c r="AJ73" i="41" s="1"/>
  <c r="AZ73" i="41"/>
  <c r="W74" i="41"/>
  <c r="AZ74" i="41"/>
  <c r="AZ76" i="41"/>
  <c r="Y76" i="41"/>
  <c r="AV76" i="41"/>
  <c r="X76" i="41"/>
  <c r="AH76" i="41" s="1"/>
  <c r="AJ76" i="41" s="1"/>
  <c r="BD76" i="41"/>
  <c r="W78" i="41"/>
  <c r="BH78" i="41"/>
  <c r="AV55" i="41"/>
  <c r="BH55" i="41"/>
  <c r="AN58" i="41"/>
  <c r="BD58" i="41"/>
  <c r="AR68" i="41"/>
  <c r="BH68" i="41"/>
  <c r="AN75" i="41"/>
  <c r="BD75" i="41"/>
  <c r="AN77" i="41"/>
  <c r="BD77" i="41"/>
  <c r="BK66" i="41"/>
  <c r="AN52" i="41"/>
  <c r="AN54" i="41"/>
  <c r="W55" i="41"/>
  <c r="AN55" i="41"/>
  <c r="AN56" i="41"/>
  <c r="W58" i="41"/>
  <c r="AR58" i="41"/>
  <c r="AN62" i="41"/>
  <c r="AN63" i="41"/>
  <c r="W68" i="41"/>
  <c r="AR69" i="41"/>
  <c r="W75" i="41"/>
  <c r="AR75" i="41"/>
  <c r="W77" i="41"/>
  <c r="AR77" i="41"/>
  <c r="AN79" i="41"/>
  <c r="BK35" i="41"/>
  <c r="BK43" i="41"/>
  <c r="BK55" i="41"/>
  <c r="BK63" i="41"/>
  <c r="BK71" i="41"/>
  <c r="BK39" i="41"/>
  <c r="T38" i="41"/>
  <c r="BK51" i="41"/>
  <c r="T55" i="41"/>
  <c r="T35" i="41"/>
  <c r="P63" i="41"/>
  <c r="O63" i="41" s="1"/>
  <c r="T43" i="41"/>
  <c r="P51" i="41"/>
  <c r="O51" i="41" s="1"/>
  <c r="AJ60" i="41"/>
  <c r="P40" i="41"/>
  <c r="O40" i="41" s="1"/>
  <c r="P50" i="41"/>
  <c r="O50" i="41" s="1"/>
  <c r="P74" i="41"/>
  <c r="O74" i="41" s="1"/>
  <c r="P31" i="41"/>
  <c r="O31" i="41" s="1"/>
  <c r="BK31" i="41"/>
  <c r="P34" i="41"/>
  <c r="O34" i="41" s="1"/>
  <c r="P41" i="41"/>
  <c r="O41" i="41" s="1"/>
  <c r="P42" i="41"/>
  <c r="O42" i="41" s="1"/>
  <c r="P46" i="41"/>
  <c r="O46" i="41" s="1"/>
  <c r="P58" i="41"/>
  <c r="O58" i="41" s="1"/>
  <c r="P62" i="41"/>
  <c r="O62" i="41" s="1"/>
  <c r="P70" i="41"/>
  <c r="O70" i="41" s="1"/>
  <c r="P75" i="41"/>
  <c r="O75" i="41" s="1"/>
  <c r="BK75" i="41"/>
  <c r="P78" i="41"/>
  <c r="O78" i="41" s="1"/>
  <c r="P35" i="41"/>
  <c r="O35" i="41" s="1"/>
  <c r="P43" i="41"/>
  <c r="O43" i="41" s="1"/>
  <c r="P66" i="41"/>
  <c r="O66" i="41" s="1"/>
  <c r="BK34" i="41"/>
  <c r="BK38" i="41"/>
  <c r="BK42" i="41"/>
  <c r="BK46" i="41"/>
  <c r="BK50" i="41"/>
  <c r="BK54" i="41"/>
  <c r="BK58" i="41"/>
  <c r="BK62" i="41"/>
  <c r="BK70" i="41"/>
  <c r="BK74" i="41"/>
  <c r="BK78" i="41"/>
  <c r="P30" i="41"/>
  <c r="O30" i="41" s="1"/>
  <c r="BK30" i="41"/>
  <c r="P64" i="41"/>
  <c r="O64" i="41" s="1"/>
  <c r="BK41" i="41"/>
  <c r="T45" i="41"/>
  <c r="AJ61" i="41"/>
  <c r="T65" i="41"/>
  <c r="BK33" i="41"/>
  <c r="T37" i="41"/>
  <c r="AJ56" i="41"/>
  <c r="P60" i="41"/>
  <c r="O60" i="41" s="1"/>
  <c r="P61" i="41"/>
  <c r="O61" i="41" s="1"/>
  <c r="BK65" i="41"/>
  <c r="BK69" i="41"/>
  <c r="P33" i="41"/>
  <c r="O33" i="41" s="1"/>
  <c r="P48" i="41"/>
  <c r="O48" i="41" s="1"/>
  <c r="T53" i="41"/>
  <c r="T57" i="41"/>
  <c r="P32" i="41"/>
  <c r="O32" i="41" s="1"/>
  <c r="AJ55" i="41"/>
  <c r="P52" i="41"/>
  <c r="O52" i="41" s="1"/>
  <c r="BK52" i="41"/>
  <c r="BK72" i="41"/>
  <c r="P76" i="41"/>
  <c r="O76" i="41" s="1"/>
  <c r="BK32" i="41"/>
  <c r="BK40" i="41"/>
  <c r="BK48" i="41"/>
  <c r="BK56" i="41"/>
  <c r="BK68" i="41"/>
  <c r="BK76" i="41"/>
  <c r="P36" i="41"/>
  <c r="O36" i="41" s="1"/>
  <c r="P44" i="41"/>
  <c r="O44" i="41" s="1"/>
  <c r="BK45" i="41"/>
  <c r="P49" i="41"/>
  <c r="O49" i="41" s="1"/>
  <c r="BK49" i="41"/>
  <c r="BK53" i="41"/>
  <c r="P56" i="41"/>
  <c r="O56" i="41" s="1"/>
  <c r="BK57" i="41"/>
  <c r="T61" i="41"/>
  <c r="P68" i="41"/>
  <c r="O68" i="41" s="1"/>
  <c r="P69" i="41"/>
  <c r="O69" i="41" s="1"/>
  <c r="T72" i="41"/>
  <c r="P77" i="41"/>
  <c r="O77" i="41" s="1"/>
  <c r="BK77" i="41"/>
  <c r="BK36" i="41"/>
  <c r="BK44" i="41"/>
  <c r="BK60" i="41"/>
  <c r="BK64" i="41"/>
  <c r="P37" i="41"/>
  <c r="O37" i="41" s="1"/>
  <c r="AJ77" i="41"/>
  <c r="AJ57" i="41"/>
  <c r="AJ51" i="41"/>
  <c r="AJ52" i="41"/>
  <c r="AJ62" i="41"/>
  <c r="AJ58" i="41"/>
  <c r="S54" i="41"/>
  <c r="Z56" i="41"/>
  <c r="S65" i="41"/>
  <c r="Z30" i="41"/>
  <c r="Z32" i="41"/>
  <c r="Z34" i="41"/>
  <c r="Z36" i="41"/>
  <c r="S57" i="41"/>
  <c r="Z77" i="41"/>
  <c r="S55" i="41"/>
  <c r="S73" i="41"/>
  <c r="S67" i="41"/>
  <c r="Z39" i="41"/>
  <c r="Z43" i="41"/>
  <c r="S47" i="41"/>
  <c r="S53" i="41"/>
  <c r="S59" i="41"/>
  <c r="Z65" i="41"/>
  <c r="S72" i="41"/>
  <c r="S79" i="41"/>
  <c r="O71" i="41"/>
  <c r="S31" i="41"/>
  <c r="S38" i="41"/>
  <c r="S39" i="41"/>
  <c r="AJ30" i="41"/>
  <c r="AJ41" i="41"/>
  <c r="AJ43" i="41"/>
  <c r="AJ32" i="41"/>
  <c r="AJ34" i="41"/>
  <c r="AJ36" i="41"/>
  <c r="O45" i="41"/>
  <c r="AT45" i="41"/>
  <c r="BH46" i="41"/>
  <c r="BD46" i="41"/>
  <c r="AZ46" i="41"/>
  <c r="AV46" i="41"/>
  <c r="AR46" i="41"/>
  <c r="AN46" i="41"/>
  <c r="X46" i="41"/>
  <c r="AH46" i="41" s="1"/>
  <c r="AP46" i="41"/>
  <c r="BF46" i="41"/>
  <c r="Z58" i="41"/>
  <c r="BH45" i="41"/>
  <c r="BD45" i="41"/>
  <c r="AZ45" i="41"/>
  <c r="AV45" i="41"/>
  <c r="AR45" i="41"/>
  <c r="AN45" i="41"/>
  <c r="X45" i="41"/>
  <c r="AH45" i="41" s="1"/>
  <c r="AP45" i="41"/>
  <c r="BF45" i="41"/>
  <c r="BB46" i="41"/>
  <c r="W45" i="41"/>
  <c r="AL45" i="41"/>
  <c r="BB45" i="41"/>
  <c r="Y46" i="41"/>
  <c r="AX46" i="41"/>
  <c r="Z62" i="41"/>
  <c r="AL30" i="41"/>
  <c r="AP30" i="41"/>
  <c r="AT30" i="41"/>
  <c r="AX30" i="41"/>
  <c r="BB30" i="41"/>
  <c r="BF30" i="41"/>
  <c r="AL31" i="41"/>
  <c r="AP31" i="41"/>
  <c r="AT31" i="41"/>
  <c r="AX31" i="41"/>
  <c r="BB31" i="41"/>
  <c r="BF31" i="41"/>
  <c r="AL32" i="41"/>
  <c r="AP32" i="41"/>
  <c r="AT32" i="41"/>
  <c r="AX32" i="41"/>
  <c r="BB32" i="41"/>
  <c r="BF32" i="41"/>
  <c r="AL33" i="41"/>
  <c r="AP33" i="41"/>
  <c r="AT33" i="41"/>
  <c r="AX33" i="41"/>
  <c r="BB33" i="41"/>
  <c r="BF33" i="41"/>
  <c r="AL34" i="41"/>
  <c r="AP34" i="41"/>
  <c r="AT34" i="41"/>
  <c r="AX34" i="41"/>
  <c r="BB34" i="41"/>
  <c r="BF34" i="41"/>
  <c r="AL35" i="41"/>
  <c r="AP35" i="41"/>
  <c r="AT35" i="41"/>
  <c r="AX35" i="41"/>
  <c r="BB35" i="41"/>
  <c r="BF35" i="41"/>
  <c r="AL36" i="41"/>
  <c r="AP36" i="41"/>
  <c r="AT36" i="41"/>
  <c r="AX36" i="41"/>
  <c r="BB36" i="41"/>
  <c r="BF36" i="41"/>
  <c r="AL37" i="41"/>
  <c r="AP37" i="41"/>
  <c r="AT37" i="41"/>
  <c r="AX37" i="41"/>
  <c r="BB37" i="41"/>
  <c r="BF37" i="41"/>
  <c r="AL38" i="41"/>
  <c r="AP38" i="41"/>
  <c r="AT38" i="41"/>
  <c r="AX38" i="41"/>
  <c r="BB38" i="41"/>
  <c r="BF38" i="41"/>
  <c r="AL39" i="41"/>
  <c r="AP39" i="41"/>
  <c r="AT39" i="41"/>
  <c r="AX39" i="41"/>
  <c r="BB39" i="41"/>
  <c r="BF39" i="41"/>
  <c r="AL40" i="41"/>
  <c r="AP40" i="41"/>
  <c r="AT40" i="41"/>
  <c r="AX40" i="41"/>
  <c r="BB40" i="41"/>
  <c r="BF40" i="41"/>
  <c r="AL41" i="41"/>
  <c r="AP41" i="41"/>
  <c r="AT41" i="41"/>
  <c r="AX41" i="41"/>
  <c r="BB41" i="41"/>
  <c r="BF41" i="41"/>
  <c r="AL42" i="41"/>
  <c r="AP42" i="41"/>
  <c r="AT42" i="41"/>
  <c r="AX42" i="41"/>
  <c r="BB42" i="41"/>
  <c r="BF42" i="41"/>
  <c r="AL43" i="41"/>
  <c r="AP43" i="41"/>
  <c r="AT43" i="41"/>
  <c r="AX43" i="41"/>
  <c r="BB43" i="41"/>
  <c r="BF43" i="41"/>
  <c r="BH44" i="41"/>
  <c r="BD44" i="41"/>
  <c r="AL44" i="41"/>
  <c r="AP44" i="41"/>
  <c r="AT44" i="41"/>
  <c r="AX44" i="41"/>
  <c r="BB44" i="41"/>
  <c r="Y45" i="41"/>
  <c r="AX45" i="41"/>
  <c r="AT46" i="41"/>
  <c r="BH47" i="41"/>
  <c r="BD47" i="41"/>
  <c r="AZ47" i="41"/>
  <c r="AV47" i="41"/>
  <c r="AR47" i="41"/>
  <c r="AN47" i="41"/>
  <c r="X47" i="41"/>
  <c r="AH47" i="41" s="1"/>
  <c r="BF47" i="41"/>
  <c r="BB47" i="41"/>
  <c r="AP47" i="41"/>
  <c r="AL48" i="41"/>
  <c r="AP48" i="41"/>
  <c r="AT48" i="41"/>
  <c r="AX48" i="41"/>
  <c r="BB48" i="41"/>
  <c r="BF48" i="41"/>
  <c r="BF49" i="41"/>
  <c r="BB49" i="41"/>
  <c r="AX49" i="41"/>
  <c r="AT49" i="41"/>
  <c r="AP49" i="41"/>
  <c r="AL49" i="41"/>
  <c r="AN49" i="41"/>
  <c r="BD49" i="41"/>
  <c r="Z61" i="41"/>
  <c r="AJ65" i="41"/>
  <c r="X48" i="41"/>
  <c r="AH48" i="41" s="1"/>
  <c r="AN48" i="41"/>
  <c r="AR48" i="41"/>
  <c r="AV48" i="41"/>
  <c r="AZ48" i="41"/>
  <c r="BD48" i="41"/>
  <c r="X49" i="41"/>
  <c r="AH49" i="41" s="1"/>
  <c r="AV49" i="41"/>
  <c r="Z59" i="41"/>
  <c r="AJ64" i="41"/>
  <c r="BF66" i="41"/>
  <c r="BB66" i="41"/>
  <c r="AX66" i="41"/>
  <c r="AT66" i="41"/>
  <c r="Y66" i="41"/>
  <c r="AP66" i="41"/>
  <c r="AV66" i="41"/>
  <c r="BD66" i="41"/>
  <c r="AJ69" i="41"/>
  <c r="AL50" i="41"/>
  <c r="AP50" i="41"/>
  <c r="AT50" i="41"/>
  <c r="AX50" i="41"/>
  <c r="BB50" i="41"/>
  <c r="BF50" i="41"/>
  <c r="AL51" i="41"/>
  <c r="AP51" i="41"/>
  <c r="AT51" i="41"/>
  <c r="AX51" i="41"/>
  <c r="BB51" i="41"/>
  <c r="BF51" i="41"/>
  <c r="AL52" i="41"/>
  <c r="AP52" i="41"/>
  <c r="AT52" i="41"/>
  <c r="AX52" i="41"/>
  <c r="BB52" i="41"/>
  <c r="BF52" i="41"/>
  <c r="AL53" i="41"/>
  <c r="AP53" i="41"/>
  <c r="AT53" i="41"/>
  <c r="AX53" i="41"/>
  <c r="BB53" i="41"/>
  <c r="BF53" i="41"/>
  <c r="AL54" i="41"/>
  <c r="AP54" i="41"/>
  <c r="AT54" i="41"/>
  <c r="AX54" i="41"/>
  <c r="BB54" i="41"/>
  <c r="BF54" i="41"/>
  <c r="AL55" i="41"/>
  <c r="AP55" i="41"/>
  <c r="AT55" i="41"/>
  <c r="AX55" i="41"/>
  <c r="BB55" i="41"/>
  <c r="BF55" i="41"/>
  <c r="AL56" i="41"/>
  <c r="AP56" i="41"/>
  <c r="AT56" i="41"/>
  <c r="AX56" i="41"/>
  <c r="BB56" i="41"/>
  <c r="BF56" i="41"/>
  <c r="AL57" i="41"/>
  <c r="AP57" i="41"/>
  <c r="AT57" i="41"/>
  <c r="AX57" i="41"/>
  <c r="BB57" i="41"/>
  <c r="BF57" i="41"/>
  <c r="AL58" i="41"/>
  <c r="AP58" i="41"/>
  <c r="AT58" i="41"/>
  <c r="AX58" i="41"/>
  <c r="BB58" i="41"/>
  <c r="BF58" i="41"/>
  <c r="AL59" i="41"/>
  <c r="AP59" i="41"/>
  <c r="AT59" i="41"/>
  <c r="AX59" i="41"/>
  <c r="BB59" i="41"/>
  <c r="BF59" i="41"/>
  <c r="AL60" i="41"/>
  <c r="AP60" i="41"/>
  <c r="AT60" i="41"/>
  <c r="AX60" i="41"/>
  <c r="BB60" i="41"/>
  <c r="BF60" i="41"/>
  <c r="AL61" i="41"/>
  <c r="AP61" i="41"/>
  <c r="AT61" i="41"/>
  <c r="AX61" i="41"/>
  <c r="BB61" i="41"/>
  <c r="BF61" i="41"/>
  <c r="AL62" i="41"/>
  <c r="AP62" i="41"/>
  <c r="AT62" i="41"/>
  <c r="AX62" i="41"/>
  <c r="BB62" i="41"/>
  <c r="BF62" i="41"/>
  <c r="AL63" i="41"/>
  <c r="AP63" i="41"/>
  <c r="AT63" i="41"/>
  <c r="AX63" i="41"/>
  <c r="BB63" i="41"/>
  <c r="BF63" i="41"/>
  <c r="AL64" i="41"/>
  <c r="AP64" i="41"/>
  <c r="AT64" i="41"/>
  <c r="AX64" i="41"/>
  <c r="BB64" i="41"/>
  <c r="BF64" i="41"/>
  <c r="AL65" i="41"/>
  <c r="AP65" i="41"/>
  <c r="AT65" i="41"/>
  <c r="AX65" i="41"/>
  <c r="BB65" i="41"/>
  <c r="BF65" i="41"/>
  <c r="W66" i="41"/>
  <c r="AL66" i="41"/>
  <c r="Y67" i="41"/>
  <c r="Y68" i="41"/>
  <c r="Y69" i="41"/>
  <c r="Y70" i="41"/>
  <c r="Z79" i="41"/>
  <c r="B79" i="41" s="1"/>
  <c r="AL67" i="41"/>
  <c r="AP67" i="41"/>
  <c r="AT67" i="41"/>
  <c r="AX67" i="41"/>
  <c r="BB67" i="41"/>
  <c r="BF67" i="41"/>
  <c r="AL68" i="41"/>
  <c r="AP68" i="41"/>
  <c r="AT68" i="41"/>
  <c r="AX68" i="41"/>
  <c r="BB68" i="41"/>
  <c r="BF68" i="41"/>
  <c r="AL69" i="41"/>
  <c r="AP69" i="41"/>
  <c r="AT69" i="41"/>
  <c r="AX69" i="41"/>
  <c r="BB69" i="41"/>
  <c r="BF69" i="41"/>
  <c r="BF70" i="41"/>
  <c r="BB70" i="41"/>
  <c r="AX70" i="41"/>
  <c r="AL70" i="41"/>
  <c r="AP70" i="41"/>
  <c r="AT70" i="41"/>
  <c r="BD70" i="41"/>
  <c r="AL71" i="41"/>
  <c r="AP71" i="41"/>
  <c r="AT71" i="41"/>
  <c r="AX71" i="41"/>
  <c r="BB71" i="41"/>
  <c r="BF71" i="41"/>
  <c r="AL72" i="41"/>
  <c r="AP72" i="41"/>
  <c r="AT72" i="41"/>
  <c r="AX72" i="41"/>
  <c r="BB72" i="41"/>
  <c r="BF72" i="41"/>
  <c r="AL73" i="41"/>
  <c r="AP73" i="41"/>
  <c r="AT73" i="41"/>
  <c r="AX73" i="41"/>
  <c r="BB73" i="41"/>
  <c r="BF73" i="41"/>
  <c r="AL74" i="41"/>
  <c r="AP74" i="41"/>
  <c r="AT74" i="41"/>
  <c r="AX74" i="41"/>
  <c r="BB74" i="41"/>
  <c r="BF74" i="41"/>
  <c r="AL75" i="41"/>
  <c r="AP75" i="41"/>
  <c r="AT75" i="41"/>
  <c r="AX75" i="41"/>
  <c r="BB75" i="41"/>
  <c r="BF75" i="41"/>
  <c r="AL76" i="41"/>
  <c r="AP76" i="41"/>
  <c r="AT76" i="41"/>
  <c r="AX76" i="41"/>
  <c r="BB76" i="41"/>
  <c r="BF76" i="41"/>
  <c r="AL77" i="41"/>
  <c r="AP77" i="41"/>
  <c r="AT77" i="41"/>
  <c r="AX77" i="41"/>
  <c r="BB77" i="41"/>
  <c r="BF77" i="41"/>
  <c r="AL78" i="41"/>
  <c r="AP78" i="41"/>
  <c r="AT78" i="41"/>
  <c r="AX78" i="41"/>
  <c r="BB78" i="41"/>
  <c r="BF78" i="41"/>
  <c r="AL79" i="41"/>
  <c r="AP79" i="41"/>
  <c r="AT79" i="41"/>
  <c r="AX79" i="41"/>
  <c r="BB79" i="41"/>
  <c r="BF79" i="41"/>
  <c r="BK29" i="41"/>
  <c r="P29" i="41" s="1"/>
  <c r="S29" i="41" s="1"/>
  <c r="V29" i="41"/>
  <c r="T29" i="41"/>
  <c r="K22" i="41"/>
  <c r="BE26" i="41" s="1"/>
  <c r="BE44" i="41" s="1"/>
  <c r="B8" i="41"/>
  <c r="B7" i="41"/>
  <c r="E6" i="41"/>
  <c r="B6" i="41" s="1"/>
  <c r="Z76" i="41" l="1"/>
  <c r="Z55" i="41"/>
  <c r="B55" i="41" s="1"/>
  <c r="Z72" i="41"/>
  <c r="AK72" i="41" s="1"/>
  <c r="Z52" i="41"/>
  <c r="AK52" i="41" s="1"/>
  <c r="Z78" i="41"/>
  <c r="B78" i="41" s="1"/>
  <c r="Z60" i="41"/>
  <c r="Z54" i="41"/>
  <c r="Z41" i="41"/>
  <c r="AK41" i="41" s="1"/>
  <c r="Z75" i="41"/>
  <c r="Z63" i="41"/>
  <c r="BJ46" i="41"/>
  <c r="Z38" i="41"/>
  <c r="B38" i="41" s="1"/>
  <c r="BE48" i="41"/>
  <c r="BE47" i="41"/>
  <c r="BJ35" i="41"/>
  <c r="BE78" i="41"/>
  <c r="BE76" i="41"/>
  <c r="BE67" i="41"/>
  <c r="BE57" i="41"/>
  <c r="BE55" i="41"/>
  <c r="BE51" i="41"/>
  <c r="BE65" i="41"/>
  <c r="BE63" i="41"/>
  <c r="BE59" i="41"/>
  <c r="BE53" i="41"/>
  <c r="BE74" i="41"/>
  <c r="BE72" i="41"/>
  <c r="BE61" i="41"/>
  <c r="S42" i="41"/>
  <c r="Z37" i="41"/>
  <c r="AK37" i="41" s="1"/>
  <c r="Z53" i="41"/>
  <c r="B53" i="41" s="1"/>
  <c r="S40" i="41"/>
  <c r="Z33" i="41"/>
  <c r="AK33" i="41" s="1"/>
  <c r="S69" i="41"/>
  <c r="Z42" i="41"/>
  <c r="AK42" i="41" s="1"/>
  <c r="Z73" i="41"/>
  <c r="AK73" i="41" s="1"/>
  <c r="Z71" i="41"/>
  <c r="B71" i="41" s="1"/>
  <c r="Z50" i="41"/>
  <c r="B50" i="41" s="1"/>
  <c r="Z44" i="41"/>
  <c r="B44" i="41" s="1"/>
  <c r="Z64" i="41"/>
  <c r="AK64" i="41" s="1"/>
  <c r="Z57" i="41"/>
  <c r="AK57" i="41" s="1"/>
  <c r="Z40" i="41"/>
  <c r="B40" i="41" s="1"/>
  <c r="Z74" i="41"/>
  <c r="B74" i="41" s="1"/>
  <c r="Z35" i="41"/>
  <c r="AK35" i="41" s="1"/>
  <c r="S63" i="41"/>
  <c r="Z31" i="41"/>
  <c r="B31" i="41" s="1"/>
  <c r="BH29" i="41"/>
  <c r="V80" i="41"/>
  <c r="V28" i="41"/>
  <c r="BJ61" i="41"/>
  <c r="BJ57" i="41"/>
  <c r="BJ51" i="41"/>
  <c r="BJ78" i="41"/>
  <c r="BJ76" i="41"/>
  <c r="BJ72" i="41"/>
  <c r="BJ70" i="41"/>
  <c r="BJ43" i="41"/>
  <c r="BJ63" i="41"/>
  <c r="BJ59" i="41"/>
  <c r="BJ55" i="41"/>
  <c r="BJ53" i="41"/>
  <c r="BJ74" i="41"/>
  <c r="BE69" i="41"/>
  <c r="BE79" i="41"/>
  <c r="BE77" i="41"/>
  <c r="BE75" i="41"/>
  <c r="BE73" i="41"/>
  <c r="BE71" i="41"/>
  <c r="BJ64" i="41"/>
  <c r="BJ62" i="41"/>
  <c r="BJ60" i="41"/>
  <c r="BJ58" i="41"/>
  <c r="BJ56" i="41"/>
  <c r="BJ54" i="41"/>
  <c r="BJ52" i="41"/>
  <c r="BJ50" i="41"/>
  <c r="BE49" i="41"/>
  <c r="BJ42" i="41"/>
  <c r="BJ38" i="41"/>
  <c r="BJ34" i="41"/>
  <c r="BJ30" i="41"/>
  <c r="BE43" i="41"/>
  <c r="BE41" i="41"/>
  <c r="BE39" i="41"/>
  <c r="BE37" i="41"/>
  <c r="BE35" i="41"/>
  <c r="BE33" i="41"/>
  <c r="BE31" i="41"/>
  <c r="BE46" i="41"/>
  <c r="BJ33" i="41"/>
  <c r="BJ31" i="41"/>
  <c r="BJ45" i="41"/>
  <c r="BJ41" i="41"/>
  <c r="BJ39" i="41"/>
  <c r="BJ37" i="41"/>
  <c r="BJ79" i="41"/>
  <c r="BJ77" i="41"/>
  <c r="BJ73" i="41"/>
  <c r="BJ71" i="41"/>
  <c r="BJ69" i="41"/>
  <c r="BJ67" i="41"/>
  <c r="BE64" i="41"/>
  <c r="BE62" i="41"/>
  <c r="BE60" i="41"/>
  <c r="BE58" i="41"/>
  <c r="BE56" i="41"/>
  <c r="BE54" i="41"/>
  <c r="BE52" i="41"/>
  <c r="BE50" i="41"/>
  <c r="BJ49" i="41"/>
  <c r="BE42" i="41"/>
  <c r="BE40" i="41"/>
  <c r="BE38" i="41"/>
  <c r="BE36" i="41"/>
  <c r="BE34" i="41"/>
  <c r="BE32" i="41"/>
  <c r="BE30" i="41"/>
  <c r="S58" i="41"/>
  <c r="S50" i="41"/>
  <c r="S34" i="41"/>
  <c r="S74" i="41"/>
  <c r="S30" i="41"/>
  <c r="S66" i="41"/>
  <c r="S51" i="41"/>
  <c r="AK60" i="41"/>
  <c r="B60" i="41"/>
  <c r="B41" i="41"/>
  <c r="AK32" i="41"/>
  <c r="B32" i="41"/>
  <c r="AK59" i="41"/>
  <c r="B59" i="41"/>
  <c r="AK61" i="41"/>
  <c r="B61" i="41"/>
  <c r="AK34" i="41"/>
  <c r="B34" i="41"/>
  <c r="AK56" i="41"/>
  <c r="B56" i="41"/>
  <c r="AK75" i="41"/>
  <c r="B75" i="41"/>
  <c r="AK76" i="41"/>
  <c r="B76" i="41"/>
  <c r="AK62" i="41"/>
  <c r="B62" i="41"/>
  <c r="AK58" i="41"/>
  <c r="B58" i="41"/>
  <c r="AK54" i="41"/>
  <c r="B54" i="41"/>
  <c r="AK39" i="41"/>
  <c r="B39" i="41"/>
  <c r="B33" i="41"/>
  <c r="AK44" i="41"/>
  <c r="AK30" i="41"/>
  <c r="B30" i="41"/>
  <c r="AK65" i="41"/>
  <c r="B65" i="41"/>
  <c r="AK63" i="41"/>
  <c r="B63" i="41"/>
  <c r="AK43" i="41"/>
  <c r="B43" i="41"/>
  <c r="AK77" i="41"/>
  <c r="B77" i="41"/>
  <c r="AK36" i="41"/>
  <c r="B36" i="41"/>
  <c r="S41" i="41"/>
  <c r="S64" i="41"/>
  <c r="S46" i="41"/>
  <c r="S70" i="41"/>
  <c r="S35" i="41"/>
  <c r="S68" i="41"/>
  <c r="S43" i="41"/>
  <c r="S33" i="41"/>
  <c r="S52" i="41"/>
  <c r="S78" i="41"/>
  <c r="S62" i="41"/>
  <c r="S61" i="41"/>
  <c r="S48" i="41"/>
  <c r="S75" i="41"/>
  <c r="S56" i="41"/>
  <c r="S37" i="41"/>
  <c r="S32" i="41"/>
  <c r="S49" i="41"/>
  <c r="S60" i="41"/>
  <c r="S76" i="41"/>
  <c r="S77" i="41"/>
  <c r="S44" i="41"/>
  <c r="S36" i="41"/>
  <c r="Z47" i="41"/>
  <c r="BJ75" i="41"/>
  <c r="Z69" i="41"/>
  <c r="B69" i="41" s="1"/>
  <c r="BJ66" i="41"/>
  <c r="BJ65" i="41"/>
  <c r="AK51" i="41"/>
  <c r="AJ48" i="41"/>
  <c r="BJ48" i="41"/>
  <c r="Z45" i="41"/>
  <c r="AJ45" i="41"/>
  <c r="BJ40" i="41"/>
  <c r="BJ36" i="41"/>
  <c r="BJ32" i="41"/>
  <c r="AK55" i="41"/>
  <c r="BJ47" i="41"/>
  <c r="BJ44" i="41"/>
  <c r="BE45" i="41"/>
  <c r="AM45" i="41"/>
  <c r="Z68" i="41"/>
  <c r="B68" i="41" s="1"/>
  <c r="BJ68" i="41"/>
  <c r="BE70" i="41"/>
  <c r="BE68" i="41"/>
  <c r="Z67" i="41"/>
  <c r="B67" i="41" s="1"/>
  <c r="AJ49" i="41"/>
  <c r="AJ47" i="41"/>
  <c r="Z46" i="41"/>
  <c r="Z48" i="41"/>
  <c r="AK78" i="41"/>
  <c r="AK79" i="41"/>
  <c r="Z70" i="41"/>
  <c r="B70" i="41" s="1"/>
  <c r="Z66" i="41"/>
  <c r="B66" i="41" s="1"/>
  <c r="BE66" i="41"/>
  <c r="Z49" i="41"/>
  <c r="AJ46" i="41"/>
  <c r="AP26" i="41"/>
  <c r="BF26" i="41"/>
  <c r="AL26" i="41"/>
  <c r="BB26" i="41"/>
  <c r="AT26" i="41"/>
  <c r="Y29" i="41"/>
  <c r="AX26" i="41"/>
  <c r="O29" i="41"/>
  <c r="AM26" i="41"/>
  <c r="AM39" i="41" s="1"/>
  <c r="AQ26" i="41"/>
  <c r="AQ68" i="41" s="1"/>
  <c r="AU26" i="41"/>
  <c r="AY26" i="41"/>
  <c r="AY69" i="41" s="1"/>
  <c r="BC26" i="41"/>
  <c r="BC66" i="41" s="1"/>
  <c r="BG26" i="41"/>
  <c r="BG44" i="41" s="1"/>
  <c r="AL29" i="41"/>
  <c r="AP29" i="41"/>
  <c r="AT29" i="41"/>
  <c r="AX29" i="41"/>
  <c r="BB29" i="41"/>
  <c r="BF29" i="41"/>
  <c r="AN26" i="41"/>
  <c r="AR26" i="41"/>
  <c r="AV26" i="41"/>
  <c r="AZ26" i="41"/>
  <c r="BD26" i="41"/>
  <c r="BH26" i="41"/>
  <c r="W29" i="41"/>
  <c r="AK26" i="41"/>
  <c r="AO26" i="41"/>
  <c r="AO51" i="41" s="1"/>
  <c r="AS26" i="41"/>
  <c r="AS47" i="41" s="1"/>
  <c r="AW26" i="41"/>
  <c r="AW72" i="41" s="1"/>
  <c r="BA26" i="41"/>
  <c r="X29" i="41"/>
  <c r="X28" i="41" s="1"/>
  <c r="AN29" i="41"/>
  <c r="AR29" i="41"/>
  <c r="AV29" i="41"/>
  <c r="AZ29" i="41"/>
  <c r="BD29" i="41"/>
  <c r="V33" i="3"/>
  <c r="Y33" i="3" s="1"/>
  <c r="P33" i="3"/>
  <c r="S33" i="3" s="1"/>
  <c r="AK53" i="41" l="1"/>
  <c r="AK38" i="41"/>
  <c r="B72" i="41"/>
  <c r="B52" i="41"/>
  <c r="B42" i="41"/>
  <c r="B73" i="41"/>
  <c r="AQ37" i="41"/>
  <c r="BC47" i="41"/>
  <c r="BG72" i="41"/>
  <c r="AS69" i="41"/>
  <c r="AM70" i="41"/>
  <c r="B64" i="41"/>
  <c r="BG42" i="41"/>
  <c r="AS64" i="41"/>
  <c r="AQ45" i="41"/>
  <c r="BG59" i="41"/>
  <c r="AQ75" i="41"/>
  <c r="AM66" i="41"/>
  <c r="AQ69" i="41"/>
  <c r="BG45" i="41"/>
  <c r="AO34" i="41"/>
  <c r="AM34" i="41"/>
  <c r="BG64" i="41"/>
  <c r="AQ53" i="41"/>
  <c r="AQ70" i="41"/>
  <c r="BG70" i="41"/>
  <c r="AO45" i="41"/>
  <c r="AQ67" i="41"/>
  <c r="BC67" i="41"/>
  <c r="BG69" i="41"/>
  <c r="B37" i="41"/>
  <c r="BC77" i="41"/>
  <c r="BG67" i="41"/>
  <c r="AQ71" i="41"/>
  <c r="AS34" i="41"/>
  <c r="BG46" i="41"/>
  <c r="BG51" i="41"/>
  <c r="AS39" i="41"/>
  <c r="AS57" i="41"/>
  <c r="AO74" i="41"/>
  <c r="AS73" i="41"/>
  <c r="AS45" i="41"/>
  <c r="BC68" i="41"/>
  <c r="AS40" i="41"/>
  <c r="BG33" i="41"/>
  <c r="AQ42" i="41"/>
  <c r="AM36" i="41"/>
  <c r="AS33" i="41"/>
  <c r="AS65" i="41"/>
  <c r="AS58" i="41"/>
  <c r="AW44" i="41"/>
  <c r="AS75" i="41"/>
  <c r="AW39" i="41"/>
  <c r="AK71" i="41"/>
  <c r="AK31" i="41"/>
  <c r="B57" i="41"/>
  <c r="AK50" i="41"/>
  <c r="AK40" i="41"/>
  <c r="AK74" i="41"/>
  <c r="B35" i="41"/>
  <c r="BA70" i="41"/>
  <c r="BA48" i="41"/>
  <c r="BA76" i="41"/>
  <c r="BA41" i="41"/>
  <c r="BA57" i="41"/>
  <c r="BA51" i="41"/>
  <c r="BA64" i="41"/>
  <c r="BA56" i="41"/>
  <c r="BA38" i="41"/>
  <c r="BA32" i="41"/>
  <c r="BA46" i="41"/>
  <c r="BA33" i="41"/>
  <c r="BA39" i="41"/>
  <c r="BA68" i="41"/>
  <c r="BA55" i="41"/>
  <c r="BA47" i="41"/>
  <c r="BA61" i="41"/>
  <c r="BA78" i="41"/>
  <c r="BA72" i="41"/>
  <c r="BA58" i="41"/>
  <c r="BA50" i="41"/>
  <c r="BA34" i="41"/>
  <c r="BA75" i="41"/>
  <c r="BA67" i="41"/>
  <c r="BA65" i="41"/>
  <c r="BA59" i="41"/>
  <c r="BA74" i="41"/>
  <c r="BA44" i="41"/>
  <c r="BA60" i="41"/>
  <c r="BA52" i="41"/>
  <c r="BA40" i="41"/>
  <c r="BA30" i="41"/>
  <c r="BA35" i="41"/>
  <c r="BA77" i="41"/>
  <c r="BA71" i="41"/>
  <c r="BA69" i="41"/>
  <c r="AO29" i="41"/>
  <c r="AP80" i="41"/>
  <c r="AP28" i="41"/>
  <c r="AY46" i="41"/>
  <c r="BA62" i="41"/>
  <c r="BA53" i="41"/>
  <c r="BA63" i="41"/>
  <c r="AQ29" i="41"/>
  <c r="AR28" i="41"/>
  <c r="AR80" i="41"/>
  <c r="AW47" i="41"/>
  <c r="AW62" i="41"/>
  <c r="AW54" i="41"/>
  <c r="AW73" i="41"/>
  <c r="AW77" i="41"/>
  <c r="AW74" i="41"/>
  <c r="AW38" i="41"/>
  <c r="AW30" i="41"/>
  <c r="AW65" i="41"/>
  <c r="AW57" i="41"/>
  <c r="AW48" i="41"/>
  <c r="AW41" i="41"/>
  <c r="AW33" i="41"/>
  <c r="AW50" i="41"/>
  <c r="AW64" i="41"/>
  <c r="AW56" i="41"/>
  <c r="AW71" i="41"/>
  <c r="AW76" i="41"/>
  <c r="AW40" i="41"/>
  <c r="AW32" i="41"/>
  <c r="AW70" i="41"/>
  <c r="AW59" i="41"/>
  <c r="AW51" i="41"/>
  <c r="AW43" i="41"/>
  <c r="AW35" i="41"/>
  <c r="AW66" i="41"/>
  <c r="AW60" i="41"/>
  <c r="AW67" i="41"/>
  <c r="AW52" i="41"/>
  <c r="AW79" i="41"/>
  <c r="AW75" i="41"/>
  <c r="AW78" i="41"/>
  <c r="AW42" i="41"/>
  <c r="AW34" i="41"/>
  <c r="AW61" i="41"/>
  <c r="AW53" i="41"/>
  <c r="AW37" i="41"/>
  <c r="AW46" i="41"/>
  <c r="BB28" i="41"/>
  <c r="BB80" i="41"/>
  <c r="AL28" i="41"/>
  <c r="AL80" i="41"/>
  <c r="AU53" i="41"/>
  <c r="AU31" i="41"/>
  <c r="AU71" i="41"/>
  <c r="AU30" i="41"/>
  <c r="AU33" i="41"/>
  <c r="AU77" i="41"/>
  <c r="AU36" i="41"/>
  <c r="AU43" i="41"/>
  <c r="AU54" i="41"/>
  <c r="AU35" i="41"/>
  <c r="AU32" i="41"/>
  <c r="AU38" i="41"/>
  <c r="AU34" i="41"/>
  <c r="AU63" i="41"/>
  <c r="AU56" i="41"/>
  <c r="AU52" i="41"/>
  <c r="AU58" i="41"/>
  <c r="AU62" i="41"/>
  <c r="AU37" i="41"/>
  <c r="AU39" i="41"/>
  <c r="AU41" i="41"/>
  <c r="AU50" i="41"/>
  <c r="AU76" i="41"/>
  <c r="AU79" i="41"/>
  <c r="AU61" i="41"/>
  <c r="AU75" i="41"/>
  <c r="AU66" i="41"/>
  <c r="AU55" i="41"/>
  <c r="AU60" i="41"/>
  <c r="AU68" i="41"/>
  <c r="AU46" i="41"/>
  <c r="AU45" i="41"/>
  <c r="AU49" i="41"/>
  <c r="AU47" i="41"/>
  <c r="AU65" i="41"/>
  <c r="AU51" i="41"/>
  <c r="AU40" i="41"/>
  <c r="AU74" i="41"/>
  <c r="AU59" i="41"/>
  <c r="AU44" i="41"/>
  <c r="AU57" i="41"/>
  <c r="AY66" i="41"/>
  <c r="AU67" i="41"/>
  <c r="AW69" i="41"/>
  <c r="AU78" i="41"/>
  <c r="BA49" i="41"/>
  <c r="AO58" i="41"/>
  <c r="AW63" i="41"/>
  <c r="BA37" i="41"/>
  <c r="AM42" i="41"/>
  <c r="BC57" i="41"/>
  <c r="AU72" i="41"/>
  <c r="AO31" i="41"/>
  <c r="AW36" i="41"/>
  <c r="AO78" i="41"/>
  <c r="AO48" i="41"/>
  <c r="AY50" i="41"/>
  <c r="AY63" i="41"/>
  <c r="AY37" i="41"/>
  <c r="AY31" i="41"/>
  <c r="AY30" i="41"/>
  <c r="AY34" i="41"/>
  <c r="AY75" i="41"/>
  <c r="AY56" i="41"/>
  <c r="AY54" i="41"/>
  <c r="AY33" i="41"/>
  <c r="AY43" i="41"/>
  <c r="AY79" i="41"/>
  <c r="AY42" i="41"/>
  <c r="AY39" i="41"/>
  <c r="AY62" i="41"/>
  <c r="AY32" i="41"/>
  <c r="AY36" i="41"/>
  <c r="AY49" i="41"/>
  <c r="AY41" i="41"/>
  <c r="AY40" i="41"/>
  <c r="AY35" i="41"/>
  <c r="AY53" i="41"/>
  <c r="AY38" i="41"/>
  <c r="AY55" i="41"/>
  <c r="AY58" i="41"/>
  <c r="AY77" i="41"/>
  <c r="AY61" i="41"/>
  <c r="AY52" i="41"/>
  <c r="AY60" i="41"/>
  <c r="AY72" i="41"/>
  <c r="AY78" i="41"/>
  <c r="AY65" i="41"/>
  <c r="AY45" i="41"/>
  <c r="AY48" i="41"/>
  <c r="AY44" i="41"/>
  <c r="AY51" i="41"/>
  <c r="AY74" i="41"/>
  <c r="AY47" i="41"/>
  <c r="AY70" i="41"/>
  <c r="AY73" i="41"/>
  <c r="AY59" i="41"/>
  <c r="AY64" i="41"/>
  <c r="AY57" i="41"/>
  <c r="AY71" i="41"/>
  <c r="BA45" i="41"/>
  <c r="AW31" i="41"/>
  <c r="AO42" i="41"/>
  <c r="BC41" i="41"/>
  <c r="BA31" i="41"/>
  <c r="BC78" i="41"/>
  <c r="AY76" i="41"/>
  <c r="AU73" i="41"/>
  <c r="BA54" i="41"/>
  <c r="AO75" i="41"/>
  <c r="BA43" i="41"/>
  <c r="BA66" i="41"/>
  <c r="AW49" i="41"/>
  <c r="AW58" i="41"/>
  <c r="AU48" i="41"/>
  <c r="AU29" i="41"/>
  <c r="AV28" i="41"/>
  <c r="AV80" i="41"/>
  <c r="BE29" i="41"/>
  <c r="BE28" i="41" s="1"/>
  <c r="BF80" i="41"/>
  <c r="BF28" i="41"/>
  <c r="BA73" i="41"/>
  <c r="AZ28" i="41"/>
  <c r="AZ80" i="41"/>
  <c r="AO55" i="41"/>
  <c r="AO63" i="41"/>
  <c r="AO72" i="41"/>
  <c r="AO67" i="41"/>
  <c r="AO77" i="41"/>
  <c r="AO41" i="41"/>
  <c r="AO33" i="41"/>
  <c r="AO60" i="41"/>
  <c r="AO52" i="41"/>
  <c r="AO36" i="41"/>
  <c r="AO70" i="41"/>
  <c r="AO68" i="41"/>
  <c r="AO61" i="41"/>
  <c r="AO53" i="41"/>
  <c r="AO76" i="41"/>
  <c r="AO79" i="41"/>
  <c r="AO71" i="41"/>
  <c r="AO47" i="41"/>
  <c r="AO43" i="41"/>
  <c r="AO35" i="41"/>
  <c r="AO62" i="41"/>
  <c r="AO54" i="41"/>
  <c r="AO38" i="41"/>
  <c r="AO30" i="41"/>
  <c r="AO59" i="41"/>
  <c r="AO69" i="41"/>
  <c r="AO66" i="41"/>
  <c r="AO73" i="41"/>
  <c r="AO49" i="41"/>
  <c r="AO37" i="41"/>
  <c r="AO64" i="41"/>
  <c r="AO56" i="41"/>
  <c r="AO40" i="41"/>
  <c r="AO32" i="41"/>
  <c r="AT28" i="41"/>
  <c r="AT80" i="41"/>
  <c r="BC61" i="41"/>
  <c r="BC55" i="41"/>
  <c r="BC64" i="41"/>
  <c r="BC59" i="41"/>
  <c r="BC65" i="41"/>
  <c r="BC36" i="41"/>
  <c r="BC34" i="41"/>
  <c r="BC32" i="41"/>
  <c r="BC60" i="41"/>
  <c r="BC62" i="41"/>
  <c r="BC75" i="41"/>
  <c r="BC38" i="41"/>
  <c r="BC63" i="41"/>
  <c r="BC54" i="41"/>
  <c r="BC30" i="41"/>
  <c r="BC73" i="41"/>
  <c r="BC56" i="41"/>
  <c r="BC52" i="41"/>
  <c r="BC50" i="41"/>
  <c r="BC79" i="41"/>
  <c r="BC76" i="41"/>
  <c r="BC43" i="41"/>
  <c r="BC33" i="41"/>
  <c r="BC53" i="41"/>
  <c r="BC72" i="41"/>
  <c r="BC37" i="41"/>
  <c r="BC70" i="41"/>
  <c r="BC48" i="41"/>
  <c r="BC44" i="41"/>
  <c r="BC58" i="41"/>
  <c r="BC45" i="41"/>
  <c r="BC69" i="41"/>
  <c r="BC39" i="41"/>
  <c r="BC49" i="41"/>
  <c r="BC46" i="41"/>
  <c r="BC31" i="41"/>
  <c r="BC74" i="41"/>
  <c r="BC40" i="41"/>
  <c r="BC71" i="41"/>
  <c r="BC42" i="41"/>
  <c r="BC35" i="41"/>
  <c r="AM74" i="41"/>
  <c r="AM64" i="41"/>
  <c r="AM65" i="41"/>
  <c r="AM54" i="41"/>
  <c r="AM76" i="41"/>
  <c r="AM78" i="41"/>
  <c r="AM61" i="41"/>
  <c r="AM56" i="41"/>
  <c r="AM52" i="41"/>
  <c r="AM73" i="41"/>
  <c r="AM50" i="41"/>
  <c r="AM79" i="41"/>
  <c r="AM58" i="41"/>
  <c r="AM75" i="41"/>
  <c r="AM49" i="41"/>
  <c r="AM63" i="41"/>
  <c r="AM71" i="41"/>
  <c r="AM32" i="41"/>
  <c r="AM37" i="41"/>
  <c r="AM62" i="41"/>
  <c r="AM72" i="41"/>
  <c r="AM43" i="41"/>
  <c r="AM53" i="41"/>
  <c r="AM30" i="41"/>
  <c r="AM57" i="41"/>
  <c r="AM35" i="41"/>
  <c r="AM69" i="41"/>
  <c r="AM67" i="41"/>
  <c r="AM46" i="41"/>
  <c r="AM77" i="41"/>
  <c r="AM60" i="41"/>
  <c r="AM41" i="41"/>
  <c r="AM55" i="41"/>
  <c r="AM31" i="41"/>
  <c r="AM33" i="41"/>
  <c r="AM48" i="41"/>
  <c r="AM40" i="41"/>
  <c r="AM47" i="41"/>
  <c r="AM51" i="41"/>
  <c r="AM59" i="41"/>
  <c r="AM44" i="41"/>
  <c r="AM38" i="41"/>
  <c r="AW45" i="41"/>
  <c r="AU70" i="41"/>
  <c r="AY68" i="41"/>
  <c r="AM68" i="41"/>
  <c r="AY67" i="41"/>
  <c r="AU69" i="41"/>
  <c r="AW68" i="41"/>
  <c r="BC51" i="41"/>
  <c r="AU64" i="41"/>
  <c r="AO50" i="41"/>
  <c r="AW55" i="41"/>
  <c r="BA79" i="41"/>
  <c r="AU42" i="41"/>
  <c r="AO46" i="41"/>
  <c r="AO39" i="41"/>
  <c r="AO44" i="41"/>
  <c r="BA36" i="41"/>
  <c r="BA42" i="41"/>
  <c r="AO65" i="41"/>
  <c r="AO57" i="41"/>
  <c r="AS46" i="41"/>
  <c r="AS74" i="41"/>
  <c r="AS38" i="41"/>
  <c r="AQ72" i="41"/>
  <c r="AQ57" i="41"/>
  <c r="AS32" i="41"/>
  <c r="BG37" i="41"/>
  <c r="AQ41" i="41"/>
  <c r="BG55" i="41"/>
  <c r="AQ46" i="41"/>
  <c r="BG47" i="41"/>
  <c r="AQ39" i="41"/>
  <c r="AS37" i="41"/>
  <c r="AS43" i="41"/>
  <c r="AS55" i="41"/>
  <c r="AS63" i="41"/>
  <c r="AS71" i="41"/>
  <c r="AS77" i="41"/>
  <c r="AS60" i="41"/>
  <c r="AS67" i="41"/>
  <c r="AS79" i="41"/>
  <c r="AQ48" i="41"/>
  <c r="AS54" i="41"/>
  <c r="BG31" i="41"/>
  <c r="AQ64" i="41"/>
  <c r="BG78" i="41"/>
  <c r="AS72" i="41"/>
  <c r="AS78" i="41"/>
  <c r="AS36" i="41"/>
  <c r="AS42" i="41"/>
  <c r="AQ31" i="41"/>
  <c r="AQ65" i="41"/>
  <c r="AQ43" i="41"/>
  <c r="BG60" i="41"/>
  <c r="AS30" i="41"/>
  <c r="AQ47" i="41"/>
  <c r="AQ40" i="41"/>
  <c r="AQ74" i="41"/>
  <c r="BG65" i="41"/>
  <c r="AS31" i="41"/>
  <c r="AS41" i="41"/>
  <c r="AS53" i="41"/>
  <c r="AS61" i="41"/>
  <c r="AS50" i="41"/>
  <c r="AS56" i="41"/>
  <c r="AS70" i="41"/>
  <c r="BH80" i="41"/>
  <c r="BH28" i="41"/>
  <c r="BC29" i="41"/>
  <c r="BD80" i="41"/>
  <c r="BD28" i="41"/>
  <c r="AM29" i="41"/>
  <c r="AN80" i="41"/>
  <c r="AN28" i="41"/>
  <c r="AX80" i="41"/>
  <c r="AX28" i="41"/>
  <c r="BG74" i="41"/>
  <c r="BG30" i="41"/>
  <c r="BG76" i="41"/>
  <c r="BG34" i="41"/>
  <c r="BG58" i="41"/>
  <c r="BG62" i="41"/>
  <c r="BG49" i="41"/>
  <c r="BG43" i="41"/>
  <c r="BG39" i="41"/>
  <c r="BG38" i="41"/>
  <c r="BG79" i="41"/>
  <c r="BG63" i="41"/>
  <c r="BG36" i="41"/>
  <c r="BG48" i="41"/>
  <c r="BG61" i="41"/>
  <c r="BG56" i="41"/>
  <c r="BG41" i="41"/>
  <c r="BG32" i="41"/>
  <c r="BG50" i="41"/>
  <c r="BG57" i="41"/>
  <c r="BG53" i="41"/>
  <c r="BG75" i="41"/>
  <c r="BG71" i="41"/>
  <c r="BG54" i="41"/>
  <c r="BG77" i="41"/>
  <c r="BG66" i="41"/>
  <c r="BG52" i="41"/>
  <c r="BG73" i="41"/>
  <c r="AQ63" i="41"/>
  <c r="AQ55" i="41"/>
  <c r="AQ52" i="41"/>
  <c r="AQ32" i="41"/>
  <c r="AQ51" i="41"/>
  <c r="AQ76" i="41"/>
  <c r="AQ58" i="41"/>
  <c r="AQ62" i="41"/>
  <c r="AQ34" i="41"/>
  <c r="AQ36" i="41"/>
  <c r="AQ59" i="41"/>
  <c r="AQ38" i="41"/>
  <c r="AQ61" i="41"/>
  <c r="AQ79" i="41"/>
  <c r="AQ49" i="41"/>
  <c r="AQ78" i="41"/>
  <c r="AQ60" i="41"/>
  <c r="AQ30" i="41"/>
  <c r="AQ56" i="41"/>
  <c r="AQ54" i="41"/>
  <c r="AQ77" i="41"/>
  <c r="AQ73" i="41"/>
  <c r="Y28" i="41"/>
  <c r="Y80" i="41"/>
  <c r="AQ66" i="41"/>
  <c r="BG68" i="41"/>
  <c r="AQ35" i="41"/>
  <c r="AS68" i="41"/>
  <c r="AS76" i="41"/>
  <c r="BG35" i="41"/>
  <c r="BG40" i="41"/>
  <c r="AQ44" i="41"/>
  <c r="AQ33" i="41"/>
  <c r="AQ50" i="41"/>
  <c r="AS35" i="41"/>
  <c r="AS44" i="41"/>
  <c r="AS48" i="41"/>
  <c r="AS66" i="41"/>
  <c r="AS51" i="41"/>
  <c r="AS59" i="41"/>
  <c r="AS52" i="41"/>
  <c r="AS62" i="41"/>
  <c r="AS49" i="41"/>
  <c r="BE80" i="41"/>
  <c r="AH29" i="41"/>
  <c r="X80" i="41"/>
  <c r="AK46" i="41"/>
  <c r="B46" i="41"/>
  <c r="AK47" i="41"/>
  <c r="B47" i="41"/>
  <c r="AK48" i="41"/>
  <c r="B48" i="41"/>
  <c r="AK49" i="41"/>
  <c r="B49" i="41"/>
  <c r="AK45" i="41"/>
  <c r="B45" i="41"/>
  <c r="AK69" i="41"/>
  <c r="AK68" i="41"/>
  <c r="AK66" i="41"/>
  <c r="AK67" i="41"/>
  <c r="AK70" i="41"/>
  <c r="BA29" i="41"/>
  <c r="BG29" i="41"/>
  <c r="AY29" i="41"/>
  <c r="AS29" i="41"/>
  <c r="BJ29" i="41"/>
  <c r="Z26" i="41"/>
  <c r="AW29" i="41"/>
  <c r="Z29" i="41"/>
  <c r="W33" i="3"/>
  <c r="BI54" i="41" l="1"/>
  <c r="BI75" i="41"/>
  <c r="BC80" i="41"/>
  <c r="BI33" i="41"/>
  <c r="BI73" i="41"/>
  <c r="BI51" i="41"/>
  <c r="BI53" i="41"/>
  <c r="BI37" i="41"/>
  <c r="BI61" i="41"/>
  <c r="BI56" i="41"/>
  <c r="BI77" i="41"/>
  <c r="BI60" i="41"/>
  <c r="BI58" i="41"/>
  <c r="BI52" i="41"/>
  <c r="BI30" i="41"/>
  <c r="BI41" i="41"/>
  <c r="BI66" i="41"/>
  <c r="BI46" i="41"/>
  <c r="BI74" i="41"/>
  <c r="BI65" i="41"/>
  <c r="AO80" i="41"/>
  <c r="BI35" i="41"/>
  <c r="BI79" i="41"/>
  <c r="AU80" i="41"/>
  <c r="BI31" i="41"/>
  <c r="BI72" i="41"/>
  <c r="BI38" i="41"/>
  <c r="AM80" i="41"/>
  <c r="BI43" i="41"/>
  <c r="BI32" i="41"/>
  <c r="BI78" i="41"/>
  <c r="BI64" i="41"/>
  <c r="BC28" i="41"/>
  <c r="AU28" i="41"/>
  <c r="BI59" i="41"/>
  <c r="BI48" i="41"/>
  <c r="AQ28" i="41"/>
  <c r="BI62" i="41"/>
  <c r="BI50" i="41"/>
  <c r="BI36" i="41"/>
  <c r="BI39" i="41"/>
  <c r="BI44" i="41"/>
  <c r="BI55" i="41"/>
  <c r="BI76" i="41"/>
  <c r="BI34" i="41"/>
  <c r="BI63" i="41"/>
  <c r="BI42" i="41"/>
  <c r="BI45" i="41"/>
  <c r="BI40" i="41"/>
  <c r="BI71" i="41"/>
  <c r="AQ80" i="41"/>
  <c r="BI69" i="41"/>
  <c r="AM28" i="41"/>
  <c r="BI57" i="41"/>
  <c r="BJ28" i="41"/>
  <c r="BJ80" i="41"/>
  <c r="BI68" i="41"/>
  <c r="AO28" i="41"/>
  <c r="BI70" i="41"/>
  <c r="BI49" i="41"/>
  <c r="BI47" i="41"/>
  <c r="BI67" i="41"/>
  <c r="BG80" i="41"/>
  <c r="BG28" i="41"/>
  <c r="AS80" i="41"/>
  <c r="AS28" i="41"/>
  <c r="BA80" i="41"/>
  <c r="BA28" i="41"/>
  <c r="Z80" i="41"/>
  <c r="Z28" i="41"/>
  <c r="AW80" i="41"/>
  <c r="AW28" i="41"/>
  <c r="AY80" i="41"/>
  <c r="AY28" i="41"/>
  <c r="AH80" i="41"/>
  <c r="AH28" i="41"/>
  <c r="AJ29" i="41"/>
  <c r="AK29" i="41"/>
  <c r="BI29" i="41" s="1"/>
  <c r="B29" i="41"/>
  <c r="BK33" i="3"/>
  <c r="B4123" i="36"/>
  <c r="B2031" i="35"/>
  <c r="BI80" i="41" l="1"/>
  <c r="BI28" i="41"/>
  <c r="AK80" i="41"/>
  <c r="AK28" i="41"/>
  <c r="O33" i="3"/>
  <c r="K22" i="3" l="1"/>
  <c r="BH33" i="3" l="1"/>
  <c r="BF33" i="3"/>
  <c r="BD33" i="3"/>
  <c r="BB33" i="3"/>
  <c r="AZ33" i="3"/>
  <c r="AX33" i="3"/>
  <c r="AV33" i="3"/>
  <c r="AT33" i="3"/>
  <c r="AR33" i="3"/>
  <c r="AP33" i="3"/>
  <c r="AN33" i="3"/>
  <c r="AL33" i="3" l="1"/>
  <c r="BJ33" i="3" s="1"/>
  <c r="X33" i="3"/>
  <c r="Z33" i="3" s="1"/>
  <c r="AK33" i="3" s="1"/>
  <c r="AH33" i="3" l="1"/>
  <c r="AJ33" i="3" s="1"/>
  <c r="O16" i="38"/>
  <c r="O15" i="38"/>
  <c r="O14" i="38"/>
  <c r="O13" i="38"/>
  <c r="O12" i="38"/>
  <c r="O11" i="38"/>
  <c r="O10" i="38"/>
  <c r="O9" i="38"/>
  <c r="O8" i="38"/>
  <c r="O7" i="38"/>
  <c r="O6" i="38"/>
  <c r="O5" i="38"/>
  <c r="BH29" i="3" l="1"/>
  <c r="BD29" i="3"/>
  <c r="AZ29" i="3"/>
  <c r="AV29" i="3"/>
  <c r="AR29" i="3"/>
  <c r="AN29" i="3"/>
  <c r="BG29" i="3"/>
  <c r="BG33" i="3" s="1"/>
  <c r="BC29" i="3"/>
  <c r="BC33" i="3" s="1"/>
  <c r="AY29" i="3"/>
  <c r="AY33" i="3" s="1"/>
  <c r="AU29" i="3"/>
  <c r="AQ29" i="3"/>
  <c r="AQ33" i="3" s="1"/>
  <c r="AM29" i="3"/>
  <c r="AM33" i="3" s="1"/>
  <c r="BF29" i="3"/>
  <c r="BB29" i="3"/>
  <c r="AX29" i="3"/>
  <c r="AT29" i="3"/>
  <c r="AP29" i="3"/>
  <c r="AL29" i="3"/>
  <c r="BE29" i="3"/>
  <c r="BE33" i="3" s="1"/>
  <c r="BA29" i="3"/>
  <c r="BA33" i="3" s="1"/>
  <c r="AW29" i="3"/>
  <c r="AW33" i="3" s="1"/>
  <c r="AS29" i="3"/>
  <c r="AS33" i="3" s="1"/>
  <c r="AO29" i="3"/>
  <c r="AO33" i="3" s="1"/>
  <c r="AK29" i="3"/>
  <c r="AU33" i="3" l="1"/>
  <c r="BI33" i="3" s="1"/>
  <c r="Z29" i="3"/>
  <c r="T33" i="3" l="1"/>
  <c r="B33" i="3"/>
  <c r="U78" i="41" l="1"/>
  <c r="AE78" i="41" s="1"/>
  <c r="AF78" i="41" s="1"/>
  <c r="AG78" i="41" s="1"/>
  <c r="AI78" i="41" s="1"/>
  <c r="U74" i="41"/>
  <c r="AE74" i="41" s="1"/>
  <c r="AF74" i="41" s="1"/>
  <c r="AG74" i="41" s="1"/>
  <c r="AI74" i="41" s="1"/>
  <c r="U79" i="41"/>
  <c r="AE79" i="41" s="1"/>
  <c r="AF79" i="41" s="1"/>
  <c r="AG79" i="41" s="1"/>
  <c r="AI79" i="41" s="1"/>
  <c r="U75" i="41"/>
  <c r="AE75" i="41" s="1"/>
  <c r="AF75" i="41" s="1"/>
  <c r="AG75" i="41" s="1"/>
  <c r="AI75" i="41" s="1"/>
  <c r="U71" i="41"/>
  <c r="AE71" i="41" s="1"/>
  <c r="AF71" i="41" s="1"/>
  <c r="AG71" i="41" s="1"/>
  <c r="AI71" i="41" s="1"/>
  <c r="U70" i="41"/>
  <c r="AE70" i="41" s="1"/>
  <c r="AF70" i="41" s="1"/>
  <c r="AG70" i="41" s="1"/>
  <c r="AI70" i="41" s="1"/>
  <c r="U69" i="41"/>
  <c r="AE69" i="41" s="1"/>
  <c r="AF69" i="41" s="1"/>
  <c r="AG69" i="41" s="1"/>
  <c r="AI69" i="41" s="1"/>
  <c r="U68" i="41"/>
  <c r="AE68" i="41" s="1"/>
  <c r="AF68" i="41" s="1"/>
  <c r="AG68" i="41" s="1"/>
  <c r="AI68" i="41" s="1"/>
  <c r="U67" i="41"/>
  <c r="AE67" i="41" s="1"/>
  <c r="AF67" i="41" s="1"/>
  <c r="AG67" i="41" s="1"/>
  <c r="AI67" i="41" s="1"/>
  <c r="U66" i="41"/>
  <c r="AE66" i="41" s="1"/>
  <c r="AF66" i="41" s="1"/>
  <c r="AG66" i="41" s="1"/>
  <c r="AI66" i="41" s="1"/>
  <c r="U76" i="41"/>
  <c r="AE76" i="41" s="1"/>
  <c r="AF76" i="41" s="1"/>
  <c r="AG76" i="41" s="1"/>
  <c r="AI76" i="41" s="1"/>
  <c r="U72" i="41"/>
  <c r="AE72" i="41" s="1"/>
  <c r="AF72" i="41" s="1"/>
  <c r="AG72" i="41" s="1"/>
  <c r="AI72" i="41" s="1"/>
  <c r="U77" i="41"/>
  <c r="AE77" i="41" s="1"/>
  <c r="AF77" i="41" s="1"/>
  <c r="AG77" i="41" s="1"/>
  <c r="AI77" i="41" s="1"/>
  <c r="U73" i="41"/>
  <c r="AE73" i="41" s="1"/>
  <c r="AF73" i="41" s="1"/>
  <c r="AG73" i="41" s="1"/>
  <c r="AI73" i="41" s="1"/>
  <c r="U65" i="41"/>
  <c r="AE65" i="41" s="1"/>
  <c r="AF65" i="41" s="1"/>
  <c r="AG65" i="41" s="1"/>
  <c r="AI65" i="41" s="1"/>
  <c r="U64" i="41"/>
  <c r="AE64" i="41" s="1"/>
  <c r="AF64" i="41" s="1"/>
  <c r="AG64" i="41" s="1"/>
  <c r="AI64" i="41" s="1"/>
  <c r="U63" i="41"/>
  <c r="AE63" i="41" s="1"/>
  <c r="AF63" i="41" s="1"/>
  <c r="AG63" i="41" s="1"/>
  <c r="AI63" i="41" s="1"/>
  <c r="U59" i="41"/>
  <c r="AE59" i="41" s="1"/>
  <c r="AF59" i="41" s="1"/>
  <c r="AG59" i="41" s="1"/>
  <c r="AI59" i="41" s="1"/>
  <c r="U55" i="41"/>
  <c r="AE55" i="41" s="1"/>
  <c r="AF55" i="41" s="1"/>
  <c r="AG55" i="41" s="1"/>
  <c r="AI55" i="41" s="1"/>
  <c r="U51" i="41"/>
  <c r="AE51" i="41" s="1"/>
  <c r="AF51" i="41" s="1"/>
  <c r="AG51" i="41" s="1"/>
  <c r="AI51" i="41" s="1"/>
  <c r="U60" i="41"/>
  <c r="AE60" i="41" s="1"/>
  <c r="AF60" i="41" s="1"/>
  <c r="AG60" i="41" s="1"/>
  <c r="AI60" i="41" s="1"/>
  <c r="U61" i="41"/>
  <c r="AE61" i="41" s="1"/>
  <c r="AF61" i="41" s="1"/>
  <c r="AG61" i="41" s="1"/>
  <c r="AI61" i="41" s="1"/>
  <c r="U57" i="41"/>
  <c r="AE57" i="41" s="1"/>
  <c r="AF57" i="41" s="1"/>
  <c r="AG57" i="41" s="1"/>
  <c r="AI57" i="41" s="1"/>
  <c r="U53" i="41"/>
  <c r="AE53" i="41" s="1"/>
  <c r="AF53" i="41" s="1"/>
  <c r="AG53" i="41" s="1"/>
  <c r="AI53" i="41" s="1"/>
  <c r="U46" i="41"/>
  <c r="AE46" i="41" s="1"/>
  <c r="AF46" i="41" s="1"/>
  <c r="AG46" i="41" s="1"/>
  <c r="AI46" i="41" s="1"/>
  <c r="U41" i="41"/>
  <c r="AE41" i="41" s="1"/>
  <c r="AF41" i="41" s="1"/>
  <c r="AG41" i="41" s="1"/>
  <c r="AI41" i="41" s="1"/>
  <c r="U39" i="41"/>
  <c r="AE39" i="41" s="1"/>
  <c r="AF39" i="41" s="1"/>
  <c r="AG39" i="41" s="1"/>
  <c r="AI39" i="41" s="1"/>
  <c r="U38" i="41"/>
  <c r="AE38" i="41" s="1"/>
  <c r="AF38" i="41" s="1"/>
  <c r="AG38" i="41" s="1"/>
  <c r="AI38" i="41" s="1"/>
  <c r="U36" i="41"/>
  <c r="AE36" i="41" s="1"/>
  <c r="AF36" i="41" s="1"/>
  <c r="AG36" i="41" s="1"/>
  <c r="AI36" i="41" s="1"/>
  <c r="U35" i="41"/>
  <c r="AE35" i="41" s="1"/>
  <c r="AF35" i="41" s="1"/>
  <c r="AG35" i="41" s="1"/>
  <c r="AI35" i="41" s="1"/>
  <c r="U33" i="41"/>
  <c r="AE33" i="41" s="1"/>
  <c r="AF33" i="41" s="1"/>
  <c r="AG33" i="41" s="1"/>
  <c r="AI33" i="41" s="1"/>
  <c r="U31" i="41"/>
  <c r="AE31" i="41" s="1"/>
  <c r="AF31" i="41" s="1"/>
  <c r="AG31" i="41" s="1"/>
  <c r="AI31" i="41" s="1"/>
  <c r="U30" i="41"/>
  <c r="AE30" i="41" s="1"/>
  <c r="AF30" i="41" s="1"/>
  <c r="AG30" i="41" s="1"/>
  <c r="AI30" i="41" s="1"/>
  <c r="U62" i="41"/>
  <c r="AE62" i="41" s="1"/>
  <c r="AF62" i="41" s="1"/>
  <c r="AG62" i="41" s="1"/>
  <c r="AI62" i="41" s="1"/>
  <c r="U52" i="41"/>
  <c r="AE52" i="41" s="1"/>
  <c r="AF52" i="41" s="1"/>
  <c r="AG52" i="41" s="1"/>
  <c r="AI52" i="41" s="1"/>
  <c r="U50" i="41"/>
  <c r="AE50" i="41" s="1"/>
  <c r="AF50" i="41" s="1"/>
  <c r="AG50" i="41" s="1"/>
  <c r="AI50" i="41" s="1"/>
  <c r="U48" i="41"/>
  <c r="AE48" i="41" s="1"/>
  <c r="AF48" i="41" s="1"/>
  <c r="AG48" i="41" s="1"/>
  <c r="AI48" i="41" s="1"/>
  <c r="U47" i="41"/>
  <c r="AE47" i="41" s="1"/>
  <c r="AF47" i="41" s="1"/>
  <c r="AG47" i="41" s="1"/>
  <c r="AI47" i="41" s="1"/>
  <c r="U44" i="41"/>
  <c r="AE44" i="41" s="1"/>
  <c r="AF44" i="41" s="1"/>
  <c r="AG44" i="41" s="1"/>
  <c r="AI44" i="41" s="1"/>
  <c r="U43" i="41"/>
  <c r="AE43" i="41" s="1"/>
  <c r="AF43" i="41" s="1"/>
  <c r="AG43" i="41" s="1"/>
  <c r="AI43" i="41" s="1"/>
  <c r="U42" i="41"/>
  <c r="AE42" i="41" s="1"/>
  <c r="AF42" i="41" s="1"/>
  <c r="AG42" i="41" s="1"/>
  <c r="AI42" i="41" s="1"/>
  <c r="U40" i="41"/>
  <c r="AE40" i="41" s="1"/>
  <c r="AF40" i="41" s="1"/>
  <c r="AG40" i="41" s="1"/>
  <c r="AI40" i="41" s="1"/>
  <c r="U37" i="41"/>
  <c r="AE37" i="41" s="1"/>
  <c r="AF37" i="41" s="1"/>
  <c r="AG37" i="41" s="1"/>
  <c r="AI37" i="41" s="1"/>
  <c r="U34" i="41"/>
  <c r="AE34" i="41" s="1"/>
  <c r="AF34" i="41" s="1"/>
  <c r="AG34" i="41" s="1"/>
  <c r="AI34" i="41" s="1"/>
  <c r="U32" i="41"/>
  <c r="AE32" i="41" s="1"/>
  <c r="AF32" i="41" s="1"/>
  <c r="AG32" i="41" s="1"/>
  <c r="AI32" i="41" s="1"/>
  <c r="U56" i="41"/>
  <c r="AE56" i="41" s="1"/>
  <c r="AF56" i="41" s="1"/>
  <c r="AG56" i="41" s="1"/>
  <c r="AI56" i="41" s="1"/>
  <c r="U54" i="41"/>
  <c r="AE54" i="41" s="1"/>
  <c r="AF54" i="41" s="1"/>
  <c r="AG54" i="41" s="1"/>
  <c r="AI54" i="41" s="1"/>
  <c r="U58" i="41"/>
  <c r="AE58" i="41" s="1"/>
  <c r="AF58" i="41" s="1"/>
  <c r="AG58" i="41" s="1"/>
  <c r="AI58" i="41" s="1"/>
  <c r="U49" i="41"/>
  <c r="AE49" i="41" s="1"/>
  <c r="AF49" i="41" s="1"/>
  <c r="AG49" i="41" s="1"/>
  <c r="AI49" i="41" s="1"/>
  <c r="U45" i="41"/>
  <c r="AE45" i="41" s="1"/>
  <c r="AF45" i="41" s="1"/>
  <c r="AG45" i="41" s="1"/>
  <c r="AI45" i="41" s="1"/>
  <c r="U29" i="41"/>
  <c r="AE29" i="41" s="1"/>
  <c r="U33" i="3"/>
  <c r="AE33" i="3" s="1"/>
  <c r="AE28" i="41" l="1"/>
  <c r="AF29" i="41"/>
  <c r="AF28" i="41" s="1"/>
  <c r="AE80" i="41"/>
  <c r="AF33" i="3"/>
  <c r="AG33" i="3" s="1"/>
  <c r="AI33" i="3" s="1"/>
  <c r="Z10" i="6"/>
  <c r="AD10" i="6"/>
  <c r="AG29" i="41" l="1"/>
  <c r="AG28" i="41" s="1"/>
  <c r="AF80" i="41"/>
  <c r="BY33" i="3"/>
  <c r="AI29" i="41" l="1"/>
  <c r="AG80" i="41"/>
  <c r="B8" i="3"/>
  <c r="B7" i="3"/>
  <c r="E6" i="3"/>
  <c r="B6" i="3" s="1"/>
  <c r="AI80" i="41" l="1"/>
  <c r="AI28" i="41"/>
</calcChain>
</file>

<file path=xl/sharedStrings.xml><?xml version="1.0" encoding="utf-8"?>
<sst xmlns="http://schemas.openxmlformats.org/spreadsheetml/2006/main" count="67854" uniqueCount="15764">
  <si>
    <t>* This sheet is manipulated by the 'Options...' dialog and should not be changed by hand</t>
  </si>
  <si>
    <t>columns</t>
  </si>
  <si>
    <t>Rekening</t>
  </si>
  <si>
    <t>Project</t>
  </si>
  <si>
    <t>Deelproject</t>
  </si>
  <si>
    <t>amount</t>
  </si>
  <si>
    <t>plh_amount</t>
  </si>
  <si>
    <t>plg_amount</t>
  </si>
  <si>
    <t>Rekening omschrijving</t>
  </si>
  <si>
    <t>KPL omschrijving</t>
  </si>
  <si>
    <t>KPL</t>
  </si>
  <si>
    <t>Project omschrijving</t>
  </si>
  <si>
    <t>Deelproject omschrijving</t>
  </si>
  <si>
    <t>crosstab period</t>
  </si>
  <si>
    <t/>
  </si>
  <si>
    <t>* Planner variables</t>
  </si>
  <si>
    <t>EUR</t>
  </si>
  <si>
    <t>* Planner dimensions</t>
  </si>
  <si>
    <t>setdefault att_1_id = C1</t>
  </si>
  <si>
    <t>C1</t>
  </si>
  <si>
    <t>Attribute ID dimension 1</t>
  </si>
  <si>
    <t>update_columns planner</t>
  </si>
  <si>
    <t>account</t>
  </si>
  <si>
    <t>dim_1</t>
  </si>
  <si>
    <t>cur_amount</t>
  </si>
  <si>
    <t>dim_2</t>
  </si>
  <si>
    <t>dim_4</t>
  </si>
  <si>
    <t>Administratie</t>
  </si>
  <si>
    <t>Planner versie</t>
  </si>
  <si>
    <t>Valuta</t>
  </si>
  <si>
    <t>B0</t>
  </si>
  <si>
    <t>BF</t>
  </si>
  <si>
    <t>Attribute ID dimension 2</t>
  </si>
  <si>
    <t>Attribute ID dimension 4</t>
  </si>
  <si>
    <t>*</t>
  </si>
  <si>
    <t>Control Worksheet (NB any row with a '*' as the first character in column A is ignored)</t>
  </si>
  <si>
    <t>Global Parameters (setdefault will be used unless parameter of same name is passed in from Unit4 Business World)</t>
  </si>
  <si>
    <t>Parameter</t>
  </si>
  <si>
    <t>Value</t>
  </si>
  <si>
    <t>client</t>
  </si>
  <si>
    <t>EN</t>
  </si>
  <si>
    <t>period</t>
  </si>
  <si>
    <t>setnum allows use of arithmetic expressions on parameters</t>
  </si>
  <si>
    <t>year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</si>
  <si>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</si>
  <si>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</si>
  <si>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</si>
  <si>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</si>
  <si>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</si>
  <si>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</si>
  <si>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period1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</si>
  <si>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</si>
  <si>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</si>
  <si>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</si>
  <si>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</si>
  <si>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</si>
  <si>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</si>
  <si>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</si>
  <si>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</si>
  <si>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Worksheet Directory</t>
  </si>
  <si>
    <t>*setdefault</t>
  </si>
  <si>
    <t>SHEET</t>
  </si>
  <si>
    <t>setdefault att_4_id = BF</t>
  </si>
  <si>
    <t>update_crosstab period</t>
  </si>
  <si>
    <t>* Invul parameters</t>
  </si>
  <si>
    <t>PARAMETER</t>
  </si>
  <si>
    <t>PARAMETER, hidden</t>
  </si>
  <si>
    <t>setdefault att_2_id=B0</t>
  </si>
  <si>
    <t>Begroting</t>
  </si>
  <si>
    <t>*Data via postback terug in ABW</t>
  </si>
  <si>
    <t>Medewerker</t>
  </si>
  <si>
    <t>dim_3</t>
  </si>
  <si>
    <t>C0</t>
  </si>
  <si>
    <t>Attribute ID dimension 3</t>
  </si>
  <si>
    <t>setdefault att_3_id=C0</t>
  </si>
  <si>
    <t>setnum</t>
  </si>
  <si>
    <t>&lt;prognose_periode&gt; \ 100</t>
  </si>
  <si>
    <t>setperiod</t>
  </si>
  <si>
    <t>&lt;period0&gt; + 1</t>
  </si>
  <si>
    <t>&lt;period0&gt; + 12</t>
  </si>
  <si>
    <t>pperiod1</t>
  </si>
  <si>
    <t>&lt;pperiod0&gt; + 1</t>
  </si>
  <si>
    <t>pperiod12</t>
  </si>
  <si>
    <t>&lt;pperiod0&gt; + 12</t>
  </si>
  <si>
    <t>pperiod0</t>
  </si>
  <si>
    <t>&lt;pyear&gt; * 100</t>
  </si>
  <si>
    <t>ABW realistatie vorig jaar</t>
  </si>
  <si>
    <t>&lt;pperiod1&gt;-&lt;pperiod12&gt;</t>
  </si>
  <si>
    <t>period2</t>
  </si>
  <si>
    <t>period3</t>
  </si>
  <si>
    <t>period4</t>
  </si>
  <si>
    <t>&lt;period0&gt; + 2</t>
  </si>
  <si>
    <t>&lt;period0&gt; + 3</t>
  </si>
  <si>
    <t>&lt;period0&gt; + 4</t>
  </si>
  <si>
    <t>&lt;period0&gt; + 5</t>
  </si>
  <si>
    <t>&lt;period0&gt; + 6</t>
  </si>
  <si>
    <t>&lt;period0&gt; + 7</t>
  </si>
  <si>
    <t>&lt;period0&gt; + 8</t>
  </si>
  <si>
    <t>&lt;period0&gt; + 9</t>
  </si>
  <si>
    <t>&lt;period0&gt; + 10</t>
  </si>
  <si>
    <t>&lt;period0&gt; + 11</t>
  </si>
  <si>
    <t>Let op: Deze kolommen wordt teruggeschreven in ABW bij het boeken. De automatische verdeling kan handmatig worden overschreven.</t>
  </si>
  <si>
    <t>Prognose lopend jaar</t>
  </si>
  <si>
    <t>$sum</t>
  </si>
  <si>
    <t>Combi</t>
  </si>
  <si>
    <t>Toelichting (invullen in sheet "_Toelichting")</t>
  </si>
  <si>
    <t>text account</t>
  </si>
  <si>
    <t>text xaccount</t>
  </si>
  <si>
    <t>text kpl</t>
  </si>
  <si>
    <t>text xkpl</t>
  </si>
  <si>
    <t>text project</t>
  </si>
  <si>
    <t>text xproject</t>
  </si>
  <si>
    <t>text deelproject</t>
  </si>
  <si>
    <t>text xdeelproject</t>
  </si>
  <si>
    <t>Upload begroting</t>
  </si>
  <si>
    <t>query SELECT * FROM main</t>
  </si>
  <si>
    <t>Begroting lopend jaar</t>
  </si>
  <si>
    <t>* zwart is terugschieten begroting</t>
  </si>
  <si>
    <t>parameter</t>
  </si>
  <si>
    <t>Medewerker omschrijving</t>
  </si>
  <si>
    <t>text medewerker</t>
  </si>
  <si>
    <t>text xmedewerker</t>
  </si>
  <si>
    <t>plo_amount</t>
  </si>
  <si>
    <t>Reeds ingevoerde Pré Begroting</t>
  </si>
  <si>
    <t>Totaal reeds ingevoerde Pré Begroting</t>
  </si>
  <si>
    <t>Pré Begroting</t>
  </si>
  <si>
    <t>nyear</t>
  </si>
  <si>
    <t>&lt;year&gt; + 1</t>
  </si>
  <si>
    <t>nperiod0</t>
  </si>
  <si>
    <t>&lt;nyear&gt; * 100</t>
  </si>
  <si>
    <t>nperiod1</t>
  </si>
  <si>
    <t>nperiod2</t>
  </si>
  <si>
    <t>nperiod3</t>
  </si>
  <si>
    <t>nperiod4</t>
  </si>
  <si>
    <t>nperiod5</t>
  </si>
  <si>
    <t>nperiod6</t>
  </si>
  <si>
    <t>nperiod7</t>
  </si>
  <si>
    <t>nperiod8</t>
  </si>
  <si>
    <t>nperiod9</t>
  </si>
  <si>
    <t>nperiod10</t>
  </si>
  <si>
    <t>nperiod11</t>
  </si>
  <si>
    <t>nperiod12</t>
  </si>
  <si>
    <t>&lt;nperiod0&gt; + 1</t>
  </si>
  <si>
    <t>&lt;nperiod0&gt; + 2</t>
  </si>
  <si>
    <t>&lt;nperiod0&gt; + 3</t>
  </si>
  <si>
    <t>&lt;nperiod0&gt; + 4</t>
  </si>
  <si>
    <t>&lt;nperiod0&gt; + 5</t>
  </si>
  <si>
    <t>&lt;nperiod0&gt; + 6</t>
  </si>
  <si>
    <t>&lt;nperiod0&gt; + 7</t>
  </si>
  <si>
    <t>&lt;nperiod0&gt; + 8</t>
  </si>
  <si>
    <t>&lt;nperiod0&gt; + 9</t>
  </si>
  <si>
    <t>&lt;nperiod0&gt; + 10</t>
  </si>
  <si>
    <t>&lt;nperiod0&gt; + 11</t>
  </si>
  <si>
    <t>&lt;nperiod0&gt; + 12</t>
  </si>
  <si>
    <t>&lt;nperiod1&gt;</t>
  </si>
  <si>
    <t>&lt;nperiod2&gt;</t>
  </si>
  <si>
    <t>&lt;nperiod3&gt;</t>
  </si>
  <si>
    <t>&lt;nperiod4&gt;</t>
  </si>
  <si>
    <t>&lt;nperiod5&gt;</t>
  </si>
  <si>
    <t>&lt;nperiod6&gt;</t>
  </si>
  <si>
    <t>&lt;nperiod7&gt;</t>
  </si>
  <si>
    <t>&lt;nperiod8&gt;</t>
  </si>
  <si>
    <t>&lt;nperiod9&gt;</t>
  </si>
  <si>
    <t>&lt;nperiod10&gt;</t>
  </si>
  <si>
    <t>&lt;nperiod11&gt;</t>
  </si>
  <si>
    <t>&lt;nperiod12&gt;</t>
  </si>
  <si>
    <t>*setperiod</t>
  </si>
  <si>
    <t>*PREPARAMETER</t>
  </si>
  <si>
    <t>Totaal Pré Begroting</t>
  </si>
  <si>
    <t xml:space="preserve">Totaal </t>
  </si>
  <si>
    <t>footer</t>
  </si>
  <si>
    <t>Totaalbegroting</t>
  </si>
  <si>
    <t>*Uploaden begroting  &lt;begrotingsjaar&gt;</t>
  </si>
  <si>
    <t>&lt;nperiod1&gt;-&lt;nperiod12&gt;</t>
  </si>
  <si>
    <t>text acc_status</t>
  </si>
  <si>
    <t>text proj_status</t>
  </si>
  <si>
    <t>&lt;client&gt;</t>
  </si>
  <si>
    <t>text dekking</t>
  </si>
  <si>
    <t>text xdekking</t>
  </si>
  <si>
    <t>Dekking</t>
  </si>
  <si>
    <t>Dekking omschrijving</t>
  </si>
  <si>
    <t>dim_5</t>
  </si>
  <si>
    <t>group account, deelproject, medewerker, dekking</t>
  </si>
  <si>
    <t>P-begroting</t>
  </si>
  <si>
    <t>Einddatum project</t>
  </si>
  <si>
    <t>Intern tarief</t>
  </si>
  <si>
    <t>Extern tarief</t>
  </si>
  <si>
    <t>value_1</t>
  </si>
  <si>
    <t>Bedrag
&lt;nperiod1&gt;</t>
  </si>
  <si>
    <t>Uren
&lt;nperiod1&gt;</t>
  </si>
  <si>
    <t>Bedrag 
&lt;nperiod2&gt;</t>
  </si>
  <si>
    <t>Uren 
&lt;nperiod2&gt;</t>
  </si>
  <si>
    <t>Bedrag 
&lt;nperiod3&gt;</t>
  </si>
  <si>
    <t>Bedrag 
&lt;nperiod4&gt;</t>
  </si>
  <si>
    <t>Bedrag 
&lt;nperiod5&gt;</t>
  </si>
  <si>
    <t>Bedrag 
&lt;nperiod6&gt;</t>
  </si>
  <si>
    <t>Bedrag 
&lt;nperiod7&gt;</t>
  </si>
  <si>
    <t>Bedrag 
&lt;nperiod8&gt;</t>
  </si>
  <si>
    <t>Bedrag 
&lt;nperiod9&gt;</t>
  </si>
  <si>
    <t>Bedrag 
&lt;nperiod10&gt;</t>
  </si>
  <si>
    <t>Bedrag 
&lt;nperiod11&gt;</t>
  </si>
  <si>
    <t>Bedrag 
&lt;nperiod12&gt;</t>
  </si>
  <si>
    <t>Uren 
&lt;nperiod3&gt;</t>
  </si>
  <si>
    <t>Uren 
&lt;nperiod4&gt;</t>
  </si>
  <si>
    <t>Uren 
&lt;nperiod5&gt;</t>
  </si>
  <si>
    <t>Uren 
&lt;nperiod6&gt;</t>
  </si>
  <si>
    <t>Uren 
&lt;nperiod7&gt;</t>
  </si>
  <si>
    <t>Uren 
&lt;nperiod8&gt;</t>
  </si>
  <si>
    <t>Uren 
&lt;nperiod9&gt;</t>
  </si>
  <si>
    <t>Uren 
&lt;nperiod10&gt;</t>
  </si>
  <si>
    <t>Uren 
&lt;nperiod11&gt;</t>
  </si>
  <si>
    <t>Uren 
&lt;nperiod12&gt;</t>
  </si>
  <si>
    <t>Uren begroting</t>
  </si>
  <si>
    <t>Controle 
uren</t>
  </si>
  <si>
    <t>Controle 
bedrag</t>
  </si>
  <si>
    <t>Uren * extern tarief</t>
  </si>
  <si>
    <t>Prognose uren lopend jaar</t>
  </si>
  <si>
    <t>Subsidie</t>
  </si>
  <si>
    <t xml:space="preserve">query SELECT * FROM main </t>
  </si>
  <si>
    <t>Naam</t>
  </si>
  <si>
    <t>Tarief</t>
  </si>
  <si>
    <t>text price_code</t>
  </si>
  <si>
    <t>text invoice_code</t>
  </si>
  <si>
    <t>price_code</t>
  </si>
  <si>
    <t>invoice_code</t>
  </si>
  <si>
    <t>detail</t>
  </si>
  <si>
    <t>text dim_value</t>
  </si>
  <si>
    <t>price</t>
  </si>
  <si>
    <t>SELECT price_code, invoice_code FROM pricelist ORDER BY invoice_code</t>
  </si>
  <si>
    <t>pricelist</t>
  </si>
  <si>
    <t>prices</t>
  </si>
  <si>
    <t xml:space="preserve">subtotal, outline
</t>
  </si>
  <si>
    <t>sort kpl, project, rel_value, account</t>
  </si>
  <si>
    <t>*SHEET</t>
  </si>
  <si>
    <t>sort rel_value, kpl, project, account, medewerker, dekking</t>
  </si>
  <si>
    <t>plh_value</t>
  </si>
  <si>
    <t>Intern_tarief</t>
  </si>
  <si>
    <t>text date_to</t>
  </si>
  <si>
    <t xml:space="preserve">subtotal project
</t>
  </si>
  <si>
    <t>header project</t>
  </si>
  <si>
    <t>footer project</t>
  </si>
  <si>
    <t>Totaal &lt;project&gt; -  &lt;xproject&gt;</t>
  </si>
  <si>
    <t>plo_value</t>
  </si>
  <si>
    <t>summary</t>
  </si>
  <si>
    <t>Factuurregel</t>
  </si>
  <si>
    <t>Percentage</t>
  </si>
  <si>
    <t>subtotal</t>
  </si>
  <si>
    <t>Matching KPL J/N</t>
  </si>
  <si>
    <t>Datum t/m</t>
  </si>
  <si>
    <t>Datum van</t>
  </si>
  <si>
    <t>Dekking J/N</t>
  </si>
  <si>
    <t>KPL Dekking</t>
  </si>
  <si>
    <t>Kostenplaats(T)</t>
  </si>
  <si>
    <t>Kostenplaats</t>
  </si>
  <si>
    <t>Medewerker(T)</t>
  </si>
  <si>
    <t>Intern Tarief</t>
  </si>
  <si>
    <t>Project(T)</t>
  </si>
  <si>
    <t>Uniek nummer</t>
  </si>
  <si>
    <t>text f2_factuurregel</t>
  </si>
  <si>
    <t>text f0_matching_kpl</t>
  </si>
  <si>
    <t>text date_from</t>
  </si>
  <si>
    <t>text f1_dekking_j_n</t>
  </si>
  <si>
    <t>text pro_pos</t>
  </si>
  <si>
    <t>text xr0dim_value</t>
  </si>
  <si>
    <t>text r0dim_value</t>
  </si>
  <si>
    <t>text xdim_value</t>
  </si>
  <si>
    <t>value_1__1</t>
  </si>
  <si>
    <t>sort</t>
  </si>
  <si>
    <t>query SELECT * FROM [Projectkoppelingen-Begroting]</t>
  </si>
  <si>
    <t>Status</t>
  </si>
  <si>
    <t>Datum tot</t>
  </si>
  <si>
    <t>Medewerkertype</t>
  </si>
  <si>
    <t>Begr_salarisschaal</t>
  </si>
  <si>
    <t>Functie</t>
  </si>
  <si>
    <t>Kpl</t>
  </si>
  <si>
    <t>Medewerker-nr</t>
  </si>
  <si>
    <t>text status</t>
  </si>
  <si>
    <t>text resource_typ</t>
  </si>
  <si>
    <t>text r2resource_id</t>
  </si>
  <si>
    <t>text r1resource_id</t>
  </si>
  <si>
    <t>text r0resource_id</t>
  </si>
  <si>
    <t>text rname</t>
  </si>
  <si>
    <t>text resource_id</t>
  </si>
  <si>
    <t>query SELECT * FROM [Overzicht medewerkers-Begroting]</t>
  </si>
  <si>
    <t>eigen_prijslijst</t>
  </si>
  <si>
    <t>Lijst_medewerkers</t>
  </si>
  <si>
    <t>Project-medew</t>
  </si>
  <si>
    <t>Beschrijving</t>
  </si>
  <si>
    <t>Attribuutwaarde</t>
  </si>
  <si>
    <t>text description</t>
  </si>
  <si>
    <t>query SELECT * FROM [overzicht_dekkingsattribuut]</t>
  </si>
  <si>
    <t>overzicht_dekkingsattribuut</t>
  </si>
  <si>
    <t>Dekking opgehaald</t>
  </si>
  <si>
    <t>invoer afwijkende Dekking</t>
  </si>
  <si>
    <t>Kpl omschrijving</t>
  </si>
  <si>
    <t>sort kpl, deelproject, account</t>
  </si>
  <si>
    <t>footer deelproject</t>
  </si>
  <si>
    <t>Totaal &lt;deelproject&gt;-&lt;xdeelproject&gt;</t>
  </si>
  <si>
    <t>Totaal &lt;project&gt;-&lt;xproject&gt;</t>
  </si>
  <si>
    <t xml:space="preserve">subtotal, outline3 deelproject
</t>
  </si>
  <si>
    <t>Begrotingoverzicht</t>
  </si>
  <si>
    <t>Overzicht begroting</t>
  </si>
  <si>
    <t>Check</t>
  </si>
  <si>
    <t>hulpveld  maand</t>
  </si>
  <si>
    <t>Begroting totaal</t>
  </si>
  <si>
    <t>Begroting loonkosten</t>
  </si>
  <si>
    <t>Begroting materiële kosten</t>
  </si>
  <si>
    <t>Eigen bijdrage materiele kstn</t>
  </si>
  <si>
    <t>eigen bijdrage  personeel</t>
  </si>
  <si>
    <t>Totaal eigen 
bijdrage</t>
  </si>
  <si>
    <t>Academie</t>
  </si>
  <si>
    <t>Let op: Bedrag en uren in deze kolommen wordt automatisch verdeeld over 12 maanden rekening houdend met het percentge voor seizoensinvloeden</t>
  </si>
  <si>
    <t>Begroting &lt;begrotingsjaar&gt; ingevoerd</t>
  </si>
  <si>
    <t>Begroting uren &lt;begrotingsjaar&gt; ingevoerd</t>
  </si>
  <si>
    <t>NUL-2020</t>
  </si>
  <si>
    <t>att_5_id</t>
  </si>
  <si>
    <t>ID Dekking (automatisch)</t>
  </si>
  <si>
    <t>volume flag</t>
  </si>
  <si>
    <t>volume_flag</t>
  </si>
  <si>
    <t>query SELECT * FROM new_project</t>
  </si>
  <si>
    <t>Begroting NIEUW project</t>
  </si>
  <si>
    <t>new</t>
  </si>
  <si>
    <t>query SELECT * FROM [new_project]</t>
  </si>
  <si>
    <t>text work_order</t>
  </si>
  <si>
    <t>text xwork_order</t>
  </si>
  <si>
    <t>project</t>
  </si>
  <si>
    <t>xproject</t>
  </si>
  <si>
    <t>work_order</t>
  </si>
  <si>
    <t>xwork_order</t>
  </si>
  <si>
    <t>date_to</t>
  </si>
  <si>
    <t xml:space="preserve">*subtotal,outline </t>
  </si>
  <si>
    <t>query SELECT * FROM [dimensies]</t>
  </si>
  <si>
    <t>text lookup</t>
  </si>
  <si>
    <t>text department</t>
  </si>
  <si>
    <t>text xdepartment</t>
  </si>
  <si>
    <t>lookup</t>
  </si>
  <si>
    <t>description</t>
  </si>
  <si>
    <t>department</t>
  </si>
  <si>
    <t>xdepartment</t>
  </si>
  <si>
    <t>*subtotal,outline</t>
  </si>
  <si>
    <t>query SELECT * FROM [rekeningen1]</t>
  </si>
  <si>
    <t>Dimensies_nieuw</t>
  </si>
  <si>
    <t>*Uploaden begroting  &lt;begrotingsjaar&gt;      NIEUW PROJECT!!!!!!!</t>
  </si>
  <si>
    <t>sort resource_id</t>
  </si>
  <si>
    <t>INSERTED DETAIL</t>
  </si>
  <si>
    <t>YTKI</t>
  </si>
  <si>
    <t>DOOR TKI</t>
  </si>
  <si>
    <t>Y2SEANWE</t>
  </si>
  <si>
    <t>DOOR2SNW</t>
  </si>
  <si>
    <t>YBASIS</t>
  </si>
  <si>
    <t>DOORBASI</t>
  </si>
  <si>
    <t>YOPZUID</t>
  </si>
  <si>
    <t>DOOROPZD</t>
  </si>
  <si>
    <t>YPROV20</t>
  </si>
  <si>
    <t>DOORPV20</t>
  </si>
  <si>
    <t>YRAAK25</t>
  </si>
  <si>
    <t>DOORRK25</t>
  </si>
  <si>
    <t>YHOT2017</t>
  </si>
  <si>
    <t>HOT2017</t>
  </si>
  <si>
    <t>EIGENPL</t>
  </si>
  <si>
    <t>P014104</t>
  </si>
  <si>
    <t>P017102</t>
  </si>
  <si>
    <t>P018119</t>
  </si>
  <si>
    <t>P019006</t>
  </si>
  <si>
    <t>P019100</t>
  </si>
  <si>
    <t>P020007</t>
  </si>
  <si>
    <t>P026001</t>
  </si>
  <si>
    <t>P031003</t>
  </si>
  <si>
    <t>P043112</t>
  </si>
  <si>
    <t>P044023</t>
  </si>
  <si>
    <t>P044100</t>
  </si>
  <si>
    <t>P044101</t>
  </si>
  <si>
    <t>P047007</t>
  </si>
  <si>
    <t>P047016</t>
  </si>
  <si>
    <t>P047022</t>
  </si>
  <si>
    <t>P047118</t>
  </si>
  <si>
    <t>P047119</t>
  </si>
  <si>
    <t>P047120</t>
  </si>
  <si>
    <t>P047125</t>
  </si>
  <si>
    <t>P047131</t>
  </si>
  <si>
    <t>P047132</t>
  </si>
  <si>
    <t>P047133</t>
  </si>
  <si>
    <t>P047138</t>
  </si>
  <si>
    <t>P049053</t>
  </si>
  <si>
    <t>P049128</t>
  </si>
  <si>
    <t>P050104</t>
  </si>
  <si>
    <t>P080101</t>
  </si>
  <si>
    <t>P080106</t>
  </si>
  <si>
    <t>YSTD</t>
  </si>
  <si>
    <t>STD</t>
  </si>
  <si>
    <t>YVLANED</t>
  </si>
  <si>
    <t>VLANED</t>
  </si>
  <si>
    <t>YZONMW</t>
  </si>
  <si>
    <t>ZONMW</t>
  </si>
  <si>
    <t>100003</t>
  </si>
  <si>
    <t>Corthals, Suzanne</t>
  </si>
  <si>
    <t>100010</t>
  </si>
  <si>
    <t>van der Aa, Janette</t>
  </si>
  <si>
    <t>100018</t>
  </si>
  <si>
    <t>Aarts, Corry</t>
  </si>
  <si>
    <t>100030</t>
  </si>
  <si>
    <t>Adriaans, Marga</t>
  </si>
  <si>
    <t>100031</t>
  </si>
  <si>
    <t>Adriaanse, Vera</t>
  </si>
  <si>
    <t>100035</t>
  </si>
  <si>
    <t>Adriaansen, Michiel</t>
  </si>
  <si>
    <t>100042</t>
  </si>
  <si>
    <t>Aerts, Edith</t>
  </si>
  <si>
    <t>100047</t>
  </si>
  <si>
    <t>Agterberg, Martijn</t>
  </si>
  <si>
    <t>100069</t>
  </si>
  <si>
    <t>Albert, Emese</t>
  </si>
  <si>
    <t>100071</t>
  </si>
  <si>
    <t>Alessie, Jeroen</t>
  </si>
  <si>
    <t>100074</t>
  </si>
  <si>
    <t>Hazenberg - Alferink, Tavie</t>
  </si>
  <si>
    <t>100079</t>
  </si>
  <si>
    <t>Aloy, Ellen</t>
  </si>
  <si>
    <t>100081</t>
  </si>
  <si>
    <t>van Alphen, Henk</t>
  </si>
  <si>
    <t>100082</t>
  </si>
  <si>
    <t>de Laat - van Alphen, Helga</t>
  </si>
  <si>
    <t>100083</t>
  </si>
  <si>
    <t>van Alphen, Herman</t>
  </si>
  <si>
    <t>100084</t>
  </si>
  <si>
    <t>van Alten, Bram</t>
  </si>
  <si>
    <t>100086</t>
  </si>
  <si>
    <t>Alting Siberg, Marloes</t>
  </si>
  <si>
    <t>100089</t>
  </si>
  <si>
    <t>van Amelsvoort, Hans</t>
  </si>
  <si>
    <t>100090</t>
  </si>
  <si>
    <t>America, Desiree</t>
  </si>
  <si>
    <t>100092</t>
  </si>
  <si>
    <t>van Amerongen, Annemieke</t>
  </si>
  <si>
    <t>100094</t>
  </si>
  <si>
    <t>l' Ami, Nathalie</t>
  </si>
  <si>
    <t>100103</t>
  </si>
  <si>
    <t>Aoulad Hadj, Mustapha</t>
  </si>
  <si>
    <t>100113</t>
  </si>
  <si>
    <t>Arets, Ans</t>
  </si>
  <si>
    <t>100114</t>
  </si>
  <si>
    <t>Argante, Erco</t>
  </si>
  <si>
    <t>100116</t>
  </si>
  <si>
    <t>Ariens, Hanneke</t>
  </si>
  <si>
    <t>100118</t>
  </si>
  <si>
    <t>van Arken, Hans</t>
  </si>
  <si>
    <t>100119</t>
  </si>
  <si>
    <t>Arnold - Derde, Angelique</t>
  </si>
  <si>
    <t>100123</t>
  </si>
  <si>
    <t>Arnouts, Frank</t>
  </si>
  <si>
    <t>100127</t>
  </si>
  <si>
    <t>Arts, Theo</t>
  </si>
  <si>
    <t>100132</t>
  </si>
  <si>
    <t>Asselbergs, Carla</t>
  </si>
  <si>
    <t>100135</t>
  </si>
  <si>
    <t>van Asten, Marga</t>
  </si>
  <si>
    <t>100139</t>
  </si>
  <si>
    <t>van Avezaath, Lisette</t>
  </si>
  <si>
    <t>100141</t>
  </si>
  <si>
    <t>Aznag, Rabia</t>
  </si>
  <si>
    <t>100143</t>
  </si>
  <si>
    <t>Azghari, Youssef</t>
  </si>
  <si>
    <t>100145</t>
  </si>
  <si>
    <t>Baars, Jeroen</t>
  </si>
  <si>
    <t>100148</t>
  </si>
  <si>
    <t>van der Westen, Chantal</t>
  </si>
  <si>
    <t>100149</t>
  </si>
  <si>
    <t>Baccarne, Jan</t>
  </si>
  <si>
    <t>100152</t>
  </si>
  <si>
    <t>Backx, Annemiek</t>
  </si>
  <si>
    <t>100155</t>
  </si>
  <si>
    <t>Backx, Margon</t>
  </si>
  <si>
    <t>100157</t>
  </si>
  <si>
    <t>Backx, Nuelle</t>
  </si>
  <si>
    <t>100168</t>
  </si>
  <si>
    <t>Bakker, Thomas</t>
  </si>
  <si>
    <t>100171</t>
  </si>
  <si>
    <t>Bakkers, Jack</t>
  </si>
  <si>
    <t>100174</t>
  </si>
  <si>
    <t>Bluemink - Bakx, Emmy</t>
  </si>
  <si>
    <t>100175</t>
  </si>
  <si>
    <t>Bal, Cees</t>
  </si>
  <si>
    <t>100179</t>
  </si>
  <si>
    <t>van Balkom, Henriette</t>
  </si>
  <si>
    <t>100185</t>
  </si>
  <si>
    <t>Bambacht, Teus</t>
  </si>
  <si>
    <t>100186</t>
  </si>
  <si>
    <t>Bambach, Bert</t>
  </si>
  <si>
    <t>100189</t>
  </si>
  <si>
    <t>Bappert, Jens</t>
  </si>
  <si>
    <t>100194</t>
  </si>
  <si>
    <t>Barnard, Rene</t>
  </si>
  <si>
    <t>100200</t>
  </si>
  <si>
    <t>Baselier, Tommy</t>
  </si>
  <si>
    <t>100201</t>
  </si>
  <si>
    <t>Baselmans, Henk</t>
  </si>
  <si>
    <t>100204</t>
  </si>
  <si>
    <t>Bastiaansen, Ivo</t>
  </si>
  <si>
    <t>100213</t>
  </si>
  <si>
    <t>Bazelmans, Derk</t>
  </si>
  <si>
    <t>100214</t>
  </si>
  <si>
    <t>Bechler, Regine</t>
  </si>
  <si>
    <t>100228</t>
  </si>
  <si>
    <t>Stipkovits - van den Beemt, Nancy</t>
  </si>
  <si>
    <t>100230</t>
  </si>
  <si>
    <t>de Beer, Niels</t>
  </si>
  <si>
    <t>100233</t>
  </si>
  <si>
    <t>van Bers - de Beer, Marsha</t>
  </si>
  <si>
    <t>100235</t>
  </si>
  <si>
    <t>Beerepoot, Heidi</t>
  </si>
  <si>
    <t>100239</t>
  </si>
  <si>
    <t>van Beers, Berrie</t>
  </si>
  <si>
    <t>100240</t>
  </si>
  <si>
    <t>van Beers, Els</t>
  </si>
  <si>
    <t>100241</t>
  </si>
  <si>
    <t>van Beers, Roos</t>
  </si>
  <si>
    <t>100246</t>
  </si>
  <si>
    <t>van den Bekerom, Riek</t>
  </si>
  <si>
    <t>100249</t>
  </si>
  <si>
    <t>de Bekker, Cees</t>
  </si>
  <si>
    <t>100250</t>
  </si>
  <si>
    <t>Bekkers, Cristel</t>
  </si>
  <si>
    <t>100251</t>
  </si>
  <si>
    <t>Bekkers, Pascal</t>
  </si>
  <si>
    <t>100255</t>
  </si>
  <si>
    <t>van den Bosch, Jaap</t>
  </si>
  <si>
    <t>100260</t>
  </si>
  <si>
    <t>Janssen, Katinka</t>
  </si>
  <si>
    <t>100264</t>
  </si>
  <si>
    <t>Berende, Ingrid</t>
  </si>
  <si>
    <t>100265</t>
  </si>
  <si>
    <t>Berends, Anke</t>
  </si>
  <si>
    <t>100267</t>
  </si>
  <si>
    <t>Wubben, Iris</t>
  </si>
  <si>
    <t>100282</t>
  </si>
  <si>
    <t>van den Berg, Lucia</t>
  </si>
  <si>
    <t>100284</t>
  </si>
  <si>
    <t>Buijs, Marianne</t>
  </si>
  <si>
    <t>100285</t>
  </si>
  <si>
    <t>Ewals - van den Berg, Ellen</t>
  </si>
  <si>
    <t>100286</t>
  </si>
  <si>
    <t>van den Berg, Peter</t>
  </si>
  <si>
    <t>100295</t>
  </si>
  <si>
    <t>Bergman, Jack</t>
  </si>
  <si>
    <t>100296</t>
  </si>
  <si>
    <t>Bergmans, Chrétien</t>
  </si>
  <si>
    <t>100297</t>
  </si>
  <si>
    <t>Bergmans, Koen</t>
  </si>
  <si>
    <t>100301</t>
  </si>
  <si>
    <t>Bergmans, Kim</t>
  </si>
  <si>
    <t>100302</t>
  </si>
  <si>
    <t>Bergmans, Peter</t>
  </si>
  <si>
    <t>100304</t>
  </si>
  <si>
    <t>van Berkel, Bart</t>
  </si>
  <si>
    <t>100306</t>
  </si>
  <si>
    <t>van Berkel, Krista</t>
  </si>
  <si>
    <t>100313</t>
  </si>
  <si>
    <t>Berns, Jos</t>
  </si>
  <si>
    <t>100314</t>
  </si>
  <si>
    <t>Bernts, Marja</t>
  </si>
  <si>
    <t>100315</t>
  </si>
  <si>
    <t>van den Bersselaar, Ton</t>
  </si>
  <si>
    <t>100319</t>
  </si>
  <si>
    <t>de Best, Jappe</t>
  </si>
  <si>
    <t>100321</t>
  </si>
  <si>
    <t>Beugels, Marjolein</t>
  </si>
  <si>
    <t>100328</t>
  </si>
  <si>
    <t>Pinchetti - van Bezooijen, Caroline</t>
  </si>
  <si>
    <t>100331</t>
  </si>
  <si>
    <t>Bak - de Bie, Valerie</t>
  </si>
  <si>
    <t>100332</t>
  </si>
  <si>
    <t>Biekens, Bart</t>
  </si>
  <si>
    <t>100333</t>
  </si>
  <si>
    <t>Biemans, Arlon</t>
  </si>
  <si>
    <t>100335</t>
  </si>
  <si>
    <t>Biemans, Leni</t>
  </si>
  <si>
    <t>100346</t>
  </si>
  <si>
    <t>van de Bilt, Tolja</t>
  </si>
  <si>
    <t>100350</t>
  </si>
  <si>
    <t>van Gestel, Rob</t>
  </si>
  <si>
    <t>100352</t>
  </si>
  <si>
    <t>Blankert, Han</t>
  </si>
  <si>
    <t>100354</t>
  </si>
  <si>
    <t>Blankestein, Corien</t>
  </si>
  <si>
    <t>100355</t>
  </si>
  <si>
    <t>Nederveen - Gelens, Angela</t>
  </si>
  <si>
    <t>100357</t>
  </si>
  <si>
    <t>van Alphen, Miranda</t>
  </si>
  <si>
    <t>100358</t>
  </si>
  <si>
    <t>van Blerck, Ronald</t>
  </si>
  <si>
    <t>100359</t>
  </si>
  <si>
    <t>de Wit, Vivy</t>
  </si>
  <si>
    <t>100361</t>
  </si>
  <si>
    <t>van Blitterswijk, Herman</t>
  </si>
  <si>
    <t>100367</t>
  </si>
  <si>
    <t>Blokland, Erik</t>
  </si>
  <si>
    <t>100368</t>
  </si>
  <si>
    <t>van Blokland, Peter</t>
  </si>
  <si>
    <t>100369</t>
  </si>
  <si>
    <t>Blom, Christel</t>
  </si>
  <si>
    <t>100371</t>
  </si>
  <si>
    <t>Blom, Stijn</t>
  </si>
  <si>
    <t>100380</t>
  </si>
  <si>
    <t>Bode, Martin</t>
  </si>
  <si>
    <t>100381</t>
  </si>
  <si>
    <t>Boekee, Edwin</t>
  </si>
  <si>
    <t>100383</t>
  </si>
  <si>
    <t>Boelens, Gwenneth</t>
  </si>
  <si>
    <t>100385</t>
  </si>
  <si>
    <t>Boer, Ronald</t>
  </si>
  <si>
    <t>100388</t>
  </si>
  <si>
    <t>Kluijtmans - de Boer, Ina</t>
  </si>
  <si>
    <t>100389</t>
  </si>
  <si>
    <t>den Boer, Anton</t>
  </si>
  <si>
    <t>100393</t>
  </si>
  <si>
    <t>Boeren, Bert</t>
  </si>
  <si>
    <t>100394</t>
  </si>
  <si>
    <t>Cornelissen, Elly</t>
  </si>
  <si>
    <t>100395</t>
  </si>
  <si>
    <t>van den Berg - Boers, Cynthia</t>
  </si>
  <si>
    <t>100400</t>
  </si>
  <si>
    <t>van den Bogaard, Angelique</t>
  </si>
  <si>
    <t>100402</t>
  </si>
  <si>
    <t>van den Bogaard, Lieke</t>
  </si>
  <si>
    <t>100403</t>
  </si>
  <si>
    <t>de Wit, Ditta</t>
  </si>
  <si>
    <t>100408</t>
  </si>
  <si>
    <t>Bogaerts, Kris</t>
  </si>
  <si>
    <t>100409</t>
  </si>
  <si>
    <t>van der Made - Bogaerts, Kitty</t>
  </si>
  <si>
    <t>100410</t>
  </si>
  <si>
    <t>Denissen, Bas</t>
  </si>
  <si>
    <t>100411</t>
  </si>
  <si>
    <t>Bogers, Martijn</t>
  </si>
  <si>
    <t>100419</t>
  </si>
  <si>
    <t>van Leeuwen - Boleij, Elise</t>
  </si>
  <si>
    <t>100420</t>
  </si>
  <si>
    <t>van den Kieboom - Bolluyt, Ellen</t>
  </si>
  <si>
    <t>100422</t>
  </si>
  <si>
    <t>Boluijt, Wim</t>
  </si>
  <si>
    <t>100424</t>
  </si>
  <si>
    <t>Bonants, Joost</t>
  </si>
  <si>
    <t>100427</t>
  </si>
  <si>
    <t>Bongers, Paul</t>
  </si>
  <si>
    <t>100432</t>
  </si>
  <si>
    <t>Boom, Gerard</t>
  </si>
  <si>
    <t>100438</t>
  </si>
  <si>
    <t>van den Boom, Adri</t>
  </si>
  <si>
    <t>100439</t>
  </si>
  <si>
    <t>van den Boom, Rene-Pascal</t>
  </si>
  <si>
    <t>100441</t>
  </si>
  <si>
    <t>Boon, Frie</t>
  </si>
  <si>
    <t>100442</t>
  </si>
  <si>
    <t>Dullens, Maarten</t>
  </si>
  <si>
    <t>100443</t>
  </si>
  <si>
    <t>van der Boon, Floor</t>
  </si>
  <si>
    <t>100444</t>
  </si>
  <si>
    <t>Boonaerts, Yvonne</t>
  </si>
  <si>
    <t>100447</t>
  </si>
  <si>
    <t>Boonstra, Douwe</t>
  </si>
  <si>
    <t>100448</t>
  </si>
  <si>
    <t>van Beek - Booster, Jorien</t>
  </si>
  <si>
    <t>100455</t>
  </si>
  <si>
    <t>Borghouts, Jeroen</t>
  </si>
  <si>
    <t>100459</t>
  </si>
  <si>
    <t>Gosens, Klaartje</t>
  </si>
  <si>
    <t>100464</t>
  </si>
  <si>
    <t>Bosch, Dick</t>
  </si>
  <si>
    <t>100465</t>
  </si>
  <si>
    <t>Bosch, Gerdinand</t>
  </si>
  <si>
    <t>100467</t>
  </si>
  <si>
    <t>Peeters - Bosch, Jossie</t>
  </si>
  <si>
    <t>100468</t>
  </si>
  <si>
    <t>ten Bosch, Judith</t>
  </si>
  <si>
    <t>100473</t>
  </si>
  <si>
    <t>Bosma, Rene</t>
  </si>
  <si>
    <t>100476</t>
  </si>
  <si>
    <t>van Poeijer - Bosman, Liesbeth</t>
  </si>
  <si>
    <t>100480</t>
  </si>
  <si>
    <t>van Maurik - Boting, Petra</t>
  </si>
  <si>
    <t>100481</t>
  </si>
  <si>
    <t>van Bergen, Katrien</t>
  </si>
  <si>
    <t>100485</t>
  </si>
  <si>
    <t>Bouhout, Jamila</t>
  </si>
  <si>
    <t>100486</t>
  </si>
  <si>
    <t>Theuns - Boumans, Liesbeth</t>
  </si>
  <si>
    <t>100488</t>
  </si>
  <si>
    <t>Bousema, Bert</t>
  </si>
  <si>
    <t>100491</t>
  </si>
  <si>
    <t>Bouwens, Rein</t>
  </si>
  <si>
    <t>100492</t>
  </si>
  <si>
    <t>Bouwens, Sophie</t>
  </si>
  <si>
    <t>100494</t>
  </si>
  <si>
    <t>Bouwmeester, Iris</t>
  </si>
  <si>
    <t>100499</t>
  </si>
  <si>
    <t>van Boxel, Toine</t>
  </si>
  <si>
    <t>100502</t>
  </si>
  <si>
    <t>van Boxtel, Maurice</t>
  </si>
  <si>
    <t>100504</t>
  </si>
  <si>
    <t>van den Braak, Nicole</t>
  </si>
  <si>
    <t>100508</t>
  </si>
  <si>
    <t>den Braber, Arald</t>
  </si>
  <si>
    <t>100509</t>
  </si>
  <si>
    <t>den Braber, Collin</t>
  </si>
  <si>
    <t>100510</t>
  </si>
  <si>
    <t>van Bracht, Melanie</t>
  </si>
  <si>
    <t>100526</t>
  </si>
  <si>
    <t>Bras, Gabriël</t>
  </si>
  <si>
    <t>100527</t>
  </si>
  <si>
    <t>Bras, Hans</t>
  </si>
  <si>
    <t>100528</t>
  </si>
  <si>
    <t>Verhagen - Braspennincx, Angela</t>
  </si>
  <si>
    <t>100531</t>
  </si>
  <si>
    <t>van Bree, Remi</t>
  </si>
  <si>
    <t>100532</t>
  </si>
  <si>
    <t>Merks, Henriette</t>
  </si>
  <si>
    <t>100533</t>
  </si>
  <si>
    <t>Brekelmans, Frida</t>
  </si>
  <si>
    <t>100535</t>
  </si>
  <si>
    <t>Brekelmans, Piet</t>
  </si>
  <si>
    <t>100537</t>
  </si>
  <si>
    <t>van Brero, Koen</t>
  </si>
  <si>
    <t>100540</t>
  </si>
  <si>
    <t>Breukel, Ad</t>
  </si>
  <si>
    <t>100545</t>
  </si>
  <si>
    <t>Brink, Aletta</t>
  </si>
  <si>
    <t>100547</t>
  </si>
  <si>
    <t>Bakx - van den Brink, Damiëtte</t>
  </si>
  <si>
    <t>100553</t>
  </si>
  <si>
    <t>Brocx, Sandra</t>
  </si>
  <si>
    <t>100555</t>
  </si>
  <si>
    <t>den Broeder, Ferdi</t>
  </si>
  <si>
    <t>100557</t>
  </si>
  <si>
    <t>Schillemans - Broeders, Francka</t>
  </si>
  <si>
    <t>100562</t>
  </si>
  <si>
    <t>Toten - van den Broek, Ineke</t>
  </si>
  <si>
    <t>100563</t>
  </si>
  <si>
    <t>van den Broek, Clemens</t>
  </si>
  <si>
    <t>100564</t>
  </si>
  <si>
    <t>van den Broek, Jack</t>
  </si>
  <si>
    <t>100568</t>
  </si>
  <si>
    <t>van den Broek, Mari</t>
  </si>
  <si>
    <t>100573</t>
  </si>
  <si>
    <t>van den Broek, Peter</t>
  </si>
  <si>
    <t>100578</t>
  </si>
  <si>
    <t>van den Broeke, Jenny</t>
  </si>
  <si>
    <t>100579</t>
  </si>
  <si>
    <t>Broekhoven, Jose</t>
  </si>
  <si>
    <t>100581</t>
  </si>
  <si>
    <t>Broekhuizen, Leo</t>
  </si>
  <si>
    <t>100583</t>
  </si>
  <si>
    <t>Broeren, Marloes</t>
  </si>
  <si>
    <t>100586</t>
  </si>
  <si>
    <t>Brok, Cariëlle</t>
  </si>
  <si>
    <t>100590</t>
  </si>
  <si>
    <t>Broks, Hans</t>
  </si>
  <si>
    <t>100592</t>
  </si>
  <si>
    <t>Bronneberg, Herman</t>
  </si>
  <si>
    <t>100593</t>
  </si>
  <si>
    <t>Broos, Helma</t>
  </si>
  <si>
    <t>100595</t>
  </si>
  <si>
    <t>Brouwer, Femke</t>
  </si>
  <si>
    <t>100597</t>
  </si>
  <si>
    <t>Brouwer, Martijn</t>
  </si>
  <si>
    <t>100600</t>
  </si>
  <si>
    <t>Clement, Pien</t>
  </si>
  <si>
    <t>100601</t>
  </si>
  <si>
    <t>de Brouwer, Frank</t>
  </si>
  <si>
    <t>100605</t>
  </si>
  <si>
    <t>Brouwers, Els</t>
  </si>
  <si>
    <t>100606</t>
  </si>
  <si>
    <t>van Kuijk, Marjon</t>
  </si>
  <si>
    <t>100609</t>
  </si>
  <si>
    <t>Brouwers, Rien</t>
  </si>
  <si>
    <t>100612</t>
  </si>
  <si>
    <t>Broyl, Petra</t>
  </si>
  <si>
    <t>100614</t>
  </si>
  <si>
    <t>van der Bruggen, Johnny</t>
  </si>
  <si>
    <t>100618</t>
  </si>
  <si>
    <t>de Bruin, Noortje</t>
  </si>
  <si>
    <t>100619</t>
  </si>
  <si>
    <t>Kielstra - Bruinsma, Femke</t>
  </si>
  <si>
    <t>100621</t>
  </si>
  <si>
    <t>van den Brule, Thom</t>
  </si>
  <si>
    <t>100622</t>
  </si>
  <si>
    <t>Bruning, Gino</t>
  </si>
  <si>
    <t>100629</t>
  </si>
  <si>
    <t>van Eekelen - de Bruijn, Carina</t>
  </si>
  <si>
    <t>100630</t>
  </si>
  <si>
    <t>de Bruijn, Elly</t>
  </si>
  <si>
    <t>100632</t>
  </si>
  <si>
    <t>de Bruijn, Coen</t>
  </si>
  <si>
    <t>100634</t>
  </si>
  <si>
    <t>de Bruijn, Peter</t>
  </si>
  <si>
    <t>100636</t>
  </si>
  <si>
    <t>Uitterhoeve, Ruud</t>
  </si>
  <si>
    <t>100638</t>
  </si>
  <si>
    <t>Schaafsma - Bruijns, Lia</t>
  </si>
  <si>
    <t>100644</t>
  </si>
  <si>
    <t>Buitenhuis, Frank</t>
  </si>
  <si>
    <t>100645</t>
  </si>
  <si>
    <t>Gielen, Esther</t>
  </si>
  <si>
    <t>100648</t>
  </si>
  <si>
    <t>Bulkmans, Maria</t>
  </si>
  <si>
    <t>100651</t>
  </si>
  <si>
    <t>Burer, Mirjam</t>
  </si>
  <si>
    <t>100654</t>
  </si>
  <si>
    <t>Burgerhof, Marlon</t>
  </si>
  <si>
    <t>100656</t>
  </si>
  <si>
    <t>Dickhout, Reinier</t>
  </si>
  <si>
    <t>100661</t>
  </si>
  <si>
    <t>van der Burgt, Raymond</t>
  </si>
  <si>
    <t>100662</t>
  </si>
  <si>
    <t>van der Burgt, Rene</t>
  </si>
  <si>
    <t>100663</t>
  </si>
  <si>
    <t>Bus, Bob</t>
  </si>
  <si>
    <t>100666</t>
  </si>
  <si>
    <t>van Bussel, Sander</t>
  </si>
  <si>
    <t>100670</t>
  </si>
  <si>
    <t>van Gulick - van Buul, Kitty</t>
  </si>
  <si>
    <t>100675</t>
  </si>
  <si>
    <t>Buijs, Martijn</t>
  </si>
  <si>
    <t>100680</t>
  </si>
  <si>
    <t>Bijlsma, Sanne</t>
  </si>
  <si>
    <t>100681</t>
  </si>
  <si>
    <t>Byrne, Susan</t>
  </si>
  <si>
    <t>100683</t>
  </si>
  <si>
    <t>Bijsterveld, Hans</t>
  </si>
  <si>
    <t>100689</t>
  </si>
  <si>
    <t>Canalle, Luiz</t>
  </si>
  <si>
    <t>100692</t>
  </si>
  <si>
    <t>Canli, Cengiz</t>
  </si>
  <si>
    <t>100705</t>
  </si>
  <si>
    <t>Schmidt - Beulens, Wendy</t>
  </si>
  <si>
    <t>100712</t>
  </si>
  <si>
    <t>Ciecierski, Jan</t>
  </si>
  <si>
    <t>100718</t>
  </si>
  <si>
    <t>van den Berg - Snel, Franny</t>
  </si>
  <si>
    <t>100719</t>
  </si>
  <si>
    <t>Claeijs, Mario</t>
  </si>
  <si>
    <t>100720</t>
  </si>
  <si>
    <t>Clause, Rudi</t>
  </si>
  <si>
    <t>100721</t>
  </si>
  <si>
    <t>van Cleef, Ger</t>
  </si>
  <si>
    <t>100729</t>
  </si>
  <si>
    <t>Kanters - Coenen, Ivonne</t>
  </si>
  <si>
    <t>100730</t>
  </si>
  <si>
    <t>van der Brugge - Coenraadts, Nathalie</t>
  </si>
  <si>
    <t>100733</t>
  </si>
  <si>
    <t>Cohen, Linda</t>
  </si>
  <si>
    <t>100734</t>
  </si>
  <si>
    <t>Coldenhoff, Brigitte</t>
  </si>
  <si>
    <t>100736</t>
  </si>
  <si>
    <t>Contreras Carballada, Paula</t>
  </si>
  <si>
    <t>100743</t>
  </si>
  <si>
    <t>Bedaux, Leen</t>
  </si>
  <si>
    <t>100745</t>
  </si>
  <si>
    <t>Coppens, Jan</t>
  </si>
  <si>
    <t>100747</t>
  </si>
  <si>
    <t>Cornelisse, Monique</t>
  </si>
  <si>
    <t>100748</t>
  </si>
  <si>
    <t>Cornelissen, Marco</t>
  </si>
  <si>
    <t>100758</t>
  </si>
  <si>
    <t>Creyghton, Bert</t>
  </si>
  <si>
    <t>100763</t>
  </si>
  <si>
    <t>Crooijmans, Jan</t>
  </si>
  <si>
    <t>100767</t>
  </si>
  <si>
    <t>Cruijsen, Margot</t>
  </si>
  <si>
    <t>100774</t>
  </si>
  <si>
    <t>van Daal, Carla</t>
  </si>
  <si>
    <t>100784</t>
  </si>
  <si>
    <t>van Dalen, Roland</t>
  </si>
  <si>
    <t>100786</t>
  </si>
  <si>
    <t>Dalmaijer, Peter</t>
  </si>
  <si>
    <t>100791</t>
  </si>
  <si>
    <t>Damen, Astrid</t>
  </si>
  <si>
    <t>100792</t>
  </si>
  <si>
    <t>Damen, Ton</t>
  </si>
  <si>
    <t>100793</t>
  </si>
  <si>
    <t>Damen, Cees</t>
  </si>
  <si>
    <t>100795</t>
  </si>
  <si>
    <t>Badal - Damen, Mariette</t>
  </si>
  <si>
    <t>100799</t>
  </si>
  <si>
    <t>van Damme, Walter</t>
  </si>
  <si>
    <t>100801</t>
  </si>
  <si>
    <t>Danen, Ilona</t>
  </si>
  <si>
    <t>100805</t>
  </si>
  <si>
    <t>Dankers, Bart</t>
  </si>
  <si>
    <t>100806</t>
  </si>
  <si>
    <t>Dankers, Wim</t>
  </si>
  <si>
    <t>100813</t>
  </si>
  <si>
    <t>Debaugnies, Claire</t>
  </si>
  <si>
    <t>100819</t>
  </si>
  <si>
    <t>De Vliegere, Mariandll</t>
  </si>
  <si>
    <t>100820</t>
  </si>
  <si>
    <t>Debeij, Joep</t>
  </si>
  <si>
    <t>100824</t>
  </si>
  <si>
    <t>Deetman, Enrico</t>
  </si>
  <si>
    <t>100828</t>
  </si>
  <si>
    <t>Dekker, Dorien</t>
  </si>
  <si>
    <t>100830</t>
  </si>
  <si>
    <t>Dekkers, Ad</t>
  </si>
  <si>
    <t>100833</t>
  </si>
  <si>
    <t>Scheffers, Cecile</t>
  </si>
  <si>
    <t>100834</t>
  </si>
  <si>
    <t>Dekkers, Chris</t>
  </si>
  <si>
    <t>100837</t>
  </si>
  <si>
    <t>Abbing - Cruijssen, Yvonne</t>
  </si>
  <si>
    <t>100838</t>
  </si>
  <si>
    <t>Bosse, Willeke</t>
  </si>
  <si>
    <t>100840</t>
  </si>
  <si>
    <t>Plank, Arno</t>
  </si>
  <si>
    <t>100842</t>
  </si>
  <si>
    <t>van Pol, Anita</t>
  </si>
  <si>
    <t>100846</t>
  </si>
  <si>
    <t>Demouge, Koen</t>
  </si>
  <si>
    <t>100847</t>
  </si>
  <si>
    <t>Denevers, Rob</t>
  </si>
  <si>
    <t>100848</t>
  </si>
  <si>
    <t>ter Denge, Ben</t>
  </si>
  <si>
    <t>100851</t>
  </si>
  <si>
    <t>Verhoeven - Denissen, Maria</t>
  </si>
  <si>
    <t>100852</t>
  </si>
  <si>
    <t>de Werd, Erica</t>
  </si>
  <si>
    <t>100853</t>
  </si>
  <si>
    <t>Derickx, Jan</t>
  </si>
  <si>
    <t>100854</t>
  </si>
  <si>
    <t>Pater, Harbert</t>
  </si>
  <si>
    <t>100855</t>
  </si>
  <si>
    <t>Derks, Corry</t>
  </si>
  <si>
    <t>100856</t>
  </si>
  <si>
    <t>Derks, Lieke</t>
  </si>
  <si>
    <t>100858</t>
  </si>
  <si>
    <t>Santegoets - Pistorius, Daniëlle</t>
  </si>
  <si>
    <t>100859</t>
  </si>
  <si>
    <t>Derks, Wan</t>
  </si>
  <si>
    <t>100861</t>
  </si>
  <si>
    <t>Schuts, Carien</t>
  </si>
  <si>
    <t>100862</t>
  </si>
  <si>
    <t>van Deursen, Theo</t>
  </si>
  <si>
    <t>100864</t>
  </si>
  <si>
    <t>van Londen, Maurice</t>
  </si>
  <si>
    <t>100865</t>
  </si>
  <si>
    <t>Dhaenens, Marie</t>
  </si>
  <si>
    <t>100871</t>
  </si>
  <si>
    <t>Dielissen, Mickel</t>
  </si>
  <si>
    <t>100872</t>
  </si>
  <si>
    <t>Diemont, Sandra</t>
  </si>
  <si>
    <t>100873</t>
  </si>
  <si>
    <t>van Diepen, Rynko</t>
  </si>
  <si>
    <t>100875</t>
  </si>
  <si>
    <t>Diepens, Wilma</t>
  </si>
  <si>
    <t>100876</t>
  </si>
  <si>
    <t>Dierckx, Tom</t>
  </si>
  <si>
    <t>100879</t>
  </si>
  <si>
    <t>Kuijpers, Martje</t>
  </si>
  <si>
    <t>100881</t>
  </si>
  <si>
    <t>Dingemans, Hans</t>
  </si>
  <si>
    <t>100887</t>
  </si>
  <si>
    <t>Dirkx, Piet</t>
  </si>
  <si>
    <t>100889</t>
  </si>
  <si>
    <t>Dirx, Denny</t>
  </si>
  <si>
    <t>100895</t>
  </si>
  <si>
    <t>van Dam, Kees</t>
  </si>
  <si>
    <t>100898</t>
  </si>
  <si>
    <t>Dobbelsteen, Bas</t>
  </si>
  <si>
    <t>100899</t>
  </si>
  <si>
    <t>van den Dobbelsteen, Johannes</t>
  </si>
  <si>
    <t>100901</t>
  </si>
  <si>
    <t>van den Dobbelsteen, Karin</t>
  </si>
  <si>
    <t>100902</t>
  </si>
  <si>
    <t>van Dobbenburgh, Lies</t>
  </si>
  <si>
    <t>100908</t>
  </si>
  <si>
    <t>van der Doelen, Sonja</t>
  </si>
  <si>
    <t>100909</t>
  </si>
  <si>
    <t>Lindenbergh, Alexander</t>
  </si>
  <si>
    <t>100912</t>
  </si>
  <si>
    <t>Dolstra, Ron</t>
  </si>
  <si>
    <t>100913</t>
  </si>
  <si>
    <t>Müller, Rob</t>
  </si>
  <si>
    <t>100914</t>
  </si>
  <si>
    <t>Gersen - Ernst, Nanny</t>
  </si>
  <si>
    <t>100915</t>
  </si>
  <si>
    <t>de Wit, Hans</t>
  </si>
  <si>
    <t>100923</t>
  </si>
  <si>
    <t>van Dongen, Andries</t>
  </si>
  <si>
    <t>100924</t>
  </si>
  <si>
    <t>van Dongen, Angelique</t>
  </si>
  <si>
    <t>100925</t>
  </si>
  <si>
    <t>Reniers - van Dongen, Claudia</t>
  </si>
  <si>
    <t>100933</t>
  </si>
  <si>
    <t>Heutinck - van der Donk, Annemie</t>
  </si>
  <si>
    <t>100935</t>
  </si>
  <si>
    <t>Donkers, Trudy</t>
  </si>
  <si>
    <t>100936</t>
  </si>
  <si>
    <t>Donkers, Jantien</t>
  </si>
  <si>
    <t>100937</t>
  </si>
  <si>
    <t>Donné, Juul</t>
  </si>
  <si>
    <t>100938</t>
  </si>
  <si>
    <t>Doodkorte, Rik</t>
  </si>
  <si>
    <t>100939</t>
  </si>
  <si>
    <t>van den Dool, Aart</t>
  </si>
  <si>
    <t>100946</t>
  </si>
  <si>
    <t>Waller, Linda</t>
  </si>
  <si>
    <t>100947</t>
  </si>
  <si>
    <t>Dorscheidt, Wendy</t>
  </si>
  <si>
    <t>100951</t>
  </si>
  <si>
    <t>van Dreumel, Ad</t>
  </si>
  <si>
    <t>100958</t>
  </si>
  <si>
    <t>Driessen, Marion</t>
  </si>
  <si>
    <t>100959</t>
  </si>
  <si>
    <t>Driessen, Judith</t>
  </si>
  <si>
    <t>100961</t>
  </si>
  <si>
    <t>Droog, Mitchell</t>
  </si>
  <si>
    <t>100962</t>
  </si>
  <si>
    <t>Scott, Kelly-Ann</t>
  </si>
  <si>
    <t>100965</t>
  </si>
  <si>
    <t>Duine, Inge</t>
  </si>
  <si>
    <t>100970</t>
  </si>
  <si>
    <t>van Dun, John</t>
  </si>
  <si>
    <t>100972</t>
  </si>
  <si>
    <t>van Dun, Marc</t>
  </si>
  <si>
    <t>100975</t>
  </si>
  <si>
    <t>Dupont, Puck</t>
  </si>
  <si>
    <t>100978</t>
  </si>
  <si>
    <t>van der Dussen, Ankie</t>
  </si>
  <si>
    <t>100979</t>
  </si>
  <si>
    <t>van Duuren, Angelique</t>
  </si>
  <si>
    <t>100982</t>
  </si>
  <si>
    <t>Duijn, Annemarie</t>
  </si>
  <si>
    <t>100987</t>
  </si>
  <si>
    <t>Duijts, Nancy</t>
  </si>
  <si>
    <t>100991</t>
  </si>
  <si>
    <t>Dijk, Maarten</t>
  </si>
  <si>
    <t>100997</t>
  </si>
  <si>
    <t>van Bentum - van Dijk, Jolanda</t>
  </si>
  <si>
    <t>100999</t>
  </si>
  <si>
    <t>van Dijk, Marcel</t>
  </si>
  <si>
    <t>101000</t>
  </si>
  <si>
    <t>van Dijk, Marja</t>
  </si>
  <si>
    <t>101001</t>
  </si>
  <si>
    <t>Schreurs - van Dijk, Anita</t>
  </si>
  <si>
    <t>101010</t>
  </si>
  <si>
    <t>van Gils, Sylvia</t>
  </si>
  <si>
    <t>101011</t>
  </si>
  <si>
    <t>Dijs, Rick</t>
  </si>
  <si>
    <t>101016</t>
  </si>
  <si>
    <t>Eddeane, Redouane</t>
  </si>
  <si>
    <t>101019</t>
  </si>
  <si>
    <t>Wallegie - van Eekelen, Petra</t>
  </si>
  <si>
    <t>101022</t>
  </si>
  <si>
    <t>van Eenbergen, Theo</t>
  </si>
  <si>
    <t>101026</t>
  </si>
  <si>
    <t>Eerden, Bart</t>
  </si>
  <si>
    <t>101027</t>
  </si>
  <si>
    <t>Eerens, Thijs</t>
  </si>
  <si>
    <t>101032</t>
  </si>
  <si>
    <t>Hereijgers, Jack</t>
  </si>
  <si>
    <t>101033</t>
  </si>
  <si>
    <t>Braat - Eggen, Ella</t>
  </si>
  <si>
    <t>101036</t>
  </si>
  <si>
    <t>Eikelboom, Wander</t>
  </si>
  <si>
    <t>101037</t>
  </si>
  <si>
    <t>Eimers, Kas</t>
  </si>
  <si>
    <t>101038</t>
  </si>
  <si>
    <t>El Hiri, Amina</t>
  </si>
  <si>
    <t>101040</t>
  </si>
  <si>
    <t>Cheggar - Elafoui, Essalha</t>
  </si>
  <si>
    <t>101043</t>
  </si>
  <si>
    <t>Elferink, Marjolein</t>
  </si>
  <si>
    <t>101047</t>
  </si>
  <si>
    <t>van Elk, Maria</t>
  </si>
  <si>
    <t>101048</t>
  </si>
  <si>
    <t>Ellenbroek, Willem</t>
  </si>
  <si>
    <t>101054</t>
  </si>
  <si>
    <t>Elshout, Ron</t>
  </si>
  <si>
    <t>101055</t>
  </si>
  <si>
    <t>Klijsen - van Elteren, Susan</t>
  </si>
  <si>
    <t>101058</t>
  </si>
  <si>
    <t>van Elzakker, Jamy</t>
  </si>
  <si>
    <t>101063</t>
  </si>
  <si>
    <t>Emmen, Ingrid</t>
  </si>
  <si>
    <t>101064</t>
  </si>
  <si>
    <t>de Jong - Emmen, Sandy</t>
  </si>
  <si>
    <t>101067</t>
  </si>
  <si>
    <t>de Ruiter - van der Ende, Laura</t>
  </si>
  <si>
    <t>101070</t>
  </si>
  <si>
    <t>van Endschot, Leny</t>
  </si>
  <si>
    <t>101075</t>
  </si>
  <si>
    <t>den Engelsman, Jannie</t>
  </si>
  <si>
    <t>101078</t>
  </si>
  <si>
    <t>van Erck, Njord</t>
  </si>
  <si>
    <t>101081</t>
  </si>
  <si>
    <t>van Gils, Helen</t>
  </si>
  <si>
    <t>101082</t>
  </si>
  <si>
    <t>Paap - Pot, Sandra</t>
  </si>
  <si>
    <t>101084</t>
  </si>
  <si>
    <t>van Erp, Mariëtte</t>
  </si>
  <si>
    <t>101089</t>
  </si>
  <si>
    <t>Eshuis, Joost</t>
  </si>
  <si>
    <t>101090</t>
  </si>
  <si>
    <t>Ettema, Olivia</t>
  </si>
  <si>
    <t>101091</t>
  </si>
  <si>
    <t>van Aartsen - van Etten, Marjam</t>
  </si>
  <si>
    <t>101094</t>
  </si>
  <si>
    <t>Evers, Joost</t>
  </si>
  <si>
    <t>101097</t>
  </si>
  <si>
    <t>Ewals, Wim</t>
  </si>
  <si>
    <t>101101</t>
  </si>
  <si>
    <t>van Eyk, Loic</t>
  </si>
  <si>
    <t>101104</t>
  </si>
  <si>
    <t>Eijkenboom, Ans</t>
  </si>
  <si>
    <t>101108</t>
  </si>
  <si>
    <t>van den Eijnden, Oscar</t>
  </si>
  <si>
    <t>101109</t>
  </si>
  <si>
    <t>van den Eijnden, Richard</t>
  </si>
  <si>
    <t>101111</t>
  </si>
  <si>
    <t>Faas, Susanne</t>
  </si>
  <si>
    <t>101115</t>
  </si>
  <si>
    <t>de Vries, Benno</t>
  </si>
  <si>
    <t>101117</t>
  </si>
  <si>
    <t>de Faber, Peter</t>
  </si>
  <si>
    <t>101118</t>
  </si>
  <si>
    <t>Hagenaars - de Faber, Maartje</t>
  </si>
  <si>
    <t>101129</t>
  </si>
  <si>
    <t>Ferguson, Elaine</t>
  </si>
  <si>
    <t>101133</t>
  </si>
  <si>
    <t>Fioole, Eky</t>
  </si>
  <si>
    <t>101137</t>
  </si>
  <si>
    <t>Flamman, Jeroen</t>
  </si>
  <si>
    <t>101138</t>
  </si>
  <si>
    <t>Bom, Martina</t>
  </si>
  <si>
    <t>101139</t>
  </si>
  <si>
    <t>Fleskens, Jose</t>
  </si>
  <si>
    <t>101140</t>
  </si>
  <si>
    <t>Joosen - Flohr, Angele</t>
  </si>
  <si>
    <t>101141</t>
  </si>
  <si>
    <t>Cliteur, Maria</t>
  </si>
  <si>
    <t>101144</t>
  </si>
  <si>
    <t>Floris, Pieter-Jan</t>
  </si>
  <si>
    <t>101147</t>
  </si>
  <si>
    <t>Fokkema, Gerte</t>
  </si>
  <si>
    <t>101158</t>
  </si>
  <si>
    <t>Frencken, Joost</t>
  </si>
  <si>
    <t>101159</t>
  </si>
  <si>
    <t>Frie, Jeroen</t>
  </si>
  <si>
    <t>101161</t>
  </si>
  <si>
    <t>Frissen, Karin</t>
  </si>
  <si>
    <t>101166</t>
  </si>
  <si>
    <t>Hell - Frijters, Wilma</t>
  </si>
  <si>
    <t>101167</t>
  </si>
  <si>
    <t>Frijters, Marco</t>
  </si>
  <si>
    <t>101170</t>
  </si>
  <si>
    <t>van Gaal, Mayke</t>
  </si>
  <si>
    <t>101171</t>
  </si>
  <si>
    <t>van Gaal, Imke</t>
  </si>
  <si>
    <t>101172</t>
  </si>
  <si>
    <t>van Gaalen, Irene</t>
  </si>
  <si>
    <t>101179</t>
  </si>
  <si>
    <t>Gaffney, Grainne</t>
  </si>
  <si>
    <t>101181</t>
  </si>
  <si>
    <t>van der Sluijs, Melany</t>
  </si>
  <si>
    <t>101183</t>
  </si>
  <si>
    <t>van Gameren, Jacqueline</t>
  </si>
  <si>
    <t>101185</t>
  </si>
  <si>
    <t>Gaoui, Ekbal</t>
  </si>
  <si>
    <t>101187</t>
  </si>
  <si>
    <t>van Gastel, Pascal</t>
  </si>
  <si>
    <t>101193</t>
  </si>
  <si>
    <t>Past - Geelen, Claudia</t>
  </si>
  <si>
    <t>101194</t>
  </si>
  <si>
    <t>Leeijen - van Geelen, Tim</t>
  </si>
  <si>
    <t>101201</t>
  </si>
  <si>
    <t>Geerts, Angele</t>
  </si>
  <si>
    <t>101203</t>
  </si>
  <si>
    <t>Geerts, Lia</t>
  </si>
  <si>
    <t>101209</t>
  </si>
  <si>
    <t>Gehring, Andre</t>
  </si>
  <si>
    <t>101212</t>
  </si>
  <si>
    <t>Geldof, Edwin</t>
  </si>
  <si>
    <t>101213</t>
  </si>
  <si>
    <t>Geleijns, Jeanine</t>
  </si>
  <si>
    <t>101214</t>
  </si>
  <si>
    <t>Stokkermans, Anja</t>
  </si>
  <si>
    <t>101215</t>
  </si>
  <si>
    <t>Deijkers - Gelten, Carla</t>
  </si>
  <si>
    <t>101220</t>
  </si>
  <si>
    <t>Genc, Mehmet</t>
  </si>
  <si>
    <t>101221</t>
  </si>
  <si>
    <t>van Gennep, Martin</t>
  </si>
  <si>
    <t>101222</t>
  </si>
  <si>
    <t>van Gennip, Eric</t>
  </si>
  <si>
    <t>101223</t>
  </si>
  <si>
    <t>van Gent, Ingrid</t>
  </si>
  <si>
    <t>101225</t>
  </si>
  <si>
    <t>Leclercq, Martin</t>
  </si>
  <si>
    <t>101239</t>
  </si>
  <si>
    <t>van Gestel, Frans</t>
  </si>
  <si>
    <t>101243</t>
  </si>
  <si>
    <t>Koppens - Lommen, Carlijne</t>
  </si>
  <si>
    <t>101249</t>
  </si>
  <si>
    <t>de Geus, Anke</t>
  </si>
  <si>
    <t>101250</t>
  </si>
  <si>
    <t>Gijselhart, Fons</t>
  </si>
  <si>
    <t>101251</t>
  </si>
  <si>
    <t>de Vries, Roel</t>
  </si>
  <si>
    <t>101253</t>
  </si>
  <si>
    <t>van de Walle - van de Geijn, Bernadine</t>
  </si>
  <si>
    <t>101257</t>
  </si>
  <si>
    <t>van Pelt - Braak, Frederieke</t>
  </si>
  <si>
    <t>101263</t>
  </si>
  <si>
    <t>Nijdam, Vincent</t>
  </si>
  <si>
    <t>101264</t>
  </si>
  <si>
    <t>van Gils, Hans</t>
  </si>
  <si>
    <t>101266</t>
  </si>
  <si>
    <t>Harkema, Gerard</t>
  </si>
  <si>
    <t>101269</t>
  </si>
  <si>
    <t>van Gils, Walter</t>
  </si>
  <si>
    <t>101270</t>
  </si>
  <si>
    <t>van Gestel - van Gils, Monique</t>
  </si>
  <si>
    <t>101271</t>
  </si>
  <si>
    <t>Driessen, Rosan</t>
  </si>
  <si>
    <t>101273</t>
  </si>
  <si>
    <t>van Zoest, Marieke</t>
  </si>
  <si>
    <t>101274</t>
  </si>
  <si>
    <t>Siemons - van Ginneken, Marian</t>
  </si>
  <si>
    <t>101275</t>
  </si>
  <si>
    <t>Nooten, Lydia</t>
  </si>
  <si>
    <t>101278</t>
  </si>
  <si>
    <t>Glerum, Karen</t>
  </si>
  <si>
    <t>101279</t>
  </si>
  <si>
    <t>Gmelich, Rogier</t>
  </si>
  <si>
    <t>101283</t>
  </si>
  <si>
    <t>Leijten, Emilie</t>
  </si>
  <si>
    <t>101289</t>
  </si>
  <si>
    <t>Goffin, Beyke</t>
  </si>
  <si>
    <t>101293</t>
  </si>
  <si>
    <t>Gommers, Moniek</t>
  </si>
  <si>
    <t>101300</t>
  </si>
  <si>
    <t>van Gool, Peter</t>
  </si>
  <si>
    <t>101302</t>
  </si>
  <si>
    <t>de Vetter - van den Goorbergh, Astrid</t>
  </si>
  <si>
    <t>101307</t>
  </si>
  <si>
    <t>van Velthoven - Goos, Rian</t>
  </si>
  <si>
    <t>101309</t>
  </si>
  <si>
    <t>Gooskens, Geert</t>
  </si>
  <si>
    <t>101312</t>
  </si>
  <si>
    <t>Goossens, Bart</t>
  </si>
  <si>
    <t>101319</t>
  </si>
  <si>
    <t>Goppel, Ada</t>
  </si>
  <si>
    <t>101322</t>
  </si>
  <si>
    <t>Holman - van Gorkum, Els</t>
  </si>
  <si>
    <t>101323</t>
  </si>
  <si>
    <t>Mein, Marieke</t>
  </si>
  <si>
    <t>101324</t>
  </si>
  <si>
    <t>Gosens, Marleen</t>
  </si>
  <si>
    <t>101328</t>
  </si>
  <si>
    <t>El Fdil - Govers, Klaartje</t>
  </si>
  <si>
    <t>101329</t>
  </si>
  <si>
    <t>Govers, Peter</t>
  </si>
  <si>
    <t>101331</t>
  </si>
  <si>
    <t>Reijntjens, Michelle</t>
  </si>
  <si>
    <t>101332</t>
  </si>
  <si>
    <t>Roskam - Pelgrim, Els</t>
  </si>
  <si>
    <t>101335</t>
  </si>
  <si>
    <t>de Graaf, Henk</t>
  </si>
  <si>
    <t>101337</t>
  </si>
  <si>
    <t>Vrijmoeth, Hans</t>
  </si>
  <si>
    <t>101339</t>
  </si>
  <si>
    <t>de Graaf, Juliette</t>
  </si>
  <si>
    <t>101341</t>
  </si>
  <si>
    <t>de Graaff, Dorien</t>
  </si>
  <si>
    <t>101343</t>
  </si>
  <si>
    <t>de Graauw, Marian</t>
  </si>
  <si>
    <t>101347</t>
  </si>
  <si>
    <t>van Aalen - Grant, Rosalind</t>
  </si>
  <si>
    <t>101349</t>
  </si>
  <si>
    <t>van Oudheusden - de Grauw, Beppie</t>
  </si>
  <si>
    <t>101350</t>
  </si>
  <si>
    <t>Graumans, Sven</t>
  </si>
  <si>
    <t>101355</t>
  </si>
  <si>
    <t>van Wendel de Joode - Anker, Jitske</t>
  </si>
  <si>
    <t>101358</t>
  </si>
  <si>
    <t>Neven, Louis</t>
  </si>
  <si>
    <t>101361</t>
  </si>
  <si>
    <t>Pröpper - Groen, Judith</t>
  </si>
  <si>
    <t>101364</t>
  </si>
  <si>
    <t>in 't Groen, Sandra</t>
  </si>
  <si>
    <t>101365</t>
  </si>
  <si>
    <t>in 't Groen, Diny</t>
  </si>
  <si>
    <t>101366</t>
  </si>
  <si>
    <t>Groenemans, Jeroen</t>
  </si>
  <si>
    <t>101367</t>
  </si>
  <si>
    <t>Groenendaal, Mark</t>
  </si>
  <si>
    <t>101368</t>
  </si>
  <si>
    <t>Sukdeo, Viresh</t>
  </si>
  <si>
    <t>101380</t>
  </si>
  <si>
    <t>de Groot, Yoni</t>
  </si>
  <si>
    <t>101382</t>
  </si>
  <si>
    <t>de Groot, Peter</t>
  </si>
  <si>
    <t>101383</t>
  </si>
  <si>
    <t>Dumoulin - de Groot, Natasja</t>
  </si>
  <si>
    <t>101390</t>
  </si>
  <si>
    <t>Groothuis, Brigitte</t>
  </si>
  <si>
    <t>101392</t>
  </si>
  <si>
    <t>Vogels, Henk</t>
  </si>
  <si>
    <t>101396</t>
  </si>
  <si>
    <t>Grijsbach, Barbara</t>
  </si>
  <si>
    <t>101399</t>
  </si>
  <si>
    <t>Zijderveld, Diederik</t>
  </si>
  <si>
    <t>101404</t>
  </si>
  <si>
    <t>Gutlich, Michel</t>
  </si>
  <si>
    <t>101405</t>
  </si>
  <si>
    <t>Gijsbers, Femke</t>
  </si>
  <si>
    <t>101406</t>
  </si>
  <si>
    <t>van Beurden, Koen</t>
  </si>
  <si>
    <t>101408</t>
  </si>
  <si>
    <t>Gijzen, Patricia</t>
  </si>
  <si>
    <t>101409</t>
  </si>
  <si>
    <t>Plug - Haak, Rolinka</t>
  </si>
  <si>
    <t>101410</t>
  </si>
  <si>
    <t>Mehrtens - Haak, Tessa</t>
  </si>
  <si>
    <t>101412</t>
  </si>
  <si>
    <t>Remeijsen, Manon</t>
  </si>
  <si>
    <t>101422</t>
  </si>
  <si>
    <t>Haarman, Henk</t>
  </si>
  <si>
    <t>101424</t>
  </si>
  <si>
    <t>de Haas, Henk</t>
  </si>
  <si>
    <t>101425</t>
  </si>
  <si>
    <t>de Haas, Han</t>
  </si>
  <si>
    <t>101427</t>
  </si>
  <si>
    <t>de Haas, Simon</t>
  </si>
  <si>
    <t>101428</t>
  </si>
  <si>
    <t>de Haas, Rob</t>
  </si>
  <si>
    <t>101429</t>
  </si>
  <si>
    <t>Haasbroek, Korinne</t>
  </si>
  <si>
    <t>101434</t>
  </si>
  <si>
    <t>Habraken, Joep</t>
  </si>
  <si>
    <t>101438</t>
  </si>
  <si>
    <t>Akechar - Hadj Messaoud, Houria</t>
  </si>
  <si>
    <t>101439</t>
  </si>
  <si>
    <t>van der Voordt - de Haer, Sylvia</t>
  </si>
  <si>
    <t>101441</t>
  </si>
  <si>
    <t>de Krom, Sanne</t>
  </si>
  <si>
    <t>101442</t>
  </si>
  <si>
    <t>Hageman, Joke</t>
  </si>
  <si>
    <t>101443</t>
  </si>
  <si>
    <t>Hagemans, Nyke</t>
  </si>
  <si>
    <t>101446</t>
  </si>
  <si>
    <t>Hagenberg, Jean Paul</t>
  </si>
  <si>
    <t>101449</t>
  </si>
  <si>
    <t>Hagoort, Erik</t>
  </si>
  <si>
    <t>101454</t>
  </si>
  <si>
    <t>van Halderen, Robin</t>
  </si>
  <si>
    <t>101455</t>
  </si>
  <si>
    <t>Hallink, Gerrit Jan</t>
  </si>
  <si>
    <t>101456</t>
  </si>
  <si>
    <t>Halve, Wim</t>
  </si>
  <si>
    <t>101458</t>
  </si>
  <si>
    <t>ten Ham, Anne</t>
  </si>
  <si>
    <t>101459</t>
  </si>
  <si>
    <t>van Ham, Harold</t>
  </si>
  <si>
    <t>101462</t>
  </si>
  <si>
    <t>van den Ham, Maaike</t>
  </si>
  <si>
    <t>101464</t>
  </si>
  <si>
    <t>Hameetman, Jiri</t>
  </si>
  <si>
    <t>101465</t>
  </si>
  <si>
    <t>Hameleers, Huub</t>
  </si>
  <si>
    <t>101473</t>
  </si>
  <si>
    <t>van der Hamsvoort, Femke</t>
  </si>
  <si>
    <t>101479</t>
  </si>
  <si>
    <t>Hanssen, Judith</t>
  </si>
  <si>
    <t>101481</t>
  </si>
  <si>
    <t>van Haperen, Maurice</t>
  </si>
  <si>
    <t>101485</t>
  </si>
  <si>
    <t>van Driel, Suzanne</t>
  </si>
  <si>
    <t>101489</t>
  </si>
  <si>
    <t>van Harsel, Milou</t>
  </si>
  <si>
    <t>101490</t>
  </si>
  <si>
    <t>de Hart, Hans</t>
  </si>
  <si>
    <t>101491</t>
  </si>
  <si>
    <t>de Hart, Patricia</t>
  </si>
  <si>
    <t>101495</t>
  </si>
  <si>
    <t>Pippel, Eric</t>
  </si>
  <si>
    <t>101497</t>
  </si>
  <si>
    <t>Blaauw, Eva</t>
  </si>
  <si>
    <t>101502</t>
  </si>
  <si>
    <t>van Hasselt, John</t>
  </si>
  <si>
    <t>101503</t>
  </si>
  <si>
    <t>van Hattum, Sophia</t>
  </si>
  <si>
    <t>101504</t>
  </si>
  <si>
    <t>Haumann, Carina</t>
  </si>
  <si>
    <t>101506</t>
  </si>
  <si>
    <t>Straver, Rob</t>
  </si>
  <si>
    <t>101507</t>
  </si>
  <si>
    <t>Terheijden, Fritschal</t>
  </si>
  <si>
    <t>101508</t>
  </si>
  <si>
    <t>Havermans, Jan</t>
  </si>
  <si>
    <t>101510</t>
  </si>
  <si>
    <t>Haxelmans, Athalia</t>
  </si>
  <si>
    <t>101516</t>
  </si>
  <si>
    <t>de Heer, Gert</t>
  </si>
  <si>
    <t>101517</t>
  </si>
  <si>
    <t>Heerkens, Noud</t>
  </si>
  <si>
    <t>101518</t>
  </si>
  <si>
    <t>Heinrichs, Gabri</t>
  </si>
  <si>
    <t>101519</t>
  </si>
  <si>
    <t>Heersche, Desiree</t>
  </si>
  <si>
    <t>101522</t>
  </si>
  <si>
    <t>van Rie, Desiree</t>
  </si>
  <si>
    <t>101523</t>
  </si>
  <si>
    <t>Metsemakers, Sanne</t>
  </si>
  <si>
    <t>101525</t>
  </si>
  <si>
    <t>Husman, Danon</t>
  </si>
  <si>
    <t>101526</t>
  </si>
  <si>
    <t>van Heesch, Hedie</t>
  </si>
  <si>
    <t>101532</t>
  </si>
  <si>
    <t>Heine, Casper</t>
  </si>
  <si>
    <t>101536</t>
  </si>
  <si>
    <t>Atanasio, Irene</t>
  </si>
  <si>
    <t>101538</t>
  </si>
  <si>
    <t>van Ruitenbeek, Wencke</t>
  </si>
  <si>
    <t>101539</t>
  </si>
  <si>
    <t>IJpelaar, Denise</t>
  </si>
  <si>
    <t>101540</t>
  </si>
  <si>
    <t>Stadwijk, Dewi</t>
  </si>
  <si>
    <t>101542</t>
  </si>
  <si>
    <t>van Helvoirt, Ancella</t>
  </si>
  <si>
    <t>101544</t>
  </si>
  <si>
    <t>van Helvoort, Ankie</t>
  </si>
  <si>
    <t>101545</t>
  </si>
  <si>
    <t>van den Berg, Dianne</t>
  </si>
  <si>
    <t>101547</t>
  </si>
  <si>
    <t>Hendrickx, Karine</t>
  </si>
  <si>
    <t>101551</t>
  </si>
  <si>
    <t>Arts - Hendriks, Cora</t>
  </si>
  <si>
    <t>101553</t>
  </si>
  <si>
    <t>Hendriks, Guido</t>
  </si>
  <si>
    <t>101554</t>
  </si>
  <si>
    <t>van Brussel, Suzan</t>
  </si>
  <si>
    <t>101555</t>
  </si>
  <si>
    <t>Hendriks, Ilse</t>
  </si>
  <si>
    <t>101557</t>
  </si>
  <si>
    <t>Hendriks, Patricia</t>
  </si>
  <si>
    <t>101558</t>
  </si>
  <si>
    <t>van Leeuwen - Hendrikse, Lisette</t>
  </si>
  <si>
    <t>101559</t>
  </si>
  <si>
    <t>Hendriksen, Jack</t>
  </si>
  <si>
    <t>101561</t>
  </si>
  <si>
    <t>de Valk, Pieter</t>
  </si>
  <si>
    <t>101569</t>
  </si>
  <si>
    <t>Mes, Emile</t>
  </si>
  <si>
    <t>101570</t>
  </si>
  <si>
    <t>Martens, Carel</t>
  </si>
  <si>
    <t>101573</t>
  </si>
  <si>
    <t>Hermans, Ton</t>
  </si>
  <si>
    <t>101574</t>
  </si>
  <si>
    <t>Hermans, Anja</t>
  </si>
  <si>
    <t>101581</t>
  </si>
  <si>
    <t>Wiegerinck, Michiel</t>
  </si>
  <si>
    <t>101582</t>
  </si>
  <si>
    <t>van der Heijden, Inge</t>
  </si>
  <si>
    <t>101583</t>
  </si>
  <si>
    <t>Vonk, Martin</t>
  </si>
  <si>
    <t>101584</t>
  </si>
  <si>
    <t>Pijnenburg, Miranda</t>
  </si>
  <si>
    <t>101587</t>
  </si>
  <si>
    <t>van Hest, Marielle</t>
  </si>
  <si>
    <t>101588</t>
  </si>
  <si>
    <t>van Hest, Annelies</t>
  </si>
  <si>
    <t>101589</t>
  </si>
  <si>
    <t>Beerthuyzen, Jeroen</t>
  </si>
  <si>
    <t>101594</t>
  </si>
  <si>
    <t>Pieters, Anja</t>
  </si>
  <si>
    <t>101601</t>
  </si>
  <si>
    <t>Mertens, Ardelle</t>
  </si>
  <si>
    <t>101602</t>
  </si>
  <si>
    <t>van den Heuvel, Sandra</t>
  </si>
  <si>
    <t>101605</t>
  </si>
  <si>
    <t>Broens, Douwe-Frits</t>
  </si>
  <si>
    <t>101608</t>
  </si>
  <si>
    <t>Nijhuis, Arnold</t>
  </si>
  <si>
    <t>101613</t>
  </si>
  <si>
    <t>van der Heijden, Hans</t>
  </si>
  <si>
    <t>101617</t>
  </si>
  <si>
    <t>van der Heijden, Dorothe</t>
  </si>
  <si>
    <t>101618</t>
  </si>
  <si>
    <t>Mergler, Yvonne</t>
  </si>
  <si>
    <t>101619</t>
  </si>
  <si>
    <t>Heijltjes, Anita</t>
  </si>
  <si>
    <t>101620</t>
  </si>
  <si>
    <t>Pruijsers - Heijmans, Roxanne</t>
  </si>
  <si>
    <t>101621</t>
  </si>
  <si>
    <t>Bender, Dick</t>
  </si>
  <si>
    <t>101622</t>
  </si>
  <si>
    <t>Bastiaansen, Carola</t>
  </si>
  <si>
    <t>101623</t>
  </si>
  <si>
    <t>Heijstermann, Sandra</t>
  </si>
  <si>
    <t>101627</t>
  </si>
  <si>
    <t>van Hilst, Joost</t>
  </si>
  <si>
    <t>101628</t>
  </si>
  <si>
    <t>Bruininks, Joekie</t>
  </si>
  <si>
    <t>101632</t>
  </si>
  <si>
    <t>van der Heiden, Hendrik</t>
  </si>
  <si>
    <t>101635</t>
  </si>
  <si>
    <t>Hoefeijzers, Ingeborg</t>
  </si>
  <si>
    <t>101636</t>
  </si>
  <si>
    <t>Hoogendoorn, Alwin</t>
  </si>
  <si>
    <t>101639</t>
  </si>
  <si>
    <t>Hoegen, Peter</t>
  </si>
  <si>
    <t>101640</t>
  </si>
  <si>
    <t>Hoegen, Philippine</t>
  </si>
  <si>
    <t>101641</t>
  </si>
  <si>
    <t>van Deursen, Marieke</t>
  </si>
  <si>
    <t>101642</t>
  </si>
  <si>
    <t>van Dal, Nathalie</t>
  </si>
  <si>
    <t>101643</t>
  </si>
  <si>
    <t>van Houtum - van Hoek, Sjan</t>
  </si>
  <si>
    <t>101644</t>
  </si>
  <si>
    <t>van Hoek, Johan</t>
  </si>
  <si>
    <t>101645</t>
  </si>
  <si>
    <t>van Hoek, Fred</t>
  </si>
  <si>
    <t>101647</t>
  </si>
  <si>
    <t>Hoeks, Bert</t>
  </si>
  <si>
    <t>101648</t>
  </si>
  <si>
    <t>van Gerven - Keur, Eline</t>
  </si>
  <si>
    <t>101650</t>
  </si>
  <si>
    <t>van Lokven, Anke</t>
  </si>
  <si>
    <t>101652</t>
  </si>
  <si>
    <t>Hoens, Heleen</t>
  </si>
  <si>
    <t>101654</t>
  </si>
  <si>
    <t>van der Hoeven, Hans</t>
  </si>
  <si>
    <t>101655</t>
  </si>
  <si>
    <t>Snikkers - Hoevenaar, Corina</t>
  </si>
  <si>
    <t>101659</t>
  </si>
  <si>
    <t>Meijer, Karin</t>
  </si>
  <si>
    <t>101662</t>
  </si>
  <si>
    <t>Hofstede, Ellen</t>
  </si>
  <si>
    <t>101664</t>
  </si>
  <si>
    <t>Hogen, Wouter</t>
  </si>
  <si>
    <t>101665</t>
  </si>
  <si>
    <t>Hogenes, Wijnand</t>
  </si>
  <si>
    <t>101666</t>
  </si>
  <si>
    <t>Höing, Mechtild</t>
  </si>
  <si>
    <t>101667</t>
  </si>
  <si>
    <t>Hol, Dick</t>
  </si>
  <si>
    <t>101671</t>
  </si>
  <si>
    <t>Lemmens - Hollander, Anja</t>
  </si>
  <si>
    <t>101672</t>
  </si>
  <si>
    <t>Hofman - den Hollander, Irma</t>
  </si>
  <si>
    <t>101673</t>
  </si>
  <si>
    <t>Hollants, Peter</t>
  </si>
  <si>
    <t>101675</t>
  </si>
  <si>
    <t>Holslag, Rens</t>
  </si>
  <si>
    <t>101676</t>
  </si>
  <si>
    <t>Hommersom, Steven</t>
  </si>
  <si>
    <t>101680</t>
  </si>
  <si>
    <t>Kools - van Hoof, Marjon</t>
  </si>
  <si>
    <t>101684</t>
  </si>
  <si>
    <t>de Hoogd, Lara</t>
  </si>
  <si>
    <t>101686</t>
  </si>
  <si>
    <t>Hoogenboom, Petra</t>
  </si>
  <si>
    <t>101690</t>
  </si>
  <si>
    <t>Hoogma, Marjon</t>
  </si>
  <si>
    <t>101691</t>
  </si>
  <si>
    <t>van Etten - Hoogstad, Suzanne</t>
  </si>
  <si>
    <t>101692</t>
  </si>
  <si>
    <t>Hoonhorst, Joyce</t>
  </si>
  <si>
    <t>101694</t>
  </si>
  <si>
    <t>Steeghs, Jacques</t>
  </si>
  <si>
    <t>101695</t>
  </si>
  <si>
    <t>Meeuwis, Dorien</t>
  </si>
  <si>
    <t>101696</t>
  </si>
  <si>
    <t>van Hoorn, Peter</t>
  </si>
  <si>
    <t>101697</t>
  </si>
  <si>
    <t>Hoornick, Marc</t>
  </si>
  <si>
    <t>101698</t>
  </si>
  <si>
    <t>de Vos, Jan</t>
  </si>
  <si>
    <t>101699</t>
  </si>
  <si>
    <t>Van der Auweraert, Ann</t>
  </si>
  <si>
    <t>101700</t>
  </si>
  <si>
    <t>van Hooijdonk, Roel</t>
  </si>
  <si>
    <t>101701</t>
  </si>
  <si>
    <t>Arnoys, Richard</t>
  </si>
  <si>
    <t>101702</t>
  </si>
  <si>
    <t>Hooijmans, Ton</t>
  </si>
  <si>
    <t>101703</t>
  </si>
  <si>
    <t>Balázs, Frank</t>
  </si>
  <si>
    <t>101706</t>
  </si>
  <si>
    <t>de Bever, Lauran</t>
  </si>
  <si>
    <t>101710</t>
  </si>
  <si>
    <t>Deckers, Daniëlla</t>
  </si>
  <si>
    <t>101711</t>
  </si>
  <si>
    <t>van Dijk, Wendy</t>
  </si>
  <si>
    <t>101712</t>
  </si>
  <si>
    <t>van Elsacker, Jan</t>
  </si>
  <si>
    <t>101713</t>
  </si>
  <si>
    <t>ter Horst, Ellen</t>
  </si>
  <si>
    <t>101716</t>
  </si>
  <si>
    <t>Gelens, Bart</t>
  </si>
  <si>
    <t>101724</t>
  </si>
  <si>
    <t>Komen, Dieuwertje</t>
  </si>
  <si>
    <t>101725</t>
  </si>
  <si>
    <t>van Hout, Coen</t>
  </si>
  <si>
    <t>101727</t>
  </si>
  <si>
    <t>van den Hout, Annet</t>
  </si>
  <si>
    <t>101729</t>
  </si>
  <si>
    <t>van de Ouweland - van den Hout, Rianne</t>
  </si>
  <si>
    <t>101730</t>
  </si>
  <si>
    <t>van Houten, Jolanda</t>
  </si>
  <si>
    <t>101733</t>
  </si>
  <si>
    <t>Hesemans - Martens, Suzan</t>
  </si>
  <si>
    <t>101738</t>
  </si>
  <si>
    <t>Hozee, Adinda</t>
  </si>
  <si>
    <t>101739</t>
  </si>
  <si>
    <t>Nobel, Jeroen</t>
  </si>
  <si>
    <t>101740</t>
  </si>
  <si>
    <t>Hubers, Aukje</t>
  </si>
  <si>
    <t>101741</t>
  </si>
  <si>
    <t>Roelofs - Huender, Kim</t>
  </si>
  <si>
    <t>101742</t>
  </si>
  <si>
    <t>Hufkens, Jeroen</t>
  </si>
  <si>
    <t>101743</t>
  </si>
  <si>
    <t>Pelders, Raymond</t>
  </si>
  <si>
    <t>101745</t>
  </si>
  <si>
    <t>Huibers, Tonnie</t>
  </si>
  <si>
    <t>101746</t>
  </si>
  <si>
    <t>Postelmans, Saskia</t>
  </si>
  <si>
    <t>101747</t>
  </si>
  <si>
    <t>van Huigenbos, Richard</t>
  </si>
  <si>
    <t>101750</t>
  </si>
  <si>
    <t>van der Wouden - Huisman, Jacqueline</t>
  </si>
  <si>
    <t>101751</t>
  </si>
  <si>
    <t>Raijmakers, Els</t>
  </si>
  <si>
    <t>101758</t>
  </si>
  <si>
    <t>Hukema, Sabine</t>
  </si>
  <si>
    <t>101760</t>
  </si>
  <si>
    <t>Huls, Jessica</t>
  </si>
  <si>
    <t>101761</t>
  </si>
  <si>
    <t>Romijn, Ton</t>
  </si>
  <si>
    <t>101763</t>
  </si>
  <si>
    <t>Schrotenboer, Irene</t>
  </si>
  <si>
    <t>101768</t>
  </si>
  <si>
    <t>van den Hurk, Bas</t>
  </si>
  <si>
    <t>101770</t>
  </si>
  <si>
    <t>van Stuijvenberg, Joost</t>
  </si>
  <si>
    <t>101771</t>
  </si>
  <si>
    <t>van den Hurk, Peter</t>
  </si>
  <si>
    <t>101775</t>
  </si>
  <si>
    <t>Vervoorn, Tamara</t>
  </si>
  <si>
    <t>101776</t>
  </si>
  <si>
    <t>Huijben, Ad</t>
  </si>
  <si>
    <t>101777</t>
  </si>
  <si>
    <t>Huijben, Ingrid</t>
  </si>
  <si>
    <t>101778</t>
  </si>
  <si>
    <t>Huijbers, Rob</t>
  </si>
  <si>
    <t>101779</t>
  </si>
  <si>
    <t>Huijbregts, Lotte</t>
  </si>
  <si>
    <t>101780</t>
  </si>
  <si>
    <t>Voesenek, Anke</t>
  </si>
  <si>
    <t>101781</t>
  </si>
  <si>
    <t>Huijsmans, Jeroen</t>
  </si>
  <si>
    <t>101782</t>
  </si>
  <si>
    <t>Kuijper - Wortelboer, Babs</t>
  </si>
  <si>
    <t>101783</t>
  </si>
  <si>
    <t>Huysmans, Marco</t>
  </si>
  <si>
    <t>101784</t>
  </si>
  <si>
    <t>Huijsmans, Willy</t>
  </si>
  <si>
    <t>101785</t>
  </si>
  <si>
    <t>Huijssoon, Lianne</t>
  </si>
  <si>
    <t>101786</t>
  </si>
  <si>
    <t>Huijsmans, Mechteld</t>
  </si>
  <si>
    <t>101790</t>
  </si>
  <si>
    <t>Musters, Hans</t>
  </si>
  <si>
    <t>101791</t>
  </si>
  <si>
    <t>van Iersel, Joost</t>
  </si>
  <si>
    <t>101792</t>
  </si>
  <si>
    <t>van Iersel, Rena</t>
  </si>
  <si>
    <t>101794</t>
  </si>
  <si>
    <t>van Ineveld, Frances</t>
  </si>
  <si>
    <t>101798</t>
  </si>
  <si>
    <t>van Jaarsveld, Mischa</t>
  </si>
  <si>
    <t>101801</t>
  </si>
  <si>
    <t>Sauvaitre - Jacobs, Elly</t>
  </si>
  <si>
    <t>101802</t>
  </si>
  <si>
    <t>Veninga, Petra</t>
  </si>
  <si>
    <t>101803</t>
  </si>
  <si>
    <t>Jacobs, Jo</t>
  </si>
  <si>
    <t>101804</t>
  </si>
  <si>
    <t>Jacobs, Loes</t>
  </si>
  <si>
    <t>101805</t>
  </si>
  <si>
    <t>Jacobs, Lidwien</t>
  </si>
  <si>
    <t>101815</t>
  </si>
  <si>
    <t>Janse, Reynier</t>
  </si>
  <si>
    <t>101820</t>
  </si>
  <si>
    <t>Jansen, Keetie</t>
  </si>
  <si>
    <t>101826</t>
  </si>
  <si>
    <t>Jansen, Jan</t>
  </si>
  <si>
    <t>101829</t>
  </si>
  <si>
    <t>Jansen, Aimee</t>
  </si>
  <si>
    <t>101830</t>
  </si>
  <si>
    <t>Jansen, Mark</t>
  </si>
  <si>
    <t>101833</t>
  </si>
  <si>
    <t>van Beek, Philip</t>
  </si>
  <si>
    <t>101836</t>
  </si>
  <si>
    <t>Janssen, Ton</t>
  </si>
  <si>
    <t>101838</t>
  </si>
  <si>
    <t>Janssen, Frans</t>
  </si>
  <si>
    <t>101840</t>
  </si>
  <si>
    <t>Janssen, Jeffrey</t>
  </si>
  <si>
    <t>101842</t>
  </si>
  <si>
    <t>van Hooft - Janssen, Anne</t>
  </si>
  <si>
    <t>101843</t>
  </si>
  <si>
    <t>Janssen, Jos</t>
  </si>
  <si>
    <t>101847</t>
  </si>
  <si>
    <t>Janssen, Marc</t>
  </si>
  <si>
    <t>101848</t>
  </si>
  <si>
    <t>Sep, José</t>
  </si>
  <si>
    <t>101851</t>
  </si>
  <si>
    <t>Janssen, Ruud</t>
  </si>
  <si>
    <t>101853</t>
  </si>
  <si>
    <t>Janssen, Wim</t>
  </si>
  <si>
    <t>101857</t>
  </si>
  <si>
    <t>Jaspars, Rob</t>
  </si>
  <si>
    <t>101861</t>
  </si>
  <si>
    <t>Jennen, Jean Paul</t>
  </si>
  <si>
    <t>101875</t>
  </si>
  <si>
    <t>de Jong, Toon</t>
  </si>
  <si>
    <t>101886</t>
  </si>
  <si>
    <t>de Jong, Jeanet</t>
  </si>
  <si>
    <t>101891</t>
  </si>
  <si>
    <t>de Jong, Maartje</t>
  </si>
  <si>
    <t>101892</t>
  </si>
  <si>
    <t>de Jong, Lydia</t>
  </si>
  <si>
    <t>101893</t>
  </si>
  <si>
    <t>Spijkers - de Jong, Riet</t>
  </si>
  <si>
    <t>101894</t>
  </si>
  <si>
    <t>de Jong - Stoop, Mandy</t>
  </si>
  <si>
    <t>101902</t>
  </si>
  <si>
    <t>Jongbloets, Jolande</t>
  </si>
  <si>
    <t>101903</t>
  </si>
  <si>
    <t>de Jonge, Robert</t>
  </si>
  <si>
    <t>101904</t>
  </si>
  <si>
    <t>Jongeling, Arnold</t>
  </si>
  <si>
    <t>101905</t>
  </si>
  <si>
    <t>Jongenelen, Claire</t>
  </si>
  <si>
    <t>101908</t>
  </si>
  <si>
    <t>de Jongh, Liesbeth</t>
  </si>
  <si>
    <t>101909</t>
  </si>
  <si>
    <t>de Jongh, Karlijn</t>
  </si>
  <si>
    <t>101910</t>
  </si>
  <si>
    <t>de Jongh, Nina</t>
  </si>
  <si>
    <t>101912</t>
  </si>
  <si>
    <t>Jonkers, Hans</t>
  </si>
  <si>
    <t>101916</t>
  </si>
  <si>
    <t>Jongen, Sander</t>
  </si>
  <si>
    <t>101917</t>
  </si>
  <si>
    <t>Klijs, Barbara</t>
  </si>
  <si>
    <t>101919</t>
  </si>
  <si>
    <t>Knight, Robert</t>
  </si>
  <si>
    <t>101922</t>
  </si>
  <si>
    <t>Ritsma, Karin</t>
  </si>
  <si>
    <t>101924</t>
  </si>
  <si>
    <t>Leijssenaar, Corine</t>
  </si>
  <si>
    <t>101926</t>
  </si>
  <si>
    <t>Jungeling, Rik</t>
  </si>
  <si>
    <t>101928</t>
  </si>
  <si>
    <t>Jurat, Najib</t>
  </si>
  <si>
    <t>101932</t>
  </si>
  <si>
    <t>van Kaam, Kees</t>
  </si>
  <si>
    <t>101934</t>
  </si>
  <si>
    <t>Kabel, Ben</t>
  </si>
  <si>
    <t>101935</t>
  </si>
  <si>
    <t>Broeders - Kaewthewi, Tew</t>
  </si>
  <si>
    <t>101938</t>
  </si>
  <si>
    <t>Kailuhu, Peter</t>
  </si>
  <si>
    <t>101948</t>
  </si>
  <si>
    <t>Kamp, Huub</t>
  </si>
  <si>
    <t>101954</t>
  </si>
  <si>
    <t>Kanters, Marie-Jose</t>
  </si>
  <si>
    <t>101957</t>
  </si>
  <si>
    <t>Kapteijn, Lian</t>
  </si>
  <si>
    <t>101958</t>
  </si>
  <si>
    <t>Kapteijns, Julia</t>
  </si>
  <si>
    <t>101959</t>
  </si>
  <si>
    <t>Kapteijns, Bart</t>
  </si>
  <si>
    <t>101964</t>
  </si>
  <si>
    <t>Karel, Yasmaine</t>
  </si>
  <si>
    <t>101966</t>
  </si>
  <si>
    <t>Karssen, Peter</t>
  </si>
  <si>
    <t>101968</t>
  </si>
  <si>
    <t>Kasbergen, Rene</t>
  </si>
  <si>
    <t>101969</t>
  </si>
  <si>
    <t>van Kastel, Natasja</t>
  </si>
  <si>
    <t>101971</t>
  </si>
  <si>
    <t>Kat - de Jong, Marian</t>
  </si>
  <si>
    <t>101974</t>
  </si>
  <si>
    <t>Kavelaars, Sabien</t>
  </si>
  <si>
    <t>101977</t>
  </si>
  <si>
    <t>Meulendijks, Nanne</t>
  </si>
  <si>
    <t>101980</t>
  </si>
  <si>
    <t>van de Kelft, Dimitri</t>
  </si>
  <si>
    <t>101982</t>
  </si>
  <si>
    <t>in 't Groen - Kemerink, Marenne</t>
  </si>
  <si>
    <t>101984</t>
  </si>
  <si>
    <t>van Kempen, Thea</t>
  </si>
  <si>
    <t>101985</t>
  </si>
  <si>
    <t>van Kempen, Rob</t>
  </si>
  <si>
    <t>101987</t>
  </si>
  <si>
    <t>Kemps, Arthur</t>
  </si>
  <si>
    <t>101988</t>
  </si>
  <si>
    <t>Kemps, Bart</t>
  </si>
  <si>
    <t>101993</t>
  </si>
  <si>
    <t>Kennis, Maria</t>
  </si>
  <si>
    <t>101995</t>
  </si>
  <si>
    <t>Kerckhaert, Hugo</t>
  </si>
  <si>
    <t>102002</t>
  </si>
  <si>
    <t>Verhelst, Ad</t>
  </si>
  <si>
    <t>102006</t>
  </si>
  <si>
    <t>Kersten, Miriam</t>
  </si>
  <si>
    <t>102008</t>
  </si>
  <si>
    <t>van Kessel, Adrie</t>
  </si>
  <si>
    <t>102010</t>
  </si>
  <si>
    <t>Struis, Emma</t>
  </si>
  <si>
    <t>102013</t>
  </si>
  <si>
    <t>Keur, Janine</t>
  </si>
  <si>
    <t>102015</t>
  </si>
  <si>
    <t>Keijsers, Bregje</t>
  </si>
  <si>
    <t>102017</t>
  </si>
  <si>
    <t>Keijzers, Danielle</t>
  </si>
  <si>
    <t>102023</t>
  </si>
  <si>
    <t>Kiefmeijer, Annemieke</t>
  </si>
  <si>
    <t>102026</t>
  </si>
  <si>
    <t>Kiene, Karen</t>
  </si>
  <si>
    <t>102030</t>
  </si>
  <si>
    <t>Killebrew, Paul</t>
  </si>
  <si>
    <t>102036</t>
  </si>
  <si>
    <t>Kivits, Eric</t>
  </si>
  <si>
    <t>102040</t>
  </si>
  <si>
    <t>Klavers, Jeannette</t>
  </si>
  <si>
    <t>102048</t>
  </si>
  <si>
    <t>Klein Entink, Reineke</t>
  </si>
  <si>
    <t>102049</t>
  </si>
  <si>
    <t>Klein Tijssink, Hester</t>
  </si>
  <si>
    <t>102051</t>
  </si>
  <si>
    <t>Kleinjan, Wilfred</t>
  </si>
  <si>
    <t>102052</t>
  </si>
  <si>
    <t>Kleiren, Jozef</t>
  </si>
  <si>
    <t>102057</t>
  </si>
  <si>
    <t>Klerx, Carina</t>
  </si>
  <si>
    <t>102060</t>
  </si>
  <si>
    <t>Klerkx, Maurice</t>
  </si>
  <si>
    <t>102063</t>
  </si>
  <si>
    <t>Romers - Klomp, Marieke</t>
  </si>
  <si>
    <t>102064</t>
  </si>
  <si>
    <t>Klompers, Gerda</t>
  </si>
  <si>
    <t>102069</t>
  </si>
  <si>
    <t>Schilt - Klop, Nicole</t>
  </si>
  <si>
    <t>102072</t>
  </si>
  <si>
    <t>Clarke - van de Klundert, Patricia</t>
  </si>
  <si>
    <t>102075</t>
  </si>
  <si>
    <t>Klijn, Peter</t>
  </si>
  <si>
    <t>102076</t>
  </si>
  <si>
    <t>Timmer, Milou</t>
  </si>
  <si>
    <t>102078</t>
  </si>
  <si>
    <t>Knaven, Edward</t>
  </si>
  <si>
    <t>102083</t>
  </si>
  <si>
    <t>Knol, Renate</t>
  </si>
  <si>
    <t>102087</t>
  </si>
  <si>
    <t>Knook, Paul</t>
  </si>
  <si>
    <t>102093</t>
  </si>
  <si>
    <t>Koek, Gerard</t>
  </si>
  <si>
    <t>102094</t>
  </si>
  <si>
    <t>Koemans, Lilian</t>
  </si>
  <si>
    <t>102100</t>
  </si>
  <si>
    <t>Koert, Yvonne</t>
  </si>
  <si>
    <t>102107</t>
  </si>
  <si>
    <t>Kok, Aad</t>
  </si>
  <si>
    <t>102109</t>
  </si>
  <si>
    <t>Jungeling - de Kok, Angelique</t>
  </si>
  <si>
    <t>102111</t>
  </si>
  <si>
    <t>Kokkinou, Alinda</t>
  </si>
  <si>
    <t>102116</t>
  </si>
  <si>
    <t>Kolen, Mart</t>
  </si>
  <si>
    <t>102117</t>
  </si>
  <si>
    <t>Kolks, Laurens</t>
  </si>
  <si>
    <t>102131</t>
  </si>
  <si>
    <t>de Koning, Marjon</t>
  </si>
  <si>
    <t>102132</t>
  </si>
  <si>
    <t>Konings, Anita</t>
  </si>
  <si>
    <t>102135</t>
  </si>
  <si>
    <t>Kooger, Miriam</t>
  </si>
  <si>
    <t>102136</t>
  </si>
  <si>
    <t>Kool, Renee</t>
  </si>
  <si>
    <t>102138</t>
  </si>
  <si>
    <t>Koolen, Joyce</t>
  </si>
  <si>
    <t>102144</t>
  </si>
  <si>
    <t>Koot, Paul</t>
  </si>
  <si>
    <t>102149</t>
  </si>
  <si>
    <t>Kop, Matti</t>
  </si>
  <si>
    <t>102150</t>
  </si>
  <si>
    <t>Kop Jansen, Pieter</t>
  </si>
  <si>
    <t>102153</t>
  </si>
  <si>
    <t>Soogelée, Raoul</t>
  </si>
  <si>
    <t>102155</t>
  </si>
  <si>
    <t>Korchi, Houda</t>
  </si>
  <si>
    <t>102156</t>
  </si>
  <si>
    <t>Koreman, Judith</t>
  </si>
  <si>
    <t>102157</t>
  </si>
  <si>
    <t>Korporaal, Anita</t>
  </si>
  <si>
    <t>102158</t>
  </si>
  <si>
    <t>van de Korput, Jeroen</t>
  </si>
  <si>
    <t>102160</t>
  </si>
  <si>
    <t>Korsmit, George</t>
  </si>
  <si>
    <t>102161</t>
  </si>
  <si>
    <t>Korsten, Debby</t>
  </si>
  <si>
    <t>102163</t>
  </si>
  <si>
    <t>de Kort, Bjorn</t>
  </si>
  <si>
    <t>102164</t>
  </si>
  <si>
    <t>de Kort, Patrick</t>
  </si>
  <si>
    <t>102168</t>
  </si>
  <si>
    <t>van Mierlo, Eric</t>
  </si>
  <si>
    <t>102169</t>
  </si>
  <si>
    <t>Korteweg, Jaap</t>
  </si>
  <si>
    <t>102173</t>
  </si>
  <si>
    <t>Snoeren, Paskal</t>
  </si>
  <si>
    <t>102175</t>
  </si>
  <si>
    <t>van der Kouwe, Ad</t>
  </si>
  <si>
    <t>102176</t>
  </si>
  <si>
    <t>Mijvis, Inge</t>
  </si>
  <si>
    <t>102178</t>
  </si>
  <si>
    <t>de Jong, Veronique</t>
  </si>
  <si>
    <t>102183</t>
  </si>
  <si>
    <t>Glaudemans - van der Krabben, Anouk</t>
  </si>
  <si>
    <t>102185</t>
  </si>
  <si>
    <t>Krabbendam, Lieuweke</t>
  </si>
  <si>
    <t>102187</t>
  </si>
  <si>
    <t>Szeto, Shau-Sha</t>
  </si>
  <si>
    <t>102189</t>
  </si>
  <si>
    <t>Kramer, Nina</t>
  </si>
  <si>
    <t>102191</t>
  </si>
  <si>
    <t>Ruhl, Antal</t>
  </si>
  <si>
    <t>102195</t>
  </si>
  <si>
    <t>Kremers, Ingrid</t>
  </si>
  <si>
    <t>102196</t>
  </si>
  <si>
    <t>Luijten, Bart</t>
  </si>
  <si>
    <t>102198</t>
  </si>
  <si>
    <t>Kretschmann, Tom</t>
  </si>
  <si>
    <t>102199</t>
  </si>
  <si>
    <t>van Kreij, Jos</t>
  </si>
  <si>
    <t>102203</t>
  </si>
  <si>
    <t>Kroes, Ellen</t>
  </si>
  <si>
    <t>102205</t>
  </si>
  <si>
    <t>Kroeske, Diederich</t>
  </si>
  <si>
    <t>102207</t>
  </si>
  <si>
    <t>Postma, Simon</t>
  </si>
  <si>
    <t>102213</t>
  </si>
  <si>
    <t>de Kroon, Karin</t>
  </si>
  <si>
    <t>102214</t>
  </si>
  <si>
    <t>van Kruining, Ineke</t>
  </si>
  <si>
    <t>102221</t>
  </si>
  <si>
    <t>Timp, Lolo</t>
  </si>
  <si>
    <t>102222</t>
  </si>
  <si>
    <t>Krutwagen, Ellen</t>
  </si>
  <si>
    <t>102223</t>
  </si>
  <si>
    <t>van Kruijsdijk, Hetty</t>
  </si>
  <si>
    <t>102229</t>
  </si>
  <si>
    <t>Krijgsman, Karin</t>
  </si>
  <si>
    <t>102232</t>
  </si>
  <si>
    <t>Krijnen, Renske</t>
  </si>
  <si>
    <t>102233</t>
  </si>
  <si>
    <t>Koop, Meike</t>
  </si>
  <si>
    <t>102237</t>
  </si>
  <si>
    <t>Kuiper, Maurice</t>
  </si>
  <si>
    <t>102240</t>
  </si>
  <si>
    <t>Kuipers, Norbert</t>
  </si>
  <si>
    <t>102241</t>
  </si>
  <si>
    <t>Kuiters, Rob</t>
  </si>
  <si>
    <t>102247</t>
  </si>
  <si>
    <t>Kursten, Anja</t>
  </si>
  <si>
    <t>102255</t>
  </si>
  <si>
    <t>Kuijer, Caroline</t>
  </si>
  <si>
    <t>102257</t>
  </si>
  <si>
    <t>Kuijken, Henk</t>
  </si>
  <si>
    <t>102260</t>
  </si>
  <si>
    <t>Kuijpers, Daphne</t>
  </si>
  <si>
    <t>102262</t>
  </si>
  <si>
    <t>Cox - Kuijpers, Hennie</t>
  </si>
  <si>
    <t>102265</t>
  </si>
  <si>
    <t>Kuijpers, Will</t>
  </si>
  <si>
    <t>102268</t>
  </si>
  <si>
    <t>Hendrickx - Kuijstermans, Marina</t>
  </si>
  <si>
    <t>102269</t>
  </si>
  <si>
    <t>Kuijten, Marco</t>
  </si>
  <si>
    <t>102271</t>
  </si>
  <si>
    <t>Kuijten, Godefridus</t>
  </si>
  <si>
    <t>102272</t>
  </si>
  <si>
    <t>Kuijten, Annelies</t>
  </si>
  <si>
    <t>102277</t>
  </si>
  <si>
    <t>op de Laak, Peter</t>
  </si>
  <si>
    <t>102284</t>
  </si>
  <si>
    <t>van Laarhoven, Inge</t>
  </si>
  <si>
    <t>102290</t>
  </si>
  <si>
    <t>Laban, Hans</t>
  </si>
  <si>
    <t>102295</t>
  </si>
  <si>
    <t>Ruijs - Laurant, Antoinette</t>
  </si>
  <si>
    <t>102300</t>
  </si>
  <si>
    <t>Lamerigts, Pé</t>
  </si>
  <si>
    <t>102301</t>
  </si>
  <si>
    <t>Lamers, Herman</t>
  </si>
  <si>
    <t>102302</t>
  </si>
  <si>
    <t>van der Meer, Natasja</t>
  </si>
  <si>
    <t>102303</t>
  </si>
  <si>
    <t>Sommer - Lameijer, Jolande</t>
  </si>
  <si>
    <t>102304</t>
  </si>
  <si>
    <t>Lamers, Rick</t>
  </si>
  <si>
    <t>102305</t>
  </si>
  <si>
    <t>Langeraar - Lammers, Christine</t>
  </si>
  <si>
    <t>102306</t>
  </si>
  <si>
    <t>Oerlemans, Bart</t>
  </si>
  <si>
    <t>102307</t>
  </si>
  <si>
    <t>Janssen - Cheng, Kangli</t>
  </si>
  <si>
    <t>102308</t>
  </si>
  <si>
    <t>van Loon, Kim</t>
  </si>
  <si>
    <t>102309</t>
  </si>
  <si>
    <t>Lamri, Sihame</t>
  </si>
  <si>
    <t>102311</t>
  </si>
  <si>
    <t>Landkroon, Pieter</t>
  </si>
  <si>
    <t>102315</t>
  </si>
  <si>
    <t>Langen, Hans</t>
  </si>
  <si>
    <t>102317</t>
  </si>
  <si>
    <t>de Langen, Koert</t>
  </si>
  <si>
    <t>102321</t>
  </si>
  <si>
    <t>van de Langenberg, Emily</t>
  </si>
  <si>
    <t>102333</t>
  </si>
  <si>
    <t>Laurijsen, Piet</t>
  </si>
  <si>
    <t>102336</t>
  </si>
  <si>
    <t>Mossel - Laurijssen, Margie</t>
  </si>
  <si>
    <t>102338</t>
  </si>
  <si>
    <t>Goossens - Lauwen, Charlotte</t>
  </si>
  <si>
    <t>102341</t>
  </si>
  <si>
    <t>Lavalaye, Heleen</t>
  </si>
  <si>
    <t>102342</t>
  </si>
  <si>
    <t>Lazaar, Ismail</t>
  </si>
  <si>
    <t>102343</t>
  </si>
  <si>
    <t>Monfils, Stephanie</t>
  </si>
  <si>
    <t>102345</t>
  </si>
  <si>
    <t>van der Lee, Frank</t>
  </si>
  <si>
    <t>102347</t>
  </si>
  <si>
    <t>Lenting - Leemans, Marlon</t>
  </si>
  <si>
    <t>102348</t>
  </si>
  <si>
    <t>Leenaerts, Karen</t>
  </si>
  <si>
    <t>102350</t>
  </si>
  <si>
    <t>Leenders, Huib</t>
  </si>
  <si>
    <t>102353</t>
  </si>
  <si>
    <t>Leene, Bert</t>
  </si>
  <si>
    <t>102355</t>
  </si>
  <si>
    <t>Leentfaar, Janwillem</t>
  </si>
  <si>
    <t>102357</t>
  </si>
  <si>
    <t>Leermakers, Marcel</t>
  </si>
  <si>
    <t>102358</t>
  </si>
  <si>
    <t>de Leeuw, Ivo</t>
  </si>
  <si>
    <t>102359</t>
  </si>
  <si>
    <t>de Leeuw, Karen</t>
  </si>
  <si>
    <t>102363</t>
  </si>
  <si>
    <t>van Poppel - van den Broek, Marga</t>
  </si>
  <si>
    <t>102368</t>
  </si>
  <si>
    <t>Lefferts, Ageeth</t>
  </si>
  <si>
    <t>102369</t>
  </si>
  <si>
    <t>Steinfort, Lisa</t>
  </si>
  <si>
    <t>102373</t>
  </si>
  <si>
    <t>Lelkes, Paul</t>
  </si>
  <si>
    <t>102375</t>
  </si>
  <si>
    <t>Lem, Mirella</t>
  </si>
  <si>
    <t>102376</t>
  </si>
  <si>
    <t>Lelijveld, Marga</t>
  </si>
  <si>
    <t>102378</t>
  </si>
  <si>
    <t>Lemmens, Linda</t>
  </si>
  <si>
    <t>102382</t>
  </si>
  <si>
    <t>Grahame, Nathalie</t>
  </si>
  <si>
    <t>102386</t>
  </si>
  <si>
    <t>Giesen, Carolien</t>
  </si>
  <si>
    <t>102387</t>
  </si>
  <si>
    <t>Leijdekkers, Rob</t>
  </si>
  <si>
    <t>102389</t>
  </si>
  <si>
    <t>Leijh, Gabrielle</t>
  </si>
  <si>
    <t>102392</t>
  </si>
  <si>
    <t>van Hartesveldt, Arjan</t>
  </si>
  <si>
    <t>102393</t>
  </si>
  <si>
    <t>Leijten, Willem</t>
  </si>
  <si>
    <t>102396</t>
  </si>
  <si>
    <t>Li, Shen</t>
  </si>
  <si>
    <t>102397</t>
  </si>
  <si>
    <t>van der Lichte, Erik</t>
  </si>
  <si>
    <t>102399</t>
  </si>
  <si>
    <t>Liebregts, Malou</t>
  </si>
  <si>
    <t>102400</t>
  </si>
  <si>
    <t>van der Kruk - Liebregts, Marion</t>
  </si>
  <si>
    <t>102401</t>
  </si>
  <si>
    <t>Amsterdam, Karien</t>
  </si>
  <si>
    <t>102405</t>
  </si>
  <si>
    <t>van Lieshout, Clemy</t>
  </si>
  <si>
    <t>102406</t>
  </si>
  <si>
    <t>Kuijpers - van Lieshout, Tineke</t>
  </si>
  <si>
    <t>102408</t>
  </si>
  <si>
    <t>Mouthaan, Serge</t>
  </si>
  <si>
    <t>102409</t>
  </si>
  <si>
    <t>Ligthart, Peggy</t>
  </si>
  <si>
    <t>102415</t>
  </si>
  <si>
    <t>Lindelauf, Paul</t>
  </si>
  <si>
    <t>102418</t>
  </si>
  <si>
    <t>Demouge - van der Linden, Marjolein</t>
  </si>
  <si>
    <t>102424</t>
  </si>
  <si>
    <t>Meeren, Tinke</t>
  </si>
  <si>
    <t>102426</t>
  </si>
  <si>
    <t>Linders, Jannes</t>
  </si>
  <si>
    <t>102431</t>
  </si>
  <si>
    <t>Linscheer, Varidi</t>
  </si>
  <si>
    <t>102434</t>
  </si>
  <si>
    <t>Lips, Melanie</t>
  </si>
  <si>
    <t>102438</t>
  </si>
  <si>
    <t>Litjens, Petra</t>
  </si>
  <si>
    <t>102446</t>
  </si>
  <si>
    <t>van Loenhout, Peter</t>
  </si>
  <si>
    <t>102447</t>
  </si>
  <si>
    <t>Logghe, Inge</t>
  </si>
  <si>
    <t>102450</t>
  </si>
  <si>
    <t>van Lommel, Patrick</t>
  </si>
  <si>
    <t>102452</t>
  </si>
  <si>
    <t>van den Akkerveken - Lommers, Margot</t>
  </si>
  <si>
    <t>102453</t>
  </si>
  <si>
    <t>Lommertzen, Mascha</t>
  </si>
  <si>
    <t>102456</t>
  </si>
  <si>
    <t>van de Loo, Martine</t>
  </si>
  <si>
    <t>102458</t>
  </si>
  <si>
    <t>Timmermans - van Loon, Kitty</t>
  </si>
  <si>
    <t>102459</t>
  </si>
  <si>
    <t>Mengede - van Loon, Corina</t>
  </si>
  <si>
    <t>102460</t>
  </si>
  <si>
    <t>van Loon, Brigitte</t>
  </si>
  <si>
    <t>102464</t>
  </si>
  <si>
    <t>van Loon, Marjolein</t>
  </si>
  <si>
    <t>102467</t>
  </si>
  <si>
    <t>van Loon, Sophie</t>
  </si>
  <si>
    <t>102468</t>
  </si>
  <si>
    <t>Loonen, Annemieke</t>
  </si>
  <si>
    <t>102469</t>
  </si>
  <si>
    <t>Gruenbaum, Tatia</t>
  </si>
  <si>
    <t>102470</t>
  </si>
  <si>
    <t>Reijmers - van der Loop, Marianne</t>
  </si>
  <si>
    <t>102475</t>
  </si>
  <si>
    <t>Looijse, Pieter</t>
  </si>
  <si>
    <t>102476</t>
  </si>
  <si>
    <t>Looze, Huub</t>
  </si>
  <si>
    <t>102478</t>
  </si>
  <si>
    <t>de Louw, Linda</t>
  </si>
  <si>
    <t>102483</t>
  </si>
  <si>
    <t>Ludlage, Jobert</t>
  </si>
  <si>
    <t>102485</t>
  </si>
  <si>
    <t>Lugthart, Sarah</t>
  </si>
  <si>
    <t>102490</t>
  </si>
  <si>
    <t>Lukassen, Bianca</t>
  </si>
  <si>
    <t>102492</t>
  </si>
  <si>
    <t>Woutersen, Mirjam</t>
  </si>
  <si>
    <t>102493</t>
  </si>
  <si>
    <t>Luteijn, Marian</t>
  </si>
  <si>
    <t>102498</t>
  </si>
  <si>
    <t>van Beek - Luijckx, Lisette</t>
  </si>
  <si>
    <t>102500</t>
  </si>
  <si>
    <t>Luijks, Suzanne</t>
  </si>
  <si>
    <t>102502</t>
  </si>
  <si>
    <t>Luijken, Kees</t>
  </si>
  <si>
    <t>102503</t>
  </si>
  <si>
    <t>Luijks, Martijn</t>
  </si>
  <si>
    <t>102506</t>
  </si>
  <si>
    <t>Luijkx, Antoinette</t>
  </si>
  <si>
    <t>102507</t>
  </si>
  <si>
    <t>Dorren, Charlotte</t>
  </si>
  <si>
    <t>102508</t>
  </si>
  <si>
    <t>Luijsterburg, Ingrid</t>
  </si>
  <si>
    <t>102509</t>
  </si>
  <si>
    <t>van Gestel, Jules</t>
  </si>
  <si>
    <t>102513</t>
  </si>
  <si>
    <t>Visbach - Govers, Lotte</t>
  </si>
  <si>
    <t>102518</t>
  </si>
  <si>
    <t>Maas, Lobke</t>
  </si>
  <si>
    <t>102519</t>
  </si>
  <si>
    <t>Vriens, Zaza</t>
  </si>
  <si>
    <t>102532</t>
  </si>
  <si>
    <t>Magendans, Liane</t>
  </si>
  <si>
    <t>102535</t>
  </si>
  <si>
    <t>le Mair, Wim</t>
  </si>
  <si>
    <t>102536</t>
  </si>
  <si>
    <t>Maliadas, Andreas</t>
  </si>
  <si>
    <t>102540</t>
  </si>
  <si>
    <t>Knijnenburg, Daphne</t>
  </si>
  <si>
    <t>102549</t>
  </si>
  <si>
    <t>Mannie, Ramon</t>
  </si>
  <si>
    <t>102552</t>
  </si>
  <si>
    <t>Marcelissen, Michel</t>
  </si>
  <si>
    <t>102554</t>
  </si>
  <si>
    <t>Marchand, Sergio</t>
  </si>
  <si>
    <t>102555</t>
  </si>
  <si>
    <t>Botz, Peter</t>
  </si>
  <si>
    <t>102556</t>
  </si>
  <si>
    <t>Mares, Marleen</t>
  </si>
  <si>
    <t>102559</t>
  </si>
  <si>
    <t>van der Mark, Francoise</t>
  </si>
  <si>
    <t>102560</t>
  </si>
  <si>
    <t>Marks, Monique</t>
  </si>
  <si>
    <t>102563</t>
  </si>
  <si>
    <t>Marquez Luzardo, Nathalie</t>
  </si>
  <si>
    <t>102566</t>
  </si>
  <si>
    <t>van de Ven, Monique</t>
  </si>
  <si>
    <t>102568</t>
  </si>
  <si>
    <t>Böcker, Maarten</t>
  </si>
  <si>
    <t>102573</t>
  </si>
  <si>
    <t>Marijnissen, Diana</t>
  </si>
  <si>
    <t>102574</t>
  </si>
  <si>
    <t>Dullemond, Ernst</t>
  </si>
  <si>
    <t>102575</t>
  </si>
  <si>
    <t>Marijnissen, Paul</t>
  </si>
  <si>
    <t>102576</t>
  </si>
  <si>
    <t>de Mast, Paul</t>
  </si>
  <si>
    <t>102577</t>
  </si>
  <si>
    <t>Matheeuwsen, Natascha</t>
  </si>
  <si>
    <t>102582</t>
  </si>
  <si>
    <t>Matthijsse - Lampaert, Eline</t>
  </si>
  <si>
    <t>102587</t>
  </si>
  <si>
    <t>Matzinger, Sasja</t>
  </si>
  <si>
    <t>102589</t>
  </si>
  <si>
    <t>Essink - Matzinger, Caroline</t>
  </si>
  <si>
    <t>102592</t>
  </si>
  <si>
    <t>van der Mee, Albert</t>
  </si>
  <si>
    <t>102593</t>
  </si>
  <si>
    <t>van Meer, Diana</t>
  </si>
  <si>
    <t>102595</t>
  </si>
  <si>
    <t>van Meer, Piet</t>
  </si>
  <si>
    <t>102596</t>
  </si>
  <si>
    <t>van Meer, Mathieu</t>
  </si>
  <si>
    <t>102598</t>
  </si>
  <si>
    <t>van der Meer, Mariette</t>
  </si>
  <si>
    <t>102600</t>
  </si>
  <si>
    <t>Brouwers, Janneke</t>
  </si>
  <si>
    <t>102601</t>
  </si>
  <si>
    <t>Meerman, Hans</t>
  </si>
  <si>
    <t>102605</t>
  </si>
  <si>
    <t>Meesters, Leon</t>
  </si>
  <si>
    <t>102606</t>
  </si>
  <si>
    <t>Meeuwenoord, Mark</t>
  </si>
  <si>
    <t>102608</t>
  </si>
  <si>
    <t>Hengst, Tom</t>
  </si>
  <si>
    <t>102609</t>
  </si>
  <si>
    <t>Torringa, Heleen</t>
  </si>
  <si>
    <t>102614</t>
  </si>
  <si>
    <t>Melis, Edwin</t>
  </si>
  <si>
    <t>102617</t>
  </si>
  <si>
    <t>van Hoorn, Ilonka</t>
  </si>
  <si>
    <t>102619</t>
  </si>
  <si>
    <t>van Melle, Jonathan</t>
  </si>
  <si>
    <t>102622</t>
  </si>
  <si>
    <t>Mendelaar, Henriette</t>
  </si>
  <si>
    <t>102623</t>
  </si>
  <si>
    <t>Menke, Jimi</t>
  </si>
  <si>
    <t>102624</t>
  </si>
  <si>
    <t>Menken, Quirijn</t>
  </si>
  <si>
    <t>102627</t>
  </si>
  <si>
    <t>van de Corput - Mensen, Laura</t>
  </si>
  <si>
    <t>102630</t>
  </si>
  <si>
    <t>Merks, Jeannette</t>
  </si>
  <si>
    <t>102632</t>
  </si>
  <si>
    <t>Ackermans, Thieu</t>
  </si>
  <si>
    <t>102634</t>
  </si>
  <si>
    <t>Mes, Ted</t>
  </si>
  <si>
    <t>102640</t>
  </si>
  <si>
    <t>Mestdagh, Joke</t>
  </si>
  <si>
    <t>102641</t>
  </si>
  <si>
    <t>Mestriner, Judith</t>
  </si>
  <si>
    <t>102655</t>
  </si>
  <si>
    <t>Meijer, Gerda</t>
  </si>
  <si>
    <t>102657</t>
  </si>
  <si>
    <t>Meijer, Siwert</t>
  </si>
  <si>
    <t>102662</t>
  </si>
  <si>
    <t>Punte, Esther</t>
  </si>
  <si>
    <t>102667</t>
  </si>
  <si>
    <t>Michielsen, Kees</t>
  </si>
  <si>
    <t>102669</t>
  </si>
  <si>
    <t>Vissers - Michielsen, Mariette</t>
  </si>
  <si>
    <t>102670</t>
  </si>
  <si>
    <t>Bon, Fred</t>
  </si>
  <si>
    <t>102671</t>
  </si>
  <si>
    <t>Middelhoff, Marjan</t>
  </si>
  <si>
    <t>102672</t>
  </si>
  <si>
    <t>Mielech, Grazyna</t>
  </si>
  <si>
    <t>102673</t>
  </si>
  <si>
    <t>Mieremet, Marlies</t>
  </si>
  <si>
    <t>102677</t>
  </si>
  <si>
    <t>van Miert, Paul</t>
  </si>
  <si>
    <t>102683</t>
  </si>
  <si>
    <t>Minnaert, Paul</t>
  </si>
  <si>
    <t>102688</t>
  </si>
  <si>
    <t>Moeglen, Roger</t>
  </si>
  <si>
    <t>102693</t>
  </si>
  <si>
    <t>Moerlands, Jani</t>
  </si>
  <si>
    <t>102694</t>
  </si>
  <si>
    <t>van den Meiracker, Maud</t>
  </si>
  <si>
    <t>102695</t>
  </si>
  <si>
    <t>Moes, Christian</t>
  </si>
  <si>
    <t>102696</t>
  </si>
  <si>
    <t>Moggre, Paul</t>
  </si>
  <si>
    <t>102698</t>
  </si>
  <si>
    <t>Sikkema, Nienke</t>
  </si>
  <si>
    <t>102699</t>
  </si>
  <si>
    <t>Mol, Andy</t>
  </si>
  <si>
    <t>102705</t>
  </si>
  <si>
    <t>Demandt, Anja</t>
  </si>
  <si>
    <t>102707</t>
  </si>
  <si>
    <t>Kiens, Chantal</t>
  </si>
  <si>
    <t>102708</t>
  </si>
  <si>
    <t>van der Molen, Marcel</t>
  </si>
  <si>
    <t>102712</t>
  </si>
  <si>
    <t>Molkenboer, Marcel</t>
  </si>
  <si>
    <t>102713</t>
  </si>
  <si>
    <t>van Moll, Corina</t>
  </si>
  <si>
    <t>102717</t>
  </si>
  <si>
    <t>Mols, Germaine</t>
  </si>
  <si>
    <t>102721</t>
  </si>
  <si>
    <t>Schoenmakers - van Montfoort, Regina</t>
  </si>
  <si>
    <t>102723</t>
  </si>
  <si>
    <t>Montizaan, Jan</t>
  </si>
  <si>
    <t>102726</t>
  </si>
  <si>
    <t>Moonen, Leonne</t>
  </si>
  <si>
    <t>102732</t>
  </si>
  <si>
    <t>Mooij, Sebastiaan</t>
  </si>
  <si>
    <t>102736</t>
  </si>
  <si>
    <t>Motavassel, Abdol</t>
  </si>
  <si>
    <t>102740</t>
  </si>
  <si>
    <t>van Mourik, Liesbeth</t>
  </si>
  <si>
    <t>102743</t>
  </si>
  <si>
    <t>Mouwen, Floris</t>
  </si>
  <si>
    <t>102745</t>
  </si>
  <si>
    <t>Mouwen, Sandra</t>
  </si>
  <si>
    <t>102748</t>
  </si>
  <si>
    <t>Muffels, Kitty</t>
  </si>
  <si>
    <t>102750</t>
  </si>
  <si>
    <t>Lugtigheid, Charlot</t>
  </si>
  <si>
    <t>102751</t>
  </si>
  <si>
    <t>Mulder, Angelo</t>
  </si>
  <si>
    <t>102753</t>
  </si>
  <si>
    <t>Mulder, Janneke</t>
  </si>
  <si>
    <t>102758</t>
  </si>
  <si>
    <t>Mulders, Marijn</t>
  </si>
  <si>
    <t>102765</t>
  </si>
  <si>
    <t>Musch, Mariska</t>
  </si>
  <si>
    <t>102766</t>
  </si>
  <si>
    <t>Müskens, Maud</t>
  </si>
  <si>
    <t>102770</t>
  </si>
  <si>
    <t>Mutsaers, Bert</t>
  </si>
  <si>
    <t>102772</t>
  </si>
  <si>
    <t>Mutsaers, Rob</t>
  </si>
  <si>
    <t>102779</t>
  </si>
  <si>
    <t>Nabben, Nicolle</t>
  </si>
  <si>
    <t>102780</t>
  </si>
  <si>
    <t>Nagtzaam, Krijn</t>
  </si>
  <si>
    <t>102786</t>
  </si>
  <si>
    <t>Nasser Allah, Ahmed</t>
  </si>
  <si>
    <t>102792</t>
  </si>
  <si>
    <t>Nefkens, Christa</t>
  </si>
  <si>
    <t>102794</t>
  </si>
  <si>
    <t>Neger, Dasja</t>
  </si>
  <si>
    <t>102798</t>
  </si>
  <si>
    <t>Kooreman - Nelissen, Janine</t>
  </si>
  <si>
    <t>102800</t>
  </si>
  <si>
    <t>Nelissen, Theo</t>
  </si>
  <si>
    <t>102803</t>
  </si>
  <si>
    <t>Meesters, Irene</t>
  </si>
  <si>
    <t>102805</t>
  </si>
  <si>
    <t>Nevels, Dennis</t>
  </si>
  <si>
    <t>102808</t>
  </si>
  <si>
    <t>Hoens, Peter</t>
  </si>
  <si>
    <t>102810</t>
  </si>
  <si>
    <t>Maliepaard - van Nielen, Carla</t>
  </si>
  <si>
    <t>102814</t>
  </si>
  <si>
    <t>Wissels, Edith</t>
  </si>
  <si>
    <t>102818</t>
  </si>
  <si>
    <t>Nieweg, Bouke</t>
  </si>
  <si>
    <t>102819</t>
  </si>
  <si>
    <t>Mutsaers, Bart</t>
  </si>
  <si>
    <t>102821</t>
  </si>
  <si>
    <t>Nix, Dick</t>
  </si>
  <si>
    <t>102822</t>
  </si>
  <si>
    <t>Nobelen, Janneke</t>
  </si>
  <si>
    <t>102823</t>
  </si>
  <si>
    <t>Diepen - Nobelen, Margot</t>
  </si>
  <si>
    <t>102826</t>
  </si>
  <si>
    <t>Margry, Bram</t>
  </si>
  <si>
    <t>102828</t>
  </si>
  <si>
    <t>van Noord, Ursula</t>
  </si>
  <si>
    <t>102831</t>
  </si>
  <si>
    <t>Noordzij, Matthias</t>
  </si>
  <si>
    <t>102832</t>
  </si>
  <si>
    <t>van Noort, Edgar</t>
  </si>
  <si>
    <t>102839</t>
  </si>
  <si>
    <t>Nova, Natasja</t>
  </si>
  <si>
    <t>102841</t>
  </si>
  <si>
    <t>Victoria - van Nuenen, Wendy</t>
  </si>
  <si>
    <t>102848</t>
  </si>
  <si>
    <t>van Nunen, Annet</t>
  </si>
  <si>
    <t>102849</t>
  </si>
  <si>
    <t>Nuijens, Caroline</t>
  </si>
  <si>
    <t>102854</t>
  </si>
  <si>
    <t>Nijlunsing, Carla</t>
  </si>
  <si>
    <t>102860</t>
  </si>
  <si>
    <t>Nijst, Annemiek</t>
  </si>
  <si>
    <t>102862</t>
  </si>
  <si>
    <t>Putters, Monique</t>
  </si>
  <si>
    <t>102864</t>
  </si>
  <si>
    <t>van Oene, Daniëla</t>
  </si>
  <si>
    <t>102865</t>
  </si>
  <si>
    <t>Petrov, Alexander</t>
  </si>
  <si>
    <t>102866</t>
  </si>
  <si>
    <t>Vervaart, Anita</t>
  </si>
  <si>
    <t>102868</t>
  </si>
  <si>
    <t>van Rotterdam, Bart</t>
  </si>
  <si>
    <t>102869</t>
  </si>
  <si>
    <t>Zondag - Hobé, Christa</t>
  </si>
  <si>
    <t>102870</t>
  </si>
  <si>
    <t>Luijkx - van Oers, Sanne</t>
  </si>
  <si>
    <t>102871</t>
  </si>
  <si>
    <t>Ramaekers, Raymond</t>
  </si>
  <si>
    <t>102873</t>
  </si>
  <si>
    <t>van Oevelen, Eric</t>
  </si>
  <si>
    <t>102874</t>
  </si>
  <si>
    <t>Eilering, Marc</t>
  </si>
  <si>
    <t>102878</t>
  </si>
  <si>
    <t>Jacobs - Poleij, Sandra</t>
  </si>
  <si>
    <t>102883</t>
  </si>
  <si>
    <t>Mansour, Inti</t>
  </si>
  <si>
    <t>102885</t>
  </si>
  <si>
    <t>Oosterwijk, Frank</t>
  </si>
  <si>
    <t>102886</t>
  </si>
  <si>
    <t>Tiesing, Harold</t>
  </si>
  <si>
    <t>102887</t>
  </si>
  <si>
    <t>Jaspers - Oomen, Carina</t>
  </si>
  <si>
    <t>102888</t>
  </si>
  <si>
    <t>Oomen, Caroline</t>
  </si>
  <si>
    <t>102889</t>
  </si>
  <si>
    <t>Oom, Sandra</t>
  </si>
  <si>
    <t>102892</t>
  </si>
  <si>
    <t>van Meer - Oomen, Gerdie</t>
  </si>
  <si>
    <t>102893</t>
  </si>
  <si>
    <t>Oomen, Nicole</t>
  </si>
  <si>
    <t>102900</t>
  </si>
  <si>
    <t>Schulte - Oor, Armanda</t>
  </si>
  <si>
    <t>102901</t>
  </si>
  <si>
    <t>van Oord, Sebastiaan</t>
  </si>
  <si>
    <t>102903</t>
  </si>
  <si>
    <t>van Oorschot, Ronald</t>
  </si>
  <si>
    <t>102904</t>
  </si>
  <si>
    <t>van Oort, Lieke</t>
  </si>
  <si>
    <t>102907</t>
  </si>
  <si>
    <t>Oostenbrink, Betty</t>
  </si>
  <si>
    <t>102918</t>
  </si>
  <si>
    <t>Verhagen, Martijn</t>
  </si>
  <si>
    <t>102919</t>
  </si>
  <si>
    <t>van Oosterhout, Loes</t>
  </si>
  <si>
    <t>102921</t>
  </si>
  <si>
    <t>Oostindie, Jan</t>
  </si>
  <si>
    <t>102922</t>
  </si>
  <si>
    <t>Oosting, Ger</t>
  </si>
  <si>
    <t>102924</t>
  </si>
  <si>
    <t>Ooijen, Bert</t>
  </si>
  <si>
    <t>102925</t>
  </si>
  <si>
    <t>van Ooijen, Ria</t>
  </si>
  <si>
    <t>102928</t>
  </si>
  <si>
    <t>Thorn Leeson, Sarah</t>
  </si>
  <si>
    <t>102930</t>
  </si>
  <si>
    <t>Opdam, Arnaud</t>
  </si>
  <si>
    <t>102931</t>
  </si>
  <si>
    <t>van Moorsel - Maas, Walda</t>
  </si>
  <si>
    <t>102932</t>
  </si>
  <si>
    <t>van Opstal, Tamara</t>
  </si>
  <si>
    <t>102934</t>
  </si>
  <si>
    <t>van Opstal, Michiel</t>
  </si>
  <si>
    <t>102935</t>
  </si>
  <si>
    <t>Ortac, Ajda</t>
  </si>
  <si>
    <t>102937</t>
  </si>
  <si>
    <t>Kleijntjens, René</t>
  </si>
  <si>
    <t>102938</t>
  </si>
  <si>
    <t>van Osch, Han</t>
  </si>
  <si>
    <t>102940</t>
  </si>
  <si>
    <t>Osinga, Alisa</t>
  </si>
  <si>
    <t>102941</t>
  </si>
  <si>
    <t>Ossenblok, Corne</t>
  </si>
  <si>
    <t>102942</t>
  </si>
  <si>
    <t>Santman, Paul</t>
  </si>
  <si>
    <t>102943</t>
  </si>
  <si>
    <t>Ottema, Nicole</t>
  </si>
  <si>
    <t>102944</t>
  </si>
  <si>
    <t>Otten, Marlies</t>
  </si>
  <si>
    <t>102945</t>
  </si>
  <si>
    <t>den Otter, Irma</t>
  </si>
  <si>
    <t>102946</t>
  </si>
  <si>
    <t>den Otter, Pascal</t>
  </si>
  <si>
    <t>102947</t>
  </si>
  <si>
    <t>Otto, Chris</t>
  </si>
  <si>
    <t>102950</t>
  </si>
  <si>
    <t>van Ofwegen - Oudenaarden, Gerlene</t>
  </si>
  <si>
    <t>102951</t>
  </si>
  <si>
    <t>Rovers, Ilse</t>
  </si>
  <si>
    <t>102953</t>
  </si>
  <si>
    <t>Ouwerkerk, Rolf</t>
  </si>
  <si>
    <t>102955</t>
  </si>
  <si>
    <t>Vriens, Frank</t>
  </si>
  <si>
    <t>102959</t>
  </si>
  <si>
    <t>Overberg, Jacqueline</t>
  </si>
  <si>
    <t>102961</t>
  </si>
  <si>
    <t>van Overdijk, Koos</t>
  </si>
  <si>
    <t>102962</t>
  </si>
  <si>
    <t>Overdijk, Dik</t>
  </si>
  <si>
    <t>102966</t>
  </si>
  <si>
    <t>Overman, Renske</t>
  </si>
  <si>
    <t>102967</t>
  </si>
  <si>
    <t>van den Broek - Tolboom, Colette</t>
  </si>
  <si>
    <t>102972</t>
  </si>
  <si>
    <t>Paaimans, Bart</t>
  </si>
  <si>
    <t>102974</t>
  </si>
  <si>
    <t>Stubbe, Wendy</t>
  </si>
  <si>
    <t>102975</t>
  </si>
  <si>
    <t>Paans, Sacha</t>
  </si>
  <si>
    <t>102978</t>
  </si>
  <si>
    <t>Paiva Aranda, Antonio</t>
  </si>
  <si>
    <t>102980</t>
  </si>
  <si>
    <t>Palmen, Desire</t>
  </si>
  <si>
    <t>102981</t>
  </si>
  <si>
    <t>Pals, Renske</t>
  </si>
  <si>
    <t>102982</t>
  </si>
  <si>
    <t>Panday, Rene</t>
  </si>
  <si>
    <t>102983</t>
  </si>
  <si>
    <t>Lamot, Ischa</t>
  </si>
  <si>
    <t>102984</t>
  </si>
  <si>
    <t>de Launaij, Daphne</t>
  </si>
  <si>
    <t>102986</t>
  </si>
  <si>
    <t>Dams, Anco</t>
  </si>
  <si>
    <t>102988</t>
  </si>
  <si>
    <t>Papo, Melinda</t>
  </si>
  <si>
    <t>102989</t>
  </si>
  <si>
    <t>van der Aa, Rob</t>
  </si>
  <si>
    <t>102992</t>
  </si>
  <si>
    <t>van Nielen, Michael</t>
  </si>
  <si>
    <t>102994</t>
  </si>
  <si>
    <t>Pas, Nicole</t>
  </si>
  <si>
    <t>103000</t>
  </si>
  <si>
    <t>Lijten, Lonneke</t>
  </si>
  <si>
    <t>103001</t>
  </si>
  <si>
    <t>Paijmans, Patrick</t>
  </si>
  <si>
    <t>103004</t>
  </si>
  <si>
    <t>Kalthof - Peeters, Corinne</t>
  </si>
  <si>
    <t>103008</t>
  </si>
  <si>
    <t>Peeters, Franka</t>
  </si>
  <si>
    <t>103009</t>
  </si>
  <si>
    <t>van Hal, Ineke</t>
  </si>
  <si>
    <t>103010</t>
  </si>
  <si>
    <t>Peeters, Laurens</t>
  </si>
  <si>
    <t>103012</t>
  </si>
  <si>
    <t>Peeters, Maurice</t>
  </si>
  <si>
    <t>103016</t>
  </si>
  <si>
    <t>Peeters, Pim</t>
  </si>
  <si>
    <t>103017</t>
  </si>
  <si>
    <t>Pekaar, Hans</t>
  </si>
  <si>
    <t>103019</t>
  </si>
  <si>
    <t>Podnar - Pejic, Zeljka</t>
  </si>
  <si>
    <t>103022</t>
  </si>
  <si>
    <t>Pelkmans, Rene</t>
  </si>
  <si>
    <t>103024</t>
  </si>
  <si>
    <t>Boeren - Pels, Saskia</t>
  </si>
  <si>
    <t>103025</t>
  </si>
  <si>
    <t>Pennartz, Peter</t>
  </si>
  <si>
    <t>103026</t>
  </si>
  <si>
    <t>Penners, Geert</t>
  </si>
  <si>
    <t>103027</t>
  </si>
  <si>
    <t>van der Put - van der Vange, Margo</t>
  </si>
  <si>
    <t>103031</t>
  </si>
  <si>
    <t>Pereboom, Robin</t>
  </si>
  <si>
    <t>103037</t>
  </si>
  <si>
    <t>Peters, Lenneke</t>
  </si>
  <si>
    <t>103039</t>
  </si>
  <si>
    <t>Peters, Jan</t>
  </si>
  <si>
    <t>103042</t>
  </si>
  <si>
    <t>Peters, Marja</t>
  </si>
  <si>
    <t>103044</t>
  </si>
  <si>
    <t>Petrina, Romulus</t>
  </si>
  <si>
    <t>103046</t>
  </si>
  <si>
    <t>Pfrommer, Iris</t>
  </si>
  <si>
    <t>103047</t>
  </si>
  <si>
    <t>Philippart, Frank</t>
  </si>
  <si>
    <t>103048</t>
  </si>
  <si>
    <t>Swaans, Seth</t>
  </si>
  <si>
    <t>103052</t>
  </si>
  <si>
    <t>van der Linden, Hans</t>
  </si>
  <si>
    <t>103053</t>
  </si>
  <si>
    <t>Laurens - Pieterse, Kirsten</t>
  </si>
  <si>
    <t>103057</t>
  </si>
  <si>
    <t>Dörr, Leendert</t>
  </si>
  <si>
    <t>103061</t>
  </si>
  <si>
    <t>Kolenbrander, Stefan</t>
  </si>
  <si>
    <t>103062</t>
  </si>
  <si>
    <t>Blom - de Poel, Regien</t>
  </si>
  <si>
    <t>103068</t>
  </si>
  <si>
    <t>Polderman, Daan</t>
  </si>
  <si>
    <t>103072</t>
  </si>
  <si>
    <t>Polman, Theo</t>
  </si>
  <si>
    <t>103073</t>
  </si>
  <si>
    <t>Maas - Ponsioen, Femke</t>
  </si>
  <si>
    <t>103074</t>
  </si>
  <si>
    <t>de Ruyter, Lesley</t>
  </si>
  <si>
    <t>103075</t>
  </si>
  <si>
    <t>van der Linde, Peter</t>
  </si>
  <si>
    <t>103076</t>
  </si>
  <si>
    <t>Poos, Marietta</t>
  </si>
  <si>
    <t>103080</t>
  </si>
  <si>
    <t>van Poppel, Dennis</t>
  </si>
  <si>
    <t>103084</t>
  </si>
  <si>
    <t>Posthuma, Edith</t>
  </si>
  <si>
    <t>103088</t>
  </si>
  <si>
    <t>Poulussen, Nicole</t>
  </si>
  <si>
    <t>103090</t>
  </si>
  <si>
    <t>Zwijnenberg - Pouwels, Baike</t>
  </si>
  <si>
    <t>103093</t>
  </si>
  <si>
    <t>Prenen, Moniek</t>
  </si>
  <si>
    <t>103098</t>
  </si>
  <si>
    <t>van den Oever, Audrey</t>
  </si>
  <si>
    <t>103101</t>
  </si>
  <si>
    <t>Prinsen, Larissa</t>
  </si>
  <si>
    <t>103102</t>
  </si>
  <si>
    <t>Pronk, Kees</t>
  </si>
  <si>
    <t>103104</t>
  </si>
  <si>
    <t>Pruisken, Derk</t>
  </si>
  <si>
    <t>103105</t>
  </si>
  <si>
    <t>van Pruissen, Willem</t>
  </si>
  <si>
    <t>103111</t>
  </si>
  <si>
    <t>Kayes, Brian</t>
  </si>
  <si>
    <t>103114</t>
  </si>
  <si>
    <t>Janssen, Mick</t>
  </si>
  <si>
    <t>103115</t>
  </si>
  <si>
    <t>Brand, Yvonne</t>
  </si>
  <si>
    <t>103116</t>
  </si>
  <si>
    <t>Pullens, Theo</t>
  </si>
  <si>
    <t>103117</t>
  </si>
  <si>
    <t>Pullens, Connie</t>
  </si>
  <si>
    <t>103118</t>
  </si>
  <si>
    <t>Pulles, John</t>
  </si>
  <si>
    <t>103119</t>
  </si>
  <si>
    <t>Pulles, Kees</t>
  </si>
  <si>
    <t>103121</t>
  </si>
  <si>
    <t>Punt, Cors</t>
  </si>
  <si>
    <t>103123</t>
  </si>
  <si>
    <t>van der Putten, Bob</t>
  </si>
  <si>
    <t>103125</t>
  </si>
  <si>
    <t>Jurgens, Eline</t>
  </si>
  <si>
    <t>103127</t>
  </si>
  <si>
    <t>Pijnenburg, Rene</t>
  </si>
  <si>
    <t>103128</t>
  </si>
  <si>
    <t>Quaak, Marian</t>
  </si>
  <si>
    <t>103129</t>
  </si>
  <si>
    <t>Quanjel, Emile</t>
  </si>
  <si>
    <t>103132</t>
  </si>
  <si>
    <t>van den Broek - Vogels, Judith</t>
  </si>
  <si>
    <t>103137</t>
  </si>
  <si>
    <t>Walenberg, Ruud</t>
  </si>
  <si>
    <t>103140</t>
  </si>
  <si>
    <t>Reemeijer - van Raalte, Anneke</t>
  </si>
  <si>
    <t>103144</t>
  </si>
  <si>
    <t>Bedert, Judith</t>
  </si>
  <si>
    <t>103145</t>
  </si>
  <si>
    <t>Thelissen - Raaijmakers, Leontine</t>
  </si>
  <si>
    <t>103146</t>
  </si>
  <si>
    <t>Raets, Kelly</t>
  </si>
  <si>
    <t>103148</t>
  </si>
  <si>
    <t>Huijben - Schoenmakers, Marleen</t>
  </si>
  <si>
    <t>103150</t>
  </si>
  <si>
    <t>Rahmati, Ali</t>
  </si>
  <si>
    <t>103153</t>
  </si>
  <si>
    <t>Ramakers, Julian</t>
  </si>
  <si>
    <t>103155</t>
  </si>
  <si>
    <t>Rambow, Sandra</t>
  </si>
  <si>
    <t>103156</t>
  </si>
  <si>
    <t>Opsteegh - Saarloos, Patricia</t>
  </si>
  <si>
    <t>103158</t>
  </si>
  <si>
    <t>Hermanides, Carina</t>
  </si>
  <si>
    <t>103159</t>
  </si>
  <si>
    <t>de Haas, Wim</t>
  </si>
  <si>
    <t>103160</t>
  </si>
  <si>
    <t>Luijkx - Jansen, Esther</t>
  </si>
  <si>
    <t>103162</t>
  </si>
  <si>
    <t>van Ras, Marco</t>
  </si>
  <si>
    <t>103163</t>
  </si>
  <si>
    <t>Kamps, Leontine</t>
  </si>
  <si>
    <t>103164</t>
  </si>
  <si>
    <t>Sterk - Rasinska, Aleksandra</t>
  </si>
  <si>
    <t>103170</t>
  </si>
  <si>
    <t>van Jaarsveld, Vera</t>
  </si>
  <si>
    <t>103171</t>
  </si>
  <si>
    <t>Rebergen, Eke</t>
  </si>
  <si>
    <t>103172</t>
  </si>
  <si>
    <t>van der Gaag - Meys, Fleur</t>
  </si>
  <si>
    <t>103175</t>
  </si>
  <si>
    <t>Vreede, Johan</t>
  </si>
  <si>
    <t>103177</t>
  </si>
  <si>
    <t>Clarijs - de Regt, Anke</t>
  </si>
  <si>
    <t>103179</t>
  </si>
  <si>
    <t>Reineke, Florentien</t>
  </si>
  <si>
    <t>103180</t>
  </si>
  <si>
    <t>Scharff, Madelein</t>
  </si>
  <si>
    <t>103182</t>
  </si>
  <si>
    <t>van Enschot, Robert</t>
  </si>
  <si>
    <t>103183</t>
  </si>
  <si>
    <t>Reinhard, Jan</t>
  </si>
  <si>
    <t>103184</t>
  </si>
  <si>
    <t>Reinieren, Pascal</t>
  </si>
  <si>
    <t>103185</t>
  </si>
  <si>
    <t>Remesal van Merode, Carla</t>
  </si>
  <si>
    <t>103191</t>
  </si>
  <si>
    <t>van Zuilekom - Rensen, Ingrid</t>
  </si>
  <si>
    <t>103192</t>
  </si>
  <si>
    <t>Luijks, Jan</t>
  </si>
  <si>
    <t>103193</t>
  </si>
  <si>
    <t>Renssen, Brenda</t>
  </si>
  <si>
    <t>103196</t>
  </si>
  <si>
    <t>van Kuijk, René</t>
  </si>
  <si>
    <t>103198</t>
  </si>
  <si>
    <t>Kersjes, Marc</t>
  </si>
  <si>
    <t>103200</t>
  </si>
  <si>
    <t>Reijndorp, Mark</t>
  </si>
  <si>
    <t>103202</t>
  </si>
  <si>
    <t>Reijndorp, Charlotte</t>
  </si>
  <si>
    <t>103203</t>
  </si>
  <si>
    <t>Steendijk, Roel</t>
  </si>
  <si>
    <t>103204</t>
  </si>
  <si>
    <t>de Jong, Francisca</t>
  </si>
  <si>
    <t>103205</t>
  </si>
  <si>
    <t>Lindenbergh - van der Plas, Marlon</t>
  </si>
  <si>
    <t>103209</t>
  </si>
  <si>
    <t>Teeuwen, Bernard</t>
  </si>
  <si>
    <t>103211</t>
  </si>
  <si>
    <t>Schreuder - Roijmans, Minou</t>
  </si>
  <si>
    <t>103213</t>
  </si>
  <si>
    <t>Jorritsma, Lieske</t>
  </si>
  <si>
    <t>103214</t>
  </si>
  <si>
    <t>Smulders, Michiel</t>
  </si>
  <si>
    <t>103216</t>
  </si>
  <si>
    <t>van Riel, Hanneke</t>
  </si>
  <si>
    <t>103217</t>
  </si>
  <si>
    <t>van Oosterhout, Neeltje</t>
  </si>
  <si>
    <t>103222</t>
  </si>
  <si>
    <t>Robbe, Wesley</t>
  </si>
  <si>
    <t>103224</t>
  </si>
  <si>
    <t>Withagen - van Ballegooijen, Diana</t>
  </si>
  <si>
    <t>103225</t>
  </si>
  <si>
    <t>Zweedijk - Thijssen, Annemarie</t>
  </si>
  <si>
    <t>103228</t>
  </si>
  <si>
    <t>Robijns, Marc</t>
  </si>
  <si>
    <t>103229</t>
  </si>
  <si>
    <t>Rodenburg, Kees</t>
  </si>
  <si>
    <t>103230</t>
  </si>
  <si>
    <t>Ybema, Ynsche</t>
  </si>
  <si>
    <t>103232</t>
  </si>
  <si>
    <t>Rijckborst, Daniël</t>
  </si>
  <si>
    <t>103233</t>
  </si>
  <si>
    <t>Rodrigo, Dennis</t>
  </si>
  <si>
    <t>103235</t>
  </si>
  <si>
    <t>Roebers, Jean-François</t>
  </si>
  <si>
    <t>103236</t>
  </si>
  <si>
    <t>Roek, Josee</t>
  </si>
  <si>
    <t>103237</t>
  </si>
  <si>
    <t>van Gorp, Rob</t>
  </si>
  <si>
    <t>103239</t>
  </si>
  <si>
    <t>Roelofs, Kees</t>
  </si>
  <si>
    <t>103241</t>
  </si>
  <si>
    <t>Sprenkels, Isolde</t>
  </si>
  <si>
    <t>103242</t>
  </si>
  <si>
    <t>Roestenburg, Arold</t>
  </si>
  <si>
    <t>103243</t>
  </si>
  <si>
    <t>Roeyen, Pascal</t>
  </si>
  <si>
    <t>103244</t>
  </si>
  <si>
    <t>Bartelds, Janiek</t>
  </si>
  <si>
    <t>103246</t>
  </si>
  <si>
    <t>Rojo, Marjolein</t>
  </si>
  <si>
    <t>103247</t>
  </si>
  <si>
    <t>van den Boom, Mirjam</t>
  </si>
  <si>
    <t>103248</t>
  </si>
  <si>
    <t>Rolle, Jan Piet</t>
  </si>
  <si>
    <t>103249</t>
  </si>
  <si>
    <t>Beugelsdijk, Tanja</t>
  </si>
  <si>
    <t>103250</t>
  </si>
  <si>
    <t>Franken - Rombouts, Maartje</t>
  </si>
  <si>
    <t>103251</t>
  </si>
  <si>
    <t>Smulders, Stijn</t>
  </si>
  <si>
    <t>103252</t>
  </si>
  <si>
    <t>Verheijden, Jasper</t>
  </si>
  <si>
    <t>103253</t>
  </si>
  <si>
    <t>Wieten, Marc</t>
  </si>
  <si>
    <t>103254</t>
  </si>
  <si>
    <t>Klarenaar, Bernadette</t>
  </si>
  <si>
    <t>103255</t>
  </si>
  <si>
    <t>de Rond, Dominique</t>
  </si>
  <si>
    <t>103257</t>
  </si>
  <si>
    <t>Ronner, Ico</t>
  </si>
  <si>
    <t>103261</t>
  </si>
  <si>
    <t>van Meir, Wesley</t>
  </si>
  <si>
    <t>103272</t>
  </si>
  <si>
    <t>van der Zouwen, Tonnie</t>
  </si>
  <si>
    <t>103273</t>
  </si>
  <si>
    <t>Sandbergen, Linda</t>
  </si>
  <si>
    <t>103274</t>
  </si>
  <si>
    <t>de Rooij, Ben</t>
  </si>
  <si>
    <t>103280</t>
  </si>
  <si>
    <t>van Oosten, Ron</t>
  </si>
  <si>
    <t>103282</t>
  </si>
  <si>
    <t>van Rooij, Leon</t>
  </si>
  <si>
    <t>103283</t>
  </si>
  <si>
    <t>Broekhuijsen - van Rooij, Marita</t>
  </si>
  <si>
    <t>103285</t>
  </si>
  <si>
    <t>van Rooy, Paul</t>
  </si>
  <si>
    <t>103286</t>
  </si>
  <si>
    <t>van Rooij, Roos</t>
  </si>
  <si>
    <t>103288</t>
  </si>
  <si>
    <t>van Berlo, Carina</t>
  </si>
  <si>
    <t>103289</t>
  </si>
  <si>
    <t>Marczinski, Maurice</t>
  </si>
  <si>
    <t>103290</t>
  </si>
  <si>
    <t>Rosier, Bertus</t>
  </si>
  <si>
    <t>103291</t>
  </si>
  <si>
    <t>van den Dungen - van Rosmalen, Yolande</t>
  </si>
  <si>
    <t>103292</t>
  </si>
  <si>
    <t>van Rosmalen, Jasper</t>
  </si>
  <si>
    <t>103294</t>
  </si>
  <si>
    <t>Zonneveld - van Rossum, Wilma</t>
  </si>
  <si>
    <t>103296</t>
  </si>
  <si>
    <t>Rotteveel, Marga</t>
  </si>
  <si>
    <t>103297</t>
  </si>
  <si>
    <t>Tillema, Marion</t>
  </si>
  <si>
    <t>103298</t>
  </si>
  <si>
    <t>van Brakel, Marcel</t>
  </si>
  <si>
    <t>103299</t>
  </si>
  <si>
    <t>Rovers, Adrie</t>
  </si>
  <si>
    <t>103300</t>
  </si>
  <si>
    <t>Rovers, Monique</t>
  </si>
  <si>
    <t>103301</t>
  </si>
  <si>
    <t>Kamstra - Buitink, Dryske</t>
  </si>
  <si>
    <t>103302</t>
  </si>
  <si>
    <t>van Hulst, Renske</t>
  </si>
  <si>
    <t>103303</t>
  </si>
  <si>
    <t>van Roy, Hugo</t>
  </si>
  <si>
    <t>103305</t>
  </si>
  <si>
    <t>Rakers, Herman</t>
  </si>
  <si>
    <t>103307</t>
  </si>
  <si>
    <t>Grol, Marcel</t>
  </si>
  <si>
    <t>103312</t>
  </si>
  <si>
    <t>Gerrése, Marjolein</t>
  </si>
  <si>
    <t>103314</t>
  </si>
  <si>
    <t>de Ruiter, Yvo</t>
  </si>
  <si>
    <t>103318</t>
  </si>
  <si>
    <t>Rüpp, Paul</t>
  </si>
  <si>
    <t>103319</t>
  </si>
  <si>
    <t>Klep, René</t>
  </si>
  <si>
    <t>103320</t>
  </si>
  <si>
    <t>Rutte, Vincent</t>
  </si>
  <si>
    <t>103322</t>
  </si>
  <si>
    <t>Rutten, Maarten</t>
  </si>
  <si>
    <t>103323</t>
  </si>
  <si>
    <t>Hermus, Karoline</t>
  </si>
  <si>
    <t>103324</t>
  </si>
  <si>
    <t>Ruijten, Raymond</t>
  </si>
  <si>
    <t>103325</t>
  </si>
  <si>
    <t>de Ruijter, Cyndra</t>
  </si>
  <si>
    <t>103328</t>
  </si>
  <si>
    <t>Kastelijn, Geert</t>
  </si>
  <si>
    <t>103330</t>
  </si>
  <si>
    <t>van Rijen, Thea</t>
  </si>
  <si>
    <t>103331</t>
  </si>
  <si>
    <t>Rijken, Anke</t>
  </si>
  <si>
    <t>103332</t>
  </si>
  <si>
    <t>Blaauw - Rijken, Hetty</t>
  </si>
  <si>
    <t>103334</t>
  </si>
  <si>
    <t>van Rijn - van Rijn, Celine</t>
  </si>
  <si>
    <t>103335</t>
  </si>
  <si>
    <t>Rombouts, Thijs</t>
  </si>
  <si>
    <t>103336</t>
  </si>
  <si>
    <t>van Rijn, Mario</t>
  </si>
  <si>
    <t>103337</t>
  </si>
  <si>
    <t>Rijnders, Nies</t>
  </si>
  <si>
    <t>103339</t>
  </si>
  <si>
    <t>van Rijnsoever, Michiel</t>
  </si>
  <si>
    <t>103343</t>
  </si>
  <si>
    <t>Verschuuren - Krijnen, Karin</t>
  </si>
  <si>
    <t>103344</t>
  </si>
  <si>
    <t>Rijsdijk, Gerard</t>
  </si>
  <si>
    <t>103345</t>
  </si>
  <si>
    <t>Zhou, Qian</t>
  </si>
  <si>
    <t>103350</t>
  </si>
  <si>
    <t>van der Rijt, Marielle</t>
  </si>
  <si>
    <t>103351</t>
  </si>
  <si>
    <t>Sadiq, Naem</t>
  </si>
  <si>
    <t>103352</t>
  </si>
  <si>
    <t>Sahin, Kamile</t>
  </si>
  <si>
    <t>103354</t>
  </si>
  <si>
    <t>Saidi, Said</t>
  </si>
  <si>
    <t>103355</t>
  </si>
  <si>
    <t>Eerenberg, Onno</t>
  </si>
  <si>
    <t>103358</t>
  </si>
  <si>
    <t>Bastians - Salinas Liduena, Maribel</t>
  </si>
  <si>
    <t>103360</t>
  </si>
  <si>
    <t>Salewicz, Michel</t>
  </si>
  <si>
    <t>103364</t>
  </si>
  <si>
    <t>Sam, Janice</t>
  </si>
  <si>
    <t>103371</t>
  </si>
  <si>
    <t>Saris, Ger</t>
  </si>
  <si>
    <t>103372</t>
  </si>
  <si>
    <t>Sarrafzadeh Zargar, Daniel</t>
  </si>
  <si>
    <t>103374</t>
  </si>
  <si>
    <t>Satter, Hanneke</t>
  </si>
  <si>
    <t>103375</t>
  </si>
  <si>
    <t>Brokx, Juliette</t>
  </si>
  <si>
    <t>103377</t>
  </si>
  <si>
    <t>Scagliola, Daria</t>
  </si>
  <si>
    <t>103379</t>
  </si>
  <si>
    <t>de Bot, Cindy</t>
  </si>
  <si>
    <t>103382</t>
  </si>
  <si>
    <t>van Schaik, Guus</t>
  </si>
  <si>
    <t>103383</t>
  </si>
  <si>
    <t>Visser, Allard</t>
  </si>
  <si>
    <t>103386</t>
  </si>
  <si>
    <t>Wolfs - Schalkx, Maureen</t>
  </si>
  <si>
    <t>103388</t>
  </si>
  <si>
    <t>Schapendonk, Frans</t>
  </si>
  <si>
    <t>103390</t>
  </si>
  <si>
    <t>van Schaijik, Theo</t>
  </si>
  <si>
    <t>103392</t>
  </si>
  <si>
    <t>Scheepers, Anco</t>
  </si>
  <si>
    <t>103393</t>
  </si>
  <si>
    <t>Schellekens, Yolanda</t>
  </si>
  <si>
    <t>103395</t>
  </si>
  <si>
    <t>Schellevis, Wilma</t>
  </si>
  <si>
    <t>103396</t>
  </si>
  <si>
    <t>Schellius, Robin</t>
  </si>
  <si>
    <t>103398</t>
  </si>
  <si>
    <t>van Schendel, Mechelies</t>
  </si>
  <si>
    <t>103399</t>
  </si>
  <si>
    <t>Schenk, Rene</t>
  </si>
  <si>
    <t>103400</t>
  </si>
  <si>
    <t>Schenk, Simone</t>
  </si>
  <si>
    <t>103402</t>
  </si>
  <si>
    <t>Schenkels, Ad</t>
  </si>
  <si>
    <t>103403</t>
  </si>
  <si>
    <t>Schep, Pieter</t>
  </si>
  <si>
    <t>103406</t>
  </si>
  <si>
    <t>Doeze Jager - van Vliet, Sandra</t>
  </si>
  <si>
    <t>103412</t>
  </si>
  <si>
    <t>Oude Elberink, Hanneke</t>
  </si>
  <si>
    <t>103416</t>
  </si>
  <si>
    <t>Schilderinck, Johannes</t>
  </si>
  <si>
    <t>103420</t>
  </si>
  <si>
    <t>Schipper, Elsebeth</t>
  </si>
  <si>
    <t>103427</t>
  </si>
  <si>
    <t>van Pelt, Steven</t>
  </si>
  <si>
    <t>103430</t>
  </si>
  <si>
    <t>Schmutzer, Jet</t>
  </si>
  <si>
    <t>103432</t>
  </si>
  <si>
    <t>Bouwmeester, Esther</t>
  </si>
  <si>
    <t>103439</t>
  </si>
  <si>
    <t>Hermus, Eric</t>
  </si>
  <si>
    <t>103440</t>
  </si>
  <si>
    <t>Hombergen, Luc</t>
  </si>
  <si>
    <t>103444</t>
  </si>
  <si>
    <t>van Donzel - van der Schoot, Patricia</t>
  </si>
  <si>
    <t>103451</t>
  </si>
  <si>
    <t>Schouten, Peter</t>
  </si>
  <si>
    <t>103452</t>
  </si>
  <si>
    <t>Schouten, Rob</t>
  </si>
  <si>
    <t>103456</t>
  </si>
  <si>
    <t>Schrasser, Joan</t>
  </si>
  <si>
    <t>103457</t>
  </si>
  <si>
    <t>van Meijl, Paulien</t>
  </si>
  <si>
    <t>103461</t>
  </si>
  <si>
    <t>van der Pol, Stephanie</t>
  </si>
  <si>
    <t>103462</t>
  </si>
  <si>
    <t>de Smidt, Eveline</t>
  </si>
  <si>
    <t>103463</t>
  </si>
  <si>
    <t>Schroen, Chantal</t>
  </si>
  <si>
    <t>103464</t>
  </si>
  <si>
    <t>Stofkooper, Menno</t>
  </si>
  <si>
    <t>103466</t>
  </si>
  <si>
    <t>Schrover, Mirjam</t>
  </si>
  <si>
    <t>103468</t>
  </si>
  <si>
    <t>Schouten, Karin</t>
  </si>
  <si>
    <t>103469</t>
  </si>
  <si>
    <t>van Hersel, Miriam</t>
  </si>
  <si>
    <t>103475</t>
  </si>
  <si>
    <t>Thijssen - Leijs, Marianne</t>
  </si>
  <si>
    <t>103477</t>
  </si>
  <si>
    <t>Schuurmans, Stef</t>
  </si>
  <si>
    <t>103480</t>
  </si>
  <si>
    <t>Schwab, Pascal</t>
  </si>
  <si>
    <t>103483</t>
  </si>
  <si>
    <t>van Schijndel, Jack</t>
  </si>
  <si>
    <t>103484</t>
  </si>
  <si>
    <t>van Schijndel, Rob</t>
  </si>
  <si>
    <t>103485</t>
  </si>
  <si>
    <t>van Schijndel, Suzanne</t>
  </si>
  <si>
    <t>103487</t>
  </si>
  <si>
    <t>Hendriks, Eefje</t>
  </si>
  <si>
    <t>103488</t>
  </si>
  <si>
    <t>Adriaansen, Corné</t>
  </si>
  <si>
    <t>103489</t>
  </si>
  <si>
    <t>Seesing, Theo</t>
  </si>
  <si>
    <t>103490</t>
  </si>
  <si>
    <t>van Seeters, Sonny</t>
  </si>
  <si>
    <t>103494</t>
  </si>
  <si>
    <t>van der Kaa - Segers, Marjolein</t>
  </si>
  <si>
    <t>103495</t>
  </si>
  <si>
    <t>de Graaff, Franka</t>
  </si>
  <si>
    <t>103496</t>
  </si>
  <si>
    <t>van Seggelen, Frans</t>
  </si>
  <si>
    <t>103497</t>
  </si>
  <si>
    <t>Segers, Paul</t>
  </si>
  <si>
    <t>103503</t>
  </si>
  <si>
    <t>Sewgobind, Nishant</t>
  </si>
  <si>
    <t>103505</t>
  </si>
  <si>
    <t>Lievens - Siemons, Bianca</t>
  </si>
  <si>
    <t>103506</t>
  </si>
  <si>
    <t>Sikking, Iris</t>
  </si>
  <si>
    <t>103508</t>
  </si>
  <si>
    <t>Silvertand, Linda</t>
  </si>
  <si>
    <t>103509</t>
  </si>
  <si>
    <t>Simon, Annemieke</t>
  </si>
  <si>
    <t>103513</t>
  </si>
  <si>
    <t>Simons, Ralph</t>
  </si>
  <si>
    <t>103515</t>
  </si>
  <si>
    <t>Simons, Stein</t>
  </si>
  <si>
    <t>103516</t>
  </si>
  <si>
    <t>Janssen Groesbeek, Marleen</t>
  </si>
  <si>
    <t>103518</t>
  </si>
  <si>
    <t>Sintotskaya, Nadia</t>
  </si>
  <si>
    <t>103519</t>
  </si>
  <si>
    <t>Sipahelut, Jeffrey</t>
  </si>
  <si>
    <t>103522</t>
  </si>
  <si>
    <t>Six, Chawwah</t>
  </si>
  <si>
    <t>103525</t>
  </si>
  <si>
    <t>Hartel - Slager, Ilse</t>
  </si>
  <si>
    <t>103526</t>
  </si>
  <si>
    <t>Slegers, Bart</t>
  </si>
  <si>
    <t>103527</t>
  </si>
  <si>
    <t>van de Westelaken - Sleutjes, Manoes</t>
  </si>
  <si>
    <t>103530</t>
  </si>
  <si>
    <t>Baltjes, Rina</t>
  </si>
  <si>
    <t>103531</t>
  </si>
  <si>
    <t>Sloots, Hans</t>
  </si>
  <si>
    <t>103535</t>
  </si>
  <si>
    <t>Klaassen - Smedema, Lisette</t>
  </si>
  <si>
    <t>103536</t>
  </si>
  <si>
    <t>Neven - Smeenk, Ilonka</t>
  </si>
  <si>
    <t>103537</t>
  </si>
  <si>
    <t>Wijn, Stans</t>
  </si>
  <si>
    <t>103538</t>
  </si>
  <si>
    <t>Roberti - Kersten, Willy</t>
  </si>
  <si>
    <t>103539</t>
  </si>
  <si>
    <t>Smeets, Raoul</t>
  </si>
  <si>
    <t>103540</t>
  </si>
  <si>
    <t>Oujamaâ, Daliel</t>
  </si>
  <si>
    <t>103541</t>
  </si>
  <si>
    <t>Melsbach, Erik</t>
  </si>
  <si>
    <t>103544</t>
  </si>
  <si>
    <t>Smid, Genevieve</t>
  </si>
  <si>
    <t>103548</t>
  </si>
  <si>
    <t>Smit, Gertruud</t>
  </si>
  <si>
    <t>103551</t>
  </si>
  <si>
    <t>Smit, Nelian</t>
  </si>
  <si>
    <t>103556</t>
  </si>
  <si>
    <t>Smits, Gerard</t>
  </si>
  <si>
    <t>103558</t>
  </si>
  <si>
    <t>Anrar, Kim</t>
  </si>
  <si>
    <t>103559</t>
  </si>
  <si>
    <t>Smits, Michiel</t>
  </si>
  <si>
    <t>103560</t>
  </si>
  <si>
    <t>Smits, Peter</t>
  </si>
  <si>
    <t>103561</t>
  </si>
  <si>
    <t>Smits, Sietske</t>
  </si>
  <si>
    <t>103564</t>
  </si>
  <si>
    <t>Smits, Winny</t>
  </si>
  <si>
    <t>103566</t>
  </si>
  <si>
    <t>Smolders, Lisette</t>
  </si>
  <si>
    <t>103568</t>
  </si>
  <si>
    <t>Venrooij - Smolders, Monique</t>
  </si>
  <si>
    <t>103569</t>
  </si>
  <si>
    <t>Naaijkens - Smolders, Norette</t>
  </si>
  <si>
    <t>103571</t>
  </si>
  <si>
    <t>Smolders, Marion</t>
  </si>
  <si>
    <t>103573</t>
  </si>
  <si>
    <t>Smout - Struys, Marianne</t>
  </si>
  <si>
    <t>103575</t>
  </si>
  <si>
    <t>Smulders, Ilona</t>
  </si>
  <si>
    <t>103576</t>
  </si>
  <si>
    <t>Smulders, Carla</t>
  </si>
  <si>
    <t>103582</t>
  </si>
  <si>
    <t>van Gisbergen - Snapper, Annemiek</t>
  </si>
  <si>
    <t>103588</t>
  </si>
  <si>
    <t>Nieuwenkamp - Snijders, Estelle</t>
  </si>
  <si>
    <t>103589</t>
  </si>
  <si>
    <t>Snijders, Renate</t>
  </si>
  <si>
    <t>103590</t>
  </si>
  <si>
    <t>Rouhof - Snijders, Mieke</t>
  </si>
  <si>
    <t>103592</t>
  </si>
  <si>
    <t>Soekhoe, Grace</t>
  </si>
  <si>
    <t>103593</t>
  </si>
  <si>
    <t>Soepenberg, Rieks</t>
  </si>
  <si>
    <t>103598</t>
  </si>
  <si>
    <t>Somers, Marjolein</t>
  </si>
  <si>
    <t>103601</t>
  </si>
  <si>
    <t>van Son, Han</t>
  </si>
  <si>
    <t>103602</t>
  </si>
  <si>
    <t>van Son, Tim</t>
  </si>
  <si>
    <t>103603</t>
  </si>
  <si>
    <t>van Opstal - Sonke, Esther</t>
  </si>
  <si>
    <t>103607</t>
  </si>
  <si>
    <t>van Soom, Luk</t>
  </si>
  <si>
    <t>103609</t>
  </si>
  <si>
    <t>Pasmans, Bart</t>
  </si>
  <si>
    <t>103610</t>
  </si>
  <si>
    <t>Spaanderman, Jan Peter</t>
  </si>
  <si>
    <t>103616</t>
  </si>
  <si>
    <t>Spapens, Tineke</t>
  </si>
  <si>
    <t>103619</t>
  </si>
  <si>
    <t>Sparreboom, Raymond</t>
  </si>
  <si>
    <t>103632</t>
  </si>
  <si>
    <t>Spruit, Ronald</t>
  </si>
  <si>
    <t>103637</t>
  </si>
  <si>
    <t>Spruijt, Sven</t>
  </si>
  <si>
    <t>103640</t>
  </si>
  <si>
    <t>Derene, Antal</t>
  </si>
  <si>
    <t>103641</t>
  </si>
  <si>
    <t>Timmermans, Miranda</t>
  </si>
  <si>
    <t>103642</t>
  </si>
  <si>
    <t>Spijkerman, Frans</t>
  </si>
  <si>
    <t>103646</t>
  </si>
  <si>
    <t>Staal, Annemiek</t>
  </si>
  <si>
    <t>103649</t>
  </si>
  <si>
    <t>Jans, Mireille</t>
  </si>
  <si>
    <t>103652</t>
  </si>
  <si>
    <t>Stael, Marjowella</t>
  </si>
  <si>
    <t>103654</t>
  </si>
  <si>
    <t>Stalfoort, Yolanda</t>
  </si>
  <si>
    <t>103657</t>
  </si>
  <si>
    <t>Pruim - Stavila, Veronica</t>
  </si>
  <si>
    <t>103661</t>
  </si>
  <si>
    <t>Steehouder, Giel</t>
  </si>
  <si>
    <t>103663</t>
  </si>
  <si>
    <t>van Oers - van Steen, Jeanet</t>
  </si>
  <si>
    <t>103664</t>
  </si>
  <si>
    <t>van Steen, Tim</t>
  </si>
  <si>
    <t>103665</t>
  </si>
  <si>
    <t>van Steen, William</t>
  </si>
  <si>
    <t>103666</t>
  </si>
  <si>
    <t>van der Steen, Karin</t>
  </si>
  <si>
    <t>103668</t>
  </si>
  <si>
    <t>van der Steen, Miranda</t>
  </si>
  <si>
    <t>103671</t>
  </si>
  <si>
    <t>Steenput, Gie</t>
  </si>
  <si>
    <t>103672</t>
  </si>
  <si>
    <t>Stege, Liesbeth</t>
  </si>
  <si>
    <t>103675</t>
  </si>
  <si>
    <t>Steinmetz, Dick</t>
  </si>
  <si>
    <t>103678</t>
  </si>
  <si>
    <t>Steuns, Andrea</t>
  </si>
  <si>
    <t>103680</t>
  </si>
  <si>
    <t>van de Ven - Stevens, Jacqueline</t>
  </si>
  <si>
    <t>103681</t>
  </si>
  <si>
    <t>Stevens, Fieke</t>
  </si>
  <si>
    <t>103682</t>
  </si>
  <si>
    <t>Stevens, Marjo</t>
  </si>
  <si>
    <t>103684</t>
  </si>
  <si>
    <t>Steijn, Marja</t>
  </si>
  <si>
    <t>103686</t>
  </si>
  <si>
    <t>Stig, Martine</t>
  </si>
  <si>
    <t>103688</t>
  </si>
  <si>
    <t>Heijblom - van Stiphout, Angelique</t>
  </si>
  <si>
    <t>103693</t>
  </si>
  <si>
    <t>Heitbrink - Stoffele, Moniek</t>
  </si>
  <si>
    <t>103697</t>
  </si>
  <si>
    <t>Dankers - Stofmeel, Sandra</t>
  </si>
  <si>
    <t>103699</t>
  </si>
  <si>
    <t>Stokman, Rolf</t>
  </si>
  <si>
    <t>103703</t>
  </si>
  <si>
    <t>Stoop, John</t>
  </si>
  <si>
    <t>103705</t>
  </si>
  <si>
    <t>Storm Van S Gravensande, Gregory</t>
  </si>
  <si>
    <t>103709</t>
  </si>
  <si>
    <t>Strang, Anke</t>
  </si>
  <si>
    <t>103714</t>
  </si>
  <si>
    <t>van Strien, Marion</t>
  </si>
  <si>
    <t>103720</t>
  </si>
  <si>
    <t>Sturkenboom, Francis</t>
  </si>
  <si>
    <t>103721</t>
  </si>
  <si>
    <t>Stuut, Geke</t>
  </si>
  <si>
    <t>103723</t>
  </si>
  <si>
    <t>Stuijfzand, Marian</t>
  </si>
  <si>
    <t>103726</t>
  </si>
  <si>
    <t>Suermondt, Rik</t>
  </si>
  <si>
    <t>103730</t>
  </si>
  <si>
    <t>Haring, Marja</t>
  </si>
  <si>
    <t>103734</t>
  </si>
  <si>
    <t>van Suijlen, Liliane</t>
  </si>
  <si>
    <t>103735</t>
  </si>
  <si>
    <t>Swaans, Erna</t>
  </si>
  <si>
    <t>103736</t>
  </si>
  <si>
    <t>Swaans, Marianne</t>
  </si>
  <si>
    <t>103737</t>
  </si>
  <si>
    <t>Swagemakers, Jun</t>
  </si>
  <si>
    <t>103738</t>
  </si>
  <si>
    <t>Swart, Theo</t>
  </si>
  <si>
    <t>103745</t>
  </si>
  <si>
    <t>Swinkels, Geert</t>
  </si>
  <si>
    <t>103747</t>
  </si>
  <si>
    <t>Swinkels, Teun</t>
  </si>
  <si>
    <t>103750</t>
  </si>
  <si>
    <t>Sijbrandi, Robert</t>
  </si>
  <si>
    <t>103753</t>
  </si>
  <si>
    <t>Tabink, Roos</t>
  </si>
  <si>
    <t>103754</t>
  </si>
  <si>
    <t>Tacken, Ine</t>
  </si>
  <si>
    <t>103755</t>
  </si>
  <si>
    <t>Talboom, Johan</t>
  </si>
  <si>
    <t>103764</t>
  </si>
  <si>
    <t>van Teeffelen, Kitty</t>
  </si>
  <si>
    <t>103765</t>
  </si>
  <si>
    <t>van Teeffelen, Stefan</t>
  </si>
  <si>
    <t>103767</t>
  </si>
  <si>
    <t>Bom, Simone</t>
  </si>
  <si>
    <t>103768</t>
  </si>
  <si>
    <t>Teeuwen, Janneke</t>
  </si>
  <si>
    <t>103769</t>
  </si>
  <si>
    <t>Tegenbosch, Maria</t>
  </si>
  <si>
    <t>103773</t>
  </si>
  <si>
    <t>Verhagen, Mayke</t>
  </si>
  <si>
    <t>103775</t>
  </si>
  <si>
    <t>Terpsma, Lennard</t>
  </si>
  <si>
    <t>103776</t>
  </si>
  <si>
    <t>Haarbrink, Mischa</t>
  </si>
  <si>
    <t>103777</t>
  </si>
  <si>
    <t>Schaap, Lydia</t>
  </si>
  <si>
    <t>103783</t>
  </si>
  <si>
    <t>Klaren - Teulings, Marlies</t>
  </si>
  <si>
    <t>103785</t>
  </si>
  <si>
    <t>Teunissen, Judith</t>
  </si>
  <si>
    <t>103787</t>
  </si>
  <si>
    <t>Teunissen, Rene</t>
  </si>
  <si>
    <t>103788</t>
  </si>
  <si>
    <t>Teuns, Guus</t>
  </si>
  <si>
    <t>103789</t>
  </si>
  <si>
    <t>Narraina - Teuwen, Carla</t>
  </si>
  <si>
    <t>103790</t>
  </si>
  <si>
    <t>Teuwen, Ad</t>
  </si>
  <si>
    <t>103793</t>
  </si>
  <si>
    <t>Theeuwes, John</t>
  </si>
  <si>
    <t>103794</t>
  </si>
  <si>
    <t>Rijckenberg, Gert-Jan</t>
  </si>
  <si>
    <t>103799</t>
  </si>
  <si>
    <t>Theunis, Rene</t>
  </si>
  <si>
    <t>103809</t>
  </si>
  <si>
    <t>de Regt, Rozemarijn</t>
  </si>
  <si>
    <t>103811</t>
  </si>
  <si>
    <t>van Tienhoven, Jeanine</t>
  </si>
  <si>
    <t>103812</t>
  </si>
  <si>
    <t>de Koningh - van Til, Nanda</t>
  </si>
  <si>
    <t>103816</t>
  </si>
  <si>
    <t>van Tilburg, Paul</t>
  </si>
  <si>
    <t>103817</t>
  </si>
  <si>
    <t>van Tilburg, Ramon</t>
  </si>
  <si>
    <t>103819</t>
  </si>
  <si>
    <t>Tilma, Ina</t>
  </si>
  <si>
    <t>103820</t>
  </si>
  <si>
    <t>Kenter, Peter</t>
  </si>
  <si>
    <t>103831</t>
  </si>
  <si>
    <t>Tissink, Leendert</t>
  </si>
  <si>
    <t>103833</t>
  </si>
  <si>
    <t>Titulaer, Amber</t>
  </si>
  <si>
    <t>103835</t>
  </si>
  <si>
    <t>Evarts, Walter</t>
  </si>
  <si>
    <t>103837</t>
  </si>
  <si>
    <t>Filippini, Charlotte</t>
  </si>
  <si>
    <t>103838</t>
  </si>
  <si>
    <t>Toll, Diane</t>
  </si>
  <si>
    <t>103840</t>
  </si>
  <si>
    <t>van Tongeren, Patrick</t>
  </si>
  <si>
    <t>103842</t>
  </si>
  <si>
    <t>Tonnet, Uriël</t>
  </si>
  <si>
    <t>103847</t>
  </si>
  <si>
    <t>Traas, Ellen</t>
  </si>
  <si>
    <t>103848</t>
  </si>
  <si>
    <t>Tran, Le-Xuan</t>
  </si>
  <si>
    <t>103851</t>
  </si>
  <si>
    <t>Tressel, Andre</t>
  </si>
  <si>
    <t>103852</t>
  </si>
  <si>
    <t>van Triest, Jacob</t>
  </si>
  <si>
    <t>103854</t>
  </si>
  <si>
    <t>Trimbos, Sacha</t>
  </si>
  <si>
    <t>103855</t>
  </si>
  <si>
    <t>Trommelen, Hans</t>
  </si>
  <si>
    <t>103861</t>
  </si>
  <si>
    <t>Üstüner, Ayten</t>
  </si>
  <si>
    <t>103863</t>
  </si>
  <si>
    <t>Tumkaya, Serkan</t>
  </si>
  <si>
    <t>103864</t>
  </si>
  <si>
    <t>van Tuijl, Bianca</t>
  </si>
  <si>
    <t>103865</t>
  </si>
  <si>
    <t>van Tuijl, Ad</t>
  </si>
  <si>
    <t>103868</t>
  </si>
  <si>
    <t>van Grinsven - van Uden, Rianne</t>
  </si>
  <si>
    <t>103871</t>
  </si>
  <si>
    <t>van Uden, Tineke</t>
  </si>
  <si>
    <t>103874</t>
  </si>
  <si>
    <t>Uitzetter, Anita</t>
  </si>
  <si>
    <t>103875</t>
  </si>
  <si>
    <t>Uluturhan, Eda</t>
  </si>
  <si>
    <t>103879</t>
  </si>
  <si>
    <t>Ten Herkel, Dorry</t>
  </si>
  <si>
    <t>103882</t>
  </si>
  <si>
    <t>Valckx, Mirjam</t>
  </si>
  <si>
    <t>103884</t>
  </si>
  <si>
    <t>Valk, Antonius</t>
  </si>
  <si>
    <t>103885</t>
  </si>
  <si>
    <t>de Valk, Marielle</t>
  </si>
  <si>
    <t>103890</t>
  </si>
  <si>
    <t>Van Doninck, Lowie</t>
  </si>
  <si>
    <t>103901</t>
  </si>
  <si>
    <t>Veenbrink, Margriet</t>
  </si>
  <si>
    <t>103903</t>
  </si>
  <si>
    <t>Veenhuysen, Henk</t>
  </si>
  <si>
    <t>103905</t>
  </si>
  <si>
    <t>van 't Veer, Fred</t>
  </si>
  <si>
    <t>103906</t>
  </si>
  <si>
    <t>van Erp - van de Veerdonk, Marloes</t>
  </si>
  <si>
    <t>103907</t>
  </si>
  <si>
    <t>van de Veerdonk, Ton</t>
  </si>
  <si>
    <t>103911</t>
  </si>
  <si>
    <t>van Veghel, Birgit</t>
  </si>
  <si>
    <t>103912</t>
  </si>
  <si>
    <t>Vegter, Nienke</t>
  </si>
  <si>
    <t>103919</t>
  </si>
  <si>
    <t>Gaakeer, Wim</t>
  </si>
  <si>
    <t>103925</t>
  </si>
  <si>
    <t>Joosen, Margreet</t>
  </si>
  <si>
    <t>103930</t>
  </si>
  <si>
    <t>van Velzen, Tom</t>
  </si>
  <si>
    <t>103931</t>
  </si>
  <si>
    <t>in 't Ven, Susanne</t>
  </si>
  <si>
    <t>103934</t>
  </si>
  <si>
    <t>Nouwens - van de Ven, Linda</t>
  </si>
  <si>
    <t>103937</t>
  </si>
  <si>
    <t>van de Ven, Paula</t>
  </si>
  <si>
    <t>103940</t>
  </si>
  <si>
    <t>Venmans, Hans</t>
  </si>
  <si>
    <t>103943</t>
  </si>
  <si>
    <t>Veraart, Sabine</t>
  </si>
  <si>
    <t>103945</t>
  </si>
  <si>
    <t>Vermeeren - Verachtert, Jolanda</t>
  </si>
  <si>
    <t>103946</t>
  </si>
  <si>
    <t>Verbeek, Myra</t>
  </si>
  <si>
    <t>103947</t>
  </si>
  <si>
    <t>Verbeek - Verbeek, Elvira</t>
  </si>
  <si>
    <t>103951</t>
  </si>
  <si>
    <t>Verbiest, Diny</t>
  </si>
  <si>
    <t>103953</t>
  </si>
  <si>
    <t>de Vaan - Verboord, Patty</t>
  </si>
  <si>
    <t>103955</t>
  </si>
  <si>
    <t>Rasenberg, Janine</t>
  </si>
  <si>
    <t>103958</t>
  </si>
  <si>
    <t>Verdaasdonk, Andre</t>
  </si>
  <si>
    <t>103960</t>
  </si>
  <si>
    <t>Verduin, Ido</t>
  </si>
  <si>
    <t>103961</t>
  </si>
  <si>
    <t>Heida, Gea</t>
  </si>
  <si>
    <t>103962</t>
  </si>
  <si>
    <t>de Groot - Verduijn, Monique</t>
  </si>
  <si>
    <t>103963</t>
  </si>
  <si>
    <t>Vereijken, Gertie</t>
  </si>
  <si>
    <t>103970</t>
  </si>
  <si>
    <t>Verhaeren, Jac</t>
  </si>
  <si>
    <t>103979</t>
  </si>
  <si>
    <t>Tempelaars, Peter</t>
  </si>
  <si>
    <t>103980</t>
  </si>
  <si>
    <t>van Hoof - Verhagen, Niek</t>
  </si>
  <si>
    <t>103987</t>
  </si>
  <si>
    <t>Verhelst, Eric</t>
  </si>
  <si>
    <t>103989</t>
  </si>
  <si>
    <t>van der Lijke - Verheij, Marian</t>
  </si>
  <si>
    <t>103992</t>
  </si>
  <si>
    <t>Verheijen, Astrid</t>
  </si>
  <si>
    <t>103993</t>
  </si>
  <si>
    <t>Onincx, Leslie</t>
  </si>
  <si>
    <t>103994</t>
  </si>
  <si>
    <t>van Gent, Sabine</t>
  </si>
  <si>
    <t>103995</t>
  </si>
  <si>
    <t>Verheijen, Arold</t>
  </si>
  <si>
    <t>104000</t>
  </si>
  <si>
    <t>IJland - Verhoeven, Annerie</t>
  </si>
  <si>
    <t>104002</t>
  </si>
  <si>
    <t>Hertogs, Leon</t>
  </si>
  <si>
    <t>104006</t>
  </si>
  <si>
    <t>Verhoeven, Hanneke</t>
  </si>
  <si>
    <t>104008</t>
  </si>
  <si>
    <t>Verhoeven, Marjon</t>
  </si>
  <si>
    <t>104009</t>
  </si>
  <si>
    <t>Jansma, Lisanne</t>
  </si>
  <si>
    <t>104015</t>
  </si>
  <si>
    <t>Verhoeven, Susanne</t>
  </si>
  <si>
    <t>104023</t>
  </si>
  <si>
    <t>van den Akker, Elmi</t>
  </si>
  <si>
    <t>104024</t>
  </si>
  <si>
    <t>Elahigohar, Farshad</t>
  </si>
  <si>
    <t>104029</t>
  </si>
  <si>
    <t>Vermeer, Christian</t>
  </si>
  <si>
    <t>104036</t>
  </si>
  <si>
    <t>Vermeulen, Bart</t>
  </si>
  <si>
    <t>104039</t>
  </si>
  <si>
    <t>Vorstenbosch, Patricia</t>
  </si>
  <si>
    <t>104042</t>
  </si>
  <si>
    <t>Wiersma - Vermeulen, Susanne</t>
  </si>
  <si>
    <t>104043</t>
  </si>
  <si>
    <t>Vermond, Charlotte</t>
  </si>
  <si>
    <t>104046</t>
  </si>
  <si>
    <t>van Herwijnen, Gerben</t>
  </si>
  <si>
    <t>104051</t>
  </si>
  <si>
    <t>Claassen - Verschure, Annie</t>
  </si>
  <si>
    <t>104054</t>
  </si>
  <si>
    <t>Verschuren, Martie</t>
  </si>
  <si>
    <t>104055</t>
  </si>
  <si>
    <t>Schuurmans, Martijn</t>
  </si>
  <si>
    <t>104056</t>
  </si>
  <si>
    <t>de Kock, Jeroen</t>
  </si>
  <si>
    <t>104057</t>
  </si>
  <si>
    <t>Klaren - Westelaken, Anja</t>
  </si>
  <si>
    <t>104060</t>
  </si>
  <si>
    <t>Versteegh, Ingrid</t>
  </si>
  <si>
    <t>104063</t>
  </si>
  <si>
    <t>Versteijnen, Jacques</t>
  </si>
  <si>
    <t>104064</t>
  </si>
  <si>
    <t>Versteijlen, Marieke</t>
  </si>
  <si>
    <t>104066</t>
  </si>
  <si>
    <t>Vervoort, Anita</t>
  </si>
  <si>
    <t>104070</t>
  </si>
  <si>
    <t>Verwei, Margot</t>
  </si>
  <si>
    <t>104071</t>
  </si>
  <si>
    <t>Kuijpers, Felix</t>
  </si>
  <si>
    <t>104073</t>
  </si>
  <si>
    <t>Verweij, Martin</t>
  </si>
  <si>
    <t>104075</t>
  </si>
  <si>
    <t>Verwiel, Serge</t>
  </si>
  <si>
    <t>104076</t>
  </si>
  <si>
    <t>Verwijmeren, Marion</t>
  </si>
  <si>
    <t>104078</t>
  </si>
  <si>
    <t>Verwijmeren, Floor</t>
  </si>
  <si>
    <t>104084</t>
  </si>
  <si>
    <t>van den Veyver, Els</t>
  </si>
  <si>
    <t>104086</t>
  </si>
  <si>
    <t>Viburanavong, Wannisa</t>
  </si>
  <si>
    <t>104087</t>
  </si>
  <si>
    <t>Baan - Videler, Monique</t>
  </si>
  <si>
    <t>104088</t>
  </si>
  <si>
    <t>Mulderink - Viguurs, Kristel</t>
  </si>
  <si>
    <t>104093</t>
  </si>
  <si>
    <t>Vincken, René</t>
  </si>
  <si>
    <t>104095</t>
  </si>
  <si>
    <t>Vingerhoets, Arno</t>
  </si>
  <si>
    <t>104096</t>
  </si>
  <si>
    <t>Vink, Martin</t>
  </si>
  <si>
    <t>104097</t>
  </si>
  <si>
    <t>Goidts, Christophe</t>
  </si>
  <si>
    <t>104099</t>
  </si>
  <si>
    <t>Visee, Joyce</t>
  </si>
  <si>
    <t>104102</t>
  </si>
  <si>
    <t>Visser, Arjo</t>
  </si>
  <si>
    <t>104107</t>
  </si>
  <si>
    <t>Visser, Michael</t>
  </si>
  <si>
    <t>104108</t>
  </si>
  <si>
    <t>Vissers, Barbara</t>
  </si>
  <si>
    <t>104110</t>
  </si>
  <si>
    <t>Vissers, Annuska</t>
  </si>
  <si>
    <t>104111</t>
  </si>
  <si>
    <t>Vissers, Ton</t>
  </si>
  <si>
    <t>104115</t>
  </si>
  <si>
    <t>Vissers, Wies</t>
  </si>
  <si>
    <t>104116</t>
  </si>
  <si>
    <t>Vissers, Jef</t>
  </si>
  <si>
    <t>104119</t>
  </si>
  <si>
    <t>Vissers, Pieter</t>
  </si>
  <si>
    <t>104122</t>
  </si>
  <si>
    <t>van Vlerken, Mieke</t>
  </si>
  <si>
    <t>104123</t>
  </si>
  <si>
    <t>van der Vleuten, Sofie</t>
  </si>
  <si>
    <t>104124</t>
  </si>
  <si>
    <t>Musters - Baartmans, Vivian</t>
  </si>
  <si>
    <t>104125</t>
  </si>
  <si>
    <t>van Vliet, Jennifer</t>
  </si>
  <si>
    <t>104126</t>
  </si>
  <si>
    <t>van Vliet, Thijs</t>
  </si>
  <si>
    <t>104127</t>
  </si>
  <si>
    <t>van Vliet, Rob</t>
  </si>
  <si>
    <t>104128</t>
  </si>
  <si>
    <t>van Hoof, Eefje</t>
  </si>
  <si>
    <t>104130</t>
  </si>
  <si>
    <t>Franken, Nicole</t>
  </si>
  <si>
    <t>104131</t>
  </si>
  <si>
    <t>Vlugter, Inge</t>
  </si>
  <si>
    <t>104132</t>
  </si>
  <si>
    <t>Seegers, Jan</t>
  </si>
  <si>
    <t>104133</t>
  </si>
  <si>
    <t>Vocks, Judith</t>
  </si>
  <si>
    <t>104136</t>
  </si>
  <si>
    <t>van de Winkel, Monique</t>
  </si>
  <si>
    <t>104137</t>
  </si>
  <si>
    <t>Ribbens, Rinus</t>
  </si>
  <si>
    <t>104140</t>
  </si>
  <si>
    <t>Kloet, Suzanne</t>
  </si>
  <si>
    <t>104144</t>
  </si>
  <si>
    <t>Vogelaar, Wenke</t>
  </si>
  <si>
    <t>104145</t>
  </si>
  <si>
    <t>Vogelenzang, Sue</t>
  </si>
  <si>
    <t>104150</t>
  </si>
  <si>
    <t>van Dijk - Vogels, Marion</t>
  </si>
  <si>
    <t>104152</t>
  </si>
  <si>
    <t>Rosendaal, Elke</t>
  </si>
  <si>
    <t>104159</t>
  </si>
  <si>
    <t>de Voogt, Evert Jan</t>
  </si>
  <si>
    <t>104161</t>
  </si>
  <si>
    <t>de Bont, Rianne</t>
  </si>
  <si>
    <t>104164</t>
  </si>
  <si>
    <t>van de Voort, Arne</t>
  </si>
  <si>
    <t>104165</t>
  </si>
  <si>
    <t>van de Voort, Yvonne</t>
  </si>
  <si>
    <t>104171</t>
  </si>
  <si>
    <t>Vos, Gerty</t>
  </si>
  <si>
    <t>104172</t>
  </si>
  <si>
    <t>Vos, Johnny</t>
  </si>
  <si>
    <t>104175</t>
  </si>
  <si>
    <t>Vos, Sandra</t>
  </si>
  <si>
    <t>104177</t>
  </si>
  <si>
    <t>Vos, Tom</t>
  </si>
  <si>
    <t>104180</t>
  </si>
  <si>
    <t>Deliën, Edwin</t>
  </si>
  <si>
    <t>104182</t>
  </si>
  <si>
    <t>Vossen, Giel</t>
  </si>
  <si>
    <t>104184</t>
  </si>
  <si>
    <t>Vosters, Nanne</t>
  </si>
  <si>
    <t>104189</t>
  </si>
  <si>
    <t>Vrielink, Hanna</t>
  </si>
  <si>
    <t>104193</t>
  </si>
  <si>
    <t>van den Berg - de Vries, Daphne</t>
  </si>
  <si>
    <t>104194</t>
  </si>
  <si>
    <t>de Vries, Dimphy</t>
  </si>
  <si>
    <t>104195</t>
  </si>
  <si>
    <t>de Vries, Harry</t>
  </si>
  <si>
    <t>104201</t>
  </si>
  <si>
    <t>Vromans, Martinus</t>
  </si>
  <si>
    <t>104203</t>
  </si>
  <si>
    <t>Backx - van Vroonhoven, Chris</t>
  </si>
  <si>
    <t>104204</t>
  </si>
  <si>
    <t>Nagtzaam, Ilse</t>
  </si>
  <si>
    <t>104205</t>
  </si>
  <si>
    <t>Vrijhoeven, Gerrie</t>
  </si>
  <si>
    <t>104208</t>
  </si>
  <si>
    <t>van Vugt, Clazinus</t>
  </si>
  <si>
    <t>104214</t>
  </si>
  <si>
    <t>Vulders, Robbert</t>
  </si>
  <si>
    <t>104215</t>
  </si>
  <si>
    <t>van Rijsewijk, Anick</t>
  </si>
  <si>
    <t>104220</t>
  </si>
  <si>
    <t>Waarma, Wim</t>
  </si>
  <si>
    <t>104221</t>
  </si>
  <si>
    <t>Waarts, Remon</t>
  </si>
  <si>
    <t>104224</t>
  </si>
  <si>
    <t>Wagemans, Regine</t>
  </si>
  <si>
    <t>104225</t>
  </si>
  <si>
    <t>van Rijsewijk - Wagenaar, Carolina</t>
  </si>
  <si>
    <t>104226</t>
  </si>
  <si>
    <t>Wagenaar, Gerard</t>
  </si>
  <si>
    <t>104228</t>
  </si>
  <si>
    <t>Welberg - Wagtmans, Kim</t>
  </si>
  <si>
    <t>104232</t>
  </si>
  <si>
    <t>van der Wal, Nathalie</t>
  </si>
  <si>
    <t>104238</t>
  </si>
  <si>
    <t>Walraven, Paul</t>
  </si>
  <si>
    <t>104241</t>
  </si>
  <si>
    <t>Hut - Toom, Margretha</t>
  </si>
  <si>
    <t>104242</t>
  </si>
  <si>
    <t>van Wamel, Lonneke</t>
  </si>
  <si>
    <t>104247</t>
  </si>
  <si>
    <t>Valentijn, Jeanine</t>
  </si>
  <si>
    <t>104248</t>
  </si>
  <si>
    <t>Warnaar, Rene</t>
  </si>
  <si>
    <t>104250</t>
  </si>
  <si>
    <t>Warnink, Pleunie</t>
  </si>
  <si>
    <t>104251</t>
  </si>
  <si>
    <t>Warringa, Camiela</t>
  </si>
  <si>
    <t>104252</t>
  </si>
  <si>
    <t>Wassenberg, Pauline</t>
  </si>
  <si>
    <t>104255</t>
  </si>
  <si>
    <t>van Kruijsdijk - Waijers, Joli</t>
  </si>
  <si>
    <t>104258</t>
  </si>
  <si>
    <t>Weel, Martin</t>
  </si>
  <si>
    <t>104262</t>
  </si>
  <si>
    <t>Koenraadt - de Weert, Jolanda</t>
  </si>
  <si>
    <t>104263</t>
  </si>
  <si>
    <t>van Weert, Jos</t>
  </si>
  <si>
    <t>104264</t>
  </si>
  <si>
    <t>Mutsaers - van Wees, Henriette</t>
  </si>
  <si>
    <t>104266</t>
  </si>
  <si>
    <t>van de Pas, Michel</t>
  </si>
  <si>
    <t>104267</t>
  </si>
  <si>
    <t>Fijneman - Wegman, Esther</t>
  </si>
  <si>
    <t>104269</t>
  </si>
  <si>
    <t>van der Weide, Saskia</t>
  </si>
  <si>
    <t>104272</t>
  </si>
  <si>
    <t>Piek - van Wel, Bianca</t>
  </si>
  <si>
    <t>104273</t>
  </si>
  <si>
    <t>van Welie, Anne-Marie</t>
  </si>
  <si>
    <t>104276</t>
  </si>
  <si>
    <t>Dierx, John</t>
  </si>
  <si>
    <t>104278</t>
  </si>
  <si>
    <t>Oosterhof, Tanja</t>
  </si>
  <si>
    <t>104279</t>
  </si>
  <si>
    <t>Welters, Anouk</t>
  </si>
  <si>
    <t>104287</t>
  </si>
  <si>
    <t>van Kollenburg, Ton</t>
  </si>
  <si>
    <t>104289</t>
  </si>
  <si>
    <t>Brattinga, Inge</t>
  </si>
  <si>
    <t>104290</t>
  </si>
  <si>
    <t>van der Werff, Moniek</t>
  </si>
  <si>
    <t>104291</t>
  </si>
  <si>
    <t>van der Werk, Harry</t>
  </si>
  <si>
    <t>104295</t>
  </si>
  <si>
    <t>van der Werve, Silvia</t>
  </si>
  <si>
    <t>104297</t>
  </si>
  <si>
    <t>Rijnberg, Iman</t>
  </si>
  <si>
    <t>104299</t>
  </si>
  <si>
    <t>Westen, Koen</t>
  </si>
  <si>
    <t>104300</t>
  </si>
  <si>
    <t>Peeters - van der Westen, Jolanda</t>
  </si>
  <si>
    <t>104301</t>
  </si>
  <si>
    <t>Westerbeek, Saskia</t>
  </si>
  <si>
    <t>104303</t>
  </si>
  <si>
    <t>Westerveen, Iwan</t>
  </si>
  <si>
    <t>104304</t>
  </si>
  <si>
    <t>Westgeest, Aris</t>
  </si>
  <si>
    <t>104305</t>
  </si>
  <si>
    <t>Schrauwen - Westland, Karen</t>
  </si>
  <si>
    <t>104308</t>
  </si>
  <si>
    <t>Weterings, Lisa</t>
  </si>
  <si>
    <t>104309</t>
  </si>
  <si>
    <t>Wetselaar, Machiel</t>
  </si>
  <si>
    <t>104310</t>
  </si>
  <si>
    <t>Wetzer, Stephanie</t>
  </si>
  <si>
    <t>104311</t>
  </si>
  <si>
    <t>van der Made - van Ochten, Roosje</t>
  </si>
  <si>
    <t>104312</t>
  </si>
  <si>
    <t>Wevers, Susan</t>
  </si>
  <si>
    <t>104313</t>
  </si>
  <si>
    <t>Weijman, Judith</t>
  </si>
  <si>
    <t>104314</t>
  </si>
  <si>
    <t>Spijkers - Weijters, Karin</t>
  </si>
  <si>
    <t>104317</t>
  </si>
  <si>
    <t>Wiegand, Maryke</t>
  </si>
  <si>
    <t>104325</t>
  </si>
  <si>
    <t>Wigmans, Jan</t>
  </si>
  <si>
    <t>104327</t>
  </si>
  <si>
    <t>de Wild, Liselot</t>
  </si>
  <si>
    <t>104328</t>
  </si>
  <si>
    <t>Knibbeler, Cecile</t>
  </si>
  <si>
    <t>104329</t>
  </si>
  <si>
    <t>Wilders, Sebastiaan</t>
  </si>
  <si>
    <t>104332</t>
  </si>
  <si>
    <t>Wille, Jetta</t>
  </si>
  <si>
    <t>104333</t>
  </si>
  <si>
    <t>Willebrand, Henriëtte</t>
  </si>
  <si>
    <t>104334</t>
  </si>
  <si>
    <t>Willekens, Anne</t>
  </si>
  <si>
    <t>104335</t>
  </si>
  <si>
    <t>Bakker, Peter</t>
  </si>
  <si>
    <t>104336</t>
  </si>
  <si>
    <t>van 't Hoog, Wim</t>
  </si>
  <si>
    <t>104340</t>
  </si>
  <si>
    <t>Willemsen, Niels</t>
  </si>
  <si>
    <t>104341</t>
  </si>
  <si>
    <t>Willemsen, Rob</t>
  </si>
  <si>
    <t>104344</t>
  </si>
  <si>
    <t>den Biggelaar, André</t>
  </si>
  <si>
    <t>104346</t>
  </si>
  <si>
    <t>Wilmink, Annemiek</t>
  </si>
  <si>
    <t>104352</t>
  </si>
  <si>
    <t>Winkelmolen, Mirjam</t>
  </si>
  <si>
    <t>104355</t>
  </si>
  <si>
    <t>de Winter, Karel</t>
  </si>
  <si>
    <t>104356</t>
  </si>
  <si>
    <t>de Winter, Marjolein</t>
  </si>
  <si>
    <t>104357</t>
  </si>
  <si>
    <t>Albers, Karin</t>
  </si>
  <si>
    <t>104358</t>
  </si>
  <si>
    <t>Zomers - Winters, Roos</t>
  </si>
  <si>
    <t>104359</t>
  </si>
  <si>
    <t>de Wit, Bartje</t>
  </si>
  <si>
    <t>104360</t>
  </si>
  <si>
    <t>de Wit, Cynthia</t>
  </si>
  <si>
    <t>104363</t>
  </si>
  <si>
    <t>Vermetten - Leijten, Suzanne</t>
  </si>
  <si>
    <t>104364</t>
  </si>
  <si>
    <t>de Wit, Marjolijn</t>
  </si>
  <si>
    <t>104366</t>
  </si>
  <si>
    <t>van Miert, Machteld</t>
  </si>
  <si>
    <t>104367</t>
  </si>
  <si>
    <t>de With, Rob</t>
  </si>
  <si>
    <t>104368</t>
  </si>
  <si>
    <t>van Hofwegen, Mariken</t>
  </si>
  <si>
    <t>104369</t>
  </si>
  <si>
    <t>Withaar, Jack</t>
  </si>
  <si>
    <t>104372</t>
  </si>
  <si>
    <t>de Witte, Bert</t>
  </si>
  <si>
    <t>104375</t>
  </si>
  <si>
    <t>Witter, Michel</t>
  </si>
  <si>
    <t>104376</t>
  </si>
  <si>
    <t>Melisse, Niek</t>
  </si>
  <si>
    <t>104377</t>
  </si>
  <si>
    <t>Woering, Erik</t>
  </si>
  <si>
    <t>104382</t>
  </si>
  <si>
    <t>Wolf, Saskia</t>
  </si>
  <si>
    <t>104386</t>
  </si>
  <si>
    <t>Wolters, Suzanne</t>
  </si>
  <si>
    <t>104388</t>
  </si>
  <si>
    <t>Hereijgers, Verginia</t>
  </si>
  <si>
    <t>104391</t>
  </si>
  <si>
    <t>Wouters, Bart</t>
  </si>
  <si>
    <t>104394</t>
  </si>
  <si>
    <t>Wouters, Stephan</t>
  </si>
  <si>
    <t>104395</t>
  </si>
  <si>
    <t>Wouters, Saskia</t>
  </si>
  <si>
    <t>104403</t>
  </si>
  <si>
    <t>van Wijk, Rob</t>
  </si>
  <si>
    <t>104404</t>
  </si>
  <si>
    <t>Wijker, Linda</t>
  </si>
  <si>
    <t>104405</t>
  </si>
  <si>
    <t>Wijn, Dieneke</t>
  </si>
  <si>
    <t>104409</t>
  </si>
  <si>
    <t>van Wijnen, Peter</t>
  </si>
  <si>
    <t>104410</t>
  </si>
  <si>
    <t>van den Wijngaard, Sabrina</t>
  </si>
  <si>
    <t>104411</t>
  </si>
  <si>
    <t>Wijngaarde, Liesbeth</t>
  </si>
  <si>
    <t>104412</t>
  </si>
  <si>
    <t>Zijlstra, Daan</t>
  </si>
  <si>
    <t>104417</t>
  </si>
  <si>
    <t>Nieuwland, Edward</t>
  </si>
  <si>
    <t>104421</t>
  </si>
  <si>
    <t>Knoop, Josje</t>
  </si>
  <si>
    <t>104423</t>
  </si>
  <si>
    <t>Yanik, Muzaffer</t>
  </si>
  <si>
    <t>104425</t>
  </si>
  <si>
    <t>Snippe, Ilse</t>
  </si>
  <si>
    <t>104426</t>
  </si>
  <si>
    <t>Tenge, Ron</t>
  </si>
  <si>
    <t>104427</t>
  </si>
  <si>
    <t>van Beijnhem - van Tussenbroek, Else</t>
  </si>
  <si>
    <t>104428</t>
  </si>
  <si>
    <t>IJzermans, Monique</t>
  </si>
  <si>
    <t>104429</t>
  </si>
  <si>
    <t>Zaad, Martje</t>
  </si>
  <si>
    <t>104430</t>
  </si>
  <si>
    <t>Jurritsma, Michelle</t>
  </si>
  <si>
    <t>104431</t>
  </si>
  <si>
    <t>Zaka, Abrahim</t>
  </si>
  <si>
    <t>104432</t>
  </si>
  <si>
    <t>Wouters, Aniek</t>
  </si>
  <si>
    <t>104433</t>
  </si>
  <si>
    <t>van der Ploeg - Klein, Christien</t>
  </si>
  <si>
    <t>104435</t>
  </si>
  <si>
    <t>Markus, Katrien</t>
  </si>
  <si>
    <t>104440</t>
  </si>
  <si>
    <t>de Bok, Flip</t>
  </si>
  <si>
    <t>104441</t>
  </si>
  <si>
    <t>Jeurissen, Richard</t>
  </si>
  <si>
    <t>104443</t>
  </si>
  <si>
    <t>Zautsen, Yvon</t>
  </si>
  <si>
    <t>104445</t>
  </si>
  <si>
    <t>Zehenpfenning, Alex</t>
  </si>
  <si>
    <t>104446</t>
  </si>
  <si>
    <t>van 't Zelfde, Hans</t>
  </si>
  <si>
    <t>104448</t>
  </si>
  <si>
    <t>Aïtikne, Zahra</t>
  </si>
  <si>
    <t>104450</t>
  </si>
  <si>
    <t>de Werdt, Marloes</t>
  </si>
  <si>
    <t>104452</t>
  </si>
  <si>
    <t>van Zoest, Janet</t>
  </si>
  <si>
    <t>104457</t>
  </si>
  <si>
    <t>van Zon, Ine</t>
  </si>
  <si>
    <t>104467</t>
  </si>
  <si>
    <t>van Zundert, Arno</t>
  </si>
  <si>
    <t>104468</t>
  </si>
  <si>
    <t>van Blerck - van Zundert, Meggelien</t>
  </si>
  <si>
    <t>104473</t>
  </si>
  <si>
    <t>de Zwart, Joop</t>
  </si>
  <si>
    <t>104476</t>
  </si>
  <si>
    <t>Voet, Monique</t>
  </si>
  <si>
    <t>104478</t>
  </si>
  <si>
    <t>Zwiers, Lute-Harm</t>
  </si>
  <si>
    <t>104481</t>
  </si>
  <si>
    <t>Grosfeld, Chantal</t>
  </si>
  <si>
    <t>104482</t>
  </si>
  <si>
    <t>Zijlmans, Eric</t>
  </si>
  <si>
    <t>104484</t>
  </si>
  <si>
    <t>Kuijken, Patrick</t>
  </si>
  <si>
    <t>104490</t>
  </si>
  <si>
    <t>Segeren, Myrthe</t>
  </si>
  <si>
    <t>104491</t>
  </si>
  <si>
    <t>van Eeken, Michiel</t>
  </si>
  <si>
    <t>104492</t>
  </si>
  <si>
    <t>Aarnoudse, René</t>
  </si>
  <si>
    <t>104499</t>
  </si>
  <si>
    <t>Jansen, Angela</t>
  </si>
  <si>
    <t>104517</t>
  </si>
  <si>
    <t>van Dinther, David</t>
  </si>
  <si>
    <t>104519</t>
  </si>
  <si>
    <t>Smith, Oscar</t>
  </si>
  <si>
    <t>104520</t>
  </si>
  <si>
    <t>Dirken, Rian</t>
  </si>
  <si>
    <t>104521</t>
  </si>
  <si>
    <t>Aleman, Renée</t>
  </si>
  <si>
    <t>104522</t>
  </si>
  <si>
    <t>Versterre, Jantine</t>
  </si>
  <si>
    <t>104524</t>
  </si>
  <si>
    <t>van de Vinne, Bram</t>
  </si>
  <si>
    <t>104525</t>
  </si>
  <si>
    <t>Koeken, Steven</t>
  </si>
  <si>
    <t>104540</t>
  </si>
  <si>
    <t>Vedie, Sabine</t>
  </si>
  <si>
    <t>104558</t>
  </si>
  <si>
    <t>van Bruchem, Thijs</t>
  </si>
  <si>
    <t>104559</t>
  </si>
  <si>
    <t>Prikker, Els</t>
  </si>
  <si>
    <t>104562</t>
  </si>
  <si>
    <t>Hoekstra, Marieke</t>
  </si>
  <si>
    <t>104568</t>
  </si>
  <si>
    <t>Olma, Sebastian</t>
  </si>
  <si>
    <t>104579</t>
  </si>
  <si>
    <t>Schotanus, Dieuwke</t>
  </si>
  <si>
    <t>104580</t>
  </si>
  <si>
    <t>Juncker, Karlijn</t>
  </si>
  <si>
    <t>104583</t>
  </si>
  <si>
    <t>Alberink, Simon</t>
  </si>
  <si>
    <t>104584</t>
  </si>
  <si>
    <t>van Damme, Gino</t>
  </si>
  <si>
    <t>104586</t>
  </si>
  <si>
    <t>Wigmans, Marcel</t>
  </si>
  <si>
    <t>104593</t>
  </si>
  <si>
    <t>van Etten, Hilde</t>
  </si>
  <si>
    <t>104594</t>
  </si>
  <si>
    <t>Kusters, Anja</t>
  </si>
  <si>
    <t>104604</t>
  </si>
  <si>
    <t>van den Goorbergh, Rob</t>
  </si>
  <si>
    <t>104607</t>
  </si>
  <si>
    <t>Arts, Martijn</t>
  </si>
  <si>
    <t>104610</t>
  </si>
  <si>
    <t>van Loon, Hans</t>
  </si>
  <si>
    <t>104621</t>
  </si>
  <si>
    <t>van Gastel, Inge</t>
  </si>
  <si>
    <t>104627</t>
  </si>
  <si>
    <t>Van Valderen, Henriëtte</t>
  </si>
  <si>
    <t>104628</t>
  </si>
  <si>
    <t>van Zon - Elbers, Michelle</t>
  </si>
  <si>
    <t>104633</t>
  </si>
  <si>
    <t>Asselbergs, Barbara</t>
  </si>
  <si>
    <t>104645</t>
  </si>
  <si>
    <t>Janssen, Wasilie</t>
  </si>
  <si>
    <t>104652</t>
  </si>
  <si>
    <t>Wijnen, Martine</t>
  </si>
  <si>
    <t>104653</t>
  </si>
  <si>
    <t>van Baalen, Arthur</t>
  </si>
  <si>
    <t>104656</t>
  </si>
  <si>
    <t>Kamphuis, Elsbeth</t>
  </si>
  <si>
    <t>104658</t>
  </si>
  <si>
    <t>Boogaard, Annemarie</t>
  </si>
  <si>
    <t>104659</t>
  </si>
  <si>
    <t>Vloerbergh, Irene</t>
  </si>
  <si>
    <t>104661</t>
  </si>
  <si>
    <t>Vogelsangs, Bas</t>
  </si>
  <si>
    <t>104664</t>
  </si>
  <si>
    <t>Retel Helmrich, Regine</t>
  </si>
  <si>
    <t>104667</t>
  </si>
  <si>
    <t>Welzen - Coppens, Jojanneke</t>
  </si>
  <si>
    <t>104668</t>
  </si>
  <si>
    <t>Fikse, Jack</t>
  </si>
  <si>
    <t>104669</t>
  </si>
  <si>
    <t>Janssen, Janine</t>
  </si>
  <si>
    <t>104674</t>
  </si>
  <si>
    <t>Cloosterman, Ronald</t>
  </si>
  <si>
    <t>104676</t>
  </si>
  <si>
    <t>Nuhn, Lennart</t>
  </si>
  <si>
    <t>104678</t>
  </si>
  <si>
    <t>Wouters, Evelien</t>
  </si>
  <si>
    <t>104687</t>
  </si>
  <si>
    <t>van Baal, Sanne</t>
  </si>
  <si>
    <t>104690</t>
  </si>
  <si>
    <t>Kuipers, Mattijs</t>
  </si>
  <si>
    <t>104697</t>
  </si>
  <si>
    <t>Vreeswijk, Claudia</t>
  </si>
  <si>
    <t>104698</t>
  </si>
  <si>
    <t>van Dongen, Patricia</t>
  </si>
  <si>
    <t>104713</t>
  </si>
  <si>
    <t>de Leeuw, Anne</t>
  </si>
  <si>
    <t>104718</t>
  </si>
  <si>
    <t>Hagedoorn, Elies</t>
  </si>
  <si>
    <t>104722</t>
  </si>
  <si>
    <t>Gras, Alexander</t>
  </si>
  <si>
    <t>104723</t>
  </si>
  <si>
    <t>Crans, Linda</t>
  </si>
  <si>
    <t>104725</t>
  </si>
  <si>
    <t>van Harskamp, Noud</t>
  </si>
  <si>
    <t>104726</t>
  </si>
  <si>
    <t>Logtens, Paul</t>
  </si>
  <si>
    <t>104728</t>
  </si>
  <si>
    <t>Crutzen, Olaf</t>
  </si>
  <si>
    <t>104729</t>
  </si>
  <si>
    <t>Bloemen, Karin</t>
  </si>
  <si>
    <t>104732</t>
  </si>
  <si>
    <t>Damen, Maartje</t>
  </si>
  <si>
    <t>104737</t>
  </si>
  <si>
    <t>Jilisen, Rudy</t>
  </si>
  <si>
    <t>104738</t>
  </si>
  <si>
    <t>Berkers - Janssens, Angela</t>
  </si>
  <si>
    <t>104745</t>
  </si>
  <si>
    <t>Meijer, Rik</t>
  </si>
  <si>
    <t>104747</t>
  </si>
  <si>
    <t>Devjak, Ingrid</t>
  </si>
  <si>
    <t>104748</t>
  </si>
  <si>
    <t>Snel, Sandra</t>
  </si>
  <si>
    <t>104749</t>
  </si>
  <si>
    <t>Meijers, Michael</t>
  </si>
  <si>
    <t>104751</t>
  </si>
  <si>
    <t>van Hoek - Graat, Wendy</t>
  </si>
  <si>
    <t>104752</t>
  </si>
  <si>
    <t>Funcke, Joris</t>
  </si>
  <si>
    <t>104756</t>
  </si>
  <si>
    <t>Muller, Gerben</t>
  </si>
  <si>
    <t>104757</t>
  </si>
  <si>
    <t>van Weelden, Marielle</t>
  </si>
  <si>
    <t>104758</t>
  </si>
  <si>
    <t>Brandsma, Eefke</t>
  </si>
  <si>
    <t>104759</t>
  </si>
  <si>
    <t>Michels, Michiel</t>
  </si>
  <si>
    <t>104761</t>
  </si>
  <si>
    <t>Bastos Sales, Bruno</t>
  </si>
  <si>
    <t>104762</t>
  </si>
  <si>
    <t>Huisman, Suzanne</t>
  </si>
  <si>
    <t>104763</t>
  </si>
  <si>
    <t>Schouten, Linda</t>
  </si>
  <si>
    <t>104764</t>
  </si>
  <si>
    <t>Vollenbroek, Marloes</t>
  </si>
  <si>
    <t>104765</t>
  </si>
  <si>
    <t>Harmsen, Machteld</t>
  </si>
  <si>
    <t>104766</t>
  </si>
  <si>
    <t>Boelaars - van Voorthuijsen, Marije</t>
  </si>
  <si>
    <t>104767</t>
  </si>
  <si>
    <t>Schipper - Vulto, Marleen</t>
  </si>
  <si>
    <t>104770</t>
  </si>
  <si>
    <t>Rispens, Marcel</t>
  </si>
  <si>
    <t>104774</t>
  </si>
  <si>
    <t>ten Brink, Joep</t>
  </si>
  <si>
    <t>104786</t>
  </si>
  <si>
    <t>Ilina, Natalia</t>
  </si>
  <si>
    <t>104789</t>
  </si>
  <si>
    <t>Geerts, Leo</t>
  </si>
  <si>
    <t>104790</t>
  </si>
  <si>
    <t>Bouman, Marlijn</t>
  </si>
  <si>
    <t>104791</t>
  </si>
  <si>
    <t>van Houtem, Charlotte</t>
  </si>
  <si>
    <t>104797</t>
  </si>
  <si>
    <t>Nesvadba, Nadine</t>
  </si>
  <si>
    <t>104801</t>
  </si>
  <si>
    <t>Pardon, Eric</t>
  </si>
  <si>
    <t>104802</t>
  </si>
  <si>
    <t>Berben, Margriet</t>
  </si>
  <si>
    <t>104803</t>
  </si>
  <si>
    <t>Granneman, Ellen</t>
  </si>
  <si>
    <t>104805</t>
  </si>
  <si>
    <t>Frijns, Cecile</t>
  </si>
  <si>
    <t>104806</t>
  </si>
  <si>
    <t>Burger, Hans</t>
  </si>
  <si>
    <t>104807</t>
  </si>
  <si>
    <t>van der Velden, Vikky</t>
  </si>
  <si>
    <t>104808</t>
  </si>
  <si>
    <t>de Jong, Rogier</t>
  </si>
  <si>
    <t>104809</t>
  </si>
  <si>
    <t>de Waal Malefijt, Jan Hein</t>
  </si>
  <si>
    <t>104810</t>
  </si>
  <si>
    <t>van der Heijden, Martijn</t>
  </si>
  <si>
    <t>104812</t>
  </si>
  <si>
    <t>Simons, Erik</t>
  </si>
  <si>
    <t>104813</t>
  </si>
  <si>
    <t>van Besouw, Rogier</t>
  </si>
  <si>
    <t>104815</t>
  </si>
  <si>
    <t>van der Zanden - Schouwenaars, Nienke</t>
  </si>
  <si>
    <t>104817</t>
  </si>
  <si>
    <t>Aalto, Seija</t>
  </si>
  <si>
    <t>104818</t>
  </si>
  <si>
    <t>Sanders, Stephan</t>
  </si>
  <si>
    <t>104820</t>
  </si>
  <si>
    <t>Ruijters, Ingrid</t>
  </si>
  <si>
    <t>104821</t>
  </si>
  <si>
    <t>van Griensven, Nanja</t>
  </si>
  <si>
    <t>104828</t>
  </si>
  <si>
    <t>van de Sande, Koen</t>
  </si>
  <si>
    <t>104830</t>
  </si>
  <si>
    <t>Sieben, Gracia</t>
  </si>
  <si>
    <t>104831</t>
  </si>
  <si>
    <t>Damen, Ingeborg</t>
  </si>
  <si>
    <t>104832</t>
  </si>
  <si>
    <t>Gijzen, Eefje</t>
  </si>
  <si>
    <t>104837</t>
  </si>
  <si>
    <t>Kada, Alex</t>
  </si>
  <si>
    <t>104838</t>
  </si>
  <si>
    <t>Christiaens, Kristof</t>
  </si>
  <si>
    <t>104839</t>
  </si>
  <si>
    <t>van Dartel, Michel</t>
  </si>
  <si>
    <t>104840</t>
  </si>
  <si>
    <t>Harzing, Martijn</t>
  </si>
  <si>
    <t>104841</t>
  </si>
  <si>
    <t>van Gurp, Sjoerd</t>
  </si>
  <si>
    <t>104842</t>
  </si>
  <si>
    <t>Boonen, Marieke</t>
  </si>
  <si>
    <t>104843</t>
  </si>
  <si>
    <t>Potters, Rene</t>
  </si>
  <si>
    <t>104847</t>
  </si>
  <si>
    <t>van Neerven, Christel</t>
  </si>
  <si>
    <t>104849</t>
  </si>
  <si>
    <t>van Dal, Helma</t>
  </si>
  <si>
    <t>104850</t>
  </si>
  <si>
    <t>van de Weijer, Karin</t>
  </si>
  <si>
    <t>104851</t>
  </si>
  <si>
    <t>Verhoeven, Amy</t>
  </si>
  <si>
    <t>104854</t>
  </si>
  <si>
    <t>Borgers, Jody</t>
  </si>
  <si>
    <t>104855</t>
  </si>
  <si>
    <t>Zhou, Miaomiao</t>
  </si>
  <si>
    <t>104856</t>
  </si>
  <si>
    <t>Mandemaker, Menno</t>
  </si>
  <si>
    <t>104858</t>
  </si>
  <si>
    <t>Goijaerts, Tatiana</t>
  </si>
  <si>
    <t>104860</t>
  </si>
  <si>
    <t>Slieker, Giton</t>
  </si>
  <si>
    <t>104863</t>
  </si>
  <si>
    <t>Verwijmeren, Eva</t>
  </si>
  <si>
    <t>104865</t>
  </si>
  <si>
    <t>van de Loo, Rens</t>
  </si>
  <si>
    <t>104872</t>
  </si>
  <si>
    <t>Willemse, Claire</t>
  </si>
  <si>
    <t>104873</t>
  </si>
  <si>
    <t>Doan, Phuc</t>
  </si>
  <si>
    <t>104878</t>
  </si>
  <si>
    <t>van Kastel, Michelle</t>
  </si>
  <si>
    <t>104879</t>
  </si>
  <si>
    <t>Ollebek, Ronald</t>
  </si>
  <si>
    <t>104884</t>
  </si>
  <si>
    <t>Moelands, Renate</t>
  </si>
  <si>
    <t>104888</t>
  </si>
  <si>
    <t>Calatz, Annemieke</t>
  </si>
  <si>
    <t>104889</t>
  </si>
  <si>
    <t>de Boer, Klaas</t>
  </si>
  <si>
    <t>104891</t>
  </si>
  <si>
    <t>Meeuwisse, Chrystel</t>
  </si>
  <si>
    <t>104894</t>
  </si>
  <si>
    <t>Beresford, Vicky</t>
  </si>
  <si>
    <t>104896</t>
  </si>
  <si>
    <t>van den Broek, Rene</t>
  </si>
  <si>
    <t>104897</t>
  </si>
  <si>
    <t>de Graaf, Marcel</t>
  </si>
  <si>
    <t>104901</t>
  </si>
  <si>
    <t>de Crook, Marion</t>
  </si>
  <si>
    <t>104902</t>
  </si>
  <si>
    <t>van Wensen - van der Elst, Madelon</t>
  </si>
  <si>
    <t>104903</t>
  </si>
  <si>
    <t>Verschuuren - Tellekamp, Marieke</t>
  </si>
  <si>
    <t>104906</t>
  </si>
  <si>
    <t>van den Heuvel, Jasper</t>
  </si>
  <si>
    <t>104907</t>
  </si>
  <si>
    <t>van de Zanden, Peter</t>
  </si>
  <si>
    <t>104909</t>
  </si>
  <si>
    <t>Lemans, Jan</t>
  </si>
  <si>
    <t>104916</t>
  </si>
  <si>
    <t>de Beer, Paul</t>
  </si>
  <si>
    <t>104919</t>
  </si>
  <si>
    <t>Claus, Bianca</t>
  </si>
  <si>
    <t>104926</t>
  </si>
  <si>
    <t>van Veldhoven, Jaap</t>
  </si>
  <si>
    <t>104935</t>
  </si>
  <si>
    <t>de Bruijn, Jan</t>
  </si>
  <si>
    <t>104937</t>
  </si>
  <si>
    <t>van Heugten, Yvon</t>
  </si>
  <si>
    <t>104942</t>
  </si>
  <si>
    <t>Kuijpers, Margo</t>
  </si>
  <si>
    <t>104947</t>
  </si>
  <si>
    <t>Voorbogt, Cees</t>
  </si>
  <si>
    <t>104966</t>
  </si>
  <si>
    <t>Verlouw - Buurman, Nikki</t>
  </si>
  <si>
    <t>104971</t>
  </si>
  <si>
    <t>Massink, Henk</t>
  </si>
  <si>
    <t>105032</t>
  </si>
  <si>
    <t>Aarts, William</t>
  </si>
  <si>
    <t>105043</t>
  </si>
  <si>
    <t>Dekkers - van Keulen, Femke</t>
  </si>
  <si>
    <t>105046</t>
  </si>
  <si>
    <t>Bressers, Peter</t>
  </si>
  <si>
    <t>105059</t>
  </si>
  <si>
    <t>Baelemans, Marcel</t>
  </si>
  <si>
    <t>105068</t>
  </si>
  <si>
    <t>Klok, Wytze</t>
  </si>
  <si>
    <t>105075</t>
  </si>
  <si>
    <t>Zuidam, Freek</t>
  </si>
  <si>
    <t>105086</t>
  </si>
  <si>
    <t>de Witte, Kristine</t>
  </si>
  <si>
    <t>105089</t>
  </si>
  <si>
    <t>Visser, Perry</t>
  </si>
  <si>
    <t>105106</t>
  </si>
  <si>
    <t>Stevels, Reyhana</t>
  </si>
  <si>
    <t>105112</t>
  </si>
  <si>
    <t>Geurts, Femke</t>
  </si>
  <si>
    <t>105117</t>
  </si>
  <si>
    <t>Boone, Lydia</t>
  </si>
  <si>
    <t>105118</t>
  </si>
  <si>
    <t>Ubags, Patrick</t>
  </si>
  <si>
    <t>105122</t>
  </si>
  <si>
    <t>Kooijman, Maartje</t>
  </si>
  <si>
    <t>105124</t>
  </si>
  <si>
    <t>Appel, Ellen</t>
  </si>
  <si>
    <t>105125</t>
  </si>
  <si>
    <t>van Dam, Ester</t>
  </si>
  <si>
    <t>105138</t>
  </si>
  <si>
    <t>Majoor, Dominique</t>
  </si>
  <si>
    <t>105145</t>
  </si>
  <si>
    <t>Loonen, Julia</t>
  </si>
  <si>
    <t>105148</t>
  </si>
  <si>
    <t>de Leeuw, Margriet</t>
  </si>
  <si>
    <t>105149</t>
  </si>
  <si>
    <t>Benschop, Simone</t>
  </si>
  <si>
    <t>105155</t>
  </si>
  <si>
    <t>Trum, Kevin</t>
  </si>
  <si>
    <t>105156</t>
  </si>
  <si>
    <t>Driesser, Marten</t>
  </si>
  <si>
    <t>105197</t>
  </si>
  <si>
    <t>Dekker, Monica</t>
  </si>
  <si>
    <t>105198</t>
  </si>
  <si>
    <t>Hoekstra, Femke</t>
  </si>
  <si>
    <t>105203</t>
  </si>
  <si>
    <t>van Hoof, Anne</t>
  </si>
  <si>
    <t>105206</t>
  </si>
  <si>
    <t>van Engelen, Mirthe</t>
  </si>
  <si>
    <t>105207</t>
  </si>
  <si>
    <t>Besic, Jasmin</t>
  </si>
  <si>
    <t>105208</t>
  </si>
  <si>
    <t>Hoppenbrouwers, Natasja</t>
  </si>
  <si>
    <t>105210</t>
  </si>
  <si>
    <t>Haveman, Maike</t>
  </si>
  <si>
    <t>105211</t>
  </si>
  <si>
    <t>Nooij, Lennart</t>
  </si>
  <si>
    <t>105212</t>
  </si>
  <si>
    <t>van Erp, Jeske</t>
  </si>
  <si>
    <t>105233</t>
  </si>
  <si>
    <t>Thijssen, Jeanine</t>
  </si>
  <si>
    <t>105261</t>
  </si>
  <si>
    <t>Kluijtmans, Inge</t>
  </si>
  <si>
    <t>105266</t>
  </si>
  <si>
    <t>de Beer, Roel</t>
  </si>
  <si>
    <t>105275</t>
  </si>
  <si>
    <t>Brugel, Fabiana</t>
  </si>
  <si>
    <t>105281</t>
  </si>
  <si>
    <t>Bos, Sjoerd</t>
  </si>
  <si>
    <t>105283</t>
  </si>
  <si>
    <t>Weijers, Noortje</t>
  </si>
  <si>
    <t>105284</t>
  </si>
  <si>
    <t>Zetz, Eric</t>
  </si>
  <si>
    <t>105291</t>
  </si>
  <si>
    <t>Willems, Tim</t>
  </si>
  <si>
    <t>105293</t>
  </si>
  <si>
    <t>Groeneveld, Jan Willem</t>
  </si>
  <si>
    <t>105294</t>
  </si>
  <si>
    <t>Bartels, Paul</t>
  </si>
  <si>
    <t>105299</t>
  </si>
  <si>
    <t>Hermans, Ruud</t>
  </si>
  <si>
    <t>105304</t>
  </si>
  <si>
    <t>Koreneef, Evelien</t>
  </si>
  <si>
    <t>105307</t>
  </si>
  <si>
    <t>Derksen, Dorien</t>
  </si>
  <si>
    <t>105309</t>
  </si>
  <si>
    <t>Verhoeven, Marcel</t>
  </si>
  <si>
    <t>105310</t>
  </si>
  <si>
    <t>Heise, Paul</t>
  </si>
  <si>
    <t>105315</t>
  </si>
  <si>
    <t>van Buul - van Steen, Wendy</t>
  </si>
  <si>
    <t>105329</t>
  </si>
  <si>
    <t>Mennings, Erik</t>
  </si>
  <si>
    <t>105347</t>
  </si>
  <si>
    <t>Herrewijn, Judith</t>
  </si>
  <si>
    <t>105351</t>
  </si>
  <si>
    <t>Bouhdaid, Aziz</t>
  </si>
  <si>
    <t>105362</t>
  </si>
  <si>
    <t>van der Thiel, Annelies</t>
  </si>
  <si>
    <t>105363</t>
  </si>
  <si>
    <t>van Rijsbergen, Wendy</t>
  </si>
  <si>
    <t>105368</t>
  </si>
  <si>
    <t>Rump, Erik</t>
  </si>
  <si>
    <t>105371</t>
  </si>
  <si>
    <t>Deurloo, Eva</t>
  </si>
  <si>
    <t>105373</t>
  </si>
  <si>
    <t>van Gestel, Margriet</t>
  </si>
  <si>
    <t>105377</t>
  </si>
  <si>
    <t>van Bleek, Hanneke</t>
  </si>
  <si>
    <t>105382</t>
  </si>
  <si>
    <t>van Weenen, Annette</t>
  </si>
  <si>
    <t>105390</t>
  </si>
  <si>
    <t>Kisters, Harrie</t>
  </si>
  <si>
    <t>105391</t>
  </si>
  <si>
    <t>Buunk, Benno</t>
  </si>
  <si>
    <t>105393</t>
  </si>
  <si>
    <t>Pijnenburg, Niels</t>
  </si>
  <si>
    <t>105394</t>
  </si>
  <si>
    <t>de Ronde, Jeannette</t>
  </si>
  <si>
    <t>105395</t>
  </si>
  <si>
    <t>van der Kleijn, Julian</t>
  </si>
  <si>
    <t>105401</t>
  </si>
  <si>
    <t>Smits, Carlijn</t>
  </si>
  <si>
    <t>105411</t>
  </si>
  <si>
    <t>Nadibaidze, Georgi</t>
  </si>
  <si>
    <t>105413</t>
  </si>
  <si>
    <t>Trum, Ingrid</t>
  </si>
  <si>
    <t>105433</t>
  </si>
  <si>
    <t>de Kort, Noortje</t>
  </si>
  <si>
    <t>105454</t>
  </si>
  <si>
    <t>Huigen, Steven</t>
  </si>
  <si>
    <t>105460</t>
  </si>
  <si>
    <t>Goossens, Anne</t>
  </si>
  <si>
    <t>105469</t>
  </si>
  <si>
    <t>Botden, Floor</t>
  </si>
  <si>
    <t>105470</t>
  </si>
  <si>
    <t>Daamen, Magrita</t>
  </si>
  <si>
    <t>105471</t>
  </si>
  <si>
    <t>Boot - Wijn, Saskia</t>
  </si>
  <si>
    <t>105472</t>
  </si>
  <si>
    <t>Berger - Maille, Marie-Claire</t>
  </si>
  <si>
    <t>105473</t>
  </si>
  <si>
    <t>Raats, Rob</t>
  </si>
  <si>
    <t>105474</t>
  </si>
  <si>
    <t>Goldschmeding, Thomas</t>
  </si>
  <si>
    <t>105475</t>
  </si>
  <si>
    <t>Swinkels, Vivian</t>
  </si>
  <si>
    <t>105494</t>
  </si>
  <si>
    <t>de Vijlder, Ruth</t>
  </si>
  <si>
    <t>105508</t>
  </si>
  <si>
    <t>Willers, Reinier</t>
  </si>
  <si>
    <t>105511</t>
  </si>
  <si>
    <t>Wilborts, Tom</t>
  </si>
  <si>
    <t>105512</t>
  </si>
  <si>
    <t>de Wit, Lisa</t>
  </si>
  <si>
    <t>105516</t>
  </si>
  <si>
    <t>Hendriks, Ad</t>
  </si>
  <si>
    <t>105517</t>
  </si>
  <si>
    <t>Tirtosentono - Eppink, Fleur</t>
  </si>
  <si>
    <t>105533</t>
  </si>
  <si>
    <t>van de Weijer, Astrid</t>
  </si>
  <si>
    <t>105535</t>
  </si>
  <si>
    <t>van der Schoot, Denise</t>
  </si>
  <si>
    <t>105544</t>
  </si>
  <si>
    <t>van der Horn - Meijners, Irma</t>
  </si>
  <si>
    <t>105547</t>
  </si>
  <si>
    <t>Cruijsbergs, Marijke</t>
  </si>
  <si>
    <t>105550</t>
  </si>
  <si>
    <t>Op de Weegh, Gabby</t>
  </si>
  <si>
    <t>105552</t>
  </si>
  <si>
    <t>van Eijken, Rutger</t>
  </si>
  <si>
    <t>105572</t>
  </si>
  <si>
    <t>Götze, Monika</t>
  </si>
  <si>
    <t>105576</t>
  </si>
  <si>
    <t>Brasjen, Hendrik</t>
  </si>
  <si>
    <t>105579</t>
  </si>
  <si>
    <t>van der Velden, Colinda</t>
  </si>
  <si>
    <t>105581</t>
  </si>
  <si>
    <t>Meijs, Arno</t>
  </si>
  <si>
    <t>105582</t>
  </si>
  <si>
    <t>Rensen, Ronald</t>
  </si>
  <si>
    <t>105583</t>
  </si>
  <si>
    <t>Nolta, Hanneke</t>
  </si>
  <si>
    <t>105584</t>
  </si>
  <si>
    <t>Clayden, Jill</t>
  </si>
  <si>
    <t>105585</t>
  </si>
  <si>
    <t>Broeren - van der Spank, Angelie</t>
  </si>
  <si>
    <t>105589</t>
  </si>
  <si>
    <t>van de Wetering - Davis, Kerrie</t>
  </si>
  <si>
    <t>105592</t>
  </si>
  <si>
    <t>Doreleijers, Jurgen</t>
  </si>
  <si>
    <t>105596</t>
  </si>
  <si>
    <t>de Graauw, Sander</t>
  </si>
  <si>
    <t>105597</t>
  </si>
  <si>
    <t>van den Tillaart, Joost</t>
  </si>
  <si>
    <t>105598</t>
  </si>
  <si>
    <t>Welling, Frank</t>
  </si>
  <si>
    <t>105599</t>
  </si>
  <si>
    <t>Dorlandt, Maurits</t>
  </si>
  <si>
    <t>105600</t>
  </si>
  <si>
    <t>van de Vrie, Mathijs</t>
  </si>
  <si>
    <t>105603</t>
  </si>
  <si>
    <t>Sokalska, Marzena</t>
  </si>
  <si>
    <t>105606</t>
  </si>
  <si>
    <t>van Driel, Divna</t>
  </si>
  <si>
    <t>105610</t>
  </si>
  <si>
    <t>van den Berg, Annemarie</t>
  </si>
  <si>
    <t>105613</t>
  </si>
  <si>
    <t>Huijbregts, Suzanne</t>
  </si>
  <si>
    <t>105617</t>
  </si>
  <si>
    <t>Peters, Gabriëlle</t>
  </si>
  <si>
    <t>105622</t>
  </si>
  <si>
    <t>van der Heijden, Jessica</t>
  </si>
  <si>
    <t>105642</t>
  </si>
  <si>
    <t>van Stappen, Joyce</t>
  </si>
  <si>
    <t>105647</t>
  </si>
  <si>
    <t>Kuijpers, Leon</t>
  </si>
  <si>
    <t>105648</t>
  </si>
  <si>
    <t>van Leeuwen, Vera</t>
  </si>
  <si>
    <t>105650</t>
  </si>
  <si>
    <t>Pos, Marissa</t>
  </si>
  <si>
    <t>105651</t>
  </si>
  <si>
    <t>Strietman, Martin</t>
  </si>
  <si>
    <t>105652</t>
  </si>
  <si>
    <t>van der Horst, Geoffrey</t>
  </si>
  <si>
    <t>105655</t>
  </si>
  <si>
    <t>Bendoumou, Ines</t>
  </si>
  <si>
    <t>105656</t>
  </si>
  <si>
    <t>Schotsman, Hedzer</t>
  </si>
  <si>
    <t>105663</t>
  </si>
  <si>
    <t>Mubarak, Qurrat-Ul-Ain</t>
  </si>
  <si>
    <t>105668</t>
  </si>
  <si>
    <t>Pijnappel, Annelies</t>
  </si>
  <si>
    <t>105670</t>
  </si>
  <si>
    <t>Verschoor - Gaakeer, Janneke</t>
  </si>
  <si>
    <t>105673</t>
  </si>
  <si>
    <t>van Ooijen, Annika</t>
  </si>
  <si>
    <t>105674</t>
  </si>
  <si>
    <t>Rosenberg, David</t>
  </si>
  <si>
    <t>105677</t>
  </si>
  <si>
    <t>Claessens, Luc</t>
  </si>
  <si>
    <t>105679</t>
  </si>
  <si>
    <t>Kluitmans, Arthur</t>
  </si>
  <si>
    <t>105680</t>
  </si>
  <si>
    <t>van Dijk, Sandra</t>
  </si>
  <si>
    <t>105683</t>
  </si>
  <si>
    <t>Vermaak, Andries</t>
  </si>
  <si>
    <t>105684</t>
  </si>
  <si>
    <t>Broeders, Nathalie</t>
  </si>
  <si>
    <t>105685</t>
  </si>
  <si>
    <t>Brauns, Nathalie</t>
  </si>
  <si>
    <t>105686</t>
  </si>
  <si>
    <t>Dekkers, Remy</t>
  </si>
  <si>
    <t>105687</t>
  </si>
  <si>
    <t>Doomernik, Jack</t>
  </si>
  <si>
    <t>105688</t>
  </si>
  <si>
    <t>van de Gevel, Virgil</t>
  </si>
  <si>
    <t>105689</t>
  </si>
  <si>
    <t>van Rosmalen, Margaret</t>
  </si>
  <si>
    <t>105693</t>
  </si>
  <si>
    <t>Bekker, Gerben</t>
  </si>
  <si>
    <t>105694</t>
  </si>
  <si>
    <t>van Hintum, Kirsty</t>
  </si>
  <si>
    <t>105695</t>
  </si>
  <si>
    <t>Stap, Suzanne</t>
  </si>
  <si>
    <t>105696</t>
  </si>
  <si>
    <t>Davies, Bryn</t>
  </si>
  <si>
    <t>105697</t>
  </si>
  <si>
    <t>Kerkhof, Corine</t>
  </si>
  <si>
    <t>105698</t>
  </si>
  <si>
    <t>Peekstok, Catharina</t>
  </si>
  <si>
    <t>105705</t>
  </si>
  <si>
    <t>Mens, Jurriaan</t>
  </si>
  <si>
    <t>105706</t>
  </si>
  <si>
    <t>Buijk, Laurent</t>
  </si>
  <si>
    <t>105707</t>
  </si>
  <si>
    <t>van Rietschoten, Suzan</t>
  </si>
  <si>
    <t>105708</t>
  </si>
  <si>
    <t>Sloot, Sander</t>
  </si>
  <si>
    <t>105710</t>
  </si>
  <si>
    <t>Walraven, André</t>
  </si>
  <si>
    <t>105711</t>
  </si>
  <si>
    <t>Dekkers, Marieke</t>
  </si>
  <si>
    <t>105713</t>
  </si>
  <si>
    <t>de Haas, Jeroen</t>
  </si>
  <si>
    <t>105716</t>
  </si>
  <si>
    <t>Nikkels, Corina</t>
  </si>
  <si>
    <t>105746</t>
  </si>
  <si>
    <t>Ahajjam, Jamiela</t>
  </si>
  <si>
    <t>105748</t>
  </si>
  <si>
    <t>Scheffers, Elfi</t>
  </si>
  <si>
    <t>105749</t>
  </si>
  <si>
    <t>van Huijgevoort, Rob</t>
  </si>
  <si>
    <t>105758</t>
  </si>
  <si>
    <t>Maas, Cato</t>
  </si>
  <si>
    <t>105763</t>
  </si>
  <si>
    <t>Broers - de Roos, Mariska</t>
  </si>
  <si>
    <t>105764</t>
  </si>
  <si>
    <t>Vania, Ans</t>
  </si>
  <si>
    <t>105767</t>
  </si>
  <si>
    <t>de Reus, Martijn</t>
  </si>
  <si>
    <t>105772</t>
  </si>
  <si>
    <t>Stuurman, Jonas</t>
  </si>
  <si>
    <t>105773</t>
  </si>
  <si>
    <t>Versteeg, Reinout</t>
  </si>
  <si>
    <t>105774</t>
  </si>
  <si>
    <t>Mouwen, Maud</t>
  </si>
  <si>
    <t>105782</t>
  </si>
  <si>
    <t>van Donselaar, Daniël</t>
  </si>
  <si>
    <t>105789</t>
  </si>
  <si>
    <t>van Onzenoort, Anthonie</t>
  </si>
  <si>
    <t>105790</t>
  </si>
  <si>
    <t>van Pinxteren, Rob</t>
  </si>
  <si>
    <t>105792</t>
  </si>
  <si>
    <t>Zijlstra, Anne Ate</t>
  </si>
  <si>
    <t>105794</t>
  </si>
  <si>
    <t>Raaijmakers, Lottie</t>
  </si>
  <si>
    <t>105795</t>
  </si>
  <si>
    <t>Schuwer, Evelien</t>
  </si>
  <si>
    <t>105796</t>
  </si>
  <si>
    <t>Luyten, Jakob</t>
  </si>
  <si>
    <t>105799</t>
  </si>
  <si>
    <t>Muilwijk, Ines</t>
  </si>
  <si>
    <t>105802</t>
  </si>
  <si>
    <t>Sedlárík, Jan Willem</t>
  </si>
  <si>
    <t>105804</t>
  </si>
  <si>
    <t>van de Leur, Jan-Willem</t>
  </si>
  <si>
    <t>105805</t>
  </si>
  <si>
    <t>van den Heijkant, Tim</t>
  </si>
  <si>
    <t>105806</t>
  </si>
  <si>
    <t>Bouwman, Sonja</t>
  </si>
  <si>
    <t>105814</t>
  </si>
  <si>
    <t>op 't Root, Stanley</t>
  </si>
  <si>
    <t>105815</t>
  </si>
  <si>
    <t>Schilperoort, Hajo</t>
  </si>
  <si>
    <t>105817</t>
  </si>
  <si>
    <t>Kuijsters, Anja</t>
  </si>
  <si>
    <t>105819</t>
  </si>
  <si>
    <t>Snoeren, Marjolein</t>
  </si>
  <si>
    <t>105821</t>
  </si>
  <si>
    <t>van Ouwerkerk - Boomsma, Hester</t>
  </si>
  <si>
    <t>105824</t>
  </si>
  <si>
    <t>van Eekeren - Schouten, Irene</t>
  </si>
  <si>
    <t>105825</t>
  </si>
  <si>
    <t>Trienekens, Annelies</t>
  </si>
  <si>
    <t>105826</t>
  </si>
  <si>
    <t>de Braal - Kavelaars, Kathelijne</t>
  </si>
  <si>
    <t>105829</t>
  </si>
  <si>
    <t>de Jonge, René</t>
  </si>
  <si>
    <t>105835</t>
  </si>
  <si>
    <t>Hermans, Kevin</t>
  </si>
  <si>
    <t>105836</t>
  </si>
  <si>
    <t>Rodenburg, Martin</t>
  </si>
  <si>
    <t>105838</t>
  </si>
  <si>
    <t>de Werd, Sharon</t>
  </si>
  <si>
    <t>105839</t>
  </si>
  <si>
    <t>van Klaveren, Mick</t>
  </si>
  <si>
    <t>105841</t>
  </si>
  <si>
    <t>van Vark, Caroline</t>
  </si>
  <si>
    <t>105853</t>
  </si>
  <si>
    <t>van den Bersselaar, Yvette</t>
  </si>
  <si>
    <t>105863</t>
  </si>
  <si>
    <t>van de Kreeke, Greg</t>
  </si>
  <si>
    <t>105864</t>
  </si>
  <si>
    <t>Reelick, Miriam</t>
  </si>
  <si>
    <t>105865</t>
  </si>
  <si>
    <t>Vissers, Verine</t>
  </si>
  <si>
    <t>105871</t>
  </si>
  <si>
    <t>Bruijns, Tom</t>
  </si>
  <si>
    <t>105872</t>
  </si>
  <si>
    <t>Echteld, Michael</t>
  </si>
  <si>
    <t>105875</t>
  </si>
  <si>
    <t>MacDougall, Jay</t>
  </si>
  <si>
    <t>105876</t>
  </si>
  <si>
    <t>Kuijsters, André</t>
  </si>
  <si>
    <t>105883</t>
  </si>
  <si>
    <t>Zimmerman, Esther</t>
  </si>
  <si>
    <t>105885</t>
  </si>
  <si>
    <t>Pronk, Jane</t>
  </si>
  <si>
    <t>105888</t>
  </si>
  <si>
    <t>Weijers, Albert</t>
  </si>
  <si>
    <t>105889</t>
  </si>
  <si>
    <t>van der Hilst, Jan</t>
  </si>
  <si>
    <t>105891</t>
  </si>
  <si>
    <t>Vlugter, Martine</t>
  </si>
  <si>
    <t>105893</t>
  </si>
  <si>
    <t>Kuipers, Joris</t>
  </si>
  <si>
    <t>105894</t>
  </si>
  <si>
    <t>Winter, Phebe</t>
  </si>
  <si>
    <t>105895</t>
  </si>
  <si>
    <t>Kokkeler, Ben</t>
  </si>
  <si>
    <t>105902</t>
  </si>
  <si>
    <t>Oosterveen, Jos</t>
  </si>
  <si>
    <t>105903</t>
  </si>
  <si>
    <t>Houben, Tom</t>
  </si>
  <si>
    <t>105904</t>
  </si>
  <si>
    <t>van de Rijt, Marjon</t>
  </si>
  <si>
    <t>105905</t>
  </si>
  <si>
    <t>Koolen, Ivo</t>
  </si>
  <si>
    <t>105913</t>
  </si>
  <si>
    <t>Kesselring, Marcel</t>
  </si>
  <si>
    <t>105916</t>
  </si>
  <si>
    <t>Rink, Kor</t>
  </si>
  <si>
    <t>105918</t>
  </si>
  <si>
    <t>Tujeehut, Courtney</t>
  </si>
  <si>
    <t>105919</t>
  </si>
  <si>
    <t>Wijgerde, Mark</t>
  </si>
  <si>
    <t>105923</t>
  </si>
  <si>
    <t>Pieters, Jonathan</t>
  </si>
  <si>
    <t>105925</t>
  </si>
  <si>
    <t>Bastiaanssen, Rick</t>
  </si>
  <si>
    <t>105933</t>
  </si>
  <si>
    <t>Zeelenberg, Edwin</t>
  </si>
  <si>
    <t>105940</t>
  </si>
  <si>
    <t>Croonen, Willemijn</t>
  </si>
  <si>
    <t>105941</t>
  </si>
  <si>
    <t>Besuijen - Verhoeven, Mirella</t>
  </si>
  <si>
    <t>105944</t>
  </si>
  <si>
    <t>van der Stadt, Pieter</t>
  </si>
  <si>
    <t>105945</t>
  </si>
  <si>
    <t>Boudestein, Willem</t>
  </si>
  <si>
    <t>105946</t>
  </si>
  <si>
    <t>Podkrajac, Donald</t>
  </si>
  <si>
    <t>105947</t>
  </si>
  <si>
    <t>Kuppers, Franck</t>
  </si>
  <si>
    <t>105950</t>
  </si>
  <si>
    <t>Beaucher, Aline</t>
  </si>
  <si>
    <t>105952</t>
  </si>
  <si>
    <t>Berndsen, Rianne</t>
  </si>
  <si>
    <t>105954</t>
  </si>
  <si>
    <t>Etienne, Virgil</t>
  </si>
  <si>
    <t>105955</t>
  </si>
  <si>
    <t>de Bruijn, Merel</t>
  </si>
  <si>
    <t>105961</t>
  </si>
  <si>
    <t>van Dongen, Dennis</t>
  </si>
  <si>
    <t>105962</t>
  </si>
  <si>
    <t>Bakx, Else</t>
  </si>
  <si>
    <t>105963</t>
  </si>
  <si>
    <t>van Campenhout, Jenneke</t>
  </si>
  <si>
    <t>105972</t>
  </si>
  <si>
    <t>Verduijn, Richard</t>
  </si>
  <si>
    <t>105977</t>
  </si>
  <si>
    <t>de Wijs, Youp</t>
  </si>
  <si>
    <t>105983</t>
  </si>
  <si>
    <t>de Vaan, Gitta</t>
  </si>
  <si>
    <t>105984</t>
  </si>
  <si>
    <t>Jongen, Katja</t>
  </si>
  <si>
    <t>105985</t>
  </si>
  <si>
    <t>Dirven, Alain</t>
  </si>
  <si>
    <t>105988</t>
  </si>
  <si>
    <t>Danish, David</t>
  </si>
  <si>
    <t>105990</t>
  </si>
  <si>
    <t>van Dillen, Renske</t>
  </si>
  <si>
    <t>105996</t>
  </si>
  <si>
    <t>Rojas Franco, Fernando</t>
  </si>
  <si>
    <t>105999</t>
  </si>
  <si>
    <t>van der Zande - Severijns, Loes</t>
  </si>
  <si>
    <t>106001</t>
  </si>
  <si>
    <t>Goosen, Pim</t>
  </si>
  <si>
    <t>106002</t>
  </si>
  <si>
    <t>Frommé, Lilian</t>
  </si>
  <si>
    <t>106005</t>
  </si>
  <si>
    <t>van Schelven, Anne-Sophie</t>
  </si>
  <si>
    <t>106007</t>
  </si>
  <si>
    <t>Franck, Peggy</t>
  </si>
  <si>
    <t>106012</t>
  </si>
  <si>
    <t>Peitersen, Rune</t>
  </si>
  <si>
    <t>106015</t>
  </si>
  <si>
    <t>Wesdorp, Jacqueline</t>
  </si>
  <si>
    <t>106018</t>
  </si>
  <si>
    <t>Pinna, Luciano</t>
  </si>
  <si>
    <t>106022</t>
  </si>
  <si>
    <t>Janssen, Karen</t>
  </si>
  <si>
    <t>106026</t>
  </si>
  <si>
    <t>Muskens, Jochem</t>
  </si>
  <si>
    <t>106027</t>
  </si>
  <si>
    <t>Bernard, Jeroen</t>
  </si>
  <si>
    <t>106030</t>
  </si>
  <si>
    <t>Zweekhorst, Paula</t>
  </si>
  <si>
    <t>106036</t>
  </si>
  <si>
    <t>van Maldegem, Timmi</t>
  </si>
  <si>
    <t>106038</t>
  </si>
  <si>
    <t>Karagöz, Derya</t>
  </si>
  <si>
    <t>106051</t>
  </si>
  <si>
    <t>van den Berg, Mariska</t>
  </si>
  <si>
    <t>106060</t>
  </si>
  <si>
    <t>Kruithof, Kees</t>
  </si>
  <si>
    <t>106064</t>
  </si>
  <si>
    <t>Ahlers, Bert</t>
  </si>
  <si>
    <t>106066</t>
  </si>
  <si>
    <t>van Gasteren, Krispijn</t>
  </si>
  <si>
    <t>106076</t>
  </si>
  <si>
    <t>van den Heuvel, Edwin</t>
  </si>
  <si>
    <t>106088</t>
  </si>
  <si>
    <t>van Stokkom, Roel</t>
  </si>
  <si>
    <t>106090</t>
  </si>
  <si>
    <t>Molendijk, Dennis</t>
  </si>
  <si>
    <t>106092</t>
  </si>
  <si>
    <t>Drent, Irma</t>
  </si>
  <si>
    <t>106093</t>
  </si>
  <si>
    <t>van Geel, Teun</t>
  </si>
  <si>
    <t>106097</t>
  </si>
  <si>
    <t>Marijnissen, Maarten</t>
  </si>
  <si>
    <t>106103</t>
  </si>
  <si>
    <t>Schmidt, Marc</t>
  </si>
  <si>
    <t>106104</t>
  </si>
  <si>
    <t>Hazekamp, Risk</t>
  </si>
  <si>
    <t>106105</t>
  </si>
  <si>
    <t>Geurts van Kessel, Ron</t>
  </si>
  <si>
    <t>106106</t>
  </si>
  <si>
    <t>Amersfoort, Petra</t>
  </si>
  <si>
    <t>106111</t>
  </si>
  <si>
    <t>Bos, Rita</t>
  </si>
  <si>
    <t>106112</t>
  </si>
  <si>
    <t>de Jong, Berry</t>
  </si>
  <si>
    <t>106117</t>
  </si>
  <si>
    <t>Horsten, Tamara</t>
  </si>
  <si>
    <t>106118</t>
  </si>
  <si>
    <t>van de Kerkhof, Nienke</t>
  </si>
  <si>
    <t>106119</t>
  </si>
  <si>
    <t>Schuring, Desirée</t>
  </si>
  <si>
    <t>106122</t>
  </si>
  <si>
    <t>Bastiaensen, Marice</t>
  </si>
  <si>
    <t>106126</t>
  </si>
  <si>
    <t>van de Voorde - Blijleven, Machteld</t>
  </si>
  <si>
    <t>106128</t>
  </si>
  <si>
    <t>Kaal, Hendrik Jan</t>
  </si>
  <si>
    <t>106131</t>
  </si>
  <si>
    <t>Appels, Janneke</t>
  </si>
  <si>
    <t>106136</t>
  </si>
  <si>
    <t>Broeders, Arno</t>
  </si>
  <si>
    <t>106142</t>
  </si>
  <si>
    <t>Hest, Anne</t>
  </si>
  <si>
    <t>106153</t>
  </si>
  <si>
    <t>Schrauwen, Eefje</t>
  </si>
  <si>
    <t>106154</t>
  </si>
  <si>
    <t>Meijer, Nathalie</t>
  </si>
  <si>
    <t>106157</t>
  </si>
  <si>
    <t>Ravensbergen, Jacomine</t>
  </si>
  <si>
    <t>106168</t>
  </si>
  <si>
    <t>Jorna - Blok, Wendy</t>
  </si>
  <si>
    <t>106170</t>
  </si>
  <si>
    <t>van Stratum, Marco</t>
  </si>
  <si>
    <t>106177</t>
  </si>
  <si>
    <t>Daams, Mischa</t>
  </si>
  <si>
    <t>106182</t>
  </si>
  <si>
    <t>Karremans, Peter</t>
  </si>
  <si>
    <t>106187</t>
  </si>
  <si>
    <t>Glaudemans, Niels</t>
  </si>
  <si>
    <t>106197</t>
  </si>
  <si>
    <t>Go, Lieke</t>
  </si>
  <si>
    <t>106198</t>
  </si>
  <si>
    <t>Belzer, Patrick</t>
  </si>
  <si>
    <t>106201</t>
  </si>
  <si>
    <t>Houben, Hedwig</t>
  </si>
  <si>
    <t>106203</t>
  </si>
  <si>
    <t>Hendrickx, Hans</t>
  </si>
  <si>
    <t>106207</t>
  </si>
  <si>
    <t>Bruggeman, Gideon</t>
  </si>
  <si>
    <t>106208</t>
  </si>
  <si>
    <t>de Ridder, Ernst</t>
  </si>
  <si>
    <t>106209</t>
  </si>
  <si>
    <t>Rombouts, Ilke</t>
  </si>
  <si>
    <t>106215</t>
  </si>
  <si>
    <t>Ketelaar, Henny</t>
  </si>
  <si>
    <t>106216</t>
  </si>
  <si>
    <t>van den Berge, Liane</t>
  </si>
  <si>
    <t>106217</t>
  </si>
  <si>
    <t>Vermetten, René</t>
  </si>
  <si>
    <t>106218</t>
  </si>
  <si>
    <t>Ophuis, Jurjen</t>
  </si>
  <si>
    <t>106219</t>
  </si>
  <si>
    <t>Wielens, Ronald</t>
  </si>
  <si>
    <t>106223</t>
  </si>
  <si>
    <t>Klein Wolterink, Joanne</t>
  </si>
  <si>
    <t>106227</t>
  </si>
  <si>
    <t>Erken, Leo</t>
  </si>
  <si>
    <t>106229</t>
  </si>
  <si>
    <t>Embregts, Ben</t>
  </si>
  <si>
    <t>106230</t>
  </si>
  <si>
    <t>Swart, Ruben</t>
  </si>
  <si>
    <t>106231</t>
  </si>
  <si>
    <t>Vorst, Tommy</t>
  </si>
  <si>
    <t>106232</t>
  </si>
  <si>
    <t>van der Kwast - de Goeij, Noortje</t>
  </si>
  <si>
    <t>106235</t>
  </si>
  <si>
    <t>Wolbers - Jurgens, Mariëlle</t>
  </si>
  <si>
    <t>106236</t>
  </si>
  <si>
    <t>Demircay, Derya</t>
  </si>
  <si>
    <t>106237</t>
  </si>
  <si>
    <t>Straver - Kramer, Mirjam</t>
  </si>
  <si>
    <t>106239</t>
  </si>
  <si>
    <t>Kraakman, Hester</t>
  </si>
  <si>
    <t>106241</t>
  </si>
  <si>
    <t>Hermans, Pam</t>
  </si>
  <si>
    <t>106243</t>
  </si>
  <si>
    <t>Basset, Gerard</t>
  </si>
  <si>
    <t>106245</t>
  </si>
  <si>
    <t>Sauer, Margret</t>
  </si>
  <si>
    <t>106249</t>
  </si>
  <si>
    <t>van den Berg, Paul</t>
  </si>
  <si>
    <t>106255</t>
  </si>
  <si>
    <t>Hermans - Broeders, Marinka</t>
  </si>
  <si>
    <t>106256</t>
  </si>
  <si>
    <t>van Zwieten, Guus</t>
  </si>
  <si>
    <t>106263</t>
  </si>
  <si>
    <t>Visser - van der Lugt, Marijke</t>
  </si>
  <si>
    <t>106264</t>
  </si>
  <si>
    <t>van Geel, Marieke</t>
  </si>
  <si>
    <t>106265</t>
  </si>
  <si>
    <t>Croes, Misha</t>
  </si>
  <si>
    <t>106267</t>
  </si>
  <si>
    <t>Hijlkema, Tejo</t>
  </si>
  <si>
    <t>106268</t>
  </si>
  <si>
    <t>Hermans, Mirjam</t>
  </si>
  <si>
    <t>106270</t>
  </si>
  <si>
    <t>van Groen, Martijn</t>
  </si>
  <si>
    <t>106271</t>
  </si>
  <si>
    <t>Verkooijen, Marco</t>
  </si>
  <si>
    <t>106272</t>
  </si>
  <si>
    <t>Peeters, Mirjam</t>
  </si>
  <si>
    <t>106274</t>
  </si>
  <si>
    <t>van Bodegom - van der Meijs, Noortje</t>
  </si>
  <si>
    <t>106275</t>
  </si>
  <si>
    <t>van Maurik, Olaf</t>
  </si>
  <si>
    <t>106278</t>
  </si>
  <si>
    <t>Oosterbaan, Tijn</t>
  </si>
  <si>
    <t>106279</t>
  </si>
  <si>
    <t>van Helvoort, Dolinda</t>
  </si>
  <si>
    <t>106280</t>
  </si>
  <si>
    <t>van Velzen, Peter</t>
  </si>
  <si>
    <t>106281</t>
  </si>
  <si>
    <t>Salden - de Bruin, Friederike</t>
  </si>
  <si>
    <t>106290</t>
  </si>
  <si>
    <t>van Geloven - Verbunt, Karin</t>
  </si>
  <si>
    <t>106294</t>
  </si>
  <si>
    <t>Carton, Victor</t>
  </si>
  <si>
    <t>106297</t>
  </si>
  <si>
    <t>Snoeren, Leo</t>
  </si>
  <si>
    <t>106300</t>
  </si>
  <si>
    <t>Naeye, David</t>
  </si>
  <si>
    <t>106309</t>
  </si>
  <si>
    <t>Müller, Werner</t>
  </si>
  <si>
    <t>106311</t>
  </si>
  <si>
    <t>Mauriks, Ronnie</t>
  </si>
  <si>
    <t>106316</t>
  </si>
  <si>
    <t>Zebregs - Waijers, Ellen</t>
  </si>
  <si>
    <t>106321</t>
  </si>
  <si>
    <t>Waeyen, Bartho</t>
  </si>
  <si>
    <t>106332</t>
  </si>
  <si>
    <t>Visscher, Karina</t>
  </si>
  <si>
    <t>106337</t>
  </si>
  <si>
    <t>Mossel, Mike</t>
  </si>
  <si>
    <t>106364</t>
  </si>
  <si>
    <t>van Dockum, Stefan</t>
  </si>
  <si>
    <t>106366</t>
  </si>
  <si>
    <t>van der Linden - Straatman, Patricia</t>
  </si>
  <si>
    <t>106367</t>
  </si>
  <si>
    <t>Jonkers, Marga</t>
  </si>
  <si>
    <t>106368</t>
  </si>
  <si>
    <t>Klootwijk, Marco</t>
  </si>
  <si>
    <t>106384</t>
  </si>
  <si>
    <t>van Dun, Marlies</t>
  </si>
  <si>
    <t>106385</t>
  </si>
  <si>
    <t>Krielaart, Gerben</t>
  </si>
  <si>
    <t>106386</t>
  </si>
  <si>
    <t>van Tienen, Ronald</t>
  </si>
  <si>
    <t>106388</t>
  </si>
  <si>
    <t>van der Plas, Boaz</t>
  </si>
  <si>
    <t>106390</t>
  </si>
  <si>
    <t>van Beek, Marijke</t>
  </si>
  <si>
    <t>106391</t>
  </si>
  <si>
    <t>Becker, Jeroen</t>
  </si>
  <si>
    <t>106408</t>
  </si>
  <si>
    <t>Smits, Jurriejan</t>
  </si>
  <si>
    <t>106413</t>
  </si>
  <si>
    <t>Karremans, Marc</t>
  </si>
  <si>
    <t>106414</t>
  </si>
  <si>
    <t>Wouters, Sanne</t>
  </si>
  <si>
    <t>106420</t>
  </si>
  <si>
    <t>Legius, Caren</t>
  </si>
  <si>
    <t>106421</t>
  </si>
  <si>
    <t>Teurlings, Mayke</t>
  </si>
  <si>
    <t>106429</t>
  </si>
  <si>
    <t>Jongeneelen, Corinne</t>
  </si>
  <si>
    <t>106431</t>
  </si>
  <si>
    <t>Knape, Con</t>
  </si>
  <si>
    <t>106440</t>
  </si>
  <si>
    <t>Schets, Harry</t>
  </si>
  <si>
    <t>106446</t>
  </si>
  <si>
    <t>Steijaert, Hans</t>
  </si>
  <si>
    <t>106450</t>
  </si>
  <si>
    <t>Smulders, Hans</t>
  </si>
  <si>
    <t>106455</t>
  </si>
  <si>
    <t>Iersel JAM, Joost</t>
  </si>
  <si>
    <t>106460</t>
  </si>
  <si>
    <t>Kivits, Anthima</t>
  </si>
  <si>
    <t>106461</t>
  </si>
  <si>
    <t>Verkuijlen, Leandra</t>
  </si>
  <si>
    <t>106469</t>
  </si>
  <si>
    <t>Vogel, Brigitte</t>
  </si>
  <si>
    <t>106471</t>
  </si>
  <si>
    <t>van den Akker, Michelle</t>
  </si>
  <si>
    <t>106474</t>
  </si>
  <si>
    <t>Taha, Naz</t>
  </si>
  <si>
    <t>106475</t>
  </si>
  <si>
    <t>Crebolder, Meike</t>
  </si>
  <si>
    <t>106477</t>
  </si>
  <si>
    <t>Van den Bulck, Alexander</t>
  </si>
  <si>
    <t>106478</t>
  </si>
  <si>
    <t>van der Heijden, Caitlin</t>
  </si>
  <si>
    <t>106479</t>
  </si>
  <si>
    <t>Welling, Nikita</t>
  </si>
  <si>
    <t>106480</t>
  </si>
  <si>
    <t>Marcelissen, Eric</t>
  </si>
  <si>
    <t>106482</t>
  </si>
  <si>
    <t>Suijkerbuijk, Suzanne</t>
  </si>
  <si>
    <t>106487</t>
  </si>
  <si>
    <t>Toet, Ellen</t>
  </si>
  <si>
    <t>106492</t>
  </si>
  <si>
    <t>van Dierendonck - Zweers, Renate</t>
  </si>
  <si>
    <t>106493</t>
  </si>
  <si>
    <t>van Hezik, Hanneke</t>
  </si>
  <si>
    <t>106498</t>
  </si>
  <si>
    <t>van Dijk, Dennis</t>
  </si>
  <si>
    <t>106501</t>
  </si>
  <si>
    <t>Bok, Annemieke</t>
  </si>
  <si>
    <t>106503</t>
  </si>
  <si>
    <t>van Dijk, Kristy</t>
  </si>
  <si>
    <t>106504</t>
  </si>
  <si>
    <t>Kreuzen, Vincent</t>
  </si>
  <si>
    <t>106507</t>
  </si>
  <si>
    <t>Kolthoff, Emile</t>
  </si>
  <si>
    <t>106508</t>
  </si>
  <si>
    <t>Liesker - Schutte, Willemien</t>
  </si>
  <si>
    <t>106511</t>
  </si>
  <si>
    <t>Coppelmans, Frans</t>
  </si>
  <si>
    <t>106516</t>
  </si>
  <si>
    <t>Arnoldussen, Martijn</t>
  </si>
  <si>
    <t>106518</t>
  </si>
  <si>
    <t>Strik, Peet</t>
  </si>
  <si>
    <t>106521</t>
  </si>
  <si>
    <t>van Vliet, Niels</t>
  </si>
  <si>
    <t>106524</t>
  </si>
  <si>
    <t>Canatan, Buket</t>
  </si>
  <si>
    <t>106528</t>
  </si>
  <si>
    <t>van der Voort, Jochem</t>
  </si>
  <si>
    <t>106530</t>
  </si>
  <si>
    <t>Vrancken, Paul</t>
  </si>
  <si>
    <t>106532</t>
  </si>
  <si>
    <t>Van der Heijden, Angèle</t>
  </si>
  <si>
    <t>106536</t>
  </si>
  <si>
    <t>Vrieling, Paulien</t>
  </si>
  <si>
    <t>106542</t>
  </si>
  <si>
    <t>Bakker, Ruud</t>
  </si>
  <si>
    <t>106543</t>
  </si>
  <si>
    <t>Hoogerbrugge, Rafta</t>
  </si>
  <si>
    <t>106544</t>
  </si>
  <si>
    <t>Kaijen - Lambers, Margaretha</t>
  </si>
  <si>
    <t>106549</t>
  </si>
  <si>
    <t>Hendriksen, Susanne</t>
  </si>
  <si>
    <t>106550</t>
  </si>
  <si>
    <t>van Rietschoten, Ronald</t>
  </si>
  <si>
    <t>106551</t>
  </si>
  <si>
    <t>van den Groenendaal, Marieke</t>
  </si>
  <si>
    <t>106552</t>
  </si>
  <si>
    <t>Wildeboer, Barbara</t>
  </si>
  <si>
    <t>106557</t>
  </si>
  <si>
    <t>de Wit, Danuta</t>
  </si>
  <si>
    <t>106558</t>
  </si>
  <si>
    <t>van der Tholen, Leunie</t>
  </si>
  <si>
    <t>106559</t>
  </si>
  <si>
    <t>van Rijthoven, Britt</t>
  </si>
  <si>
    <t>106564</t>
  </si>
  <si>
    <t>de Graef, Jeroen</t>
  </si>
  <si>
    <t>106566</t>
  </si>
  <si>
    <t>McLaughlin, Sharon</t>
  </si>
  <si>
    <t>106567</t>
  </si>
  <si>
    <t>Bosch, Sven</t>
  </si>
  <si>
    <t>106569</t>
  </si>
  <si>
    <t>Willems, Rob</t>
  </si>
  <si>
    <t>106570</t>
  </si>
  <si>
    <t>Reijs, Linda</t>
  </si>
  <si>
    <t>106571</t>
  </si>
  <si>
    <t>Verhoeven, Robbert</t>
  </si>
  <si>
    <t>106579</t>
  </si>
  <si>
    <t>Vega, Henry</t>
  </si>
  <si>
    <t>106580</t>
  </si>
  <si>
    <t>Winkels, Eva</t>
  </si>
  <si>
    <t>106581</t>
  </si>
  <si>
    <t>Mollenbrok, Judith</t>
  </si>
  <si>
    <t>106585</t>
  </si>
  <si>
    <t>van Tilborg, Marianne</t>
  </si>
  <si>
    <t>106587</t>
  </si>
  <si>
    <t>de Boer, Eize</t>
  </si>
  <si>
    <t>106589</t>
  </si>
  <si>
    <t>Rijsman, Ava</t>
  </si>
  <si>
    <t>106592</t>
  </si>
  <si>
    <t>Smeulders, Lieve</t>
  </si>
  <si>
    <t>106601</t>
  </si>
  <si>
    <t>van den Heuvel, Johan</t>
  </si>
  <si>
    <t>106604</t>
  </si>
  <si>
    <t>Toet, Cheyenne</t>
  </si>
  <si>
    <t>106613</t>
  </si>
  <si>
    <t>van Groenigen, Jesse</t>
  </si>
  <si>
    <t>106614</t>
  </si>
  <si>
    <t>Cremers, Jan-Willem</t>
  </si>
  <si>
    <t>106617</t>
  </si>
  <si>
    <t>van Luijt, Jeroen</t>
  </si>
  <si>
    <t>106620</t>
  </si>
  <si>
    <t>Rutgers, Thomas</t>
  </si>
  <si>
    <t>106621</t>
  </si>
  <si>
    <t>Flos, Rick</t>
  </si>
  <si>
    <t>106623</t>
  </si>
  <si>
    <t>de Rijke, Marjan</t>
  </si>
  <si>
    <t>106625</t>
  </si>
  <si>
    <t>Koene, Caroline</t>
  </si>
  <si>
    <t>106626</t>
  </si>
  <si>
    <t>Mertens, Wil</t>
  </si>
  <si>
    <t>106632</t>
  </si>
  <si>
    <t>Martherus, Ruben</t>
  </si>
  <si>
    <t>106633</t>
  </si>
  <si>
    <t>Verwijmeren, Mart</t>
  </si>
  <si>
    <t>106634</t>
  </si>
  <si>
    <t>Ehren - van Eekelen, Conny</t>
  </si>
  <si>
    <t>106635</t>
  </si>
  <si>
    <t>Liefting - van der Velden, Marit</t>
  </si>
  <si>
    <t>106636</t>
  </si>
  <si>
    <t>van Seventer, Erik</t>
  </si>
  <si>
    <t>106638</t>
  </si>
  <si>
    <t>Wynia, Herre</t>
  </si>
  <si>
    <t>106639</t>
  </si>
  <si>
    <t>te Grotenhuis, Rita</t>
  </si>
  <si>
    <t>106641</t>
  </si>
  <si>
    <t>D'hert, Roy</t>
  </si>
  <si>
    <t>106643</t>
  </si>
  <si>
    <t>Roovers, Jac</t>
  </si>
  <si>
    <t>106651</t>
  </si>
  <si>
    <t>Claessen, Hans</t>
  </si>
  <si>
    <t>106655</t>
  </si>
  <si>
    <t>Dane, Demi</t>
  </si>
  <si>
    <t>106656</t>
  </si>
  <si>
    <t>Verwaal, Vincent</t>
  </si>
  <si>
    <t>106658</t>
  </si>
  <si>
    <t>Jacobs, Jane</t>
  </si>
  <si>
    <t>106660</t>
  </si>
  <si>
    <t>Vosters, Britt</t>
  </si>
  <si>
    <t>106669</t>
  </si>
  <si>
    <t>Klaassen, Sander</t>
  </si>
  <si>
    <t>106674</t>
  </si>
  <si>
    <t>van den Hout, Hans</t>
  </si>
  <si>
    <t>106678</t>
  </si>
  <si>
    <t>van Doorn, Adea</t>
  </si>
  <si>
    <t>106683</t>
  </si>
  <si>
    <t>Beunder, Nicky</t>
  </si>
  <si>
    <t>106705</t>
  </si>
  <si>
    <t>Vissenberg, Jordy</t>
  </si>
  <si>
    <t>106714</t>
  </si>
  <si>
    <t>Kuijer, Daniëlle</t>
  </si>
  <si>
    <t>106724</t>
  </si>
  <si>
    <t>Aland, Remco</t>
  </si>
  <si>
    <t>106725</t>
  </si>
  <si>
    <t>Donders, Floris Jan</t>
  </si>
  <si>
    <t>106739</t>
  </si>
  <si>
    <t>ten Napel, Maarten</t>
  </si>
  <si>
    <t>106742</t>
  </si>
  <si>
    <t>Heinrich, Rosie</t>
  </si>
  <si>
    <t>106750</t>
  </si>
  <si>
    <t>de Vries, Yvonne</t>
  </si>
  <si>
    <t>106758</t>
  </si>
  <si>
    <t>Evers, Nanda</t>
  </si>
  <si>
    <t>106762</t>
  </si>
  <si>
    <t>Kuiper, Erik</t>
  </si>
  <si>
    <t>106764</t>
  </si>
  <si>
    <t>Bisterbosch, Jamie</t>
  </si>
  <si>
    <t>106767</t>
  </si>
  <si>
    <t>Uitdewilligen, Marielle</t>
  </si>
  <si>
    <t>106771</t>
  </si>
  <si>
    <t>Snoeijs, Ben</t>
  </si>
  <si>
    <t>106778</t>
  </si>
  <si>
    <t>Gallé, Linda</t>
  </si>
  <si>
    <t>106779</t>
  </si>
  <si>
    <t>Vinkenvleugel, Koen</t>
  </si>
  <si>
    <t>106780</t>
  </si>
  <si>
    <t>Nieuwboer, Christa</t>
  </si>
  <si>
    <t>106782</t>
  </si>
  <si>
    <t>Vos, Kim</t>
  </si>
  <si>
    <t>106784</t>
  </si>
  <si>
    <t>Bindels - Salemink, Hella</t>
  </si>
  <si>
    <t>106785</t>
  </si>
  <si>
    <t>Sari, Ayfer</t>
  </si>
  <si>
    <t>106797</t>
  </si>
  <si>
    <t>Claes, Bart</t>
  </si>
  <si>
    <t>106799</t>
  </si>
  <si>
    <t>Herremans, Deborah</t>
  </si>
  <si>
    <t>106819</t>
  </si>
  <si>
    <t>de Koning, Sjors</t>
  </si>
  <si>
    <t>106829</t>
  </si>
  <si>
    <t>Abdoel, Ricardo</t>
  </si>
  <si>
    <t>106832</t>
  </si>
  <si>
    <t>van Alebeek, Anne</t>
  </si>
  <si>
    <t>106834</t>
  </si>
  <si>
    <t>Huijbregts, Bjorn</t>
  </si>
  <si>
    <t>106838</t>
  </si>
  <si>
    <t>Flanegin, Xerxes</t>
  </si>
  <si>
    <t>106844</t>
  </si>
  <si>
    <t>van Barneveld, Sonja</t>
  </si>
  <si>
    <t>106845</t>
  </si>
  <si>
    <t>van den Bergh, Frank</t>
  </si>
  <si>
    <t>106846</t>
  </si>
  <si>
    <t>van Gerwen, Nicole</t>
  </si>
  <si>
    <t>106848</t>
  </si>
  <si>
    <t>Ketelaars, Tamara</t>
  </si>
  <si>
    <t>106849</t>
  </si>
  <si>
    <t>Verhoeff, Anouk</t>
  </si>
  <si>
    <t>106850</t>
  </si>
  <si>
    <t>Kamphorst, Pauline</t>
  </si>
  <si>
    <t>106856</t>
  </si>
  <si>
    <t>Boom, Priya</t>
  </si>
  <si>
    <t>106860</t>
  </si>
  <si>
    <t>Stadhouders, Miranda</t>
  </si>
  <si>
    <t>106861</t>
  </si>
  <si>
    <t>Munsterman, Inge</t>
  </si>
  <si>
    <t>106864</t>
  </si>
  <si>
    <t>Benschop, Henk</t>
  </si>
  <si>
    <t>106867</t>
  </si>
  <si>
    <t>van Eck, Peter</t>
  </si>
  <si>
    <t>106868</t>
  </si>
  <si>
    <t>van den Hove, Mark</t>
  </si>
  <si>
    <t>106870</t>
  </si>
  <si>
    <t>Snijders, Thierry</t>
  </si>
  <si>
    <t>106871</t>
  </si>
  <si>
    <t>Langeweg, Philippe</t>
  </si>
  <si>
    <t>106872</t>
  </si>
  <si>
    <t>Groeneboer, Myke</t>
  </si>
  <si>
    <t>106874</t>
  </si>
  <si>
    <t>Beelaard, Laurien</t>
  </si>
  <si>
    <t>106875</t>
  </si>
  <si>
    <t>Schoonaard, Ilona</t>
  </si>
  <si>
    <t>106876</t>
  </si>
  <si>
    <t>Levering, Roland</t>
  </si>
  <si>
    <t>106880</t>
  </si>
  <si>
    <t>van den Elsen, Ger-Jan</t>
  </si>
  <si>
    <t>106881</t>
  </si>
  <si>
    <t>Straver, Gretha</t>
  </si>
  <si>
    <t>106882</t>
  </si>
  <si>
    <t>Peijnenburg, Jade</t>
  </si>
  <si>
    <t>106884</t>
  </si>
  <si>
    <t>Cox, Robbert</t>
  </si>
  <si>
    <t>106886</t>
  </si>
  <si>
    <t>Gielen, Lola</t>
  </si>
  <si>
    <t>106887</t>
  </si>
  <si>
    <t>Goosen, Eva</t>
  </si>
  <si>
    <t>106888</t>
  </si>
  <si>
    <t>Albaki, Aicha</t>
  </si>
  <si>
    <t>106891</t>
  </si>
  <si>
    <t>Verheggen, Frank</t>
  </si>
  <si>
    <t>106893</t>
  </si>
  <si>
    <t>Peters, Ronald</t>
  </si>
  <si>
    <t>106896</t>
  </si>
  <si>
    <t>Esser - Frank, Nicole</t>
  </si>
  <si>
    <t>106898</t>
  </si>
  <si>
    <t>Han, Selina</t>
  </si>
  <si>
    <t>106900</t>
  </si>
  <si>
    <t>van Dijk, Albert</t>
  </si>
  <si>
    <t>106901</t>
  </si>
  <si>
    <t>Goossens, Etiënne</t>
  </si>
  <si>
    <t>106909</t>
  </si>
  <si>
    <t>de Jong, Marjolein</t>
  </si>
  <si>
    <t>106913</t>
  </si>
  <si>
    <t>Kuijpers, Eric</t>
  </si>
  <si>
    <t>106922</t>
  </si>
  <si>
    <t>Bogert, Alana</t>
  </si>
  <si>
    <t>106925</t>
  </si>
  <si>
    <t>Snoeren, Maurice</t>
  </si>
  <si>
    <t>106931</t>
  </si>
  <si>
    <t>van Heiningen, Fransje</t>
  </si>
  <si>
    <t>106951</t>
  </si>
  <si>
    <t>Uca, Oktay</t>
  </si>
  <si>
    <t>106952</t>
  </si>
  <si>
    <t>Bierens, Laura</t>
  </si>
  <si>
    <t>106957</t>
  </si>
  <si>
    <t>Gerrits, Joep</t>
  </si>
  <si>
    <t>106960</t>
  </si>
  <si>
    <t>de Haan, Michel</t>
  </si>
  <si>
    <t>106964</t>
  </si>
  <si>
    <t>Avenhuis, Michel</t>
  </si>
  <si>
    <t>106974</t>
  </si>
  <si>
    <t>Schuitema, Carla</t>
  </si>
  <si>
    <t>106976</t>
  </si>
  <si>
    <t>Sluiters, Jan</t>
  </si>
  <si>
    <t>106998</t>
  </si>
  <si>
    <t>t Hart, Patrick</t>
  </si>
  <si>
    <t>107001</t>
  </si>
  <si>
    <t>Hasperhoven, Marjolein</t>
  </si>
  <si>
    <t>107002</t>
  </si>
  <si>
    <t>van Iersel, Denise</t>
  </si>
  <si>
    <t>107003</t>
  </si>
  <si>
    <t>Henry, Una</t>
  </si>
  <si>
    <t>107004</t>
  </si>
  <si>
    <t>Caliskan, Mustafa</t>
  </si>
  <si>
    <t>107005</t>
  </si>
  <si>
    <t>Harmsen, Joep</t>
  </si>
  <si>
    <t>107015</t>
  </si>
  <si>
    <t>Haken, Ramon</t>
  </si>
  <si>
    <t>107017</t>
  </si>
  <si>
    <t>De Buck, Kristel</t>
  </si>
  <si>
    <t>107018</t>
  </si>
  <si>
    <t>Romme, Irma</t>
  </si>
  <si>
    <t>107020</t>
  </si>
  <si>
    <t>Edoo, Giovanni</t>
  </si>
  <si>
    <t>107021</t>
  </si>
  <si>
    <t>Klitsie, Ireen</t>
  </si>
  <si>
    <t>107022</t>
  </si>
  <si>
    <t>Mattheussens, Eric</t>
  </si>
  <si>
    <t>107025</t>
  </si>
  <si>
    <t>Jacobs, Ard</t>
  </si>
  <si>
    <t>107027</t>
  </si>
  <si>
    <t>van Heeswijk - van den Bosch, Aniek</t>
  </si>
  <si>
    <t>107032</t>
  </si>
  <si>
    <t>Zijlstra - Jansen, Kristel</t>
  </si>
  <si>
    <t>107035</t>
  </si>
  <si>
    <t>Clevis, Elisabeth</t>
  </si>
  <si>
    <t>107037</t>
  </si>
  <si>
    <t>de Neef, Maria</t>
  </si>
  <si>
    <t>107043</t>
  </si>
  <si>
    <t>Huijbregts, Marit</t>
  </si>
  <si>
    <t>107048</t>
  </si>
  <si>
    <t>van den Bogaard, Desiree</t>
  </si>
  <si>
    <t>107049</t>
  </si>
  <si>
    <t>van Velthoven, Sebastian</t>
  </si>
  <si>
    <t>107051</t>
  </si>
  <si>
    <t>Tops, Heidie</t>
  </si>
  <si>
    <t>107053</t>
  </si>
  <si>
    <t>Osorio, Maaike</t>
  </si>
  <si>
    <t>107059</t>
  </si>
  <si>
    <t>Baeten, Tobias</t>
  </si>
  <si>
    <t>107061</t>
  </si>
  <si>
    <t>Brouwer, Floor</t>
  </si>
  <si>
    <t>107063</t>
  </si>
  <si>
    <t>Brink, Dominique</t>
  </si>
  <si>
    <t>107064</t>
  </si>
  <si>
    <t>van Elk, Hanne</t>
  </si>
  <si>
    <t>107065</t>
  </si>
  <si>
    <t>Krah, Sabine</t>
  </si>
  <si>
    <t>107066</t>
  </si>
  <si>
    <t>Thakoer, Angela</t>
  </si>
  <si>
    <t>107067</t>
  </si>
  <si>
    <t>Bastiaansen, Loes</t>
  </si>
  <si>
    <t>107068</t>
  </si>
  <si>
    <t>Nooij, Jessica</t>
  </si>
  <si>
    <t>107072</t>
  </si>
  <si>
    <t>Spruijt, Jan</t>
  </si>
  <si>
    <t>107074</t>
  </si>
  <si>
    <t>van den Berg, Ingrid</t>
  </si>
  <si>
    <t>107077</t>
  </si>
  <si>
    <t>Berndt, Ben</t>
  </si>
  <si>
    <t>107078</t>
  </si>
  <si>
    <t>Santbergen - Koevoets, Debby</t>
  </si>
  <si>
    <t>107081</t>
  </si>
  <si>
    <t>Bimbergen, Mandy</t>
  </si>
  <si>
    <t>107083</t>
  </si>
  <si>
    <t>Kanters, Yvonne</t>
  </si>
  <si>
    <t>107084</t>
  </si>
  <si>
    <t>Donkers, Tamara</t>
  </si>
  <si>
    <t>107088</t>
  </si>
  <si>
    <t>Koster, Myron</t>
  </si>
  <si>
    <t>107090</t>
  </si>
  <si>
    <t>Pennings, Joëlle</t>
  </si>
  <si>
    <t>107091</t>
  </si>
  <si>
    <t>van der Donk, Niek</t>
  </si>
  <si>
    <t>107092</t>
  </si>
  <si>
    <t>Goedhart, Lea</t>
  </si>
  <si>
    <t>107093</t>
  </si>
  <si>
    <t>Kallen, Dagmar</t>
  </si>
  <si>
    <t>107094</t>
  </si>
  <si>
    <t>Deckers, Astrid</t>
  </si>
  <si>
    <t>107100</t>
  </si>
  <si>
    <t>van Bracht, Sam</t>
  </si>
  <si>
    <t>107103</t>
  </si>
  <si>
    <t>Hoos, Karin</t>
  </si>
  <si>
    <t>107106</t>
  </si>
  <si>
    <t>van Eck, Erica</t>
  </si>
  <si>
    <t>107110</t>
  </si>
  <si>
    <t>Wehrmeijer, Maartje</t>
  </si>
  <si>
    <t>107111</t>
  </si>
  <si>
    <t>Bakker, Carla</t>
  </si>
  <si>
    <t>107112</t>
  </si>
  <si>
    <t>van Prooijen, Anne-loes</t>
  </si>
  <si>
    <t>107113</t>
  </si>
  <si>
    <t>van den Bersselaar, Anne-Marije</t>
  </si>
  <si>
    <t>107114</t>
  </si>
  <si>
    <t>Gielen, Theo</t>
  </si>
  <si>
    <t>107115</t>
  </si>
  <si>
    <t>Geerlofs, Fulco</t>
  </si>
  <si>
    <t>107117</t>
  </si>
  <si>
    <t>van de Wiel, Anthony</t>
  </si>
  <si>
    <t>107118</t>
  </si>
  <si>
    <t>Koeze, Dion</t>
  </si>
  <si>
    <t>107119</t>
  </si>
  <si>
    <t>Boekhoff, Martijn</t>
  </si>
  <si>
    <t>107121</t>
  </si>
  <si>
    <t>den Toonder, Reint</t>
  </si>
  <si>
    <t>107123</t>
  </si>
  <si>
    <t>Priem, Joos</t>
  </si>
  <si>
    <t>107128</t>
  </si>
  <si>
    <t>van de Wal, Stefan</t>
  </si>
  <si>
    <t>107129</t>
  </si>
  <si>
    <t>van de Wal, Tessa</t>
  </si>
  <si>
    <t>107135</t>
  </si>
  <si>
    <t>Garay, Theron</t>
  </si>
  <si>
    <t>107142</t>
  </si>
  <si>
    <t>Jongen, Marcel</t>
  </si>
  <si>
    <t>107148</t>
  </si>
  <si>
    <t>Kole, Nordin</t>
  </si>
  <si>
    <t>107149</t>
  </si>
  <si>
    <t>van Driel, Claudia</t>
  </si>
  <si>
    <t>107150</t>
  </si>
  <si>
    <t>Huijbregts, Zaza</t>
  </si>
  <si>
    <t>107151</t>
  </si>
  <si>
    <t>Reijnen, Ludwig</t>
  </si>
  <si>
    <t>107152</t>
  </si>
  <si>
    <t>Yaseen, Sanna</t>
  </si>
  <si>
    <t>107154</t>
  </si>
  <si>
    <t>de Bruijn, Annemiek</t>
  </si>
  <si>
    <t>107155</t>
  </si>
  <si>
    <t>Sonsma, Winfred</t>
  </si>
  <si>
    <t>107157</t>
  </si>
  <si>
    <t>Ariaans, Aafke</t>
  </si>
  <si>
    <t>107158</t>
  </si>
  <si>
    <t>van Erve, Jason</t>
  </si>
  <si>
    <t>107159</t>
  </si>
  <si>
    <t>Gielen, Tanja</t>
  </si>
  <si>
    <t>107161</t>
  </si>
  <si>
    <t>Hofma, Edwin</t>
  </si>
  <si>
    <t>107162</t>
  </si>
  <si>
    <t>Vos, Richard</t>
  </si>
  <si>
    <t>107163</t>
  </si>
  <si>
    <t>van Doorn, Tino</t>
  </si>
  <si>
    <t>107164</t>
  </si>
  <si>
    <t>Wetzer, Marko</t>
  </si>
  <si>
    <t>107165</t>
  </si>
  <si>
    <t>Hurkmans, Eline</t>
  </si>
  <si>
    <t>107166</t>
  </si>
  <si>
    <t>de Jonge, Cora</t>
  </si>
  <si>
    <t>107167</t>
  </si>
  <si>
    <t>Zopfi, Twan</t>
  </si>
  <si>
    <t>107170</t>
  </si>
  <si>
    <t>Agterberg, Saskia</t>
  </si>
  <si>
    <t>107171</t>
  </si>
  <si>
    <t>van Regteren, Marius</t>
  </si>
  <si>
    <t>107173</t>
  </si>
  <si>
    <t>Weeda, Mertijn</t>
  </si>
  <si>
    <t>107174</t>
  </si>
  <si>
    <t>Bakkers, Richard</t>
  </si>
  <si>
    <t>107175</t>
  </si>
  <si>
    <t>Dekkers, Gijs</t>
  </si>
  <si>
    <t>107177</t>
  </si>
  <si>
    <t>Vogel, Joost</t>
  </si>
  <si>
    <t>107178</t>
  </si>
  <si>
    <t>van Schie, Arnoud</t>
  </si>
  <si>
    <t>107180</t>
  </si>
  <si>
    <t>van den Broek, Simone</t>
  </si>
  <si>
    <t>107181</t>
  </si>
  <si>
    <t>Moonen, Charlotte</t>
  </si>
  <si>
    <t>107184</t>
  </si>
  <si>
    <t>Nuijts, Shaula</t>
  </si>
  <si>
    <t>107185</t>
  </si>
  <si>
    <t>Kwaaitaal - van Weesenbeek, Natasja</t>
  </si>
  <si>
    <t>107186</t>
  </si>
  <si>
    <t>van den Assem, Lisette</t>
  </si>
  <si>
    <t>107187</t>
  </si>
  <si>
    <t>Heruc, Svebor</t>
  </si>
  <si>
    <t>107188</t>
  </si>
  <si>
    <t>van der Sterren, Sandra</t>
  </si>
  <si>
    <t>107189</t>
  </si>
  <si>
    <t>Nutter, Rachel</t>
  </si>
  <si>
    <t>107191</t>
  </si>
  <si>
    <t>van Balkom, Léon</t>
  </si>
  <si>
    <t>107192</t>
  </si>
  <si>
    <t>Jacobs, Etiënne</t>
  </si>
  <si>
    <t>107194</t>
  </si>
  <si>
    <t>Otjens, Richard</t>
  </si>
  <si>
    <t>107196</t>
  </si>
  <si>
    <t>Edriouch, Jehan</t>
  </si>
  <si>
    <t>107197</t>
  </si>
  <si>
    <t>Bartholomeus, Querijn</t>
  </si>
  <si>
    <t>107203</t>
  </si>
  <si>
    <t>van Hoek, Sandra</t>
  </si>
  <si>
    <t>107205</t>
  </si>
  <si>
    <t>van Gool, Dennis</t>
  </si>
  <si>
    <t>107206</t>
  </si>
  <si>
    <t>Peters, Marc</t>
  </si>
  <si>
    <t>107211</t>
  </si>
  <si>
    <t>Klomberg, Noesjka</t>
  </si>
  <si>
    <t>107212</t>
  </si>
  <si>
    <t>Poiesz, Chantal</t>
  </si>
  <si>
    <t>107216</t>
  </si>
  <si>
    <t>Bovens, Willianne</t>
  </si>
  <si>
    <t>107217</t>
  </si>
  <si>
    <t>Wagenaar, Adriaan</t>
  </si>
  <si>
    <t>107218</t>
  </si>
  <si>
    <t>van Gogh, Roland</t>
  </si>
  <si>
    <t>107219</t>
  </si>
  <si>
    <t>Morel, Kaj</t>
  </si>
  <si>
    <t>107222</t>
  </si>
  <si>
    <t>Alberda van Ekenstein, Michiel</t>
  </si>
  <si>
    <t>107223</t>
  </si>
  <si>
    <t>Mols, Ine</t>
  </si>
  <si>
    <t>107224</t>
  </si>
  <si>
    <t>van Spaendonck, Carita</t>
  </si>
  <si>
    <t>107230</t>
  </si>
  <si>
    <t>Fonseca Pego, Ana</t>
  </si>
  <si>
    <t>107236</t>
  </si>
  <si>
    <t>Leermakers, Inge</t>
  </si>
  <si>
    <t>107237</t>
  </si>
  <si>
    <t>Pérez Muñoz, Cristina</t>
  </si>
  <si>
    <t>107242</t>
  </si>
  <si>
    <t>Raaijmakers, Sandra</t>
  </si>
  <si>
    <t>107244</t>
  </si>
  <si>
    <t>Willems, Renee</t>
  </si>
  <si>
    <t>107245</t>
  </si>
  <si>
    <t>Lammen, Ingrid</t>
  </si>
  <si>
    <t>107246</t>
  </si>
  <si>
    <t>de Leur, Joeke</t>
  </si>
  <si>
    <t>107249</t>
  </si>
  <si>
    <t>Stuive, Nico</t>
  </si>
  <si>
    <t>107253</t>
  </si>
  <si>
    <t>van der Horst, Jasper</t>
  </si>
  <si>
    <t>107254</t>
  </si>
  <si>
    <t>Mathijssen, Sonja</t>
  </si>
  <si>
    <t>107257</t>
  </si>
  <si>
    <t>Hamers, Mylou</t>
  </si>
  <si>
    <t>107258</t>
  </si>
  <si>
    <t>Schalk, Donna</t>
  </si>
  <si>
    <t>107260</t>
  </si>
  <si>
    <t>van Haastrecht, Scott</t>
  </si>
  <si>
    <t>107263</t>
  </si>
  <si>
    <t>Borsboom, Iris</t>
  </si>
  <si>
    <t>107264</t>
  </si>
  <si>
    <t>Balci, Erkan</t>
  </si>
  <si>
    <t>107265</t>
  </si>
  <si>
    <t>Jansen, Geert-Jan</t>
  </si>
  <si>
    <t>107266</t>
  </si>
  <si>
    <t>Gillissen, Ewout</t>
  </si>
  <si>
    <t>107267</t>
  </si>
  <si>
    <t>Lucassen, Anne</t>
  </si>
  <si>
    <t>107268</t>
  </si>
  <si>
    <t>van der Heijden, Marjan</t>
  </si>
  <si>
    <t>107271</t>
  </si>
  <si>
    <t>Rietveldt, Tim</t>
  </si>
  <si>
    <t>107272</t>
  </si>
  <si>
    <t>Blok, Liesbeth</t>
  </si>
  <si>
    <t>107274</t>
  </si>
  <si>
    <t>Leijdekkers, Frans</t>
  </si>
  <si>
    <t>107275</t>
  </si>
  <si>
    <t>Schouten, Diana</t>
  </si>
  <si>
    <t>107278</t>
  </si>
  <si>
    <t>Graven, Petra</t>
  </si>
  <si>
    <t>107279</t>
  </si>
  <si>
    <t>Lasgaa, Fatima</t>
  </si>
  <si>
    <t>107281</t>
  </si>
  <si>
    <t>Spaas, Godelieve</t>
  </si>
  <si>
    <t>107282</t>
  </si>
  <si>
    <t>Davidse, Jeroen</t>
  </si>
  <si>
    <t>107284</t>
  </si>
  <si>
    <t>van Oosterum, Rowan</t>
  </si>
  <si>
    <t>107285</t>
  </si>
  <si>
    <t>Schraauwen, Michael</t>
  </si>
  <si>
    <t>107286</t>
  </si>
  <si>
    <t>Vonk, Sander</t>
  </si>
  <si>
    <t>107288</t>
  </si>
  <si>
    <t>Kanters, Frank</t>
  </si>
  <si>
    <t>107289</t>
  </si>
  <si>
    <t>Leunis, Johan</t>
  </si>
  <si>
    <t>107292</t>
  </si>
  <si>
    <t>van Gastel, Jacques</t>
  </si>
  <si>
    <t>107294</t>
  </si>
  <si>
    <t>Ardon, Hans</t>
  </si>
  <si>
    <t>107301</t>
  </si>
  <si>
    <t>Schlössels - Verbeek, Marjolein</t>
  </si>
  <si>
    <t>107302</t>
  </si>
  <si>
    <t>Hamelink, Aline</t>
  </si>
  <si>
    <t>107304</t>
  </si>
  <si>
    <t>Arts, Tijn</t>
  </si>
  <si>
    <t>107308</t>
  </si>
  <si>
    <t>Owsiejko, Monika</t>
  </si>
  <si>
    <t>107312</t>
  </si>
  <si>
    <t>Tijssen, Sharon</t>
  </si>
  <si>
    <t>107315</t>
  </si>
  <si>
    <t>van Schaik, Anna</t>
  </si>
  <si>
    <t>107335</t>
  </si>
  <si>
    <t>Story, Willem</t>
  </si>
  <si>
    <t>107336</t>
  </si>
  <si>
    <t>Stojceski, Milena</t>
  </si>
  <si>
    <t>107337</t>
  </si>
  <si>
    <t>van der Sanden, Henk</t>
  </si>
  <si>
    <t>107338</t>
  </si>
  <si>
    <t>van der Pas, Gemma</t>
  </si>
  <si>
    <t>107343</t>
  </si>
  <si>
    <t>Knitel, Sanne</t>
  </si>
  <si>
    <t>107344</t>
  </si>
  <si>
    <t>Dolmans, Gijs</t>
  </si>
  <si>
    <t>107352</t>
  </si>
  <si>
    <t>Wintermans, Monique</t>
  </si>
  <si>
    <t>107354</t>
  </si>
  <si>
    <t>Fotiadi, Eva</t>
  </si>
  <si>
    <t>107362</t>
  </si>
  <si>
    <t>Hogendoorn, Cees</t>
  </si>
  <si>
    <t>107364</t>
  </si>
  <si>
    <t>La Bianca, Ilaria</t>
  </si>
  <si>
    <t>107365</t>
  </si>
  <si>
    <t>Harkink, Erik</t>
  </si>
  <si>
    <t>107370</t>
  </si>
  <si>
    <t>Bullens, Inge</t>
  </si>
  <si>
    <t>107371</t>
  </si>
  <si>
    <t>Zweep, Anja</t>
  </si>
  <si>
    <t>107375</t>
  </si>
  <si>
    <t>Gort, Kees</t>
  </si>
  <si>
    <t>107383</t>
  </si>
  <si>
    <t>Rijnberg, Marleen</t>
  </si>
  <si>
    <t>107384</t>
  </si>
  <si>
    <t>Bruhl, Tessel</t>
  </si>
  <si>
    <t>107388</t>
  </si>
  <si>
    <t>Dag, Zeynep</t>
  </si>
  <si>
    <t>107389</t>
  </si>
  <si>
    <t>Bannier, Nienke</t>
  </si>
  <si>
    <t>107405</t>
  </si>
  <si>
    <t>Joosen, Elle</t>
  </si>
  <si>
    <t>107409</t>
  </si>
  <si>
    <t>van der Pas, Mandy</t>
  </si>
  <si>
    <t>107411</t>
  </si>
  <si>
    <t>van de Wijgaart, Michiel</t>
  </si>
  <si>
    <t>107412</t>
  </si>
  <si>
    <t>Karpinski, Tara</t>
  </si>
  <si>
    <t>107417</t>
  </si>
  <si>
    <t>El Moukaddem, Amira</t>
  </si>
  <si>
    <t>107420</t>
  </si>
  <si>
    <t>Doesburg, Lian</t>
  </si>
  <si>
    <t>107423</t>
  </si>
  <si>
    <t>Vesters, Caroline</t>
  </si>
  <si>
    <t>107426</t>
  </si>
  <si>
    <t>van Iersel, Richard</t>
  </si>
  <si>
    <t>107429</t>
  </si>
  <si>
    <t>van Mierlo, Arina</t>
  </si>
  <si>
    <t>107430</t>
  </si>
  <si>
    <t>Voorbraak, Jacqueline</t>
  </si>
  <si>
    <t>107431</t>
  </si>
  <si>
    <t>Padmos, Iman</t>
  </si>
  <si>
    <t>107432</t>
  </si>
  <si>
    <t>Vos, Peter</t>
  </si>
  <si>
    <t>107436</t>
  </si>
  <si>
    <t>de Rouw, Leon</t>
  </si>
  <si>
    <t>107443</t>
  </si>
  <si>
    <t>van Fulpen, Ellen</t>
  </si>
  <si>
    <t>107444</t>
  </si>
  <si>
    <t>van Engelshoven, Ilse</t>
  </si>
  <si>
    <t>107445</t>
  </si>
  <si>
    <t>Schilder, Martine</t>
  </si>
  <si>
    <t>107449</t>
  </si>
  <si>
    <t>Azzaimi, Moussa</t>
  </si>
  <si>
    <t>107451</t>
  </si>
  <si>
    <t>van den Berg, Mariëlle</t>
  </si>
  <si>
    <t>107453</t>
  </si>
  <si>
    <t>Hulleman, Jeroen</t>
  </si>
  <si>
    <t>107456</t>
  </si>
  <si>
    <t>de Jong, Peter</t>
  </si>
  <si>
    <t>107457</t>
  </si>
  <si>
    <t>Mol, Chris</t>
  </si>
  <si>
    <t>107458</t>
  </si>
  <si>
    <t>Bierbooms, Hanneke</t>
  </si>
  <si>
    <t>107460</t>
  </si>
  <si>
    <t>Feitsma, Paul</t>
  </si>
  <si>
    <t>107463</t>
  </si>
  <si>
    <t>Neervoort, Paul</t>
  </si>
  <si>
    <t>107464</t>
  </si>
  <si>
    <t>Kleij, Katja</t>
  </si>
  <si>
    <t>107465</t>
  </si>
  <si>
    <t>Pieterse, Marielle</t>
  </si>
  <si>
    <t>107466</t>
  </si>
  <si>
    <t>Montens, Colette</t>
  </si>
  <si>
    <t>107470</t>
  </si>
  <si>
    <t>van Helvert, Marjanne</t>
  </si>
  <si>
    <t>107474</t>
  </si>
  <si>
    <t>van der Meulen, Henk</t>
  </si>
  <si>
    <t>107477</t>
  </si>
  <si>
    <t>Konings, Tanja</t>
  </si>
  <si>
    <t>107480</t>
  </si>
  <si>
    <t>Letanche, Diederik</t>
  </si>
  <si>
    <t>107481</t>
  </si>
  <si>
    <t>Snels, Hanneke</t>
  </si>
  <si>
    <t>107485</t>
  </si>
  <si>
    <t>Marx, Judith</t>
  </si>
  <si>
    <t>107486</t>
  </si>
  <si>
    <t>Linnemans, Mariëlle</t>
  </si>
  <si>
    <t>107489</t>
  </si>
  <si>
    <t>de Keijzer, Ander</t>
  </si>
  <si>
    <t>107490</t>
  </si>
  <si>
    <t>Janssens, Rob</t>
  </si>
  <si>
    <t>107491</t>
  </si>
  <si>
    <t>Luisterburg - van de Wiel, Pascalle</t>
  </si>
  <si>
    <t>107499</t>
  </si>
  <si>
    <t>Kozlowska, Liza</t>
  </si>
  <si>
    <t>107500</t>
  </si>
  <si>
    <t>Weltevrede, Saskia</t>
  </si>
  <si>
    <t>107503</t>
  </si>
  <si>
    <t>Reijnst, Shirley</t>
  </si>
  <si>
    <t>107506</t>
  </si>
  <si>
    <t>Boonen, Marjolein</t>
  </si>
  <si>
    <t>107508</t>
  </si>
  <si>
    <t>Overeem, Annette</t>
  </si>
  <si>
    <t>107512</t>
  </si>
  <si>
    <t>Rutenfrans - Stupar, Miranda</t>
  </si>
  <si>
    <t>107515</t>
  </si>
  <si>
    <t>Jacobs, Els</t>
  </si>
  <si>
    <t>107516</t>
  </si>
  <si>
    <t>van den Bogaardt, Andrea</t>
  </si>
  <si>
    <t>107518</t>
  </si>
  <si>
    <t>Pesman, Dirk</t>
  </si>
  <si>
    <t>107519</t>
  </si>
  <si>
    <t>Szablewski, Jordy</t>
  </si>
  <si>
    <t>107521</t>
  </si>
  <si>
    <t>Hancock, Jeannette</t>
  </si>
  <si>
    <t>107523</t>
  </si>
  <si>
    <t>Sadiku, Eveliene</t>
  </si>
  <si>
    <t>107524</t>
  </si>
  <si>
    <t>Gremmen, Lotte</t>
  </si>
  <si>
    <t>107525</t>
  </si>
  <si>
    <t>van Rijsbergen, Nicky</t>
  </si>
  <si>
    <t>107526</t>
  </si>
  <si>
    <t>Hoogendoorn, Sander</t>
  </si>
  <si>
    <t>107527</t>
  </si>
  <si>
    <t>Abma, Tjally</t>
  </si>
  <si>
    <t>107529</t>
  </si>
  <si>
    <t>Sihasale - van den Bosch, Carolien</t>
  </si>
  <si>
    <t>107530</t>
  </si>
  <si>
    <t>Terpstra - van Engelen, Nicole</t>
  </si>
  <si>
    <t>107531</t>
  </si>
  <si>
    <t>Stals, Sanne</t>
  </si>
  <si>
    <t>107532</t>
  </si>
  <si>
    <t>Dirksen, Migchel</t>
  </si>
  <si>
    <t>107538</t>
  </si>
  <si>
    <t>Strikwerda, Frans</t>
  </si>
  <si>
    <t>107539</t>
  </si>
  <si>
    <t>Hattink, Mandy</t>
  </si>
  <si>
    <t>107545</t>
  </si>
  <si>
    <t>van Duuren, Daphne</t>
  </si>
  <si>
    <t>107546</t>
  </si>
  <si>
    <t>Moenandar, Pieter-jelle</t>
  </si>
  <si>
    <t>107547</t>
  </si>
  <si>
    <t>de Souza Reis, Guilherme</t>
  </si>
  <si>
    <t>107548</t>
  </si>
  <si>
    <t>van der Minne, Steven</t>
  </si>
  <si>
    <t>107549</t>
  </si>
  <si>
    <t>Roovers, Maurice</t>
  </si>
  <si>
    <t>107551</t>
  </si>
  <si>
    <t>Hoosemans, Robert</t>
  </si>
  <si>
    <t>107552</t>
  </si>
  <si>
    <t>Pape, Michelle</t>
  </si>
  <si>
    <t>107553</t>
  </si>
  <si>
    <t>van Dongen, Thijs</t>
  </si>
  <si>
    <t>107554</t>
  </si>
  <si>
    <t>Vis, Marek</t>
  </si>
  <si>
    <t>107556</t>
  </si>
  <si>
    <t>Verwey - Vedder, Marion</t>
  </si>
  <si>
    <t>107557</t>
  </si>
  <si>
    <t>de Kruijf, Judith</t>
  </si>
  <si>
    <t>107560</t>
  </si>
  <si>
    <t>Bidding, Jennifer</t>
  </si>
  <si>
    <t>107561</t>
  </si>
  <si>
    <t>Hulstein, Marijke</t>
  </si>
  <si>
    <t>107562</t>
  </si>
  <si>
    <t>Nouwens, Minke</t>
  </si>
  <si>
    <t>107563</t>
  </si>
  <si>
    <t>van Houten, Iris</t>
  </si>
  <si>
    <t>107565</t>
  </si>
  <si>
    <t>Muller, Jeroen</t>
  </si>
  <si>
    <t>107566</t>
  </si>
  <si>
    <t>Gruijters, Sef</t>
  </si>
  <si>
    <t>107576</t>
  </si>
  <si>
    <t>Prevoo, Yves</t>
  </si>
  <si>
    <t>107578</t>
  </si>
  <si>
    <t>de Ruiter, Bart</t>
  </si>
  <si>
    <t>107582</t>
  </si>
  <si>
    <t>Schreiner, Stefan</t>
  </si>
  <si>
    <t>107585</t>
  </si>
  <si>
    <t>Stam, Catharina</t>
  </si>
  <si>
    <t>107587</t>
  </si>
  <si>
    <t>Bosma, Morgan</t>
  </si>
  <si>
    <t>107589</t>
  </si>
  <si>
    <t>Jacobs, Noortje</t>
  </si>
  <si>
    <t>107593</t>
  </si>
  <si>
    <t>Schijns, Elske</t>
  </si>
  <si>
    <t>107594</t>
  </si>
  <si>
    <t>van den Broek, Michael</t>
  </si>
  <si>
    <t>107595</t>
  </si>
  <si>
    <t>Hoksbergen, Patrick</t>
  </si>
  <si>
    <t>107602</t>
  </si>
  <si>
    <t>Arnautovic, Arna</t>
  </si>
  <si>
    <t>107605</t>
  </si>
  <si>
    <t>Spijkerman, Ivo</t>
  </si>
  <si>
    <t>107606</t>
  </si>
  <si>
    <t>Backx, Anne-Marie</t>
  </si>
  <si>
    <t>107607</t>
  </si>
  <si>
    <t>Jansen, Jamie</t>
  </si>
  <si>
    <t>107609</t>
  </si>
  <si>
    <t>Poolman, Andrea</t>
  </si>
  <si>
    <t>107613</t>
  </si>
  <si>
    <t>van der Knaap, Jos</t>
  </si>
  <si>
    <t>107619</t>
  </si>
  <si>
    <t>van der Waerden, Anouk</t>
  </si>
  <si>
    <t>107620</t>
  </si>
  <si>
    <t>Dijkshoorn, Paul</t>
  </si>
  <si>
    <t>107622</t>
  </si>
  <si>
    <t>Aubroeck, Peter</t>
  </si>
  <si>
    <t>107629</t>
  </si>
  <si>
    <t>Landvreugd, Charl</t>
  </si>
  <si>
    <t>107631</t>
  </si>
  <si>
    <t>Klijs, Lizzy</t>
  </si>
  <si>
    <t>107635</t>
  </si>
  <si>
    <t>Nieborg, Caroline</t>
  </si>
  <si>
    <t>107636</t>
  </si>
  <si>
    <t>Saman, Wendy</t>
  </si>
  <si>
    <t>107637</t>
  </si>
  <si>
    <t>Splinter, Lieke</t>
  </si>
  <si>
    <t>107638</t>
  </si>
  <si>
    <t>van Gerwen, Jeroen</t>
  </si>
  <si>
    <t>107640</t>
  </si>
  <si>
    <t>Kuijpers, Anne-marie</t>
  </si>
  <si>
    <t>107642</t>
  </si>
  <si>
    <t>Beumer, Stefan</t>
  </si>
  <si>
    <t>107647</t>
  </si>
  <si>
    <t>Sytema, Annewytske</t>
  </si>
  <si>
    <t>107648</t>
  </si>
  <si>
    <t>Dautzenberg, Maaike</t>
  </si>
  <si>
    <t>107649</t>
  </si>
  <si>
    <t>Hattenberg, Martijn</t>
  </si>
  <si>
    <t>107654</t>
  </si>
  <si>
    <t>Thielen, Jetske</t>
  </si>
  <si>
    <t>107655</t>
  </si>
  <si>
    <t>Coenraadts, Marieke</t>
  </si>
  <si>
    <t>107658</t>
  </si>
  <si>
    <t>Vlaanderen, Remco</t>
  </si>
  <si>
    <t>107662</t>
  </si>
  <si>
    <t>Soeters, Remy</t>
  </si>
  <si>
    <t>107666</t>
  </si>
  <si>
    <t>Peeters, Machiel</t>
  </si>
  <si>
    <t>107671</t>
  </si>
  <si>
    <t>Paar, Jolanda</t>
  </si>
  <si>
    <t>107673</t>
  </si>
  <si>
    <t>van Zundert, Ad</t>
  </si>
  <si>
    <t>107675</t>
  </si>
  <si>
    <t>Telgen, Daniël</t>
  </si>
  <si>
    <t>107676</t>
  </si>
  <si>
    <t>Mastop, Mark</t>
  </si>
  <si>
    <t>107677</t>
  </si>
  <si>
    <t>van den Hurk, Maartje</t>
  </si>
  <si>
    <t>107678</t>
  </si>
  <si>
    <t>Hertstein, Bettina</t>
  </si>
  <si>
    <t>107680</t>
  </si>
  <si>
    <t>Dol, Ronald</t>
  </si>
  <si>
    <t>107686</t>
  </si>
  <si>
    <t>Kleijwegt, Dianne</t>
  </si>
  <si>
    <t>107689</t>
  </si>
  <si>
    <t>Boumans, Wim</t>
  </si>
  <si>
    <t>107690</t>
  </si>
  <si>
    <t>Polis, Bob</t>
  </si>
  <si>
    <t>107691</t>
  </si>
  <si>
    <t>Pehlivan, Ayten</t>
  </si>
  <si>
    <t>107697</t>
  </si>
  <si>
    <t>van Ooijen, Marcel</t>
  </si>
  <si>
    <t>107699</t>
  </si>
  <si>
    <t>van Kaathoven, Rob</t>
  </si>
  <si>
    <t>107700</t>
  </si>
  <si>
    <t>Verhagen, Jan</t>
  </si>
  <si>
    <t>107702</t>
  </si>
  <si>
    <t>Kortman, Mechtild</t>
  </si>
  <si>
    <t>107703</t>
  </si>
  <si>
    <t>van de Westelaken, Thieu</t>
  </si>
  <si>
    <t>107704</t>
  </si>
  <si>
    <t>Kroot, Ad</t>
  </si>
  <si>
    <t>107705</t>
  </si>
  <si>
    <t>Daansen, Caroline</t>
  </si>
  <si>
    <t>107706</t>
  </si>
  <si>
    <t>Westveer, Martine</t>
  </si>
  <si>
    <t>107707</t>
  </si>
  <si>
    <t>van Dalen, Tobias</t>
  </si>
  <si>
    <t>107708</t>
  </si>
  <si>
    <t>Keuvelaar, Matthijs</t>
  </si>
  <si>
    <t>107709</t>
  </si>
  <si>
    <t>Egbers, Annelies</t>
  </si>
  <si>
    <t>107710</t>
  </si>
  <si>
    <t>van den Broeke, Han</t>
  </si>
  <si>
    <t>107712</t>
  </si>
  <si>
    <t>Atia, Itamar</t>
  </si>
  <si>
    <t>107713</t>
  </si>
  <si>
    <t>Rijsdijk, Chris</t>
  </si>
  <si>
    <t>107714</t>
  </si>
  <si>
    <t>Jongen, Marlène</t>
  </si>
  <si>
    <t>107719</t>
  </si>
  <si>
    <t>Savanovic, Perica</t>
  </si>
  <si>
    <t>107720</t>
  </si>
  <si>
    <t>Aarnink, Lisette</t>
  </si>
  <si>
    <t>107721</t>
  </si>
  <si>
    <t>Opperman, Anton</t>
  </si>
  <si>
    <t>107722</t>
  </si>
  <si>
    <t>van Mierlo, Marcel</t>
  </si>
  <si>
    <t>107723</t>
  </si>
  <si>
    <t>Postma, Ab</t>
  </si>
  <si>
    <t>107724</t>
  </si>
  <si>
    <t>Vos, Jeffrey</t>
  </si>
  <si>
    <t>107726</t>
  </si>
  <si>
    <t>Dijkstra, Maaike</t>
  </si>
  <si>
    <t>107729</t>
  </si>
  <si>
    <t>van der Stokker, Floor</t>
  </si>
  <si>
    <t>107730</t>
  </si>
  <si>
    <t>Walenberg, Björn</t>
  </si>
  <si>
    <t>107731</t>
  </si>
  <si>
    <t>Reneman, Derk</t>
  </si>
  <si>
    <t>107733</t>
  </si>
  <si>
    <t>van Dongen, Wilco</t>
  </si>
  <si>
    <t>107734</t>
  </si>
  <si>
    <t>Dohmen, Esther</t>
  </si>
  <si>
    <t>107735</t>
  </si>
  <si>
    <t>de Jong, Monique</t>
  </si>
  <si>
    <t>107738</t>
  </si>
  <si>
    <t>van Opstal, Laura</t>
  </si>
  <si>
    <t>107741</t>
  </si>
  <si>
    <t>Degen, Bas</t>
  </si>
  <si>
    <t>107742</t>
  </si>
  <si>
    <t>Kunnen, Marit</t>
  </si>
  <si>
    <t>107743</t>
  </si>
  <si>
    <t>Mocking, Maikel</t>
  </si>
  <si>
    <t>107744</t>
  </si>
  <si>
    <t>Titulaer, Floor</t>
  </si>
  <si>
    <t>107747</t>
  </si>
  <si>
    <t>de Vries, Teun</t>
  </si>
  <si>
    <t>107748</t>
  </si>
  <si>
    <t>Lahnstein, Margreet</t>
  </si>
  <si>
    <t>107749</t>
  </si>
  <si>
    <t>van Loosdregt, Inger</t>
  </si>
  <si>
    <t>107751</t>
  </si>
  <si>
    <t>van Uden, Bart</t>
  </si>
  <si>
    <t>107752</t>
  </si>
  <si>
    <t>de Graaf, Richard</t>
  </si>
  <si>
    <t>107753</t>
  </si>
  <si>
    <t>Heldens, Susanne</t>
  </si>
  <si>
    <t>107757</t>
  </si>
  <si>
    <t>Rotmensen, Miranda</t>
  </si>
  <si>
    <t>107758</t>
  </si>
  <si>
    <t>Ermers, José</t>
  </si>
  <si>
    <t>107760</t>
  </si>
  <si>
    <t>Vermeer, Maartje</t>
  </si>
  <si>
    <t>107761</t>
  </si>
  <si>
    <t>Hofland, Iris</t>
  </si>
  <si>
    <t>107763</t>
  </si>
  <si>
    <t>Compeer, Alexander</t>
  </si>
  <si>
    <t>107764</t>
  </si>
  <si>
    <t>van der Linden, Jo</t>
  </si>
  <si>
    <t>107765</t>
  </si>
  <si>
    <t>NG, Wasabii</t>
  </si>
  <si>
    <t>107767</t>
  </si>
  <si>
    <t>Pels, Karin</t>
  </si>
  <si>
    <t>107768</t>
  </si>
  <si>
    <t>Konings, Yvonne</t>
  </si>
  <si>
    <t>107769</t>
  </si>
  <si>
    <t>Remeijsen, Dorien</t>
  </si>
  <si>
    <t>107772</t>
  </si>
  <si>
    <t>Bax, Vivian</t>
  </si>
  <si>
    <t>107774</t>
  </si>
  <si>
    <t>Hage, Dirk</t>
  </si>
  <si>
    <t>107775</t>
  </si>
  <si>
    <t>Schaefer, Antoine</t>
  </si>
  <si>
    <t>107776</t>
  </si>
  <si>
    <t>van der Laan, Joëlle</t>
  </si>
  <si>
    <t>107777</t>
  </si>
  <si>
    <t>Korenromp, Renske</t>
  </si>
  <si>
    <t>107778</t>
  </si>
  <si>
    <t>van Soest, Saskia</t>
  </si>
  <si>
    <t>107779</t>
  </si>
  <si>
    <t>Franchi, Chiara</t>
  </si>
  <si>
    <t>107780</t>
  </si>
  <si>
    <t>Vuijk, Marijn</t>
  </si>
  <si>
    <t>107781</t>
  </si>
  <si>
    <t>Hers, Nienke</t>
  </si>
  <si>
    <t>107782</t>
  </si>
  <si>
    <t>Oudejans, Rozemarijn</t>
  </si>
  <si>
    <t>107783</t>
  </si>
  <si>
    <t>Alderliesten, Saskia</t>
  </si>
  <si>
    <t>107784</t>
  </si>
  <si>
    <t>Bertens, Roos</t>
  </si>
  <si>
    <t>107785</t>
  </si>
  <si>
    <t>Kamer, Suzie</t>
  </si>
  <si>
    <t>107786</t>
  </si>
  <si>
    <t>van Winkelen, Vera</t>
  </si>
  <si>
    <t>107787</t>
  </si>
  <si>
    <t>Kieskamp, Christy-Anne</t>
  </si>
  <si>
    <t>107788</t>
  </si>
  <si>
    <t>Vermeijden, Roel</t>
  </si>
  <si>
    <t>107789</t>
  </si>
  <si>
    <t>Heesters - van Gremberghe, Marielle</t>
  </si>
  <si>
    <t>107790</t>
  </si>
  <si>
    <t>Ollermann, Suzanne</t>
  </si>
  <si>
    <t>107791</t>
  </si>
  <si>
    <t>Bouw, Bart</t>
  </si>
  <si>
    <t>107792</t>
  </si>
  <si>
    <t>Coorens, Eric</t>
  </si>
  <si>
    <t>107793</t>
  </si>
  <si>
    <t>Krings, Olaf</t>
  </si>
  <si>
    <t>107794</t>
  </si>
  <si>
    <t>Boot, Maurice</t>
  </si>
  <si>
    <t>107795</t>
  </si>
  <si>
    <t>Allemekinders, Judi</t>
  </si>
  <si>
    <t>107796</t>
  </si>
  <si>
    <t>de Moor, Ward</t>
  </si>
  <si>
    <t>107797</t>
  </si>
  <si>
    <t>Sabidussi, Anna</t>
  </si>
  <si>
    <t>107798</t>
  </si>
  <si>
    <t>Vermeer, Annick</t>
  </si>
  <si>
    <t>107799</t>
  </si>
  <si>
    <t>van Slooten, Irma</t>
  </si>
  <si>
    <t>107800</t>
  </si>
  <si>
    <t>Jungen, Tanja</t>
  </si>
  <si>
    <t>107801</t>
  </si>
  <si>
    <t>Keissen, Karen</t>
  </si>
  <si>
    <t>107802</t>
  </si>
  <si>
    <t>Verkooijen, Elly</t>
  </si>
  <si>
    <t>107803</t>
  </si>
  <si>
    <t>Winkels, Margriet</t>
  </si>
  <si>
    <t>107804</t>
  </si>
  <si>
    <t>Finders, Fer</t>
  </si>
  <si>
    <t>107806</t>
  </si>
  <si>
    <t>de Kramer, Tamara</t>
  </si>
  <si>
    <t>107807</t>
  </si>
  <si>
    <t>Molenaar, Vera</t>
  </si>
  <si>
    <t>107808</t>
  </si>
  <si>
    <t>Smits, Marcia</t>
  </si>
  <si>
    <t>107809</t>
  </si>
  <si>
    <t>van 't End, Nick</t>
  </si>
  <si>
    <t>107810</t>
  </si>
  <si>
    <t>Verel, Anouk</t>
  </si>
  <si>
    <t>107812</t>
  </si>
  <si>
    <t>de Wild, Marjolein</t>
  </si>
  <si>
    <t>107813</t>
  </si>
  <si>
    <t>Bevers, Milou</t>
  </si>
  <si>
    <t>107815</t>
  </si>
  <si>
    <t>107816</t>
  </si>
  <si>
    <t>Kluijtmans, Erik</t>
  </si>
  <si>
    <t>107818</t>
  </si>
  <si>
    <t>Heijnen, Dave</t>
  </si>
  <si>
    <t>107819</t>
  </si>
  <si>
    <t>Moerlands, Freek</t>
  </si>
  <si>
    <t>107820</t>
  </si>
  <si>
    <t>Grintjes, Joost</t>
  </si>
  <si>
    <t>107821</t>
  </si>
  <si>
    <t>Monfils, Don</t>
  </si>
  <si>
    <t>107822</t>
  </si>
  <si>
    <t>Nijland, Linda</t>
  </si>
  <si>
    <t>107823</t>
  </si>
  <si>
    <t>van Lieshout, Rian</t>
  </si>
  <si>
    <t>107824</t>
  </si>
  <si>
    <t>Huisman - Scholtus, Lieke</t>
  </si>
  <si>
    <t>107825</t>
  </si>
  <si>
    <t>Strijbos, Pauline</t>
  </si>
  <si>
    <t>107826</t>
  </si>
  <si>
    <t>Klein, Anton</t>
  </si>
  <si>
    <t>107828</t>
  </si>
  <si>
    <t>Lankheet, John</t>
  </si>
  <si>
    <t>107831</t>
  </si>
  <si>
    <t>Roberts, Danielle</t>
  </si>
  <si>
    <t>107835</t>
  </si>
  <si>
    <t>van de Lindeloof, Laura</t>
  </si>
  <si>
    <t>107836</t>
  </si>
  <si>
    <t>Williams, Samantha</t>
  </si>
  <si>
    <t>107838</t>
  </si>
  <si>
    <t>Ossel, Harm</t>
  </si>
  <si>
    <t>107839</t>
  </si>
  <si>
    <t>Kablau, Kiki</t>
  </si>
  <si>
    <t>107840</t>
  </si>
  <si>
    <t>van Amelsfort, Lieke</t>
  </si>
  <si>
    <t>107841</t>
  </si>
  <si>
    <t>Verhoeven, Sanne</t>
  </si>
  <si>
    <t>107842</t>
  </si>
  <si>
    <t>Mauritsz, Guus</t>
  </si>
  <si>
    <t>107843</t>
  </si>
  <si>
    <t>Brouwers, Melissa</t>
  </si>
  <si>
    <t>107844</t>
  </si>
  <si>
    <t>Langermans, Ilse</t>
  </si>
  <si>
    <t>107846</t>
  </si>
  <si>
    <t>Hens, Dirk</t>
  </si>
  <si>
    <t>107847</t>
  </si>
  <si>
    <t>Uenk, Mirjam</t>
  </si>
  <si>
    <t>107848</t>
  </si>
  <si>
    <t>Klijn, Henri</t>
  </si>
  <si>
    <t>107849</t>
  </si>
  <si>
    <t>Heijmans, Jochem</t>
  </si>
  <si>
    <t>107850</t>
  </si>
  <si>
    <t>van Steen, Jurgen</t>
  </si>
  <si>
    <t>107851</t>
  </si>
  <si>
    <t>Kuijpers, Johan</t>
  </si>
  <si>
    <t>107852</t>
  </si>
  <si>
    <t>van Sprang, Tom</t>
  </si>
  <si>
    <t>107853</t>
  </si>
  <si>
    <t>van Hemert, Rick</t>
  </si>
  <si>
    <t>107854</t>
  </si>
  <si>
    <t>van Dijk, Roel</t>
  </si>
  <si>
    <t>107855</t>
  </si>
  <si>
    <t>van der Beek, Daan</t>
  </si>
  <si>
    <t>107856</t>
  </si>
  <si>
    <t>van Galen, Pleunie</t>
  </si>
  <si>
    <t>107857</t>
  </si>
  <si>
    <t>Bax, Roy</t>
  </si>
  <si>
    <t>107858</t>
  </si>
  <si>
    <t>Dijkstra, Jelle</t>
  </si>
  <si>
    <t>107860</t>
  </si>
  <si>
    <t>Vogel, Karin</t>
  </si>
  <si>
    <t>107861</t>
  </si>
  <si>
    <t>Grauwmans, Danielle</t>
  </si>
  <si>
    <t>107863</t>
  </si>
  <si>
    <t>Nemelc, Steve</t>
  </si>
  <si>
    <t>107864</t>
  </si>
  <si>
    <t>van Dongen - Jansen, Kathy</t>
  </si>
  <si>
    <t>107865</t>
  </si>
  <si>
    <t>van den Beemt - Groothuizen, Raimke</t>
  </si>
  <si>
    <t>107867</t>
  </si>
  <si>
    <t>Scherpenhuizen, Ruud</t>
  </si>
  <si>
    <t>107868</t>
  </si>
  <si>
    <t>Sjoukes, Mayk</t>
  </si>
  <si>
    <t>107869</t>
  </si>
  <si>
    <t>SPRONG, Niels</t>
  </si>
  <si>
    <t>107870</t>
  </si>
  <si>
    <t>van Rosmalen, Laurens</t>
  </si>
  <si>
    <t>107871</t>
  </si>
  <si>
    <t>Wagenaar, Ingen</t>
  </si>
  <si>
    <t>107872</t>
  </si>
  <si>
    <t>Priem, Lenne</t>
  </si>
  <si>
    <t>107873</t>
  </si>
  <si>
    <t>Zwekars, Monika</t>
  </si>
  <si>
    <t>107874</t>
  </si>
  <si>
    <t>Dootjes, Carolien</t>
  </si>
  <si>
    <t>107876</t>
  </si>
  <si>
    <t>de Werd, Harrie</t>
  </si>
  <si>
    <t>107878</t>
  </si>
  <si>
    <t>Collignon, Liesbeth</t>
  </si>
  <si>
    <t>107879</t>
  </si>
  <si>
    <t>van Rooij, Silvana</t>
  </si>
  <si>
    <t>107884</t>
  </si>
  <si>
    <t>Lijnen, Joep</t>
  </si>
  <si>
    <t>107886</t>
  </si>
  <si>
    <t>Cornelissen, Ilse</t>
  </si>
  <si>
    <t>107888</t>
  </si>
  <si>
    <t>Pieterse, Ruud</t>
  </si>
  <si>
    <t>107889</t>
  </si>
  <si>
    <t>Mutsaerts, Rutger</t>
  </si>
  <si>
    <t>107890</t>
  </si>
  <si>
    <t>Vos, Miranda</t>
  </si>
  <si>
    <t>107891</t>
  </si>
  <si>
    <t>Anbeek, Sanna</t>
  </si>
  <si>
    <t>107892</t>
  </si>
  <si>
    <t>Pulleman, Leonore</t>
  </si>
  <si>
    <t>107893</t>
  </si>
  <si>
    <t>Ergin - Maas, Inge</t>
  </si>
  <si>
    <t>107894</t>
  </si>
  <si>
    <t>van Ginneken, Willem</t>
  </si>
  <si>
    <t>107896</t>
  </si>
  <si>
    <t>van den Boogaard, Eva</t>
  </si>
  <si>
    <t>107897</t>
  </si>
  <si>
    <t>Loeffen, Jacqueline</t>
  </si>
  <si>
    <t>107898</t>
  </si>
  <si>
    <t>van de Water, Jeroen</t>
  </si>
  <si>
    <t>107899</t>
  </si>
  <si>
    <t>Hornman, Cees</t>
  </si>
  <si>
    <t>107900</t>
  </si>
  <si>
    <t>Bonefaas, Jasper</t>
  </si>
  <si>
    <t>107901</t>
  </si>
  <si>
    <t>Peereboom, Bart</t>
  </si>
  <si>
    <t>107903</t>
  </si>
  <si>
    <t>van Mook, Emely</t>
  </si>
  <si>
    <t>107904</t>
  </si>
  <si>
    <t>Wong, Aiden</t>
  </si>
  <si>
    <t>107905</t>
  </si>
  <si>
    <t>van Blijderveen, Julian</t>
  </si>
  <si>
    <t>107906</t>
  </si>
  <si>
    <t>Hagenaars - Humble, Karen</t>
  </si>
  <si>
    <t>107907</t>
  </si>
  <si>
    <t>Jonkman, Paulien</t>
  </si>
  <si>
    <t>107909</t>
  </si>
  <si>
    <t>Vermeulen, Romy</t>
  </si>
  <si>
    <t>107910</t>
  </si>
  <si>
    <t>van Boheemen, Kelly</t>
  </si>
  <si>
    <t>107911</t>
  </si>
  <si>
    <t>van Nunen, Janneke</t>
  </si>
  <si>
    <t>107912</t>
  </si>
  <si>
    <t>de Castro Lima Varella, Thais</t>
  </si>
  <si>
    <t>107913</t>
  </si>
  <si>
    <t>Poeth, Marco</t>
  </si>
  <si>
    <t>107914</t>
  </si>
  <si>
    <t>Kies, Ben</t>
  </si>
  <si>
    <t>107915</t>
  </si>
  <si>
    <t>Weyers, Wilfred</t>
  </si>
  <si>
    <t>107916</t>
  </si>
  <si>
    <t>van der Horst, Bas</t>
  </si>
  <si>
    <t>107917</t>
  </si>
  <si>
    <t>van der Lee, Janne</t>
  </si>
  <si>
    <t>107918</t>
  </si>
  <si>
    <t>van Eenennaam, Annemarie</t>
  </si>
  <si>
    <t>107919</t>
  </si>
  <si>
    <t>Palmer, Ollie</t>
  </si>
  <si>
    <t>107920</t>
  </si>
  <si>
    <t>Borgmeijer, Lotte</t>
  </si>
  <si>
    <t>107921</t>
  </si>
  <si>
    <t>Peters, Daniëlle</t>
  </si>
  <si>
    <t>107922</t>
  </si>
  <si>
    <t>van Velzen, Max</t>
  </si>
  <si>
    <t>107931</t>
  </si>
  <si>
    <t>den Hollander, Teun</t>
  </si>
  <si>
    <t>107934</t>
  </si>
  <si>
    <t>Hanenbergh, Dian</t>
  </si>
  <si>
    <t>107936</t>
  </si>
  <si>
    <t>van den Wildenberg, Jeffrey</t>
  </si>
  <si>
    <t>107937</t>
  </si>
  <si>
    <t>van de Ven, Marlou</t>
  </si>
  <si>
    <t>107939</t>
  </si>
  <si>
    <t>Beimans, Lotte</t>
  </si>
  <si>
    <t>107940</t>
  </si>
  <si>
    <t>Gieben, Steven</t>
  </si>
  <si>
    <t>107942</t>
  </si>
  <si>
    <t>van Ree, Linda</t>
  </si>
  <si>
    <t>107943</t>
  </si>
  <si>
    <t>Francis, Catherine</t>
  </si>
  <si>
    <t>107944</t>
  </si>
  <si>
    <t>Ballemans, Jeroen</t>
  </si>
  <si>
    <t>107945</t>
  </si>
  <si>
    <t>van Hooijdonk, Willem</t>
  </si>
  <si>
    <t>107946</t>
  </si>
  <si>
    <t>Ceha, Sharon</t>
  </si>
  <si>
    <t>107947</t>
  </si>
  <si>
    <t>Vleugels, Kris</t>
  </si>
  <si>
    <t>107948</t>
  </si>
  <si>
    <t>Wrede, Claudia</t>
  </si>
  <si>
    <t>107949</t>
  </si>
  <si>
    <t>Wensink, Chantal</t>
  </si>
  <si>
    <t>107952</t>
  </si>
  <si>
    <t>van der Weerden, Tosca</t>
  </si>
  <si>
    <t>107955</t>
  </si>
  <si>
    <t>van Kuppeveld, Sascha</t>
  </si>
  <si>
    <t>107956</t>
  </si>
  <si>
    <t>Neves Alves, Barbara</t>
  </si>
  <si>
    <t>107957</t>
  </si>
  <si>
    <t>Schoones, Astrid</t>
  </si>
  <si>
    <t>107959</t>
  </si>
  <si>
    <t>Bögels, Job</t>
  </si>
  <si>
    <t>107960</t>
  </si>
  <si>
    <t>van Bree, Mathijs</t>
  </si>
  <si>
    <t>107961</t>
  </si>
  <si>
    <t>Franssen, Pieter</t>
  </si>
  <si>
    <t>107962</t>
  </si>
  <si>
    <t>Harting, Laurien</t>
  </si>
  <si>
    <t>107963</t>
  </si>
  <si>
    <t>Regter, Els</t>
  </si>
  <si>
    <t>107965</t>
  </si>
  <si>
    <t>van Londen, Anke</t>
  </si>
  <si>
    <t>400001528</t>
  </si>
  <si>
    <t>Nicolai, Erik</t>
  </si>
  <si>
    <t>400002940</t>
  </si>
  <si>
    <t>Weitering, Merel</t>
  </si>
  <si>
    <t>400003366</t>
  </si>
  <si>
    <t>Smulders, Imke</t>
  </si>
  <si>
    <t>400005017</t>
  </si>
  <si>
    <t>Noij, Theo</t>
  </si>
  <si>
    <t>400005684</t>
  </si>
  <si>
    <t>van Dooren, Sylvia</t>
  </si>
  <si>
    <t>400006214</t>
  </si>
  <si>
    <t>de Bie, Ludo</t>
  </si>
  <si>
    <t>400006369</t>
  </si>
  <si>
    <t>Böttger, Willem</t>
  </si>
  <si>
    <t>400006620</t>
  </si>
  <si>
    <t>Raap, Johan</t>
  </si>
  <si>
    <t>400007174</t>
  </si>
  <si>
    <t>Janssen, Bernadette</t>
  </si>
  <si>
    <t>400007179</t>
  </si>
  <si>
    <t>van der Burgh, Fred</t>
  </si>
  <si>
    <t>400009588</t>
  </si>
  <si>
    <t>Kuipers, Edwin</t>
  </si>
  <si>
    <t>400009818</t>
  </si>
  <si>
    <t>de Veth, Riky</t>
  </si>
  <si>
    <t>400009821</t>
  </si>
  <si>
    <t>Brandse, Bertil</t>
  </si>
  <si>
    <t>400009946</t>
  </si>
  <si>
    <t>Rosielle, Lisa</t>
  </si>
  <si>
    <t>400010002</t>
  </si>
  <si>
    <t>de Poot, Henk</t>
  </si>
  <si>
    <t>400010414</t>
  </si>
  <si>
    <t>400010487</t>
  </si>
  <si>
    <t>Bakker, Monique</t>
  </si>
  <si>
    <t>400010583</t>
  </si>
  <si>
    <t>400010602</t>
  </si>
  <si>
    <t>Sluis, Jasper</t>
  </si>
  <si>
    <t>400010679</t>
  </si>
  <si>
    <t>van Kasteren, Han</t>
  </si>
  <si>
    <t>400010816</t>
  </si>
  <si>
    <t>Verheijen, Goukje</t>
  </si>
  <si>
    <t>400010846</t>
  </si>
  <si>
    <t>Karana, Elvin</t>
  </si>
  <si>
    <t>400010862</t>
  </si>
  <si>
    <t>Smit, Janneke</t>
  </si>
  <si>
    <t>400010948</t>
  </si>
  <si>
    <t>van den Oord, Steven</t>
  </si>
  <si>
    <t>400010949</t>
  </si>
  <si>
    <t>Boomgaardt, Martin</t>
  </si>
  <si>
    <t>400010959</t>
  </si>
  <si>
    <t>de Moor, Hugo</t>
  </si>
  <si>
    <t>400010968</t>
  </si>
  <si>
    <t>Visse, Gertjan</t>
  </si>
  <si>
    <t>400011004</t>
  </si>
  <si>
    <t>Alards, Audrey</t>
  </si>
  <si>
    <t>400011006</t>
  </si>
  <si>
    <t>Kukurin, Corina</t>
  </si>
  <si>
    <t>400011040</t>
  </si>
  <si>
    <t>Böttger, Amarante</t>
  </si>
  <si>
    <t>400011176</t>
  </si>
  <si>
    <t>Arjen Kaarsemaker, Arjen</t>
  </si>
  <si>
    <t>400011464</t>
  </si>
  <si>
    <t>Bos, Monique</t>
  </si>
  <si>
    <t>500005</t>
  </si>
  <si>
    <t>Verkoeijen, Peter</t>
  </si>
  <si>
    <t>AOD0120</t>
  </si>
  <si>
    <t>Concern, controller</t>
  </si>
  <si>
    <t>AOD1300</t>
  </si>
  <si>
    <t>med, audio vis o</t>
  </si>
  <si>
    <t>CVB0110</t>
  </si>
  <si>
    <t>Voorzitter, CVB</t>
  </si>
  <si>
    <t>CVB0210</t>
  </si>
  <si>
    <t>Lid, CVB</t>
  </si>
  <si>
    <t>DUMMY</t>
  </si>
  <si>
    <t>Dummy, .</t>
  </si>
  <si>
    <t>EXTERN</t>
  </si>
  <si>
    <t>EXTERN, .</t>
  </si>
  <si>
    <t>FAC0120</t>
  </si>
  <si>
    <t>Sr, medewerker beheer</t>
  </si>
  <si>
    <t>FAC0220</t>
  </si>
  <si>
    <t>Assistent, magazijn</t>
  </si>
  <si>
    <t>FAC1020</t>
  </si>
  <si>
    <t>Concierge, .</t>
  </si>
  <si>
    <t>FAC1320</t>
  </si>
  <si>
    <t>Telefoniste, recept.</t>
  </si>
  <si>
    <t>FAC1600</t>
  </si>
  <si>
    <t>Surveillant, .</t>
  </si>
  <si>
    <t>GEN0110</t>
  </si>
  <si>
    <t>Directeur, .</t>
  </si>
  <si>
    <t>GEN0410</t>
  </si>
  <si>
    <t>Directeur, strat staf</t>
  </si>
  <si>
    <t>GEN0520</t>
  </si>
  <si>
    <t>Secretaris, CvB</t>
  </si>
  <si>
    <t>GEN0710</t>
  </si>
  <si>
    <t>Adjunct, directeur</t>
  </si>
  <si>
    <t>GEN1010</t>
  </si>
  <si>
    <t>Interim, manager</t>
  </si>
  <si>
    <t>GEN1310</t>
  </si>
  <si>
    <t>Focus, manager</t>
  </si>
  <si>
    <t>GEN1510</t>
  </si>
  <si>
    <t>Manager, EC</t>
  </si>
  <si>
    <t>GEN1620</t>
  </si>
  <si>
    <t>Sr, projectmanager</t>
  </si>
  <si>
    <t>GEN1710</t>
  </si>
  <si>
    <t>Strat, bel. adv. CvB</t>
  </si>
  <si>
    <t>GEN1820</t>
  </si>
  <si>
    <t>ConcStrat, beladv ICT</t>
  </si>
  <si>
    <t>GEN1910</t>
  </si>
  <si>
    <t>Manager, dienst</t>
  </si>
  <si>
    <t>GEN2220</t>
  </si>
  <si>
    <t>Sr., Beleidsadviseur</t>
  </si>
  <si>
    <t>GEN2520</t>
  </si>
  <si>
    <t>Project, manager</t>
  </si>
  <si>
    <t>GEN2820</t>
  </si>
  <si>
    <t>Senior, juridisch adv</t>
  </si>
  <si>
    <t>GEN3120</t>
  </si>
  <si>
    <t>Juridisch, adviseur</t>
  </si>
  <si>
    <t>GEN3410</t>
  </si>
  <si>
    <t>sr, coordinator</t>
  </si>
  <si>
    <t>GEN3720</t>
  </si>
  <si>
    <t>Beleids, Adviseur</t>
  </si>
  <si>
    <t>GEN4020</t>
  </si>
  <si>
    <t>Sr., medewerker P&amp;C</t>
  </si>
  <si>
    <t>GEN4320</t>
  </si>
  <si>
    <t>Project, leider</t>
  </si>
  <si>
    <t>GEN4620</t>
  </si>
  <si>
    <t>Project, medewerker</t>
  </si>
  <si>
    <t>GEN4910</t>
  </si>
  <si>
    <t>Coördinator, .</t>
  </si>
  <si>
    <t>GEN5220</t>
  </si>
  <si>
    <t>med., P&amp;C</t>
  </si>
  <si>
    <t>GEN5820</t>
  </si>
  <si>
    <t>Adiviseur, .</t>
  </si>
  <si>
    <t>GEN6120</t>
  </si>
  <si>
    <t>Sr med, bedrijsproces</t>
  </si>
  <si>
    <t>GEN6420</t>
  </si>
  <si>
    <t>Me., bedrijfsproces</t>
  </si>
  <si>
    <t>GEN6720</t>
  </si>
  <si>
    <t>Sr med, bedrijfsvoering</t>
  </si>
  <si>
    <t>GEN6820</t>
  </si>
  <si>
    <t>Student, assistent B</t>
  </si>
  <si>
    <t>GEN6900</t>
  </si>
  <si>
    <t>Student, assistent A</t>
  </si>
  <si>
    <t>GEN7020</t>
  </si>
  <si>
    <t>Med., bedrijfsvoering</t>
  </si>
  <si>
    <t>GEN7320</t>
  </si>
  <si>
    <t>Med., beheer</t>
  </si>
  <si>
    <t>GEN7620</t>
  </si>
  <si>
    <t>Adm., medewerker</t>
  </si>
  <si>
    <t>GEN7920</t>
  </si>
  <si>
    <t>Senior, facilitair me</t>
  </si>
  <si>
    <t>GEN8220</t>
  </si>
  <si>
    <t>Facilitair, medewerker</t>
  </si>
  <si>
    <t>GEN8520</t>
  </si>
  <si>
    <t>Ass., fac. onderst.</t>
  </si>
  <si>
    <t>GEN9920</t>
  </si>
  <si>
    <t>Stagiaire, (BP)</t>
  </si>
  <si>
    <t>ICT0120</t>
  </si>
  <si>
    <t>Service, manager</t>
  </si>
  <si>
    <t>ICT0420</t>
  </si>
  <si>
    <t>Functioneel, ontw.</t>
  </si>
  <si>
    <t>ICT0720</t>
  </si>
  <si>
    <t>Systeem-, netwerkbeh.</t>
  </si>
  <si>
    <t>ICT1020</t>
  </si>
  <si>
    <t>Applicatie, specialist</t>
  </si>
  <si>
    <t>ICT1320</t>
  </si>
  <si>
    <t>Call, dispatcher</t>
  </si>
  <si>
    <t>ICT1620</t>
  </si>
  <si>
    <t>Functioneel, appl.beh</t>
  </si>
  <si>
    <t>ICT1621</t>
  </si>
  <si>
    <t>Functioneel, beheerd.</t>
  </si>
  <si>
    <t>ICT1622</t>
  </si>
  <si>
    <t>Sen., functioneel beh</t>
  </si>
  <si>
    <t>ICT1920</t>
  </si>
  <si>
    <t>Med., helpdesk</t>
  </si>
  <si>
    <t>ICT2220</t>
  </si>
  <si>
    <t>Configuratie, beh.</t>
  </si>
  <si>
    <t>MCV0120</t>
  </si>
  <si>
    <t>studenten, pastor</t>
  </si>
  <si>
    <t>MCV0420</t>
  </si>
  <si>
    <t>Comm.adv.nw, media</t>
  </si>
  <si>
    <t>MCV0720</t>
  </si>
  <si>
    <t>Hoofd, redacteur</t>
  </si>
  <si>
    <t>MCV1020</t>
  </si>
  <si>
    <t>Med., market.&amp; comm.</t>
  </si>
  <si>
    <t>MCV1320</t>
  </si>
  <si>
    <t>Eind, redacteur</t>
  </si>
  <si>
    <t>MCV1620</t>
  </si>
  <si>
    <t>Redacteur, .</t>
  </si>
  <si>
    <t>MCV1920</t>
  </si>
  <si>
    <t>Web, master</t>
  </si>
  <si>
    <t>MCV2220</t>
  </si>
  <si>
    <t>Med., communicatie</t>
  </si>
  <si>
    <t>MCV2520</t>
  </si>
  <si>
    <t>Account, manager</t>
  </si>
  <si>
    <t>MED0200</t>
  </si>
  <si>
    <t>Informatie, specialist</t>
  </si>
  <si>
    <t>MED0500</t>
  </si>
  <si>
    <t>Sr., informatiemed.</t>
  </si>
  <si>
    <t>MED0800</t>
  </si>
  <si>
    <t>Informaite, medewerker</t>
  </si>
  <si>
    <t>MED1100</t>
  </si>
  <si>
    <t>Informatie, assistent</t>
  </si>
  <si>
    <t>OND0100</t>
  </si>
  <si>
    <t>Lector, kenniskr.16</t>
  </si>
  <si>
    <t>OND0400</t>
  </si>
  <si>
    <t>Lector, .</t>
  </si>
  <si>
    <t>OND1000</t>
  </si>
  <si>
    <t>Hogeschool, hoofddoc.</t>
  </si>
  <si>
    <t>OND1100</t>
  </si>
  <si>
    <t>Sr., hogeschooldocent</t>
  </si>
  <si>
    <t>OND1300</t>
  </si>
  <si>
    <t>Hogeschool, docent</t>
  </si>
  <si>
    <t>OND1500</t>
  </si>
  <si>
    <t>Sr., studentendecaan</t>
  </si>
  <si>
    <t>OND1600</t>
  </si>
  <si>
    <t>Docent, HBO</t>
  </si>
  <si>
    <t>OND1700</t>
  </si>
  <si>
    <t>Basisdocent, HBO</t>
  </si>
  <si>
    <t>OND1900</t>
  </si>
  <si>
    <t>Studenten, decaan</t>
  </si>
  <si>
    <t>OND2200</t>
  </si>
  <si>
    <t>Hoofdinstr., prakt.o.</t>
  </si>
  <si>
    <t>OND2500</t>
  </si>
  <si>
    <t>Instructeur, prakt.o.</t>
  </si>
  <si>
    <t>OND2800</t>
  </si>
  <si>
    <t>Tutor, .</t>
  </si>
  <si>
    <t>OND3100</t>
  </si>
  <si>
    <t>Studie, adviseur</t>
  </si>
  <si>
    <t>OND3400</t>
  </si>
  <si>
    <t>Stage, consulent</t>
  </si>
  <si>
    <t>OND3700</t>
  </si>
  <si>
    <t>Instructeur, tech. v</t>
  </si>
  <si>
    <t>OND4000</t>
  </si>
  <si>
    <t>Werkplaats, meester</t>
  </si>
  <si>
    <t>OND4300</t>
  </si>
  <si>
    <t>Practicum, ond.ass. A</t>
  </si>
  <si>
    <t>OND4600</t>
  </si>
  <si>
    <t>werkplaats, assistent</t>
  </si>
  <si>
    <t>OND4900</t>
  </si>
  <si>
    <t>Practicum, ond.ass. B</t>
  </si>
  <si>
    <t>SMO0120</t>
  </si>
  <si>
    <t>Sr, man.assistent CvB</t>
  </si>
  <si>
    <t>SMO0720</t>
  </si>
  <si>
    <t>Med., frontoffice</t>
  </si>
  <si>
    <t>SMO1020</t>
  </si>
  <si>
    <t>Management, assistent</t>
  </si>
  <si>
    <t>SMO1320</t>
  </si>
  <si>
    <t>Adm/secr, medewerker</t>
  </si>
  <si>
    <t>SMT0120</t>
  </si>
  <si>
    <t>Bedrijfs, arts</t>
  </si>
  <si>
    <t>SMT0520</t>
  </si>
  <si>
    <t>Bedrijfs, psycholoog</t>
  </si>
  <si>
    <t>INSERTED FOOTER</t>
  </si>
  <si>
    <t>P011101</t>
  </si>
  <si>
    <t>AKV Docenten (onderwijs activiteiten)</t>
  </si>
  <si>
    <t>111250</t>
  </si>
  <si>
    <t>AKV BA GO/RO</t>
  </si>
  <si>
    <t>N</t>
  </si>
  <si>
    <t>J</t>
  </si>
  <si>
    <t>P012100</t>
  </si>
  <si>
    <t>PABO Zij instroom</t>
  </si>
  <si>
    <t>101837</t>
  </si>
  <si>
    <t>Janssen, Constance</t>
  </si>
  <si>
    <t>121110</t>
  </si>
  <si>
    <t>PABO Leraar Basisonderwijs</t>
  </si>
  <si>
    <t>AF BASIS</t>
  </si>
  <si>
    <t>104026</t>
  </si>
  <si>
    <t>Najim, Najwa</t>
  </si>
  <si>
    <t>123920</t>
  </si>
  <si>
    <t>PABO Managementondersteuning</t>
  </si>
  <si>
    <t>P014102</t>
  </si>
  <si>
    <t>AB&amp;I Docenten (onderwijs activiteiten)</t>
  </si>
  <si>
    <t>141002</t>
  </si>
  <si>
    <t>AB&amp;I Bouwkunde DB</t>
  </si>
  <si>
    <t>141300</t>
  </si>
  <si>
    <t>AB&amp;I Civiele Techniek</t>
  </si>
  <si>
    <t>141001</t>
  </si>
  <si>
    <t>AB&amp;I Bouwkunde TB</t>
  </si>
  <si>
    <t>141100</t>
  </si>
  <si>
    <t>AB&amp;I Bouwmanagement en Vastgoed TB-DB</t>
  </si>
  <si>
    <t>AB&amp;I BIM5</t>
  </si>
  <si>
    <t>448100</t>
  </si>
  <si>
    <t>ETI Lectoraat IBT</t>
  </si>
  <si>
    <t>EIGENPRL</t>
  </si>
  <si>
    <t>371105</t>
  </si>
  <si>
    <t>AAAd AD Built Environment</t>
  </si>
  <si>
    <t>P017002</t>
  </si>
  <si>
    <t>AI&amp;I Creative lab Brainport</t>
  </si>
  <si>
    <t>171600</t>
  </si>
  <si>
    <t>AI&amp;I Communication &amp; Multimedia Design</t>
  </si>
  <si>
    <t>P017101</t>
  </si>
  <si>
    <t>AI&amp;I Docenten (onderwijsactiviteiten)</t>
  </si>
  <si>
    <t>171300</t>
  </si>
  <si>
    <t>AI&amp;I Technische Bedrijfskunde</t>
  </si>
  <si>
    <t>171200</t>
  </si>
  <si>
    <t>AI&amp;I Informatica</t>
  </si>
  <si>
    <t>AI&amp;I Operationalisering van kritisch denken in het hbo</t>
  </si>
  <si>
    <t>502040</t>
  </si>
  <si>
    <t>LIC Team Onderwijs</t>
  </si>
  <si>
    <t>703500</t>
  </si>
  <si>
    <t>DFS Projectcontrol &amp; -administratie</t>
  </si>
  <si>
    <t>P017103</t>
  </si>
  <si>
    <t>AI&amp;I Farm IT</t>
  </si>
  <si>
    <t>448500</t>
  </si>
  <si>
    <t>ETI Lectoraat Data Science &amp; ICT</t>
  </si>
  <si>
    <t>P017104</t>
  </si>
  <si>
    <t>AI&amp;I Festibar</t>
  </si>
  <si>
    <t>173920</t>
  </si>
  <si>
    <t>AI&amp;I Managementondersteuning</t>
  </si>
  <si>
    <t>P018101</t>
  </si>
  <si>
    <t>ATGM ALS SherLOK</t>
  </si>
  <si>
    <t>181300</t>
  </si>
  <si>
    <t>ATGM Chemie</t>
  </si>
  <si>
    <t>182200</t>
  </si>
  <si>
    <t>ATGM Ondersteunende Staf</t>
  </si>
  <si>
    <t>181200</t>
  </si>
  <si>
    <t>ATGM Biologie en Med. Laboratoriumonderzoek</t>
  </si>
  <si>
    <t>188320</t>
  </si>
  <si>
    <t>ATGM Lectoraat ALS-Ondersteuning</t>
  </si>
  <si>
    <t>188300</t>
  </si>
  <si>
    <t>ATGM Lectoraat ALS-lector</t>
  </si>
  <si>
    <t>107390</t>
  </si>
  <si>
    <t>Biesmans, Audrey</t>
  </si>
  <si>
    <t>107396</t>
  </si>
  <si>
    <t>Bernaards, Rosemarie</t>
  </si>
  <si>
    <t>107646</t>
  </si>
  <si>
    <t>107661</t>
  </si>
  <si>
    <t>van de Plas, Anke</t>
  </si>
  <si>
    <t>107986</t>
  </si>
  <si>
    <t>van der Dussen, Florence</t>
  </si>
  <si>
    <t>182100</t>
  </si>
  <si>
    <t>ATGM Onderwijsondersteuning</t>
  </si>
  <si>
    <t>P018106</t>
  </si>
  <si>
    <t>ATGM SchrijfGOED</t>
  </si>
  <si>
    <t>100603</t>
  </si>
  <si>
    <t>van Bouwdijk Bastiaanse - van Berckel, Martine</t>
  </si>
  <si>
    <t>311300</t>
  </si>
  <si>
    <t>AE&amp;I Mechatronica</t>
  </si>
  <si>
    <t>103493</t>
  </si>
  <si>
    <t>Segers, Alex</t>
  </si>
  <si>
    <t>361100</t>
  </si>
  <si>
    <t>ACUE Communication &amp; Multimedia Design</t>
  </si>
  <si>
    <t>181400</t>
  </si>
  <si>
    <t>ATGM Chemische Technologie</t>
  </si>
  <si>
    <t>105370</t>
  </si>
  <si>
    <t>de Graaf, Esther</t>
  </si>
  <si>
    <t>181500</t>
  </si>
  <si>
    <t>ATGM Milieukunde</t>
  </si>
  <si>
    <t>P018107</t>
  </si>
  <si>
    <t>ATGM Lab app</t>
  </si>
  <si>
    <t>107829</t>
  </si>
  <si>
    <t>Woldhuis, Ruben</t>
  </si>
  <si>
    <t>107830</t>
  </si>
  <si>
    <t>Groeneboer, Boudewijn</t>
  </si>
  <si>
    <t>P018109</t>
  </si>
  <si>
    <t>ATGM ALS Groentemeter</t>
  </si>
  <si>
    <t>P018110</t>
  </si>
  <si>
    <t>ATGM ALS Sequencing of Bacteria</t>
  </si>
  <si>
    <t>185120</t>
  </si>
  <si>
    <t>ATGM Laboratoria /werkplaatsen</t>
  </si>
  <si>
    <t>107397</t>
  </si>
  <si>
    <t>Ivens, Marco</t>
  </si>
  <si>
    <t>P018111</t>
  </si>
  <si>
    <t>ATGM Docenten BBE (onderwijs activiteiten)</t>
  </si>
  <si>
    <t>106506</t>
  </si>
  <si>
    <t>Pileidis, Filoklis</t>
  </si>
  <si>
    <t>P018112</t>
  </si>
  <si>
    <t>ATGM Docenten BBP (onderwijs activiteiten)</t>
  </si>
  <si>
    <t>P018113</t>
  </si>
  <si>
    <t>ATGM Docenten ALS (onderwijs activiteiten)</t>
  </si>
  <si>
    <t>DOOR STD</t>
  </si>
  <si>
    <t>P018114</t>
  </si>
  <si>
    <t>ATGM Docenten ATGM (onderwijs activiteiten)</t>
  </si>
  <si>
    <t>P018115</t>
  </si>
  <si>
    <t>ATGM Docenten BBB (onderwijs activiteiten)</t>
  </si>
  <si>
    <t>P018116</t>
  </si>
  <si>
    <t>ATGM ALS De Waarden van Groenten en Fruit</t>
  </si>
  <si>
    <t>P018117</t>
  </si>
  <si>
    <t>ATGM Postdoc-traject E. Schrauwen</t>
  </si>
  <si>
    <t>ATGM Big data in Biology Education</t>
  </si>
  <si>
    <t>AGZ CASO</t>
  </si>
  <si>
    <t>192100</t>
  </si>
  <si>
    <t>AGZ Onderwijsondersteuning</t>
  </si>
  <si>
    <t>803965</t>
  </si>
  <si>
    <t>DMCS Team Informatie- &amp;Procesmanagement</t>
  </si>
  <si>
    <t>191100</t>
  </si>
  <si>
    <t>AGZ HBO-Verpleegkunde</t>
  </si>
  <si>
    <t>191200</t>
  </si>
  <si>
    <t>AGZ Fysiotherapie</t>
  </si>
  <si>
    <t>301620</t>
  </si>
  <si>
    <t>ASH Kernteam niveau B1</t>
  </si>
  <si>
    <t>301650</t>
  </si>
  <si>
    <t>ASH Kernteam niveau C2</t>
  </si>
  <si>
    <t>803915</t>
  </si>
  <si>
    <t>DMCS Projectmanagement</t>
  </si>
  <si>
    <t>468300</t>
  </si>
  <si>
    <t>ECS Lector Leven Lang in Beweging</t>
  </si>
  <si>
    <t>AGZ RIF Transmurale zorg</t>
  </si>
  <si>
    <t>195300</t>
  </si>
  <si>
    <t>AGZ GETlab</t>
  </si>
  <si>
    <t>P019101</t>
  </si>
  <si>
    <t>AGZ Practice what you teach</t>
  </si>
  <si>
    <t>201601</t>
  </si>
  <si>
    <t>ASB Social Work A1</t>
  </si>
  <si>
    <t>P019102</t>
  </si>
  <si>
    <t>AGZ NuPAS</t>
  </si>
  <si>
    <t>P019103</t>
  </si>
  <si>
    <t>AGZ NICCoLA</t>
  </si>
  <si>
    <t>ASB Elisse project</t>
  </si>
  <si>
    <t>201701</t>
  </si>
  <si>
    <t>ASB Social Work B</t>
  </si>
  <si>
    <t>P021101</t>
  </si>
  <si>
    <t>AMBM Docenten (onderwijs activiteiten)</t>
  </si>
  <si>
    <t>211110</t>
  </si>
  <si>
    <t>AMBM Commerciële Economie</t>
  </si>
  <si>
    <t>211400</t>
  </si>
  <si>
    <t>AMBM Ondernemerschap &amp; retail Management</t>
  </si>
  <si>
    <t>P023100</t>
  </si>
  <si>
    <t>AAFM Docenten (onderwijs activiteiten)</t>
  </si>
  <si>
    <t>231201</t>
  </si>
  <si>
    <t>AAFM Finance &amp; Control</t>
  </si>
  <si>
    <t>231401</t>
  </si>
  <si>
    <t>AAFM Bedrijfskunde</t>
  </si>
  <si>
    <t>232100</t>
  </si>
  <si>
    <t>AAFM Bedrijfsvoering</t>
  </si>
  <si>
    <t>AVD Flexibilisering Onderwijs</t>
  </si>
  <si>
    <t>263120</t>
  </si>
  <si>
    <t>AVD Staf Marketing &amp; Communicatie</t>
  </si>
  <si>
    <t>262910</t>
  </si>
  <si>
    <t>AVD Beleidsadvisering</t>
  </si>
  <si>
    <t>263110</t>
  </si>
  <si>
    <t>AVD Staf ICT &amp; Onderwijs</t>
  </si>
  <si>
    <t>502010</t>
  </si>
  <si>
    <t>LIC Team ICTO</t>
  </si>
  <si>
    <t>263130</t>
  </si>
  <si>
    <t>AVD Staf Inzet</t>
  </si>
  <si>
    <t>263100</t>
  </si>
  <si>
    <t>AVD Staf Onderwijs &amp; kwaliteit</t>
  </si>
  <si>
    <t>261060</t>
  </si>
  <si>
    <t>AVD Cluster Commerce &amp; Communicatie</t>
  </si>
  <si>
    <t>P026101</t>
  </si>
  <si>
    <t>AVD Docenten (onderwijs activiteiten)</t>
  </si>
  <si>
    <t>264350</t>
  </si>
  <si>
    <t>AVD ICT</t>
  </si>
  <si>
    <t>264290</t>
  </si>
  <si>
    <t>AVD Social Work</t>
  </si>
  <si>
    <t>P028102</t>
  </si>
  <si>
    <t>ASIS Docenten (onderwijs activiteiten)</t>
  </si>
  <si>
    <t>281110</t>
  </si>
  <si>
    <t>ASIS Bachelor of IBMS</t>
  </si>
  <si>
    <t>P028103</t>
  </si>
  <si>
    <t>ASIS Postdoc-traject A. Kokkinou</t>
  </si>
  <si>
    <t>P031002</t>
  </si>
  <si>
    <t>AE&amp;I Campione</t>
  </si>
  <si>
    <t>102352</t>
  </si>
  <si>
    <t>Leenders, Rens</t>
  </si>
  <si>
    <t>311100</t>
  </si>
  <si>
    <t>AE&amp;I Electrotechniek</t>
  </si>
  <si>
    <t>P031101</t>
  </si>
  <si>
    <t>AE&amp;I Mechanica voor de Student</t>
  </si>
  <si>
    <t>313920</t>
  </si>
  <si>
    <t>AE&amp;I Managementondersteuning</t>
  </si>
  <si>
    <t>508110</t>
  </si>
  <si>
    <t>LIC Lectoraat Brein &amp; Leren Kenniskring</t>
  </si>
  <si>
    <t>P031102</t>
  </si>
  <si>
    <t>AE&amp;I Docenten (onderwijs activiteiten)</t>
  </si>
  <si>
    <t>311200</t>
  </si>
  <si>
    <t>AE&amp;I Werktuigbouwkunde</t>
  </si>
  <si>
    <t>311800</t>
  </si>
  <si>
    <t>AE&amp;I Technische Informatica</t>
  </si>
  <si>
    <t>311600</t>
  </si>
  <si>
    <t>AE&amp;I Industrial Engin. &amp; Man.</t>
  </si>
  <si>
    <t>311400</t>
  </si>
  <si>
    <t>AE&amp;I Technische Bedrijfskunde</t>
  </si>
  <si>
    <t>P031113</t>
  </si>
  <si>
    <t>AE&amp;I Smart Maintenance Skillslab</t>
  </si>
  <si>
    <t>P032100</t>
  </si>
  <si>
    <t>AVB Docenten (onderwijs activiteiten)</t>
  </si>
  <si>
    <t>321300</t>
  </si>
  <si>
    <t>AVB Integrale Veiligheid Breda</t>
  </si>
  <si>
    <t>P034102</t>
  </si>
  <si>
    <t>AMIB Docenten (onderwijs activiteiten)</t>
  </si>
  <si>
    <t>341100</t>
  </si>
  <si>
    <t>AMIB Commerciële economie</t>
  </si>
  <si>
    <t>341200</t>
  </si>
  <si>
    <t>AMIB International Business and Languages</t>
  </si>
  <si>
    <t>P035104</t>
  </si>
  <si>
    <t>AOMI Docenten (onderwijs activiteiten)</t>
  </si>
  <si>
    <t>351100</t>
  </si>
  <si>
    <t>AOMI Ondernemerschap en Retail Management</t>
  </si>
  <si>
    <t>351200</t>
  </si>
  <si>
    <t>AOMI Business Innovation</t>
  </si>
  <si>
    <t>P036100</t>
  </si>
  <si>
    <t>ACUE Interreg i-4-1-Health</t>
  </si>
  <si>
    <t>106500</t>
  </si>
  <si>
    <t>Santos, Elwin</t>
  </si>
  <si>
    <t>106512</t>
  </si>
  <si>
    <t>Welboren, Aron</t>
  </si>
  <si>
    <t>P036101</t>
  </si>
  <si>
    <t>ACUE Alleenspraak naar samenspraak</t>
  </si>
  <si>
    <t>104387</t>
  </si>
  <si>
    <t>Wolters, Tom</t>
  </si>
  <si>
    <t>363910</t>
  </si>
  <si>
    <t>ACUE Management</t>
  </si>
  <si>
    <t>P036102</t>
  </si>
  <si>
    <t>ACUE Docenten (onderwijs activiteiten)</t>
  </si>
  <si>
    <t>361200</t>
  </si>
  <si>
    <t>ACUE Communicatie</t>
  </si>
  <si>
    <t>AF STD</t>
  </si>
  <si>
    <t>P036104</t>
  </si>
  <si>
    <t>ACUE Zelforganiserend werken in de praktijk</t>
  </si>
  <si>
    <t>P042001</t>
  </si>
  <si>
    <t>Caradt ondersteuning mat</t>
  </si>
  <si>
    <t>106028</t>
  </si>
  <si>
    <t>Blauwhoff, Davine</t>
  </si>
  <si>
    <t>472500</t>
  </si>
  <si>
    <t>CoE BBE Onderzoek</t>
  </si>
  <si>
    <t>P042103</t>
  </si>
  <si>
    <t>Caradt Design for Circular Economy</t>
  </si>
  <si>
    <t>423910</t>
  </si>
  <si>
    <t>Caradt Management</t>
  </si>
  <si>
    <t>P043003</t>
  </si>
  <si>
    <t>ESB Lectoraten algemeen</t>
  </si>
  <si>
    <t>432100</t>
  </si>
  <si>
    <t>ESB Ondersteuning</t>
  </si>
  <si>
    <t>P043006</t>
  </si>
  <si>
    <t>ESB Hoger op de Ladder</t>
  </si>
  <si>
    <t>AFRAAK25</t>
  </si>
  <si>
    <t>P043008</t>
  </si>
  <si>
    <t>ESB Platform Circulaire Economie</t>
  </si>
  <si>
    <t>433910</t>
  </si>
  <si>
    <t>ESB Management</t>
  </si>
  <si>
    <t>P043014</t>
  </si>
  <si>
    <t>ESB SLIC</t>
  </si>
  <si>
    <t>803030</t>
  </si>
  <si>
    <t>DMCS Marketing &amp; Communicatie op locatie</t>
  </si>
  <si>
    <t>438200</t>
  </si>
  <si>
    <t>ESB Lect. Sustainable Finance &amp; Accounting</t>
  </si>
  <si>
    <t>448300</t>
  </si>
  <si>
    <t>ETI Lectoraat Smart Energy</t>
  </si>
  <si>
    <t>P043100</t>
  </si>
  <si>
    <t>ESB SASTDes</t>
  </si>
  <si>
    <t>213920</t>
  </si>
  <si>
    <t>AMBM Managementondersteuning</t>
  </si>
  <si>
    <t>438500</t>
  </si>
  <si>
    <t>ESB Lect. New Marketing</t>
  </si>
  <si>
    <t>P043101</t>
  </si>
  <si>
    <t>ESB DuCi Indicator</t>
  </si>
  <si>
    <t>371200</t>
  </si>
  <si>
    <t>AAAd AD Marketing</t>
  </si>
  <si>
    <t>P043102</t>
  </si>
  <si>
    <t>ESB Afvalstoffenmanagement Weststad</t>
  </si>
  <si>
    <t>P043103</t>
  </si>
  <si>
    <t>ESB Circulaire businessmodellen</t>
  </si>
  <si>
    <t>331200</t>
  </si>
  <si>
    <t>AHB Bedrijfskunde</t>
  </si>
  <si>
    <t>P043104</t>
  </si>
  <si>
    <t>ESB Connect4Cancer</t>
  </si>
  <si>
    <t>103801</t>
  </si>
  <si>
    <t>van Thiel, Mieke</t>
  </si>
  <si>
    <t>468400</t>
  </si>
  <si>
    <t>ECS Lect. Zorg Rond het Levenseinde (ZRL)</t>
  </si>
  <si>
    <t>P043105</t>
  </si>
  <si>
    <t>ESB RHEDCOOP</t>
  </si>
  <si>
    <t>171100</t>
  </si>
  <si>
    <t>AI&amp;I Elektrotechniek</t>
  </si>
  <si>
    <t>P043106</t>
  </si>
  <si>
    <t>ESB Meer waarde uit zeefgoed</t>
  </si>
  <si>
    <t>P043107</t>
  </si>
  <si>
    <t>ESB SF&amp;A Lectoraat</t>
  </si>
  <si>
    <t>P043108</t>
  </si>
  <si>
    <t>493910</t>
  </si>
  <si>
    <t>EV Breed</t>
  </si>
  <si>
    <t>P043109</t>
  </si>
  <si>
    <t>P043110</t>
  </si>
  <si>
    <t>ESB Opcirkelen in de Bouw</t>
  </si>
  <si>
    <t>478910</t>
  </si>
  <si>
    <t>CoE BBE Lectoraat BBBouw Kenniskring</t>
  </si>
  <si>
    <t>ESB Impactvol Afstuderen</t>
  </si>
  <si>
    <t>251100</t>
  </si>
  <si>
    <t>AFM Bedrijfseconomie</t>
  </si>
  <si>
    <t>438300</t>
  </si>
  <si>
    <t>ESB Lect. Sustainable Work &amp; Organization</t>
  </si>
  <si>
    <t>373910</t>
  </si>
  <si>
    <t>AAAd Management</t>
  </si>
  <si>
    <t>P043113</t>
  </si>
  <si>
    <t>ESB SSI Lectoraat</t>
  </si>
  <si>
    <t>438100</t>
  </si>
  <si>
    <t>ESB Lect. Sustainable Strategy &amp; Innovation</t>
  </si>
  <si>
    <t>P043115</t>
  </si>
  <si>
    <t>ESB IB Lectoraat</t>
  </si>
  <si>
    <t>438600</t>
  </si>
  <si>
    <t>ESB Lect. International Business</t>
  </si>
  <si>
    <t>P043116</t>
  </si>
  <si>
    <t>ESB IB Kenniskring</t>
  </si>
  <si>
    <t>P044005</t>
  </si>
  <si>
    <t>ETI Sneller Beter NoM</t>
  </si>
  <si>
    <t>442100</t>
  </si>
  <si>
    <t>ETI Ondersteuning</t>
  </si>
  <si>
    <t>AFOPZUID</t>
  </si>
  <si>
    <t>P044009</t>
  </si>
  <si>
    <t>ETI ENLEB</t>
  </si>
  <si>
    <t>P044011</t>
  </si>
  <si>
    <t>ETI LSoE Zonneboom</t>
  </si>
  <si>
    <t>175100</t>
  </si>
  <si>
    <t>AI&amp;I Lab Engineering</t>
  </si>
  <si>
    <t>171400</t>
  </si>
  <si>
    <t>AI&amp;I Werktuigbouwkunde</t>
  </si>
  <si>
    <t>P044012</t>
  </si>
  <si>
    <t>ETI TexEnergie</t>
  </si>
  <si>
    <t>P044014</t>
  </si>
  <si>
    <t>ETI Flex. Zonnc ( SEPAC )</t>
  </si>
  <si>
    <t>P044021</t>
  </si>
  <si>
    <t>ETI (G)een Moer aan</t>
  </si>
  <si>
    <t>P044022</t>
  </si>
  <si>
    <t>ETI Smart Tooling proces</t>
  </si>
  <si>
    <t>448700</t>
  </si>
  <si>
    <t>ETI Lect. Robotisering en Sensoring</t>
  </si>
  <si>
    <t>ETI Fieldlab Flex. Manufact</t>
  </si>
  <si>
    <t>311700</t>
  </si>
  <si>
    <t>AE&amp;I Informatica</t>
  </si>
  <si>
    <t>107653</t>
  </si>
  <si>
    <t>van den Berg, Mattias</t>
  </si>
  <si>
    <t>107766</t>
  </si>
  <si>
    <t>Ligtvoet, Boy</t>
  </si>
  <si>
    <t>ETI LEVE</t>
  </si>
  <si>
    <t>ETI SOLARISE</t>
  </si>
  <si>
    <t>P044102</t>
  </si>
  <si>
    <t>ETI Solar@Sea</t>
  </si>
  <si>
    <t>AF TKI</t>
  </si>
  <si>
    <t>107652</t>
  </si>
  <si>
    <t>Beekman, Stijn</t>
  </si>
  <si>
    <t>P044103</t>
  </si>
  <si>
    <t>ETI IBT Lectoraat</t>
  </si>
  <si>
    <t>P044104</t>
  </si>
  <si>
    <t>ETI IBT Kenniskring</t>
  </si>
  <si>
    <t>P044105</t>
  </si>
  <si>
    <t>ETI IBT Overige</t>
  </si>
  <si>
    <t>P044106</t>
  </si>
  <si>
    <t>ETI Smart Lectoraat</t>
  </si>
  <si>
    <t>P044107</t>
  </si>
  <si>
    <t>ETI Smart Kenniskring</t>
  </si>
  <si>
    <t>P044108</t>
  </si>
  <si>
    <t>ETI Smart Overige</t>
  </si>
  <si>
    <t>P044110</t>
  </si>
  <si>
    <t>ETI Solar Kenniskring</t>
  </si>
  <si>
    <t>P044113</t>
  </si>
  <si>
    <t>ETI M&amp;R Kenniskring</t>
  </si>
  <si>
    <t>P044115</t>
  </si>
  <si>
    <t>ETI Data Lectoraat</t>
  </si>
  <si>
    <t>P044116</t>
  </si>
  <si>
    <t>ETI Data Kenniskring</t>
  </si>
  <si>
    <t>P044117</t>
  </si>
  <si>
    <t>ETI Data Overige</t>
  </si>
  <si>
    <t>P044118</t>
  </si>
  <si>
    <t>ETI CiBiCoin</t>
  </si>
  <si>
    <t>AF2SEANW</t>
  </si>
  <si>
    <t>P044119</t>
  </si>
  <si>
    <t>P044120</t>
  </si>
  <si>
    <t>ETI TERTS</t>
  </si>
  <si>
    <t>P044122</t>
  </si>
  <si>
    <t>ETI ELC Smart Grids</t>
  </si>
  <si>
    <t>553910</t>
  </si>
  <si>
    <t>AOC Management</t>
  </si>
  <si>
    <t>553930</t>
  </si>
  <si>
    <t>AOC Bedrijfsbureau</t>
  </si>
  <si>
    <t>P044123</t>
  </si>
  <si>
    <t>ETI CBCI</t>
  </si>
  <si>
    <t>703550</t>
  </si>
  <si>
    <t>DFS Project Management Ondersteuning</t>
  </si>
  <si>
    <t>P044125</t>
  </si>
  <si>
    <t>ETI Gebouwde Omgeving Lectoraat</t>
  </si>
  <si>
    <t>P044126</t>
  </si>
  <si>
    <t>ETI Gebouwde Omgeving Kenniskring</t>
  </si>
  <si>
    <t>P044127</t>
  </si>
  <si>
    <t>ETI Robotisering en Sensoring Lectoraat</t>
  </si>
  <si>
    <t>P044128</t>
  </si>
  <si>
    <t>ETI Robotisering en Sensoring Kenniskring</t>
  </si>
  <si>
    <t>P044129</t>
  </si>
  <si>
    <t>ETI Nieuwe Materialen Lectoraat</t>
  </si>
  <si>
    <t>448600</t>
  </si>
  <si>
    <t>ETI Lect. Nieuwe Materialen</t>
  </si>
  <si>
    <t>P044130</t>
  </si>
  <si>
    <t>ETI Nieuwe Materialen Kenniskring</t>
  </si>
  <si>
    <t>P044131</t>
  </si>
  <si>
    <t>ETI Future Logistics</t>
  </si>
  <si>
    <t>P046001</t>
  </si>
  <si>
    <t>ECS Werkplaats Sociaal Domein</t>
  </si>
  <si>
    <t>301630</t>
  </si>
  <si>
    <t>ASH Kernteam niveau B2</t>
  </si>
  <si>
    <t>463910</t>
  </si>
  <si>
    <t>ECS Management</t>
  </si>
  <si>
    <t>301640</t>
  </si>
  <si>
    <t>ASH Kernteam niveau C1</t>
  </si>
  <si>
    <t>468100</t>
  </si>
  <si>
    <t>ECS Lector Active Aging</t>
  </si>
  <si>
    <t>492100</t>
  </si>
  <si>
    <t>EV Ondersteuning</t>
  </si>
  <si>
    <t>201801</t>
  </si>
  <si>
    <t>ASB Social Work C1</t>
  </si>
  <si>
    <t>301610</t>
  </si>
  <si>
    <t>ASH Kernteam niveau A2</t>
  </si>
  <si>
    <t>202300</t>
  </si>
  <si>
    <t>ASB Bedrijfsbureau</t>
  </si>
  <si>
    <t>371150</t>
  </si>
  <si>
    <t>AAAd AD Health &amp; Social Work</t>
  </si>
  <si>
    <t>498200</t>
  </si>
  <si>
    <t>EV DV Lector</t>
  </si>
  <si>
    <t>462100</t>
  </si>
  <si>
    <t>ECS Ondersteuning</t>
  </si>
  <si>
    <t>106472</t>
  </si>
  <si>
    <t>van den Akker, Kim</t>
  </si>
  <si>
    <t>468110</t>
  </si>
  <si>
    <t>ECS Lectoraat Active Aging-Kenniskring</t>
  </si>
  <si>
    <t>468200</t>
  </si>
  <si>
    <t>ECS Lector Jeugd, Gezin &amp; Samenleving</t>
  </si>
  <si>
    <t>106798</t>
  </si>
  <si>
    <t>Khonraad, Sjaak</t>
  </si>
  <si>
    <t>498100</t>
  </si>
  <si>
    <t>EV IV Lector</t>
  </si>
  <si>
    <t>468210</t>
  </si>
  <si>
    <t>ECS Lectoraat Jeugd, Gezin &amp; Samenleving-KK</t>
  </si>
  <si>
    <t>P046003</t>
  </si>
  <si>
    <t>ECS Toegang tot de Jeugdzorg</t>
  </si>
  <si>
    <t>AFZONMW</t>
  </si>
  <si>
    <t>P047001</t>
  </si>
  <si>
    <t>CoE BBE Ow. overige act.</t>
  </si>
  <si>
    <t>472600</t>
  </si>
  <si>
    <t>CoE BBE Valorisatie/Business Development</t>
  </si>
  <si>
    <t>472400</t>
  </si>
  <si>
    <t>CoE BBE Onderwijs</t>
  </si>
  <si>
    <t>103306</t>
  </si>
  <si>
    <t>Lammers, Erik</t>
  </si>
  <si>
    <t>473910</t>
  </si>
  <si>
    <t>CoE BBE Management</t>
  </si>
  <si>
    <t>472100</t>
  </si>
  <si>
    <t>CoE BBE Ondersteuning</t>
  </si>
  <si>
    <t>473920</t>
  </si>
  <si>
    <t>CoE BBE Managementondersteuning</t>
  </si>
  <si>
    <t>106284</t>
  </si>
  <si>
    <t>Acosta Martinez, Wilner</t>
  </si>
  <si>
    <t>106721</t>
  </si>
  <si>
    <t>Koebrugge, Bas</t>
  </si>
  <si>
    <t>478810</t>
  </si>
  <si>
    <t>CoE BBE Lectoraat BBE Kenniskring</t>
  </si>
  <si>
    <t>P047002</t>
  </si>
  <si>
    <t>CoE BBE Ow. Living Lab Canada</t>
  </si>
  <si>
    <t>P047003</t>
  </si>
  <si>
    <t>CoE BBE TKI Toeslag DF</t>
  </si>
  <si>
    <t>P047006</t>
  </si>
  <si>
    <t>CoE BBE BioCannDo</t>
  </si>
  <si>
    <t>CoE BBE Groene Groei SBHO</t>
  </si>
  <si>
    <t>P047008</t>
  </si>
  <si>
    <t>CoE BBE Biobased Materials UM</t>
  </si>
  <si>
    <t>478820</t>
  </si>
  <si>
    <t>CoE BBE Lectoraat BBE Ondersteuning</t>
  </si>
  <si>
    <t>P047011</t>
  </si>
  <si>
    <t>CoE BBE Lectorenplatform BBE (SIA)</t>
  </si>
  <si>
    <t>P047012</t>
  </si>
  <si>
    <t>CoE BBE Onderzoek overige act.</t>
  </si>
  <si>
    <t>P047013</t>
  </si>
  <si>
    <t>CoE BBE Business Supp. KLAC Applicatie Ctr.</t>
  </si>
  <si>
    <t>P047014</t>
  </si>
  <si>
    <t>CoE BBE BS Supp. Biobased Collectie fase 1</t>
  </si>
  <si>
    <t>P047015</t>
  </si>
  <si>
    <t>CoE BBE BAC</t>
  </si>
  <si>
    <t>CoE BBE Man. LBKN</t>
  </si>
  <si>
    <t>P047023</t>
  </si>
  <si>
    <t>CoE BBE Lect. BBE Biopolymerengroep</t>
  </si>
  <si>
    <t>P047024</t>
  </si>
  <si>
    <t>CoE BBE Blauwe Keten</t>
  </si>
  <si>
    <t>P047025</t>
  </si>
  <si>
    <t>CoE BBE Grenz BB Ondw Interreg</t>
  </si>
  <si>
    <t>107323</t>
  </si>
  <si>
    <t>Nuijten, Rob</t>
  </si>
  <si>
    <t>472130</t>
  </si>
  <si>
    <t>CoE BBE Stagiaires</t>
  </si>
  <si>
    <t>107597</t>
  </si>
  <si>
    <t>van Nuenen, Luuk</t>
  </si>
  <si>
    <t>P047030</t>
  </si>
  <si>
    <t>CoE BBE Biokleur</t>
  </si>
  <si>
    <t>478710</t>
  </si>
  <si>
    <t>CoE BBP Lectoraat Kenniskring</t>
  </si>
  <si>
    <t>107322</t>
  </si>
  <si>
    <t>van der Made, Dirk</t>
  </si>
  <si>
    <t>P047036</t>
  </si>
  <si>
    <t>CoE BBE Gras Goed Inter</t>
  </si>
  <si>
    <t>107617</t>
  </si>
  <si>
    <t>Evers, Maura</t>
  </si>
  <si>
    <t>P047045</t>
  </si>
  <si>
    <t>CoE BBE Beauti-Fully BB Fibres</t>
  </si>
  <si>
    <t>P047046</t>
  </si>
  <si>
    <t>CoE BBE Recurf Up</t>
  </si>
  <si>
    <t>P047047</t>
  </si>
  <si>
    <t>CoE BBE Refawood</t>
  </si>
  <si>
    <t>P047048</t>
  </si>
  <si>
    <t>CoE BBE Pyrolyse Proeftuin</t>
  </si>
  <si>
    <t>107363</t>
  </si>
  <si>
    <t>Schrammeck, Sarah</t>
  </si>
  <si>
    <t>107615</t>
  </si>
  <si>
    <t>Guimarães Gabrich Fonseca, Maria</t>
  </si>
  <si>
    <t>P047053</t>
  </si>
  <si>
    <t>CoE BBE Urban Waste Man.</t>
  </si>
  <si>
    <t>P047100</t>
  </si>
  <si>
    <t>CoE BBE Living Lab Brasil</t>
  </si>
  <si>
    <t>P047101</t>
  </si>
  <si>
    <t>CoE BBE Kenniskring BBE</t>
  </si>
  <si>
    <t>107414</t>
  </si>
  <si>
    <t>478920</t>
  </si>
  <si>
    <t>CoE BBE Lectoraat BBBouw Ondersteuning</t>
  </si>
  <si>
    <t>P047102</t>
  </si>
  <si>
    <t>CoE BBE Lector BBE</t>
  </si>
  <si>
    <t>P047103</t>
  </si>
  <si>
    <t>CoE BBE Ondersteuning BBE</t>
  </si>
  <si>
    <t>P047104</t>
  </si>
  <si>
    <t>CoE BBE Kenniskring BBP</t>
  </si>
  <si>
    <t>P047105</t>
  </si>
  <si>
    <t>CoE BBE Lector BBP</t>
  </si>
  <si>
    <t>P047106</t>
  </si>
  <si>
    <t>CoE BBE Ondersteuning BBP</t>
  </si>
  <si>
    <t>P047107</t>
  </si>
  <si>
    <t>CoE BBE Kenniskring BBBouw</t>
  </si>
  <si>
    <t>P047108</t>
  </si>
  <si>
    <t>CoE BBE Lector BBBouw</t>
  </si>
  <si>
    <t>P047109</t>
  </si>
  <si>
    <t>CoE BBE Ondersteuning BBBouw</t>
  </si>
  <si>
    <t>P047110</t>
  </si>
  <si>
    <t>CoE BBE Puur Natuur 100% Biobased</t>
  </si>
  <si>
    <t>P047111</t>
  </si>
  <si>
    <t>Coe BBE UI Verdient Meer</t>
  </si>
  <si>
    <t>AFPROV20</t>
  </si>
  <si>
    <t>P047112</t>
  </si>
  <si>
    <t>CoE BBE S-Char</t>
  </si>
  <si>
    <t>107413</t>
  </si>
  <si>
    <t>Barros de Souza, Nathan</t>
  </si>
  <si>
    <t>P047113</t>
  </si>
  <si>
    <t>CoE BBE Mycelium Reststroom WAGRO</t>
  </si>
  <si>
    <t>107376</t>
  </si>
  <si>
    <t>Tikmanis, Pauls</t>
  </si>
  <si>
    <t>P047114</t>
  </si>
  <si>
    <t>CoE BBE Ui Waarderen</t>
  </si>
  <si>
    <t>P047116</t>
  </si>
  <si>
    <t>CoE Grassification</t>
  </si>
  <si>
    <t>107592</t>
  </si>
  <si>
    <t>van Crugten, Jesse</t>
  </si>
  <si>
    <t>107618</t>
  </si>
  <si>
    <t>Ivanova, Liidia</t>
  </si>
  <si>
    <t>P047117</t>
  </si>
  <si>
    <t>CoE WOW!</t>
  </si>
  <si>
    <t>107367</t>
  </si>
  <si>
    <t>Ladeira Fajardo, Gabriela</t>
  </si>
  <si>
    <t>107639</t>
  </si>
  <si>
    <t>Merces Carreiro, Thalles</t>
  </si>
  <si>
    <t>107651</t>
  </si>
  <si>
    <t>Lubiana de Menezes, Tielly</t>
  </si>
  <si>
    <t>CoE Pyrolysis Upgrading Voucher</t>
  </si>
  <si>
    <t>107407</t>
  </si>
  <si>
    <t>Alves Faria Chagas, Guilherme</t>
  </si>
  <si>
    <t>107650</t>
  </si>
  <si>
    <t>Da Costa Rodrigues Cordeiro, Julia</t>
  </si>
  <si>
    <t>CoE Evides</t>
  </si>
  <si>
    <t>CoE STOWA Mycellium</t>
  </si>
  <si>
    <t>107357</t>
  </si>
  <si>
    <t>van den Hout, Bart</t>
  </si>
  <si>
    <t>P047121</t>
  </si>
  <si>
    <t>CoE SEADISH</t>
  </si>
  <si>
    <t>P047122</t>
  </si>
  <si>
    <t>CoE Biobased Betaald</t>
  </si>
  <si>
    <t>P047123</t>
  </si>
  <si>
    <t>CoE Business Support Cursussen</t>
  </si>
  <si>
    <t>P047124</t>
  </si>
  <si>
    <t>Coe Business Support</t>
  </si>
  <si>
    <t>CoE SIGN Akoestisch Myceliumcomposiet</t>
  </si>
  <si>
    <t>P047126</t>
  </si>
  <si>
    <t>CoE Sus. Solid Biofuels</t>
  </si>
  <si>
    <t>P047127</t>
  </si>
  <si>
    <t>CoE Sensorwise Biobased</t>
  </si>
  <si>
    <t>107415</t>
  </si>
  <si>
    <t>P047128</t>
  </si>
  <si>
    <t>CoE Mdw. (EC activiteiten)</t>
  </si>
  <si>
    <t>P047129</t>
  </si>
  <si>
    <t>CoE Novel Biobased mini-PPS</t>
  </si>
  <si>
    <t>P047130</t>
  </si>
  <si>
    <t>CoE PACK-CE Recycleerbare Voedselverpakkingen</t>
  </si>
  <si>
    <t>107356</t>
  </si>
  <si>
    <t>Timmers, Thijs</t>
  </si>
  <si>
    <t>107600</t>
  </si>
  <si>
    <t>Schapendonk, Stefan</t>
  </si>
  <si>
    <t>CoE Biobased gadgets mini-pps</t>
  </si>
  <si>
    <t>107325</t>
  </si>
  <si>
    <t>Prinsen, Auke</t>
  </si>
  <si>
    <t>107359</t>
  </si>
  <si>
    <t>Smeulders, Manouk</t>
  </si>
  <si>
    <t>107366</t>
  </si>
  <si>
    <t>Koopal, Tom</t>
  </si>
  <si>
    <t>CoE MAA's from Algae mini-pps</t>
  </si>
  <si>
    <t>107569</t>
  </si>
  <si>
    <t>de Moor, Angelique</t>
  </si>
  <si>
    <t>CoE Biobased Foaming mini-PPS</t>
  </si>
  <si>
    <t>107972</t>
  </si>
  <si>
    <t>van Vliet, Jasper</t>
  </si>
  <si>
    <t>P047134</t>
  </si>
  <si>
    <t>CoE BBE Cursus Circulair Bouwen</t>
  </si>
  <si>
    <t>P047135</t>
  </si>
  <si>
    <t>CoE Building on Mycelium</t>
  </si>
  <si>
    <t>428510</t>
  </si>
  <si>
    <t>Caradt KK Biobased Art and Design</t>
  </si>
  <si>
    <t>422100</t>
  </si>
  <si>
    <t>Caradt Ondersteuning</t>
  </si>
  <si>
    <t>P047136</t>
  </si>
  <si>
    <t>CoE Masterclasses Rabobank</t>
  </si>
  <si>
    <t>P047137</t>
  </si>
  <si>
    <t>CoE Degradability of biopolymers</t>
  </si>
  <si>
    <t>107980</t>
  </si>
  <si>
    <t>van Dam, Leroy</t>
  </si>
  <si>
    <t>COE BBE Biomassa Stromen Zuid Holland</t>
  </si>
  <si>
    <t>107971</t>
  </si>
  <si>
    <t>Rijkers, Jasper</t>
  </si>
  <si>
    <t>P047139</t>
  </si>
  <si>
    <t>CoE Struct. Health Construc</t>
  </si>
  <si>
    <t>P047140</t>
  </si>
  <si>
    <t>CoE Stadsjutters Breda</t>
  </si>
  <si>
    <t>P049028</t>
  </si>
  <si>
    <t>EV DV SIA Smart Cities</t>
  </si>
  <si>
    <t>P049068</t>
  </si>
  <si>
    <t>EV DV-O Tilburg Zicht op ondermijning</t>
  </si>
  <si>
    <t>321200</t>
  </si>
  <si>
    <t>AVB Integrale Veiligheid 's-Hertogenbosch</t>
  </si>
  <si>
    <t>321100</t>
  </si>
  <si>
    <t>AVB Bestuurskunde/Overheidsmanagement</t>
  </si>
  <si>
    <t>498700</t>
  </si>
  <si>
    <t>EV O Lector</t>
  </si>
  <si>
    <t>P049078</t>
  </si>
  <si>
    <t>EV O Integriteit politie</t>
  </si>
  <si>
    <t>493900</t>
  </si>
  <si>
    <t>EV Algemeen</t>
  </si>
  <si>
    <t>P049100</t>
  </si>
  <si>
    <t>P049101</t>
  </si>
  <si>
    <t>EV Associate lectoren</t>
  </si>
  <si>
    <t>P049102</t>
  </si>
  <si>
    <t>EV B KK</t>
  </si>
  <si>
    <t>498000</t>
  </si>
  <si>
    <t>EV B Lector</t>
  </si>
  <si>
    <t>P049103</t>
  </si>
  <si>
    <t>EV R KK</t>
  </si>
  <si>
    <t>P049104</t>
  </si>
  <si>
    <t>P049105</t>
  </si>
  <si>
    <t>EV R Lector</t>
  </si>
  <si>
    <t>P049106</t>
  </si>
  <si>
    <t>EV DV KK</t>
  </si>
  <si>
    <t>301600</t>
  </si>
  <si>
    <t>ASH Kernteam niveau A1</t>
  </si>
  <si>
    <t>P049107</t>
  </si>
  <si>
    <t>P049109</t>
  </si>
  <si>
    <t>EV IV KK</t>
  </si>
  <si>
    <t>103268</t>
  </si>
  <si>
    <t>van Roosmalen, Brenda</t>
  </si>
  <si>
    <t>P049110</t>
  </si>
  <si>
    <t>P049111</t>
  </si>
  <si>
    <t>EV O KK</t>
  </si>
  <si>
    <t>103411</t>
  </si>
  <si>
    <t>Kuijpers, Winfred</t>
  </si>
  <si>
    <t>P049112</t>
  </si>
  <si>
    <t>P049113</t>
  </si>
  <si>
    <t>EV VIA KK</t>
  </si>
  <si>
    <t>498400</t>
  </si>
  <si>
    <t>EV VIA Lector</t>
  </si>
  <si>
    <t>P049114</t>
  </si>
  <si>
    <t>P049115</t>
  </si>
  <si>
    <t>P049116</t>
  </si>
  <si>
    <t>P049118</t>
  </si>
  <si>
    <t>EV DV Expositie Tetem</t>
  </si>
  <si>
    <t>P049127</t>
  </si>
  <si>
    <t>EV O Raak MKB Ondermijning</t>
  </si>
  <si>
    <t>EV IV Diversiteit Politie</t>
  </si>
  <si>
    <t>P049131</t>
  </si>
  <si>
    <t>EV DV VR-MWB De Nieuwe Vrijwilliger</t>
  </si>
  <si>
    <t>P049132</t>
  </si>
  <si>
    <t>EV DV Wie ben ik Zorgbelang B-Z</t>
  </si>
  <si>
    <t>P049134</t>
  </si>
  <si>
    <t>EV O Burgerparticipatie</t>
  </si>
  <si>
    <t>P049136</t>
  </si>
  <si>
    <t>EV B-VIA Way Out</t>
  </si>
  <si>
    <t>P049137</t>
  </si>
  <si>
    <t>EV DV Min. J en V evaluatie slachtoffer overval</t>
  </si>
  <si>
    <t>P049138</t>
  </si>
  <si>
    <t>EV B COSA Koers en Kansen</t>
  </si>
  <si>
    <t>P049139</t>
  </si>
  <si>
    <t>EV DV SIA platform stad en wijk</t>
  </si>
  <si>
    <t>P049140</t>
  </si>
  <si>
    <t>EV Avans Breed</t>
  </si>
  <si>
    <t>P049141</t>
  </si>
  <si>
    <t>EV B Kinderen van Gedetineerden</t>
  </si>
  <si>
    <t>P049142</t>
  </si>
  <si>
    <t>EV O CPTED Bastion Vught</t>
  </si>
  <si>
    <t>P049143</t>
  </si>
  <si>
    <t>EV VIA ZonMW Opvang slachtoffers mensenhandl</t>
  </si>
  <si>
    <t>DOORZNMW</t>
  </si>
  <si>
    <t>P049144</t>
  </si>
  <si>
    <t>EV O Begeleiden onderzoek Douane</t>
  </si>
  <si>
    <t>P049145</t>
  </si>
  <si>
    <t>EV O Achterkant van Avans</t>
  </si>
  <si>
    <t>P049146</t>
  </si>
  <si>
    <t>EV VIA Lector Onderzoeksprg. Sterk Huis</t>
  </si>
  <si>
    <t>P049147</t>
  </si>
  <si>
    <t>EV DV Inbraakvrije wijk DITSS Rotterdam</t>
  </si>
  <si>
    <t>498210</t>
  </si>
  <si>
    <t>EV DV Kenniskring</t>
  </si>
  <si>
    <t>P049148</t>
  </si>
  <si>
    <t>EV VIA Ketensamenwerking scheidingen</t>
  </si>
  <si>
    <t>P049149</t>
  </si>
  <si>
    <t>EV Evaluatie Buurtbemiddeling</t>
  </si>
  <si>
    <t>LIC NeurolabNL</t>
  </si>
  <si>
    <t>P050105</t>
  </si>
  <si>
    <t>LIC Docenten (onderwijs activiteiten)</t>
  </si>
  <si>
    <t>P055103</t>
  </si>
  <si>
    <t>AOC HTSS</t>
  </si>
  <si>
    <t>P055104</t>
  </si>
  <si>
    <t>AOC Mdw. (Bedrijfsbureau activiteiten)</t>
  </si>
  <si>
    <t>P055105</t>
  </si>
  <si>
    <t>AOC City Deal Breda</t>
  </si>
  <si>
    <t>903210</t>
  </si>
  <si>
    <t>CvB Strategische Staf</t>
  </si>
  <si>
    <t>P055106</t>
  </si>
  <si>
    <t>AOC City Deal Den Bosch</t>
  </si>
  <si>
    <t>502030</t>
  </si>
  <si>
    <t>LIC Team Kwaliteit</t>
  </si>
  <si>
    <t>P070100</t>
  </si>
  <si>
    <t>DFS FB FIS (t.b.v. Uren)</t>
  </si>
  <si>
    <t>703200</t>
  </si>
  <si>
    <t>DFS Functioneel beheer F-systemen</t>
  </si>
  <si>
    <t>P070101</t>
  </si>
  <si>
    <t>DFS PA&amp;S (t.b.v. Uren)</t>
  </si>
  <si>
    <t>P070103</t>
  </si>
  <si>
    <t>DFS PMO (t.b.v. Uren)</t>
  </si>
  <si>
    <t>P075101</t>
  </si>
  <si>
    <t>DP&amp;O Avans aanbod (1 daagse)</t>
  </si>
  <si>
    <t>754300</t>
  </si>
  <si>
    <t>DP&amp;O Ontwikkeling</t>
  </si>
  <si>
    <t>104397</t>
  </si>
  <si>
    <t>van de Wouw, Ruud</t>
  </si>
  <si>
    <t>754200</t>
  </si>
  <si>
    <t>DP&amp;O Advies &amp; Consultancy</t>
  </si>
  <si>
    <t>105205</t>
  </si>
  <si>
    <t>van Harn, Linda</t>
  </si>
  <si>
    <t>P075102</t>
  </si>
  <si>
    <t>DP&amp;O Avans aanbod (meerdaagse)</t>
  </si>
  <si>
    <t>105298</t>
  </si>
  <si>
    <t>Fleuren, Willeke</t>
  </si>
  <si>
    <t>P075103</t>
  </si>
  <si>
    <t>DP&amp;O Coaching</t>
  </si>
  <si>
    <t>P075104</t>
  </si>
  <si>
    <t>DP&amp;O Individuele mobiliteitstrajecten</t>
  </si>
  <si>
    <t>P075105</t>
  </si>
  <si>
    <t>DP&amp;O Individuele begeleiding ww/bw</t>
  </si>
  <si>
    <t>P075106</t>
  </si>
  <si>
    <t>DP&amp;O Inwerkprogramma</t>
  </si>
  <si>
    <t>P075107</t>
  </si>
  <si>
    <t>DP&amp;O Loopbaantraject</t>
  </si>
  <si>
    <t>P075108</t>
  </si>
  <si>
    <t>DP&amp;O Maatwerk (1 daagse)</t>
  </si>
  <si>
    <t>P075109</t>
  </si>
  <si>
    <t>DP&amp;O Maatwerk (meerdaagse)</t>
  </si>
  <si>
    <t>P075110</t>
  </si>
  <si>
    <t>DP&amp;O MD traject</t>
  </si>
  <si>
    <t>P075111</t>
  </si>
  <si>
    <t>DP&amp;O Organisatieontwikkeling</t>
  </si>
  <si>
    <t>P075112</t>
  </si>
  <si>
    <t>DP&amp;O Overhead</t>
  </si>
  <si>
    <t>P075113</t>
  </si>
  <si>
    <t>DP&amp;O Teamtrajecten (1 daagse)</t>
  </si>
  <si>
    <t>P075114</t>
  </si>
  <si>
    <t>DP&amp;O Teamtrajecten (meerdaagse)</t>
  </si>
  <si>
    <t>P075116</t>
  </si>
  <si>
    <t>DP&amp;O BDB+</t>
  </si>
  <si>
    <t>P075117</t>
  </si>
  <si>
    <t>DP&amp;O Bedrijfsvoering</t>
  </si>
  <si>
    <t>P075118</t>
  </si>
  <si>
    <t>DP&amp;O Mobiliteitsprojecten</t>
  </si>
  <si>
    <t>DMCS Studentlabs Avans breed</t>
  </si>
  <si>
    <t>803010</t>
  </si>
  <si>
    <t>DMCS Marketing &amp; Communicatie Advies</t>
  </si>
  <si>
    <t>P080104</t>
  </si>
  <si>
    <t>DMCS Mdw. (Comm. &amp; Marketing activiteiten)</t>
  </si>
  <si>
    <t>DMCS Studentlabs Economie</t>
  </si>
  <si>
    <t>212100</t>
  </si>
  <si>
    <t>AMBM Onderwijsondersteuning</t>
  </si>
  <si>
    <t>P080107</t>
  </si>
  <si>
    <t>DMCS AD's uren DMCS</t>
  </si>
  <si>
    <t>803020</t>
  </si>
  <si>
    <t>DMCS Marketing &amp; Communicatie Realisatie</t>
  </si>
  <si>
    <t>107270</t>
  </si>
  <si>
    <t>Nas, Wilfred</t>
  </si>
  <si>
    <t>P080108</t>
  </si>
  <si>
    <t>DMCS Ambitie 20-25 uren DMCS</t>
  </si>
  <si>
    <t>105236</t>
  </si>
  <si>
    <t>Hüsstege, Bas</t>
  </si>
  <si>
    <t>111910</t>
  </si>
  <si>
    <t>GEN462076O</t>
  </si>
  <si>
    <t>9</t>
  </si>
  <si>
    <t>I</t>
  </si>
  <si>
    <t>802100</t>
  </si>
  <si>
    <t>OND150076O</t>
  </si>
  <si>
    <t>10</t>
  </si>
  <si>
    <t>753930</t>
  </si>
  <si>
    <t>GEN252076O</t>
  </si>
  <si>
    <t>11</t>
  </si>
  <si>
    <t>100019</t>
  </si>
  <si>
    <t>Aarts, Rose-Marie</t>
  </si>
  <si>
    <t>264300</t>
  </si>
  <si>
    <t>OND130076O</t>
  </si>
  <si>
    <t>12</t>
  </si>
  <si>
    <t>OND310076O</t>
  </si>
  <si>
    <t>100034</t>
  </si>
  <si>
    <t>Adriaansen, Henny</t>
  </si>
  <si>
    <t>603400</t>
  </si>
  <si>
    <t>FAC202076O</t>
  </si>
  <si>
    <t>4</t>
  </si>
  <si>
    <t>231300</t>
  </si>
  <si>
    <t>263140</t>
  </si>
  <si>
    <t>100050</t>
  </si>
  <si>
    <t>Akdag, Hayati</t>
  </si>
  <si>
    <t>100058</t>
  </si>
  <si>
    <t>van de Wetering - van den Akker, Hannie</t>
  </si>
  <si>
    <t>142100</t>
  </si>
  <si>
    <t>GEN702076O</t>
  </si>
  <si>
    <t>6</t>
  </si>
  <si>
    <t>203910</t>
  </si>
  <si>
    <t>GEN071076O</t>
  </si>
  <si>
    <t>100078</t>
  </si>
  <si>
    <t>van Alphen, Charlotte</t>
  </si>
  <si>
    <t>502020</t>
  </si>
  <si>
    <t>MED080076O</t>
  </si>
  <si>
    <t>352100</t>
  </si>
  <si>
    <t>100080</t>
  </si>
  <si>
    <t>van Alphen, Rob</t>
  </si>
  <si>
    <t>111260</t>
  </si>
  <si>
    <t>OND160076O</t>
  </si>
  <si>
    <t>302100</t>
  </si>
  <si>
    <t>GEN642076O</t>
  </si>
  <si>
    <t>8</t>
  </si>
  <si>
    <t>263090</t>
  </si>
  <si>
    <t>GEN672076O</t>
  </si>
  <si>
    <t>7</t>
  </si>
  <si>
    <t>100108</t>
  </si>
  <si>
    <t>Appels, Ad</t>
  </si>
  <si>
    <t>193910</t>
  </si>
  <si>
    <t>13</t>
  </si>
  <si>
    <t>802200</t>
  </si>
  <si>
    <t>GEN491076O</t>
  </si>
  <si>
    <t>OND250076O</t>
  </si>
  <si>
    <t>GEN222076O</t>
  </si>
  <si>
    <t>264310</t>
  </si>
  <si>
    <t>111400</t>
  </si>
  <si>
    <t>GEN822076O</t>
  </si>
  <si>
    <t>803910</t>
  </si>
  <si>
    <t>GEN372076O</t>
  </si>
  <si>
    <t>264260</t>
  </si>
  <si>
    <t>703100</t>
  </si>
  <si>
    <t>603100</t>
  </si>
  <si>
    <t>ICT192076O</t>
  </si>
  <si>
    <t>112000</t>
  </si>
  <si>
    <t>191400</t>
  </si>
  <si>
    <t>115100</t>
  </si>
  <si>
    <t>OND400076O</t>
  </si>
  <si>
    <t>100244</t>
  </si>
  <si>
    <t>Bekema, Hans</t>
  </si>
  <si>
    <t>FAC102076O</t>
  </si>
  <si>
    <t>OND190076O</t>
  </si>
  <si>
    <t>MCV162076O</t>
  </si>
  <si>
    <t>GEN612076O</t>
  </si>
  <si>
    <t>703400</t>
  </si>
  <si>
    <t>GEN582076O</t>
  </si>
  <si>
    <t>313910</t>
  </si>
  <si>
    <t>603300</t>
  </si>
  <si>
    <t>ICT162276O</t>
  </si>
  <si>
    <t>MCV102076O</t>
  </si>
  <si>
    <t>OND220076O</t>
  </si>
  <si>
    <t>332100</t>
  </si>
  <si>
    <t>602100</t>
  </si>
  <si>
    <t>311500</t>
  </si>
  <si>
    <t>343920</t>
  </si>
  <si>
    <t>603930</t>
  </si>
  <si>
    <t>100372</t>
  </si>
  <si>
    <t>Blomme, Carla</t>
  </si>
  <si>
    <t>OND340076O</t>
  </si>
  <si>
    <t>111300</t>
  </si>
  <si>
    <t>GEN341076O</t>
  </si>
  <si>
    <t>100390</t>
  </si>
  <si>
    <t>den Boer, Femke</t>
  </si>
  <si>
    <t>113910</t>
  </si>
  <si>
    <t>GEN011076O</t>
  </si>
  <si>
    <t>14</t>
  </si>
  <si>
    <t>OND490076O</t>
  </si>
  <si>
    <t>100399</t>
  </si>
  <si>
    <t>van den Boezem, Laurens</t>
  </si>
  <si>
    <t>100401</t>
  </si>
  <si>
    <t>van den Bogaard, Andre</t>
  </si>
  <si>
    <t>100421</t>
  </si>
  <si>
    <t>Bolwerk, Eric</t>
  </si>
  <si>
    <t>264270</t>
  </si>
  <si>
    <t>111000</t>
  </si>
  <si>
    <t>GEN151076O</t>
  </si>
  <si>
    <t>603910</t>
  </si>
  <si>
    <t>603600</t>
  </si>
  <si>
    <t>264280</t>
  </si>
  <si>
    <t>603510</t>
  </si>
  <si>
    <t>GEN432076O</t>
  </si>
  <si>
    <t>603000</t>
  </si>
  <si>
    <t>ICT042076O</t>
  </si>
  <si>
    <t>100541</t>
  </si>
  <si>
    <t>Breukers, Mayke</t>
  </si>
  <si>
    <t>ICT162176O</t>
  </si>
  <si>
    <t>GEN162076O</t>
  </si>
  <si>
    <t>100576</t>
  </si>
  <si>
    <t>Donders - van den Broek, Elly</t>
  </si>
  <si>
    <t>OND370076O</t>
  </si>
  <si>
    <t>252100</t>
  </si>
  <si>
    <t>264360</t>
  </si>
  <si>
    <t>371180</t>
  </si>
  <si>
    <t>OND170076O</t>
  </si>
  <si>
    <t>702100</t>
  </si>
  <si>
    <t>263910</t>
  </si>
  <si>
    <t>331100</t>
  </si>
  <si>
    <t>353910</t>
  </si>
  <si>
    <t>264330</t>
  </si>
  <si>
    <t>803931</t>
  </si>
  <si>
    <t>GEN282076O</t>
  </si>
  <si>
    <t>100628</t>
  </si>
  <si>
    <t>de Bruijn, Anja</t>
  </si>
  <si>
    <t>113000</t>
  </si>
  <si>
    <t>ICT102076O</t>
  </si>
  <si>
    <t>100664</t>
  </si>
  <si>
    <t>van Bussel, Johan</t>
  </si>
  <si>
    <t>100710</t>
  </si>
  <si>
    <t>Christophersen, Ton</t>
  </si>
  <si>
    <t>703910</t>
  </si>
  <si>
    <t>322100</t>
  </si>
  <si>
    <t>GEN762076O</t>
  </si>
  <si>
    <t>233920</t>
  </si>
  <si>
    <t>371140</t>
  </si>
  <si>
    <t>342100</t>
  </si>
  <si>
    <t>ICT072076O</t>
  </si>
  <si>
    <t>OND460076O</t>
  </si>
  <si>
    <t>100800</t>
  </si>
  <si>
    <t>Damsma, Sanne</t>
  </si>
  <si>
    <t>803925</t>
  </si>
  <si>
    <t>100829</t>
  </si>
  <si>
    <t>Dekkers, Annelies</t>
  </si>
  <si>
    <t>603200</t>
  </si>
  <si>
    <t>603520</t>
  </si>
  <si>
    <t>253910</t>
  </si>
  <si>
    <t>100844</t>
  </si>
  <si>
    <t>Demmers, Irene</t>
  </si>
  <si>
    <t>100849</t>
  </si>
  <si>
    <t>Deneke, Jack</t>
  </si>
  <si>
    <t>903410</t>
  </si>
  <si>
    <t>SMO042076O</t>
  </si>
  <si>
    <t>231100</t>
  </si>
  <si>
    <t>603350</t>
  </si>
  <si>
    <t>100910</t>
  </si>
  <si>
    <t>van Casteren, Jan</t>
  </si>
  <si>
    <t>213910</t>
  </si>
  <si>
    <t>143920</t>
  </si>
  <si>
    <t>100944</t>
  </si>
  <si>
    <t>Poortvliet, Yorick</t>
  </si>
  <si>
    <t>122100</t>
  </si>
  <si>
    <t>371190</t>
  </si>
  <si>
    <t>603950</t>
  </si>
  <si>
    <t>100995</t>
  </si>
  <si>
    <t>van Dijk, Esther</t>
  </si>
  <si>
    <t>362100</t>
  </si>
  <si>
    <t>100996</t>
  </si>
  <si>
    <t>van Dijk, Gerard</t>
  </si>
  <si>
    <t>372100</t>
  </si>
  <si>
    <t>754100</t>
  </si>
  <si>
    <t>101030</t>
  </si>
  <si>
    <t>van Eert, Roy</t>
  </si>
  <si>
    <t>101031</t>
  </si>
  <si>
    <t>Egberts, Marie-Jose</t>
  </si>
  <si>
    <t>172100</t>
  </si>
  <si>
    <t>GEN852076O</t>
  </si>
  <si>
    <t>101041</t>
  </si>
  <si>
    <t>Elbers, Harry</t>
  </si>
  <si>
    <t>101049</t>
  </si>
  <si>
    <t>van Elleswijk, Nick</t>
  </si>
  <si>
    <t>101066</t>
  </si>
  <si>
    <t>Emonts, Niels</t>
  </si>
  <si>
    <t>101092</t>
  </si>
  <si>
    <t>Evenhuis, Agneta</t>
  </si>
  <si>
    <t>754600</t>
  </si>
  <si>
    <t>312100</t>
  </si>
  <si>
    <t>803920</t>
  </si>
  <si>
    <t>5</t>
  </si>
  <si>
    <t>365100</t>
  </si>
  <si>
    <t>903320</t>
  </si>
  <si>
    <t>281200</t>
  </si>
  <si>
    <t>261080</t>
  </si>
  <si>
    <t>173910</t>
  </si>
  <si>
    <t>SMO012076O</t>
  </si>
  <si>
    <t>MCV192076O</t>
  </si>
  <si>
    <t>SMO102076O</t>
  </si>
  <si>
    <t>193920</t>
  </si>
  <si>
    <t>502021</t>
  </si>
  <si>
    <t>101301</t>
  </si>
  <si>
    <t>Mouwen, Cornelis</t>
  </si>
  <si>
    <t>903000</t>
  </si>
  <si>
    <t>NOM</t>
  </si>
  <si>
    <t>101305</t>
  </si>
  <si>
    <t>Langenbach, Peter</t>
  </si>
  <si>
    <t>101318</t>
  </si>
  <si>
    <t>Gootjes, Ap</t>
  </si>
  <si>
    <t>101321</t>
  </si>
  <si>
    <t>Sahin, Fadime</t>
  </si>
  <si>
    <t>MED050076O</t>
  </si>
  <si>
    <t>101342</t>
  </si>
  <si>
    <t>de Graauw, Kim</t>
  </si>
  <si>
    <t>757805</t>
  </si>
  <si>
    <t>OND040076O</t>
  </si>
  <si>
    <t>15</t>
  </si>
  <si>
    <t>101378</t>
  </si>
  <si>
    <t>Renkens - de Groot, Frieda</t>
  </si>
  <si>
    <t>264340</t>
  </si>
  <si>
    <t>903200</t>
  </si>
  <si>
    <t>CVB021076O</t>
  </si>
  <si>
    <t>OND430076O</t>
  </si>
  <si>
    <t>802400</t>
  </si>
  <si>
    <t>101417</t>
  </si>
  <si>
    <t>Haanskorf, Marty</t>
  </si>
  <si>
    <t>101452</t>
  </si>
  <si>
    <t>van Hal, Marlies</t>
  </si>
  <si>
    <t>101472</t>
  </si>
  <si>
    <t>Hammer, Remco</t>
  </si>
  <si>
    <t>101475</t>
  </si>
  <si>
    <t>101477</t>
  </si>
  <si>
    <t>Chatrou - te Riele, Martine</t>
  </si>
  <si>
    <t>101505</t>
  </si>
  <si>
    <t>Havekes, Peter</t>
  </si>
  <si>
    <t>101515</t>
  </si>
  <si>
    <t>Heemskerk, Ineke</t>
  </si>
  <si>
    <t>703300</t>
  </si>
  <si>
    <t>101520</t>
  </si>
  <si>
    <t>Verlangen, Edwin</t>
  </si>
  <si>
    <t>233910</t>
  </si>
  <si>
    <t>502310</t>
  </si>
  <si>
    <t>101586</t>
  </si>
  <si>
    <t>Hessels, Niels</t>
  </si>
  <si>
    <t>101603</t>
  </si>
  <si>
    <t>van den Heuvel, Wil</t>
  </si>
  <si>
    <t>101614</t>
  </si>
  <si>
    <t>van der Heijden, John</t>
  </si>
  <si>
    <t>101624</t>
  </si>
  <si>
    <t>van Kesteren, Charlotte</t>
  </si>
  <si>
    <t>171500</t>
  </si>
  <si>
    <t>333920</t>
  </si>
  <si>
    <t>754500</t>
  </si>
  <si>
    <t>443910</t>
  </si>
  <si>
    <t>343910</t>
  </si>
  <si>
    <t>111909</t>
  </si>
  <si>
    <t>333910</t>
  </si>
  <si>
    <t>113920</t>
  </si>
  <si>
    <t>603920</t>
  </si>
  <si>
    <t>101822</t>
  </si>
  <si>
    <t>Hiemstra, Maaike</t>
  </si>
  <si>
    <t>101854</t>
  </si>
  <si>
    <t>Janssens, Marleen</t>
  </si>
  <si>
    <t>101855</t>
  </si>
  <si>
    <t>Duerinck, Frederik</t>
  </si>
  <si>
    <t>101881</t>
  </si>
  <si>
    <t>de Jong, Marieke</t>
  </si>
  <si>
    <t>101884</t>
  </si>
  <si>
    <t>de Jong, Hidde</t>
  </si>
  <si>
    <t>101930</t>
  </si>
  <si>
    <t>Jurjus, Yvonne</t>
  </si>
  <si>
    <t>101956</t>
  </si>
  <si>
    <t>Kapteijn, Annet</t>
  </si>
  <si>
    <t>101975</t>
  </si>
  <si>
    <t>Kazus, Cees</t>
  </si>
  <si>
    <t>231400</t>
  </si>
  <si>
    <t>101978</t>
  </si>
  <si>
    <t>Keeris, Pieter</t>
  </si>
  <si>
    <t>111500</t>
  </si>
  <si>
    <t>282100</t>
  </si>
  <si>
    <t>102019</t>
  </si>
  <si>
    <t>Keijzers, Vincent</t>
  </si>
  <si>
    <t>GEN792076O</t>
  </si>
  <si>
    <t>183910</t>
  </si>
  <si>
    <t>102208</t>
  </si>
  <si>
    <t>Baaijens - Krom, Sandra</t>
  </si>
  <si>
    <t>111270</t>
  </si>
  <si>
    <t>102248</t>
  </si>
  <si>
    <t>Kurstjens, Alf</t>
  </si>
  <si>
    <t>371100</t>
  </si>
  <si>
    <t>MED020076O</t>
  </si>
  <si>
    <t>102276</t>
  </si>
  <si>
    <t>Kwinten, Wil</t>
  </si>
  <si>
    <t>123910</t>
  </si>
  <si>
    <t>102337</t>
  </si>
  <si>
    <t>Lauwen, Toon</t>
  </si>
  <si>
    <t>102364</t>
  </si>
  <si>
    <t>van der Leeuw, Mariëlle</t>
  </si>
  <si>
    <t>303910</t>
  </si>
  <si>
    <t>MED110076O</t>
  </si>
  <si>
    <t>102466</t>
  </si>
  <si>
    <t>van Loon, Petrus</t>
  </si>
  <si>
    <t>503910</t>
  </si>
  <si>
    <t>102567</t>
  </si>
  <si>
    <t>Martens, Frans</t>
  </si>
  <si>
    <t>102584</t>
  </si>
  <si>
    <t>Bedert, Joost</t>
  </si>
  <si>
    <t>195100</t>
  </si>
  <si>
    <t>102603</t>
  </si>
  <si>
    <t>Meesters, Maurice</t>
  </si>
  <si>
    <t>102635</t>
  </si>
  <si>
    <t>Meskes, Arnold</t>
  </si>
  <si>
    <t>OND100076O</t>
  </si>
  <si>
    <t>102660</t>
  </si>
  <si>
    <t>Thijs, Rik</t>
  </si>
  <si>
    <t>113960</t>
  </si>
  <si>
    <t>MCV042076O</t>
  </si>
  <si>
    <t>102676</t>
  </si>
  <si>
    <t>Michielsen, Paul</t>
  </si>
  <si>
    <t>102686</t>
  </si>
  <si>
    <t>Cardinaals - Mittelmeijer, Birgit</t>
  </si>
  <si>
    <t>261050</t>
  </si>
  <si>
    <t>102735</t>
  </si>
  <si>
    <t>Moroux, Philippe</t>
  </si>
  <si>
    <t>371210</t>
  </si>
  <si>
    <t>102767</t>
  </si>
  <si>
    <t>Renders - Muskens, Marleen</t>
  </si>
  <si>
    <t>183920</t>
  </si>
  <si>
    <t>102842</t>
  </si>
  <si>
    <t>Nuevo Bailo, David</t>
  </si>
  <si>
    <t>102916</t>
  </si>
  <si>
    <t>Botman, Angelique</t>
  </si>
  <si>
    <t>102963</t>
  </si>
  <si>
    <t>Overeem, Joost</t>
  </si>
  <si>
    <t>102993</t>
  </si>
  <si>
    <t>Huijbregts, Cherreley</t>
  </si>
  <si>
    <t>102996</t>
  </si>
  <si>
    <t>van de Pas, Michiel</t>
  </si>
  <si>
    <t>102999</t>
  </si>
  <si>
    <t>Paijmans, Carla</t>
  </si>
  <si>
    <t>103002</t>
  </si>
  <si>
    <t>van Peer, John</t>
  </si>
  <si>
    <t>103023</t>
  </si>
  <si>
    <t>Wouters, Claire</t>
  </si>
  <si>
    <t>103032</t>
  </si>
  <si>
    <t>Perez Castilla, Rafa</t>
  </si>
  <si>
    <t>103045</t>
  </si>
  <si>
    <t>Kievits, Rens</t>
  </si>
  <si>
    <t>OND110076O</t>
  </si>
  <si>
    <t>903120</t>
  </si>
  <si>
    <t>103133</t>
  </si>
  <si>
    <t>Quintero Ramirez, Adriana</t>
  </si>
  <si>
    <t>103134</t>
  </si>
  <si>
    <t>Quispel, Annemarie</t>
  </si>
  <si>
    <t>103152</t>
  </si>
  <si>
    <t>van de Rakt, Antonius</t>
  </si>
  <si>
    <t>103161</t>
  </si>
  <si>
    <t>Engel, Gerard</t>
  </si>
  <si>
    <t>143910</t>
  </si>
  <si>
    <t>803600</t>
  </si>
  <si>
    <t>103245</t>
  </si>
  <si>
    <t>Rohoman, Sam</t>
  </si>
  <si>
    <t>103256</t>
  </si>
  <si>
    <t>Havermans, Heidi</t>
  </si>
  <si>
    <t>103265</t>
  </si>
  <si>
    <t>Vreugde - Rijvers, Yvette</t>
  </si>
  <si>
    <t>103281</t>
  </si>
  <si>
    <t>Kerkhof - van Rooij, Eveline</t>
  </si>
  <si>
    <t>ICT012076O</t>
  </si>
  <si>
    <t>103284</t>
  </si>
  <si>
    <t>van Rooij, Marieke</t>
  </si>
  <si>
    <t>103310</t>
  </si>
  <si>
    <t>Rozendal, Oene</t>
  </si>
  <si>
    <t>103313</t>
  </si>
  <si>
    <t>Latupeirissa, Marc</t>
  </si>
  <si>
    <t>103317</t>
  </si>
  <si>
    <t>Van Mulken, Bart</t>
  </si>
  <si>
    <t>903100</t>
  </si>
  <si>
    <t>CVB011076O</t>
  </si>
  <si>
    <t>GEN182076O</t>
  </si>
  <si>
    <t>103348</t>
  </si>
  <si>
    <t>van der Rijt, Marlieke</t>
  </si>
  <si>
    <t>283920</t>
  </si>
  <si>
    <t>103425</t>
  </si>
  <si>
    <t>van Pelt - Hinkle, Brigitte</t>
  </si>
  <si>
    <t>103431</t>
  </si>
  <si>
    <t>Schmohl, Yvonne</t>
  </si>
  <si>
    <t>103446</t>
  </si>
  <si>
    <t>Schouten, Bas</t>
  </si>
  <si>
    <t>103502</t>
  </si>
  <si>
    <t>van Oosterwijk, Mark</t>
  </si>
  <si>
    <t>263920</t>
  </si>
  <si>
    <t>103524</t>
  </si>
  <si>
    <t>Siwaletti, Fredo</t>
  </si>
  <si>
    <t>353920</t>
  </si>
  <si>
    <t>373920</t>
  </si>
  <si>
    <t>103580</t>
  </si>
  <si>
    <t>Smulders, Rob</t>
  </si>
  <si>
    <t>128200</t>
  </si>
  <si>
    <t>103674</t>
  </si>
  <si>
    <t>van der Linden - Steggerda, Joyce</t>
  </si>
  <si>
    <t>903420</t>
  </si>
  <si>
    <t>GEN171076O</t>
  </si>
  <si>
    <t>103685</t>
  </si>
  <si>
    <t>Stienen, Cindy</t>
  </si>
  <si>
    <t>363920</t>
  </si>
  <si>
    <t>103711</t>
  </si>
  <si>
    <t>van der Straten, Desiree</t>
  </si>
  <si>
    <t>OND280076O</t>
  </si>
  <si>
    <t>103779</t>
  </si>
  <si>
    <t>van Tetering, Hans</t>
  </si>
  <si>
    <t>103829</t>
  </si>
  <si>
    <t>Timmers, Berry</t>
  </si>
  <si>
    <t>103850</t>
  </si>
  <si>
    <t>Trepels, Peer</t>
  </si>
  <si>
    <t>103897</t>
  </si>
  <si>
    <t>van Heel - Vauhkala, Sari</t>
  </si>
  <si>
    <t>103917</t>
  </si>
  <si>
    <t>Rijsmus, Mariëlle</t>
  </si>
  <si>
    <t>103939</t>
  </si>
  <si>
    <t>van Es - Venema, Annemarie</t>
  </si>
  <si>
    <t>103948</t>
  </si>
  <si>
    <t>Verbeek, Sjef</t>
  </si>
  <si>
    <t>103977</t>
  </si>
  <si>
    <t>103991</t>
  </si>
  <si>
    <t>703920</t>
  </si>
  <si>
    <t>104083</t>
  </si>
  <si>
    <t>Struik, Peter</t>
  </si>
  <si>
    <t>104092</t>
  </si>
  <si>
    <t>Woertman, Esther</t>
  </si>
  <si>
    <t>104112</t>
  </si>
  <si>
    <t>Vissers, Irene</t>
  </si>
  <si>
    <t>104190</t>
  </si>
  <si>
    <t>Rinkel - Vrielink, Marijke</t>
  </si>
  <si>
    <t>104218</t>
  </si>
  <si>
    <t>Stel, Frans</t>
  </si>
  <si>
    <t>104245</t>
  </si>
  <si>
    <t>Warmerdam, Marjon</t>
  </si>
  <si>
    <t>104253</t>
  </si>
  <si>
    <t>van de Water, Anne</t>
  </si>
  <si>
    <t>104265</t>
  </si>
  <si>
    <t>van Berkel, Peter</t>
  </si>
  <si>
    <t>104277</t>
  </si>
  <si>
    <t>van Es, Wim</t>
  </si>
  <si>
    <t>438400</t>
  </si>
  <si>
    <t>104323</t>
  </si>
  <si>
    <t>Zegers - van Schaick, Judith</t>
  </si>
  <si>
    <t>261070</t>
  </si>
  <si>
    <t>104337</t>
  </si>
  <si>
    <t>Ziekenheiner - Broos, Linda</t>
  </si>
  <si>
    <t>104348</t>
  </si>
  <si>
    <t>van der Wateren, Suzanne</t>
  </si>
  <si>
    <t>MCV132076O</t>
  </si>
  <si>
    <t>104392</t>
  </si>
  <si>
    <t>Wouters, Johan</t>
  </si>
  <si>
    <t>104406</t>
  </si>
  <si>
    <t>Wijn, Marlies</t>
  </si>
  <si>
    <t>104414</t>
  </si>
  <si>
    <t>Wijnhoven, Edith</t>
  </si>
  <si>
    <t>323910</t>
  </si>
  <si>
    <t>104555</t>
  </si>
  <si>
    <t>Gillesse, Jan</t>
  </si>
  <si>
    <t>104556</t>
  </si>
  <si>
    <t>van Sonsbeek, Anneke</t>
  </si>
  <si>
    <t>428100</t>
  </si>
  <si>
    <t>468320</t>
  </si>
  <si>
    <t>AOD012076O</t>
  </si>
  <si>
    <t>371160</t>
  </si>
  <si>
    <t>428300</t>
  </si>
  <si>
    <t>264320</t>
  </si>
  <si>
    <t>803960</t>
  </si>
  <si>
    <t>104995</t>
  </si>
  <si>
    <t>Janssen, Yvonne</t>
  </si>
  <si>
    <t>903110</t>
  </si>
  <si>
    <t>GEN052076O</t>
  </si>
  <si>
    <t>323920</t>
  </si>
  <si>
    <t>371110</t>
  </si>
  <si>
    <t>105319</t>
  </si>
  <si>
    <t>van Es, Ferdi</t>
  </si>
  <si>
    <t>105383</t>
  </si>
  <si>
    <t>Tijssen, Michel</t>
  </si>
  <si>
    <t>105387</t>
  </si>
  <si>
    <t>Klaassen, Bob</t>
  </si>
  <si>
    <t>105518</t>
  </si>
  <si>
    <t>Waijers, Marcel</t>
  </si>
  <si>
    <t>105551</t>
  </si>
  <si>
    <t>van Meijl, Bas</t>
  </si>
  <si>
    <t>SMO072076O</t>
  </si>
  <si>
    <t>381100</t>
  </si>
  <si>
    <t>105880</t>
  </si>
  <si>
    <t>Özmen, Oguz</t>
  </si>
  <si>
    <t>803945</t>
  </si>
  <si>
    <t>105909</t>
  </si>
  <si>
    <t>Boumans, Melani</t>
  </si>
  <si>
    <t>GEN312076O</t>
  </si>
  <si>
    <t>106152</t>
  </si>
  <si>
    <t>Denessen, Eunice</t>
  </si>
  <si>
    <t>903300</t>
  </si>
  <si>
    <t>106184</t>
  </si>
  <si>
    <t>Quekel, Marianne</t>
  </si>
  <si>
    <t>106196</t>
  </si>
  <si>
    <t>106222</t>
  </si>
  <si>
    <t>van Egmond, Jacqueline</t>
  </si>
  <si>
    <t>106225</t>
  </si>
  <si>
    <t>Sluijmers, Marcel</t>
  </si>
  <si>
    <t>106228</t>
  </si>
  <si>
    <t>Ossevoort, Stijn</t>
  </si>
  <si>
    <t>106240</t>
  </si>
  <si>
    <t>van Zantbeek, Karlijn</t>
  </si>
  <si>
    <t>106258</t>
  </si>
  <si>
    <t>Borgman, Lars</t>
  </si>
  <si>
    <t>106306</t>
  </si>
  <si>
    <t>Vlemmix, Erik</t>
  </si>
  <si>
    <t>106308</t>
  </si>
  <si>
    <t>106326</t>
  </si>
  <si>
    <t>van Soest, Floortje</t>
  </si>
  <si>
    <t>106327</t>
  </si>
  <si>
    <t>Cicilia, Ibolyka</t>
  </si>
  <si>
    <t>106333</t>
  </si>
  <si>
    <t>Prins, Jessica</t>
  </si>
  <si>
    <t>106365</t>
  </si>
  <si>
    <t>Driessen, Suzanne</t>
  </si>
  <si>
    <t>106377</t>
  </si>
  <si>
    <t>Voermans, Harry</t>
  </si>
  <si>
    <t>106406</t>
  </si>
  <si>
    <t>Huibers, Alja</t>
  </si>
  <si>
    <t>106407</t>
  </si>
  <si>
    <t>van den Hout, Willemien</t>
  </si>
  <si>
    <t>106416</t>
  </si>
  <si>
    <t>Verhagen, Anita</t>
  </si>
  <si>
    <t>106418</t>
  </si>
  <si>
    <t>van Geenhuizen, Astrid</t>
  </si>
  <si>
    <t>106434</t>
  </si>
  <si>
    <t>Schouten, Willem</t>
  </si>
  <si>
    <t>SMO132076O</t>
  </si>
  <si>
    <t>753910</t>
  </si>
  <si>
    <t>106505</t>
  </si>
  <si>
    <t>Clifton, Brian</t>
  </si>
  <si>
    <t>1</t>
  </si>
  <si>
    <t>106523</t>
  </si>
  <si>
    <t>Westra, Rikst</t>
  </si>
  <si>
    <t>106527</t>
  </si>
  <si>
    <t>Kroeze, Hugo</t>
  </si>
  <si>
    <t>106584</t>
  </si>
  <si>
    <t>van Heijningen, Frank</t>
  </si>
  <si>
    <t>106607</t>
  </si>
  <si>
    <t>Berle, Tatjana</t>
  </si>
  <si>
    <t>106608</t>
  </si>
  <si>
    <t>Post, Prisca</t>
  </si>
  <si>
    <t>106609</t>
  </si>
  <si>
    <t>van de Ven, Ton</t>
  </si>
  <si>
    <t>106628</t>
  </si>
  <si>
    <t>Landman, Diana</t>
  </si>
  <si>
    <t>106630</t>
  </si>
  <si>
    <t>Sterrenberg, Marjel</t>
  </si>
  <si>
    <t>106640</t>
  </si>
  <si>
    <t>Verstappen, Mabel</t>
  </si>
  <si>
    <t>106704</t>
  </si>
  <si>
    <t>Prüst, Han</t>
  </si>
  <si>
    <t>106738</t>
  </si>
  <si>
    <t>de Roo - Huguenin, Anne</t>
  </si>
  <si>
    <t>106759</t>
  </si>
  <si>
    <t>Karpova, Victoria</t>
  </si>
  <si>
    <t>106783</t>
  </si>
  <si>
    <t>106786</t>
  </si>
  <si>
    <t>van Waes, Leontine</t>
  </si>
  <si>
    <t>106794</t>
  </si>
  <si>
    <t>van de Ree, Bas</t>
  </si>
  <si>
    <t>16</t>
  </si>
  <si>
    <t>106817</t>
  </si>
  <si>
    <t>Voetman, Liza</t>
  </si>
  <si>
    <t>106836</t>
  </si>
  <si>
    <t>van der Meeren, Wim</t>
  </si>
  <si>
    <t>106847</t>
  </si>
  <si>
    <t>van der Hoeven, Michiel</t>
  </si>
  <si>
    <t>106873</t>
  </si>
  <si>
    <t>Schellekens, Ronald</t>
  </si>
  <si>
    <t>106877</t>
  </si>
  <si>
    <t>Coervers, Sven</t>
  </si>
  <si>
    <t>106912</t>
  </si>
  <si>
    <t>Gagel, Kirsten</t>
  </si>
  <si>
    <t>106924</t>
  </si>
  <si>
    <t>Gonzalez Alonso, Myla</t>
  </si>
  <si>
    <t>106926</t>
  </si>
  <si>
    <t>Jurriëns, Jan</t>
  </si>
  <si>
    <t>106932</t>
  </si>
  <si>
    <t>van Kolck, Bregje</t>
  </si>
  <si>
    <t>106933</t>
  </si>
  <si>
    <t>van der Heijden, Peter</t>
  </si>
  <si>
    <t>106981</t>
  </si>
  <si>
    <t>van der Poel, Roland</t>
  </si>
  <si>
    <t>383910</t>
  </si>
  <si>
    <t>106982</t>
  </si>
  <si>
    <t>107036</t>
  </si>
  <si>
    <t>Hillemans, Nienke</t>
  </si>
  <si>
    <t>GEN690076O</t>
  </si>
  <si>
    <t>107038</t>
  </si>
  <si>
    <t>van Bommel, Frans</t>
  </si>
  <si>
    <t>107047</t>
  </si>
  <si>
    <t>van den Wijngaard, Anne-marie</t>
  </si>
  <si>
    <t>107069</t>
  </si>
  <si>
    <t>Evertz, Sanne</t>
  </si>
  <si>
    <t>107073</t>
  </si>
  <si>
    <t>Blom, Marleen</t>
  </si>
  <si>
    <t>283910</t>
  </si>
  <si>
    <t>107086</t>
  </si>
  <si>
    <t>Sidhu, Rabia</t>
  </si>
  <si>
    <t>107096</t>
  </si>
  <si>
    <t>Smarius, Johan</t>
  </si>
  <si>
    <t>107098</t>
  </si>
  <si>
    <t>T</t>
  </si>
  <si>
    <t>107109</t>
  </si>
  <si>
    <t>van Trier, Pleun</t>
  </si>
  <si>
    <t>107120</t>
  </si>
  <si>
    <t>Sijstermans, Joeri</t>
  </si>
  <si>
    <t>107122</t>
  </si>
  <si>
    <t>Tiggelman, Bente</t>
  </si>
  <si>
    <t>107126</t>
  </si>
  <si>
    <t>Verbruggen, Nina</t>
  </si>
  <si>
    <t>107127</t>
  </si>
  <si>
    <t>Meesters, Merel</t>
  </si>
  <si>
    <t>GEN992076O</t>
  </si>
  <si>
    <t>107130</t>
  </si>
  <si>
    <t>van der Sande, Muuk</t>
  </si>
  <si>
    <t>GEN682076O</t>
  </si>
  <si>
    <t>107136</t>
  </si>
  <si>
    <t>Moesker, Margreet</t>
  </si>
  <si>
    <t>107143</t>
  </si>
  <si>
    <t>van Strien, Arthur</t>
  </si>
  <si>
    <t>107153</t>
  </si>
  <si>
    <t>Beijersbergen van Henegouwen, Lex</t>
  </si>
  <si>
    <t>107156</t>
  </si>
  <si>
    <t>van Dijk, Floor</t>
  </si>
  <si>
    <t>371120</t>
  </si>
  <si>
    <t>107168</t>
  </si>
  <si>
    <t>van der Ham, Bob</t>
  </si>
  <si>
    <t>107169</t>
  </si>
  <si>
    <t>de Graaf, Lotte</t>
  </si>
  <si>
    <t>107176</t>
  </si>
  <si>
    <t>Wolfs, Guido</t>
  </si>
  <si>
    <t>107179</t>
  </si>
  <si>
    <t>Haddad Hachimi, Faiza</t>
  </si>
  <si>
    <t>107183</t>
  </si>
  <si>
    <t>371130</t>
  </si>
  <si>
    <t>107195</t>
  </si>
  <si>
    <t>Spijkers, Ad</t>
  </si>
  <si>
    <t>107199</t>
  </si>
  <si>
    <t>Prager, Laura</t>
  </si>
  <si>
    <t>107202</t>
  </si>
  <si>
    <t>107207</t>
  </si>
  <si>
    <t>Dalenoord, Nina</t>
  </si>
  <si>
    <t>107208</t>
  </si>
  <si>
    <t>van Stam, Tygho</t>
  </si>
  <si>
    <t>107220</t>
  </si>
  <si>
    <t>Ettalhaoui, Chaimae</t>
  </si>
  <si>
    <t>107226</t>
  </si>
  <si>
    <t>107239</t>
  </si>
  <si>
    <t>Oerlemans, Roby</t>
  </si>
  <si>
    <t>107241</t>
  </si>
  <si>
    <t>van Heertum, Laura</t>
  </si>
  <si>
    <t>107243</t>
  </si>
  <si>
    <t>Vullinghs, Yvonne</t>
  </si>
  <si>
    <t>107247</t>
  </si>
  <si>
    <t>Evers, Herman</t>
  </si>
  <si>
    <t>107250</t>
  </si>
  <si>
    <t>Hartman, Robert</t>
  </si>
  <si>
    <t>107252</t>
  </si>
  <si>
    <t>van den Berg, Carolien</t>
  </si>
  <si>
    <t>107261</t>
  </si>
  <si>
    <t>107269</t>
  </si>
  <si>
    <t>Kluiver, Esther</t>
  </si>
  <si>
    <t>382100</t>
  </si>
  <si>
    <t>107273</t>
  </si>
  <si>
    <t>Siegmund, Danielle</t>
  </si>
  <si>
    <t>107276</t>
  </si>
  <si>
    <t>Geul, Arend</t>
  </si>
  <si>
    <t>107277</t>
  </si>
  <si>
    <t>Derks, Christel</t>
  </si>
  <si>
    <t>107283</t>
  </si>
  <si>
    <t>Demirel, Semih</t>
  </si>
  <si>
    <t>107287</t>
  </si>
  <si>
    <t>Timmermans, Caroline</t>
  </si>
  <si>
    <t>107296</t>
  </si>
  <si>
    <t>Dahaoui, Bilal</t>
  </si>
  <si>
    <t>107297</t>
  </si>
  <si>
    <t>Berendsen, Max</t>
  </si>
  <si>
    <t>107300</t>
  </si>
  <si>
    <t>Koning, Jelina</t>
  </si>
  <si>
    <t>107303</t>
  </si>
  <si>
    <t>107305</t>
  </si>
  <si>
    <t>Naaijkens, Boudewijn</t>
  </si>
  <si>
    <t>107309</t>
  </si>
  <si>
    <t>Senden, Michelle</t>
  </si>
  <si>
    <t>107310</t>
  </si>
  <si>
    <t>Verbeek, Teun</t>
  </si>
  <si>
    <t>107311</t>
  </si>
  <si>
    <t>van Beek, Kim</t>
  </si>
  <si>
    <t>107313</t>
  </si>
  <si>
    <t>Beije, Mark</t>
  </si>
  <si>
    <t>468120</t>
  </si>
  <si>
    <t>107317</t>
  </si>
  <si>
    <t>van Stokkum, Tobias</t>
  </si>
  <si>
    <t>107320</t>
  </si>
  <si>
    <t>Ülger, Ali</t>
  </si>
  <si>
    <t>107321</t>
  </si>
  <si>
    <t>van Laarhoven, Max</t>
  </si>
  <si>
    <t>107324</t>
  </si>
  <si>
    <t>107329</t>
  </si>
  <si>
    <t>Sens, Twan</t>
  </si>
  <si>
    <t>107331</t>
  </si>
  <si>
    <t>El-Khattari, Hicham</t>
  </si>
  <si>
    <t>107332</t>
  </si>
  <si>
    <t>Seute, Franklin</t>
  </si>
  <si>
    <t>107334</t>
  </si>
  <si>
    <t>Prinsen, Anke</t>
  </si>
  <si>
    <t>107339</t>
  </si>
  <si>
    <t>van Meel, Ivana</t>
  </si>
  <si>
    <t>107340</t>
  </si>
  <si>
    <t>Kouwenberg, Jaap</t>
  </si>
  <si>
    <t>107342</t>
  </si>
  <si>
    <t>Albers, Gustav</t>
  </si>
  <si>
    <t>107345</t>
  </si>
  <si>
    <t>Oprins, Yvette</t>
  </si>
  <si>
    <t>107346</t>
  </si>
  <si>
    <t>van Bergen, Carolien</t>
  </si>
  <si>
    <t>107347</t>
  </si>
  <si>
    <t>107348</t>
  </si>
  <si>
    <t>107349</t>
  </si>
  <si>
    <t>Blaauw, Frank</t>
  </si>
  <si>
    <t>107350</t>
  </si>
  <si>
    <t>Moers, Daniël</t>
  </si>
  <si>
    <t>448200</t>
  </si>
  <si>
    <t>107351</t>
  </si>
  <si>
    <t>Thijssen, Anne</t>
  </si>
  <si>
    <t>107353</t>
  </si>
  <si>
    <t>Stomp, Merel</t>
  </si>
  <si>
    <t>107355</t>
  </si>
  <si>
    <t>Van der Steen, Ellen</t>
  </si>
  <si>
    <t>107358</t>
  </si>
  <si>
    <t>Kort, Frederik</t>
  </si>
  <si>
    <t>107360</t>
  </si>
  <si>
    <t>Quirijnen, Mark</t>
  </si>
  <si>
    <t>107369</t>
  </si>
  <si>
    <t>Sanders, Bazante</t>
  </si>
  <si>
    <t>107372</t>
  </si>
  <si>
    <t>Ettalhaoui, Imad</t>
  </si>
  <si>
    <t>107373</t>
  </si>
  <si>
    <t>de Geus, Jonathan</t>
  </si>
  <si>
    <t>107374</t>
  </si>
  <si>
    <t>Schepers, Leonie</t>
  </si>
  <si>
    <t>107379</t>
  </si>
  <si>
    <t>Loke Lim, Mee</t>
  </si>
  <si>
    <t>107380</t>
  </si>
  <si>
    <t>Tang, Wan rong</t>
  </si>
  <si>
    <t>107381</t>
  </si>
  <si>
    <t>Karlidag, Rabia</t>
  </si>
  <si>
    <t>107385</t>
  </si>
  <si>
    <t>Hofenk, Maurice</t>
  </si>
  <si>
    <t>107386</t>
  </si>
  <si>
    <t>Nova, John</t>
  </si>
  <si>
    <t>107391</t>
  </si>
  <si>
    <t>Hovij, Netty</t>
  </si>
  <si>
    <t>107392</t>
  </si>
  <si>
    <t>Kolsters, Nick</t>
  </si>
  <si>
    <t>107393</t>
  </si>
  <si>
    <t>van Beek, Benjamin</t>
  </si>
  <si>
    <t>107394</t>
  </si>
  <si>
    <t>Bouwens, Thomas</t>
  </si>
  <si>
    <t>107395</t>
  </si>
  <si>
    <t>107398</t>
  </si>
  <si>
    <t>van der Heijden, Andrea</t>
  </si>
  <si>
    <t>107399</t>
  </si>
  <si>
    <t>107400</t>
  </si>
  <si>
    <t>de Vriend, Cheyenne</t>
  </si>
  <si>
    <t>107401</t>
  </si>
  <si>
    <t>Martina, Stephany</t>
  </si>
  <si>
    <t>107402</t>
  </si>
  <si>
    <t>Michiels, Max</t>
  </si>
  <si>
    <t>107403</t>
  </si>
  <si>
    <t>107404</t>
  </si>
  <si>
    <t>Cotilla Conceiçao, José</t>
  </si>
  <si>
    <t>107408</t>
  </si>
  <si>
    <t>van der Kooij, Alex</t>
  </si>
  <si>
    <t>107410</t>
  </si>
  <si>
    <t>Westgeest, Babette</t>
  </si>
  <si>
    <t>107416</t>
  </si>
  <si>
    <t>van den Broek, Wil</t>
  </si>
  <si>
    <t>107419</t>
  </si>
  <si>
    <t>Stipkovits, Julia</t>
  </si>
  <si>
    <t>107421</t>
  </si>
  <si>
    <t>de Jong, Fenne</t>
  </si>
  <si>
    <t>107422</t>
  </si>
  <si>
    <t>van Cauter, Dorien</t>
  </si>
  <si>
    <t>107427</t>
  </si>
  <si>
    <t>Hulsebos, Rob</t>
  </si>
  <si>
    <t>107428</t>
  </si>
  <si>
    <t>Schaminee, Saar</t>
  </si>
  <si>
    <t>107433</t>
  </si>
  <si>
    <t>Geuzinge, Liesbeth</t>
  </si>
  <si>
    <t>107434</t>
  </si>
  <si>
    <t>Meijer, Anna</t>
  </si>
  <si>
    <t>107435</t>
  </si>
  <si>
    <t>Brown, Alison</t>
  </si>
  <si>
    <t>107437</t>
  </si>
  <si>
    <t>van der Bijl, Willem</t>
  </si>
  <si>
    <t>107440</t>
  </si>
  <si>
    <t>Bouten - de Wachter, Mirjam</t>
  </si>
  <si>
    <t>438410</t>
  </si>
  <si>
    <t>107441</t>
  </si>
  <si>
    <t>Dahmani, Selma</t>
  </si>
  <si>
    <t>107446</t>
  </si>
  <si>
    <t>Roozen, Kees</t>
  </si>
  <si>
    <t>107447</t>
  </si>
  <si>
    <t>Klein, Thom</t>
  </si>
  <si>
    <t>107448</t>
  </si>
  <si>
    <t>Meershoek, Larissa</t>
  </si>
  <si>
    <t>107450</t>
  </si>
  <si>
    <t>van der Ploeg, Eric</t>
  </si>
  <si>
    <t>107455</t>
  </si>
  <si>
    <t>107459</t>
  </si>
  <si>
    <t>Hop, Ryan</t>
  </si>
  <si>
    <t>107461</t>
  </si>
  <si>
    <t>van den Boomen, Nick</t>
  </si>
  <si>
    <t>107462</t>
  </si>
  <si>
    <t>Smit, Nienke</t>
  </si>
  <si>
    <t>107468</t>
  </si>
  <si>
    <t>107469</t>
  </si>
  <si>
    <t>Pol, Myrthe</t>
  </si>
  <si>
    <t>107471</t>
  </si>
  <si>
    <t>107472</t>
  </si>
  <si>
    <t>van Acht, Lieke</t>
  </si>
  <si>
    <t>107473</t>
  </si>
  <si>
    <t>107475</t>
  </si>
  <si>
    <t>107476</t>
  </si>
  <si>
    <t>107478</t>
  </si>
  <si>
    <t>de Weerd, Anouk</t>
  </si>
  <si>
    <t>107479</t>
  </si>
  <si>
    <t>Lokin, Hidde</t>
  </si>
  <si>
    <t>107482</t>
  </si>
  <si>
    <t>107483</t>
  </si>
  <si>
    <t>Mermans, Rik</t>
  </si>
  <si>
    <t>107484</t>
  </si>
  <si>
    <t>107487</t>
  </si>
  <si>
    <t>107488</t>
  </si>
  <si>
    <t>Wulffraat, Marieke</t>
  </si>
  <si>
    <t>107492</t>
  </si>
  <si>
    <t>107493</t>
  </si>
  <si>
    <t>van Poppel, Kim</t>
  </si>
  <si>
    <t>107494</t>
  </si>
  <si>
    <t>Venezia, Maria</t>
  </si>
  <si>
    <t>107495</t>
  </si>
  <si>
    <t>141000</t>
  </si>
  <si>
    <t>107496</t>
  </si>
  <si>
    <t>107498</t>
  </si>
  <si>
    <t>107501</t>
  </si>
  <si>
    <t>de Graaff, Erna</t>
  </si>
  <si>
    <t>107502</t>
  </si>
  <si>
    <t>107504</t>
  </si>
  <si>
    <t>107505</t>
  </si>
  <si>
    <t>Vedder, Marion</t>
  </si>
  <si>
    <t>107507</t>
  </si>
  <si>
    <t>Verwijmeren, Richard</t>
  </si>
  <si>
    <t>107513</t>
  </si>
  <si>
    <t>van Hek, Jace-Nathanael</t>
  </si>
  <si>
    <t>107514</t>
  </si>
  <si>
    <t>Geertsema, Evelien</t>
  </si>
  <si>
    <t>107517</t>
  </si>
  <si>
    <t>Maas, Wim</t>
  </si>
  <si>
    <t>107520</t>
  </si>
  <si>
    <t>Dekkers, Laura</t>
  </si>
  <si>
    <t>107522</t>
  </si>
  <si>
    <t>Verstappen, Féline</t>
  </si>
  <si>
    <t>107528</t>
  </si>
  <si>
    <t>Wubben, Flip</t>
  </si>
  <si>
    <t>107533</t>
  </si>
  <si>
    <t>107534</t>
  </si>
  <si>
    <t>107536</t>
  </si>
  <si>
    <t>107537</t>
  </si>
  <si>
    <t>107540</t>
  </si>
  <si>
    <t>107541</t>
  </si>
  <si>
    <t>107542</t>
  </si>
  <si>
    <t>107544</t>
  </si>
  <si>
    <t>Mientjes, Marius</t>
  </si>
  <si>
    <t>107550</t>
  </si>
  <si>
    <t>Simons, Ellen</t>
  </si>
  <si>
    <t>107555</t>
  </si>
  <si>
    <t>Broos, René</t>
  </si>
  <si>
    <t>107558</t>
  </si>
  <si>
    <t>Oosterhuis, Ekko</t>
  </si>
  <si>
    <t>107559</t>
  </si>
  <si>
    <t>Kapur, Varad</t>
  </si>
  <si>
    <t>107564</t>
  </si>
  <si>
    <t>Spronk, Cor</t>
  </si>
  <si>
    <t>107567</t>
  </si>
  <si>
    <t>Ahuluheluw, Willem</t>
  </si>
  <si>
    <t>107568</t>
  </si>
  <si>
    <t>El Mahboub, Zakaria</t>
  </si>
  <si>
    <t>107570</t>
  </si>
  <si>
    <t>Ngamalolo, Nathan</t>
  </si>
  <si>
    <t>107571</t>
  </si>
  <si>
    <t>Hernandez Ureña, Patrick</t>
  </si>
  <si>
    <t>107572</t>
  </si>
  <si>
    <t>Nuvelstijn, Iris</t>
  </si>
  <si>
    <t>107573</t>
  </si>
  <si>
    <t>Smulders, Anouk</t>
  </si>
  <si>
    <t>107574</t>
  </si>
  <si>
    <t>107575</t>
  </si>
  <si>
    <t>107577</t>
  </si>
  <si>
    <t>Leijten, Anna</t>
  </si>
  <si>
    <t>107579</t>
  </si>
  <si>
    <t>Sellathurai, Sander</t>
  </si>
  <si>
    <t>107580</t>
  </si>
  <si>
    <t>Sparidans, Anne</t>
  </si>
  <si>
    <t>203920</t>
  </si>
  <si>
    <t>107581</t>
  </si>
  <si>
    <t>107583</t>
  </si>
  <si>
    <t>107584</t>
  </si>
  <si>
    <t>107586</t>
  </si>
  <si>
    <t>107590</t>
  </si>
  <si>
    <t>107591</t>
  </si>
  <si>
    <t>Reijven, Frans</t>
  </si>
  <si>
    <t>107596</t>
  </si>
  <si>
    <t>Megens, Michel</t>
  </si>
  <si>
    <t>107598</t>
  </si>
  <si>
    <t>Brouwers, Aaron</t>
  </si>
  <si>
    <t>107599</t>
  </si>
  <si>
    <t>Overmars, Anouk</t>
  </si>
  <si>
    <t>107601</t>
  </si>
  <si>
    <t>Cotos, Ioana</t>
  </si>
  <si>
    <t>107603</t>
  </si>
  <si>
    <t>van der Weert - Neet, Margo</t>
  </si>
  <si>
    <t>107604</t>
  </si>
  <si>
    <t>107608</t>
  </si>
  <si>
    <t>Konings, Arian</t>
  </si>
  <si>
    <t>107610</t>
  </si>
  <si>
    <t>107611</t>
  </si>
  <si>
    <t>107612</t>
  </si>
  <si>
    <t>van der Wijst, Yorn</t>
  </si>
  <si>
    <t>107614</t>
  </si>
  <si>
    <t>107616</t>
  </si>
  <si>
    <t>Jansen, Michaëla</t>
  </si>
  <si>
    <t>107621</t>
  </si>
  <si>
    <t>107623</t>
  </si>
  <si>
    <t>107625</t>
  </si>
  <si>
    <t>Visser, Chris</t>
  </si>
  <si>
    <t>107626</t>
  </si>
  <si>
    <t>107627</t>
  </si>
  <si>
    <t>107628</t>
  </si>
  <si>
    <t>Kemp, Ton</t>
  </si>
  <si>
    <t>107630</t>
  </si>
  <si>
    <t>Kapteijn, Deirdre</t>
  </si>
  <si>
    <t>107632</t>
  </si>
  <si>
    <t>van Gink, Robert-jan</t>
  </si>
  <si>
    <t>107633</t>
  </si>
  <si>
    <t>Kuijsters, Kevin</t>
  </si>
  <si>
    <t>107634</t>
  </si>
  <si>
    <t>107641</t>
  </si>
  <si>
    <t>107643</t>
  </si>
  <si>
    <t>Islami, Edison</t>
  </si>
  <si>
    <t>107644</t>
  </si>
  <si>
    <t>Raats, Jake</t>
  </si>
  <si>
    <t>107645</t>
  </si>
  <si>
    <t>van Hoek, Ronald</t>
  </si>
  <si>
    <t>107656</t>
  </si>
  <si>
    <t>Postma, Willemijn</t>
  </si>
  <si>
    <t>107657</t>
  </si>
  <si>
    <t>van Noord, Coen</t>
  </si>
  <si>
    <t>107659</t>
  </si>
  <si>
    <t>107660</t>
  </si>
  <si>
    <t>107663</t>
  </si>
  <si>
    <t>Janssens, Pepijn</t>
  </si>
  <si>
    <t>107664</t>
  </si>
  <si>
    <t>Kuijpers, Jordy</t>
  </si>
  <si>
    <t>107665</t>
  </si>
  <si>
    <t>Brands, Danique</t>
  </si>
  <si>
    <t>107667</t>
  </si>
  <si>
    <t>Alhamaideh, Rayan</t>
  </si>
  <si>
    <t>107668</t>
  </si>
  <si>
    <t>Schellekens, Sander</t>
  </si>
  <si>
    <t>107669</t>
  </si>
  <si>
    <t>107670</t>
  </si>
  <si>
    <t>107672</t>
  </si>
  <si>
    <t>107674</t>
  </si>
  <si>
    <t>Skytta, Fanni</t>
  </si>
  <si>
    <t>107679</t>
  </si>
  <si>
    <t>107681</t>
  </si>
  <si>
    <t>107682</t>
  </si>
  <si>
    <t>107683</t>
  </si>
  <si>
    <t>107684</t>
  </si>
  <si>
    <t>Giljamse, Roos</t>
  </si>
  <si>
    <t>107685</t>
  </si>
  <si>
    <t>Helander, Roosa</t>
  </si>
  <si>
    <t>107687</t>
  </si>
  <si>
    <t>107688</t>
  </si>
  <si>
    <t>Alberda, Johanna</t>
  </si>
  <si>
    <t>107692</t>
  </si>
  <si>
    <t>107693</t>
  </si>
  <si>
    <t>den Aantrekker, Marcel</t>
  </si>
  <si>
    <t>107694</t>
  </si>
  <si>
    <t>Wijnings, Kim</t>
  </si>
  <si>
    <t>107695</t>
  </si>
  <si>
    <t>van Groningen, Sandra</t>
  </si>
  <si>
    <t>107696</t>
  </si>
  <si>
    <t>van Look - Visser, Gabriëlle</t>
  </si>
  <si>
    <t>553920</t>
  </si>
  <si>
    <t>107698</t>
  </si>
  <si>
    <t>den Ouden, Romy</t>
  </si>
  <si>
    <t>107701</t>
  </si>
  <si>
    <t>Noël, Nicolas</t>
  </si>
  <si>
    <t>107711</t>
  </si>
  <si>
    <t>de Koning, Synthia</t>
  </si>
  <si>
    <t>107715</t>
  </si>
  <si>
    <t>107716</t>
  </si>
  <si>
    <t>van Schaik, Summer</t>
  </si>
  <si>
    <t>107717</t>
  </si>
  <si>
    <t>Ceylan, Atakan</t>
  </si>
  <si>
    <t>107718</t>
  </si>
  <si>
    <t>107725</t>
  </si>
  <si>
    <t>Thielen, Benthe</t>
  </si>
  <si>
    <t>107727</t>
  </si>
  <si>
    <t>Klaren, Loes</t>
  </si>
  <si>
    <t>107728</t>
  </si>
  <si>
    <t>107732</t>
  </si>
  <si>
    <t>107736</t>
  </si>
  <si>
    <t>Heyman, Lisa</t>
  </si>
  <si>
    <t>107737</t>
  </si>
  <si>
    <t>Jussen, Elsje</t>
  </si>
  <si>
    <t>107739</t>
  </si>
  <si>
    <t>Daoud, Sophie</t>
  </si>
  <si>
    <t>107740</t>
  </si>
  <si>
    <t>Thijssen, Nina</t>
  </si>
  <si>
    <t>107745</t>
  </si>
  <si>
    <t>107746</t>
  </si>
  <si>
    <t>107750</t>
  </si>
  <si>
    <t>107754</t>
  </si>
  <si>
    <t>Shokouri, Omaid</t>
  </si>
  <si>
    <t>107755</t>
  </si>
  <si>
    <t>Spakman, Harmen</t>
  </si>
  <si>
    <t>107756</t>
  </si>
  <si>
    <t>107759</t>
  </si>
  <si>
    <t>Kisters, Marijn</t>
  </si>
  <si>
    <t>107762</t>
  </si>
  <si>
    <t>107770</t>
  </si>
  <si>
    <t>107771</t>
  </si>
  <si>
    <t>Neys, Samuel</t>
  </si>
  <si>
    <t>107773</t>
  </si>
  <si>
    <t>107805</t>
  </si>
  <si>
    <t>Hazelhorst, Marlinde</t>
  </si>
  <si>
    <t>383920</t>
  </si>
  <si>
    <t>107811</t>
  </si>
  <si>
    <t>107814</t>
  </si>
  <si>
    <t>Overes, Jonathan</t>
  </si>
  <si>
    <t>371170</t>
  </si>
  <si>
    <t>107817</t>
  </si>
  <si>
    <t>van der Zalm, Jade</t>
  </si>
  <si>
    <t>107827</t>
  </si>
  <si>
    <t>van Opstal, Demi</t>
  </si>
  <si>
    <t>107832</t>
  </si>
  <si>
    <t>Volleberg, Lars</t>
  </si>
  <si>
    <t>107833</t>
  </si>
  <si>
    <t>107834</t>
  </si>
  <si>
    <t>107837</t>
  </si>
  <si>
    <t>107845</t>
  </si>
  <si>
    <t>Jacobus meergenaamd van der Zanden, Elise</t>
  </si>
  <si>
    <t>107859</t>
  </si>
  <si>
    <t>107862</t>
  </si>
  <si>
    <t>107866</t>
  </si>
  <si>
    <t>107875</t>
  </si>
  <si>
    <t>107877</t>
  </si>
  <si>
    <t>107880</t>
  </si>
  <si>
    <t>107881</t>
  </si>
  <si>
    <t>107882</t>
  </si>
  <si>
    <t>Claessens, Johr</t>
  </si>
  <si>
    <t>107883</t>
  </si>
  <si>
    <t>Bollen, Kasper</t>
  </si>
  <si>
    <t>107885</t>
  </si>
  <si>
    <t>107887</t>
  </si>
  <si>
    <t>Engelen, Sanne</t>
  </si>
  <si>
    <t>107895</t>
  </si>
  <si>
    <t>Güclü, Tugba</t>
  </si>
  <si>
    <t>107902</t>
  </si>
  <si>
    <t>van Opdorp, Deborah</t>
  </si>
  <si>
    <t>107908</t>
  </si>
  <si>
    <t>van der Vlis, Fred</t>
  </si>
  <si>
    <t>107923</t>
  </si>
  <si>
    <t>107924</t>
  </si>
  <si>
    <t>107925</t>
  </si>
  <si>
    <t>107926</t>
  </si>
  <si>
    <t>107927</t>
  </si>
  <si>
    <t>107928</t>
  </si>
  <si>
    <t>107929</t>
  </si>
  <si>
    <t>107930</t>
  </si>
  <si>
    <t>Perik, Dagmar</t>
  </si>
  <si>
    <t>107932</t>
  </si>
  <si>
    <t>107933</t>
  </si>
  <si>
    <t>107935</t>
  </si>
  <si>
    <t>Butter, Norah</t>
  </si>
  <si>
    <t>107938</t>
  </si>
  <si>
    <t>107941</t>
  </si>
  <si>
    <t>Houdijk, Fleur</t>
  </si>
  <si>
    <t>107950</t>
  </si>
  <si>
    <t>Mosch, Noek</t>
  </si>
  <si>
    <t>107951</t>
  </si>
  <si>
    <t>van den Berg, Deveny</t>
  </si>
  <si>
    <t>107953</t>
  </si>
  <si>
    <t>107954</t>
  </si>
  <si>
    <t>107958</t>
  </si>
  <si>
    <t>Grijsbach, Dewi</t>
  </si>
  <si>
    <t>107964</t>
  </si>
  <si>
    <t>Vermeer, Ward</t>
  </si>
  <si>
    <t>107966</t>
  </si>
  <si>
    <t>Aarts, Stef</t>
  </si>
  <si>
    <t>107967</t>
  </si>
  <si>
    <t>Buijsen, Thomas</t>
  </si>
  <si>
    <t>107968</t>
  </si>
  <si>
    <t>Kurman, Mertcan</t>
  </si>
  <si>
    <t>107969</t>
  </si>
  <si>
    <t>107970</t>
  </si>
  <si>
    <t>Puente Arias, Joeli</t>
  </si>
  <si>
    <t>107973</t>
  </si>
  <si>
    <t>de Wolf, Dagmar</t>
  </si>
  <si>
    <t>107974</t>
  </si>
  <si>
    <t>van Sprundel, Roland</t>
  </si>
  <si>
    <t>107975</t>
  </si>
  <si>
    <t>Islami, Edsion</t>
  </si>
  <si>
    <t>107976</t>
  </si>
  <si>
    <t>Dorenbosch, Aline</t>
  </si>
  <si>
    <t>107979</t>
  </si>
  <si>
    <t>Peters, Cynthia</t>
  </si>
  <si>
    <t>107981</t>
  </si>
  <si>
    <t>van Liesdonk, Max</t>
  </si>
  <si>
    <t>107982</t>
  </si>
  <si>
    <t>Oppermans, Kenneth</t>
  </si>
  <si>
    <t>107983</t>
  </si>
  <si>
    <t>Drijdijk, Tonny</t>
  </si>
  <si>
    <t>107984</t>
  </si>
  <si>
    <t>Norberg, Adam</t>
  </si>
  <si>
    <t>107985</t>
  </si>
  <si>
    <t>107987</t>
  </si>
  <si>
    <t>Bond, Ruben</t>
  </si>
  <si>
    <t>107988</t>
  </si>
  <si>
    <t>Groot, Tassiana</t>
  </si>
  <si>
    <t>107989</t>
  </si>
  <si>
    <t>107990</t>
  </si>
  <si>
    <t>Potters, Marvin</t>
  </si>
  <si>
    <t>107991</t>
  </si>
  <si>
    <t>107992</t>
  </si>
  <si>
    <t>van der Heijden, Yvonne</t>
  </si>
  <si>
    <t>107993</t>
  </si>
  <si>
    <t>van Ewijk, Kelsey</t>
  </si>
  <si>
    <t>107994</t>
  </si>
  <si>
    <t>Laurant, Theun</t>
  </si>
  <si>
    <t>107995</t>
  </si>
  <si>
    <t>Vermeulen, Kirsten</t>
  </si>
  <si>
    <t>107996</t>
  </si>
  <si>
    <t>107997</t>
  </si>
  <si>
    <t>Rios Loyola, Larissa</t>
  </si>
  <si>
    <t>107998</t>
  </si>
  <si>
    <t>Mattheijer, Gijs</t>
  </si>
  <si>
    <t>107999</t>
  </si>
  <si>
    <t>Gremmen, Mariola</t>
  </si>
  <si>
    <t>108000</t>
  </si>
  <si>
    <t>Marcus, Hans</t>
  </si>
  <si>
    <t>EXTERNE</t>
  </si>
  <si>
    <t>E</t>
  </si>
  <si>
    <t>400002422</t>
  </si>
  <si>
    <t>400002549</t>
  </si>
  <si>
    <t>Lemmens, Mark</t>
  </si>
  <si>
    <t>400002824</t>
  </si>
  <si>
    <t>Adjiembaks, Sheila</t>
  </si>
  <si>
    <t>400002886</t>
  </si>
  <si>
    <t>Hoeberichts, Minou</t>
  </si>
  <si>
    <t>400003728</t>
  </si>
  <si>
    <t>400004291</t>
  </si>
  <si>
    <t>Kipping, Gerdjan</t>
  </si>
  <si>
    <t>400005052</t>
  </si>
  <si>
    <t>Kerstens - van Tol, Rianne</t>
  </si>
  <si>
    <t>400006914</t>
  </si>
  <si>
    <t>400007015</t>
  </si>
  <si>
    <t>400009799</t>
  </si>
  <si>
    <t>Vromans, Lia</t>
  </si>
  <si>
    <t>400009854</t>
  </si>
  <si>
    <t>Willems, Irene</t>
  </si>
  <si>
    <t>400010013</t>
  </si>
  <si>
    <t>van Gijn, Ron</t>
  </si>
  <si>
    <t>400010462</t>
  </si>
  <si>
    <t>van Nimwegen, Paul</t>
  </si>
  <si>
    <t>400010472</t>
  </si>
  <si>
    <t>van de Wetering, Monique</t>
  </si>
  <si>
    <t>400010481</t>
  </si>
  <si>
    <t>Wezepoel, Paul</t>
  </si>
  <si>
    <t>400010824</t>
  </si>
  <si>
    <t>Kromhout, Diane</t>
  </si>
  <si>
    <t>400010992</t>
  </si>
  <si>
    <t>Verberkt, Bart</t>
  </si>
  <si>
    <t>400011007</t>
  </si>
  <si>
    <t>Schepers, Kevin</t>
  </si>
  <si>
    <t>400011015</t>
  </si>
  <si>
    <t>400011238</t>
  </si>
  <si>
    <t>Schut, Jacqueline</t>
  </si>
  <si>
    <t>400011301</t>
  </si>
  <si>
    <t>Doornik, Eric</t>
  </si>
  <si>
    <t>500006</t>
  </si>
  <si>
    <t>500009</t>
  </si>
  <si>
    <t>Streep, Cynthia</t>
  </si>
  <si>
    <t>500010</t>
  </si>
  <si>
    <t>Smallegang, Albert-Jan</t>
  </si>
  <si>
    <t>500011</t>
  </si>
  <si>
    <t>500012</t>
  </si>
  <si>
    <t>Roozekrans, Danielle</t>
  </si>
  <si>
    <t>500013</t>
  </si>
  <si>
    <t>Sengers, Paco</t>
  </si>
  <si>
    <t>500014</t>
  </si>
  <si>
    <t>500015</t>
  </si>
  <si>
    <t>Msellemi, Amel</t>
  </si>
  <si>
    <t>500016</t>
  </si>
  <si>
    <t>500017</t>
  </si>
  <si>
    <t>Berns, Lisette</t>
  </si>
  <si>
    <t>600001</t>
  </si>
  <si>
    <t>Poel, Roland van der</t>
  </si>
  <si>
    <t>383900</t>
  </si>
  <si>
    <t>731901</t>
  </si>
  <si>
    <t>Docent HBO OND160076O, vgv-2311</t>
  </si>
  <si>
    <t>V</t>
  </si>
  <si>
    <t>731902</t>
  </si>
  <si>
    <t>Docent HBO OND160076O, vgv-2312</t>
  </si>
  <si>
    <t>731903</t>
  </si>
  <si>
    <t>Senior medewerker bedrijfsvoering GEN672, vgv-2313</t>
  </si>
  <si>
    <t>750901</t>
  </si>
  <si>
    <t>Beleidsadviseur GEN372076O, vgv-2392</t>
  </si>
  <si>
    <t>775801</t>
  </si>
  <si>
    <t>medewerker bedrij vgv-692, Senior</t>
  </si>
  <si>
    <t>775901</t>
  </si>
  <si>
    <t>Coördinator GEN491076O, vgv-2559</t>
  </si>
  <si>
    <t>811804</t>
  </si>
  <si>
    <t>werkplaatsen 18-119, Coordinator</t>
  </si>
  <si>
    <t>811805</t>
  </si>
  <si>
    <t>811902</t>
  </si>
  <si>
    <t>Coordinator Academiebureau, 18-297</t>
  </si>
  <si>
    <t>811903</t>
  </si>
  <si>
    <t>Docent HBO, 19-040</t>
  </si>
  <si>
    <t>811904</t>
  </si>
  <si>
    <t>werkplaatsmeesters voor de grafische wer, 19-084</t>
  </si>
  <si>
    <t>811905</t>
  </si>
  <si>
    <t>Assistant Manager Centre of Applied Rese, 19-142</t>
  </si>
  <si>
    <t>811906</t>
  </si>
  <si>
    <t>811907</t>
  </si>
  <si>
    <t>Onderwijsinnovator en docent Theorie &amp; S, 19-147</t>
  </si>
  <si>
    <t>811908</t>
  </si>
  <si>
    <t>Opleidingscoordinator , 19-150</t>
  </si>
  <si>
    <t>811909</t>
  </si>
  <si>
    <t>Werkplaatsmeester voor de grafische werk, 19-170</t>
  </si>
  <si>
    <t>811910</t>
  </si>
  <si>
    <t>Theory tutor in Situated Design, 19-175</t>
  </si>
  <si>
    <t>811911</t>
  </si>
  <si>
    <t>TECHNIEKDOCENT - FOTOGRAFIE &amp; FILM, 19-226</t>
  </si>
  <si>
    <t>811912</t>
  </si>
  <si>
    <t>TECHNIEKDOCENT - FOTOGRAFIE &amp; FILM, 19-227</t>
  </si>
  <si>
    <t>811913</t>
  </si>
  <si>
    <t>811914</t>
  </si>
  <si>
    <t>812807</t>
  </si>
  <si>
    <t>Natuur en Techniek 18-211, Docent</t>
  </si>
  <si>
    <t>812901</t>
  </si>
  <si>
    <t>Docent Natuur en Techniek, 18-326</t>
  </si>
  <si>
    <t>812902</t>
  </si>
  <si>
    <t>Docent Rekenen/wiskunde didactiek, 18-327</t>
  </si>
  <si>
    <t>812903</t>
  </si>
  <si>
    <t>Docent Nederlands, 18-350</t>
  </si>
  <si>
    <t>812904</t>
  </si>
  <si>
    <t>812905</t>
  </si>
  <si>
    <t>medewerker kenniscentrum Pabo, 19-085</t>
  </si>
  <si>
    <t>812906</t>
  </si>
  <si>
    <t>Docent beeldende vorming, 19-143</t>
  </si>
  <si>
    <t>812907</t>
  </si>
  <si>
    <t>Docent Rekenen / wiskunde didactiek, 19-220</t>
  </si>
  <si>
    <t>812908</t>
  </si>
  <si>
    <t>812909</t>
  </si>
  <si>
    <t>812910</t>
  </si>
  <si>
    <t>814804</t>
  </si>
  <si>
    <t>Docent Engels/ Communicatie (Nederlands), 18-280</t>
  </si>
  <si>
    <t>814901</t>
  </si>
  <si>
    <t>Onderwijskundige/ Kwaliteitsfunctionaris, 18-307</t>
  </si>
  <si>
    <t>814902</t>
  </si>
  <si>
    <t>Docent Bouwtechnische Bedrijfskunde, 18-330</t>
  </si>
  <si>
    <t>814903</t>
  </si>
  <si>
    <t>Docent Bouwtechniek, 18-343</t>
  </si>
  <si>
    <t>814904</t>
  </si>
  <si>
    <t>Docent Bouwtechniek, 19-125</t>
  </si>
  <si>
    <t>814905</t>
  </si>
  <si>
    <t>Docent Civiele Techniek, 19-136</t>
  </si>
  <si>
    <t>814906</t>
  </si>
  <si>
    <t>Docent Installatietechniek, 19-177</t>
  </si>
  <si>
    <t>814907</t>
  </si>
  <si>
    <t>Docent Installatietechniek, 19-178</t>
  </si>
  <si>
    <t>814908</t>
  </si>
  <si>
    <t>Docent Engels/ Communicatie (Nederlands), 19-218</t>
  </si>
  <si>
    <t>814909</t>
  </si>
  <si>
    <t>Docent Engels/ Communicatie (Nederlands), 19-219</t>
  </si>
  <si>
    <t>814910</t>
  </si>
  <si>
    <t>Docent Bouwkunde, 19-221</t>
  </si>
  <si>
    <t>814911</t>
  </si>
  <si>
    <t>Docent Bouwkunde, 19-222</t>
  </si>
  <si>
    <t>814912</t>
  </si>
  <si>
    <t>Docent Ruimtelijke Ontwikkeling, 19-223</t>
  </si>
  <si>
    <t>814913</t>
  </si>
  <si>
    <t>Docent Ruimtelijke Ontwikkeling, 19-224</t>
  </si>
  <si>
    <t>814914</t>
  </si>
  <si>
    <t>814915</t>
  </si>
  <si>
    <t>814916</t>
  </si>
  <si>
    <t>814917</t>
  </si>
  <si>
    <t>814918</t>
  </si>
  <si>
    <t>814919</t>
  </si>
  <si>
    <t>817816</t>
  </si>
  <si>
    <t>Informatica en Sof 18-014, Docent</t>
  </si>
  <si>
    <t>817821</t>
  </si>
  <si>
    <t>Informatica en Dat 18-072, Docent</t>
  </si>
  <si>
    <t>817825</t>
  </si>
  <si>
    <t>Industriële Automa 18-088, Docent</t>
  </si>
  <si>
    <t>817833</t>
  </si>
  <si>
    <t>Osiriscoördinator, 18-181</t>
  </si>
  <si>
    <t>817834</t>
  </si>
  <si>
    <t>Informatiemanageme 18-187, Docent</t>
  </si>
  <si>
    <t>817835</t>
  </si>
  <si>
    <t>Innovatiemanagemen 18-188, Docent</t>
  </si>
  <si>
    <t>817838</t>
  </si>
  <si>
    <t>Onderzoekend ontwe 18-217, Docent</t>
  </si>
  <si>
    <t>817839</t>
  </si>
  <si>
    <t>communicatieve vaa 18-218, Docent</t>
  </si>
  <si>
    <t>173900</t>
  </si>
  <si>
    <t>817840</t>
  </si>
  <si>
    <t>Elektrontechniek 18-245, Docent</t>
  </si>
  <si>
    <t>817842</t>
  </si>
  <si>
    <t>Docent Elektrotechniek, 18-245</t>
  </si>
  <si>
    <t>817901</t>
  </si>
  <si>
    <t>Onderwijskundige, 18-257</t>
  </si>
  <si>
    <t>817902</t>
  </si>
  <si>
    <t>Docent Informatica en Softwareontwikkeli, 18-265</t>
  </si>
  <si>
    <t>817903</t>
  </si>
  <si>
    <t>Docent Grafisch Ontwerp, 18-292</t>
  </si>
  <si>
    <t>817904</t>
  </si>
  <si>
    <t>Docent Informatiemanagement met expertis, 18-305</t>
  </si>
  <si>
    <t>817905</t>
  </si>
  <si>
    <t>Docent Technische Bedrijfskunde met kenn, 18-306</t>
  </si>
  <si>
    <t>817906</t>
  </si>
  <si>
    <t>Docent Techniek en Logistiek t.b.v. Tech, 18-315</t>
  </si>
  <si>
    <t>817907</t>
  </si>
  <si>
    <t>Docent Automatisering bij de opleiding E, 18-334</t>
  </si>
  <si>
    <t>817908</t>
  </si>
  <si>
    <t>Docent bij de opleiding Technische Infor, 18-335</t>
  </si>
  <si>
    <t>817909</t>
  </si>
  <si>
    <t>Instructeur Automatisering bij de opleid, 18-336</t>
  </si>
  <si>
    <t>817910</t>
  </si>
  <si>
    <t>Docent Theorie &amp; Communicatie voor Ontwe, 18-337</t>
  </si>
  <si>
    <t>817911</t>
  </si>
  <si>
    <t>Docent Informatiemanagement , 18-344</t>
  </si>
  <si>
    <t>817912</t>
  </si>
  <si>
    <t>Docent Techniek en Logistiek, 18-345</t>
  </si>
  <si>
    <t>817913</t>
  </si>
  <si>
    <t>Docent Innovatiemanagement en/of Sustain, 18-346</t>
  </si>
  <si>
    <t>817914</t>
  </si>
  <si>
    <t>Docent/Onderzoeker ICT en Data, 18-347</t>
  </si>
  <si>
    <t>817915</t>
  </si>
  <si>
    <t>Docent ICT - Bedrijfsinformatica , 18-348</t>
  </si>
  <si>
    <t>817916</t>
  </si>
  <si>
    <t>Docent Automatisering bij de opleiding E, 19-026</t>
  </si>
  <si>
    <t>817917</t>
  </si>
  <si>
    <t>Docent Informatica en Softwareontwikkeli, 19-030</t>
  </si>
  <si>
    <t>817918</t>
  </si>
  <si>
    <t>Docent/coach Informatie- en Procesmanage, 19-041</t>
  </si>
  <si>
    <t>817919</t>
  </si>
  <si>
    <t>Docent Creatieve Technologie, 19-049</t>
  </si>
  <si>
    <t>817920</t>
  </si>
  <si>
    <t>Docent Onderzoekend ontwerpen, 19-050</t>
  </si>
  <si>
    <t>817921</t>
  </si>
  <si>
    <t>Docent/coach Innovatie &amp; Sustainability , 19-051</t>
  </si>
  <si>
    <t>817922</t>
  </si>
  <si>
    <t>Docent/coach Techniek en Logistiek, 19-052</t>
  </si>
  <si>
    <t>817923</t>
  </si>
  <si>
    <t>Docent HBO, 19-055</t>
  </si>
  <si>
    <t>817924</t>
  </si>
  <si>
    <t>Docent/Onderzoeker ICT en Data, 19-056</t>
  </si>
  <si>
    <t>817925</t>
  </si>
  <si>
    <t>Docent ICT - Bedrijfsinformatica , 19-057</t>
  </si>
  <si>
    <t>817926</t>
  </si>
  <si>
    <t>Basisdocent vormgeving, 19-075</t>
  </si>
  <si>
    <t>817927</t>
  </si>
  <si>
    <t>Docent Vormgeving, 19-076</t>
  </si>
  <si>
    <t>817928</t>
  </si>
  <si>
    <t>Docent Industriële Automatisering voor d, 19-083</t>
  </si>
  <si>
    <t>817929</t>
  </si>
  <si>
    <t>817930</t>
  </si>
  <si>
    <t>Docent/coach Communicatieve vaardigheden, 19-094</t>
  </si>
  <si>
    <t>817931</t>
  </si>
  <si>
    <t>Docent/coach professionele vaardigheden , 19-132</t>
  </si>
  <si>
    <t>817932</t>
  </si>
  <si>
    <t>Docent/coach kwantitatieve vakken (Techn, 19-151</t>
  </si>
  <si>
    <t>817933</t>
  </si>
  <si>
    <t>817934</t>
  </si>
  <si>
    <t>Docent Informatica, 19-182</t>
  </si>
  <si>
    <t>817935</t>
  </si>
  <si>
    <t>Docent/coach Elektrotechniek , 19-211</t>
  </si>
  <si>
    <t>817936</t>
  </si>
  <si>
    <t>Docent/coach Supply Chain Management (Te, 19-214</t>
  </si>
  <si>
    <t>817937</t>
  </si>
  <si>
    <t>Docent/coach en projectbegeleider Data/I, 19-215</t>
  </si>
  <si>
    <t>817938</t>
  </si>
  <si>
    <t>Docent/coach Informatica, 19-216</t>
  </si>
  <si>
    <t>817939</t>
  </si>
  <si>
    <t>Onderwijskundige, 19-217</t>
  </si>
  <si>
    <t>817940</t>
  </si>
  <si>
    <t>Basisdocent HBO, 19-255</t>
  </si>
  <si>
    <t>817941</t>
  </si>
  <si>
    <t>Docent/coach Supply Chain Management (Te, 19-265</t>
  </si>
  <si>
    <t>817942</t>
  </si>
  <si>
    <t>Basisdocent HBO, 19-276</t>
  </si>
  <si>
    <t>818805</t>
  </si>
  <si>
    <t>Analytische chemie 18-108, Docent</t>
  </si>
  <si>
    <t>818806</t>
  </si>
  <si>
    <t>Onderwijsassist 18-177, Technisch</t>
  </si>
  <si>
    <t>818807</t>
  </si>
  <si>
    <t>Onderwijsassist. 18-241, Technisch</t>
  </si>
  <si>
    <t>818901</t>
  </si>
  <si>
    <t>Technisch onderwijsassistent chemie, 18-286</t>
  </si>
  <si>
    <t>818902</t>
  </si>
  <si>
    <t>Docent Analytische Chemie, 19-037</t>
  </si>
  <si>
    <t>818903</t>
  </si>
  <si>
    <t>Basisdocent milieukunde / environmental , 19-048</t>
  </si>
  <si>
    <t>818904</t>
  </si>
  <si>
    <t>Research analist chemie, 19-163</t>
  </si>
  <si>
    <t>818905</t>
  </si>
  <si>
    <t>Docent milieukunde, 19-168</t>
  </si>
  <si>
    <t>818906</t>
  </si>
  <si>
    <t>Technisch onderwijsassistent chemie, 19-188</t>
  </si>
  <si>
    <t>818907</t>
  </si>
  <si>
    <t>Hoofdinstructeur praktijkonderwijs, 19-190</t>
  </si>
  <si>
    <t>818908</t>
  </si>
  <si>
    <t>Medewerker academiebureau, 19-193</t>
  </si>
  <si>
    <t>818909</t>
  </si>
  <si>
    <t>Onderwijskundige in de rol van projectle, 19-208</t>
  </si>
  <si>
    <t>818910</t>
  </si>
  <si>
    <t>818911</t>
  </si>
  <si>
    <t>Adjunct-directeur ATGM, 19-233</t>
  </si>
  <si>
    <t>818912</t>
  </si>
  <si>
    <t>Adjunct-directeur ATGM, 19-234</t>
  </si>
  <si>
    <t>818913</t>
  </si>
  <si>
    <t>818914</t>
  </si>
  <si>
    <t>Technisch onderwijsassistent Biomedisch , 19-250</t>
  </si>
  <si>
    <t>818915</t>
  </si>
  <si>
    <t>Docent Analytische Chemie, 19-251</t>
  </si>
  <si>
    <t>818916</t>
  </si>
  <si>
    <t>Medewerker onderwijslogistieke ondersteu, 19-275</t>
  </si>
  <si>
    <t>819001</t>
  </si>
  <si>
    <t>Docent Verpleegkunde, 19-271</t>
  </si>
  <si>
    <t>819812</t>
  </si>
  <si>
    <t>ICT in het onde 18-065, Innovator</t>
  </si>
  <si>
    <t>819818</t>
  </si>
  <si>
    <t>Docent Verpleegkunde, 18-103</t>
  </si>
  <si>
    <t>819819</t>
  </si>
  <si>
    <t>Verpleegkunde 18-103, Docent</t>
  </si>
  <si>
    <t>819823</t>
  </si>
  <si>
    <t>Verpleegkunde 18-237, Docent</t>
  </si>
  <si>
    <t>819901</t>
  </si>
  <si>
    <t>Docent Fysiotherapie, 18-256</t>
  </si>
  <si>
    <t>819902</t>
  </si>
  <si>
    <t>Docent Gezondheidszorgtechnologie en -in, 18-269</t>
  </si>
  <si>
    <t>819903</t>
  </si>
  <si>
    <t>Docent Verpleegkunde, 18-291</t>
  </si>
  <si>
    <t>819904</t>
  </si>
  <si>
    <t>Adjunct-directeur Academie voor gezondhe, 18-294</t>
  </si>
  <si>
    <t>819905</t>
  </si>
  <si>
    <t>819906</t>
  </si>
  <si>
    <t>Docent HBO, 19-002</t>
  </si>
  <si>
    <t>819907</t>
  </si>
  <si>
    <t>Docent Verpleegkunde, 19-065</t>
  </si>
  <si>
    <t>819908</t>
  </si>
  <si>
    <t>Basisdocent HBO, 19-088</t>
  </si>
  <si>
    <t>819909</t>
  </si>
  <si>
    <t>Docent Verpleegkunde, 19-110</t>
  </si>
  <si>
    <t>819910</t>
  </si>
  <si>
    <t>stageconsulent, 19-116</t>
  </si>
  <si>
    <t>819911</t>
  </si>
  <si>
    <t>Administratief medewerker, 19-141</t>
  </si>
  <si>
    <t>819912</t>
  </si>
  <si>
    <t>Studieadviseur, 19-149</t>
  </si>
  <si>
    <t>819913</t>
  </si>
  <si>
    <t>Senior management assistent, 19-164</t>
  </si>
  <si>
    <t>819914</t>
  </si>
  <si>
    <t>Docent Verpleegkunde, 19-172</t>
  </si>
  <si>
    <t>819915</t>
  </si>
  <si>
    <t>Basisdocent HBO, 19-213</t>
  </si>
  <si>
    <t>819916</t>
  </si>
  <si>
    <t>Docent Organisatie / Bedrijfskunde, 19-260</t>
  </si>
  <si>
    <t>821803</t>
  </si>
  <si>
    <t>Online ondernemers 18-109, Docent</t>
  </si>
  <si>
    <t>821901</t>
  </si>
  <si>
    <t>Docent Online Ondernemerschap, 19-066</t>
  </si>
  <si>
    <t>821902</t>
  </si>
  <si>
    <t>Team innovator voor AMBM, lid directiete, 19-115</t>
  </si>
  <si>
    <t>821903</t>
  </si>
  <si>
    <t>821904</t>
  </si>
  <si>
    <t>821905</t>
  </si>
  <si>
    <t>Senior management assistent, 19-161</t>
  </si>
  <si>
    <t>821906</t>
  </si>
  <si>
    <t>Medewerker academiebureau, 19-237</t>
  </si>
  <si>
    <t>821907</t>
  </si>
  <si>
    <t>Docent Online Marketing, 19-267</t>
  </si>
  <si>
    <t>821908</t>
  </si>
  <si>
    <t>823815</t>
  </si>
  <si>
    <t>Coach HRM 18-240, Docent</t>
  </si>
  <si>
    <t>823901</t>
  </si>
  <si>
    <t>(Beginnend) Docent-coach Bedrijfskunde, 18-285</t>
  </si>
  <si>
    <t>823903</t>
  </si>
  <si>
    <t>Medewerker onderwijsbureau met kennis va, 18-316</t>
  </si>
  <si>
    <t>823904</t>
  </si>
  <si>
    <t>Docent-coach HRM, 19-038</t>
  </si>
  <si>
    <t>823905</t>
  </si>
  <si>
    <t>Docent-coach HRM, 19-047</t>
  </si>
  <si>
    <t>823906</t>
  </si>
  <si>
    <t>Docent-coach Bedrijfskunde (met expertis, 19-165</t>
  </si>
  <si>
    <t>823907</t>
  </si>
  <si>
    <t>Docent HBO, 19-209</t>
  </si>
  <si>
    <t>823908</t>
  </si>
  <si>
    <t>Docent HBO, 19-210</t>
  </si>
  <si>
    <t>825610</t>
  </si>
  <si>
    <t>Docent Bedrijfseconomie, 16-405</t>
  </si>
  <si>
    <t>825611</t>
  </si>
  <si>
    <t>825612</t>
  </si>
  <si>
    <t>Docent Recht , 16-298</t>
  </si>
  <si>
    <t>825803</t>
  </si>
  <si>
    <t>academiebureau 18-221, Medewerker</t>
  </si>
  <si>
    <t>825901</t>
  </si>
  <si>
    <t>Medewerker academiebureau, 18-325</t>
  </si>
  <si>
    <t>825902</t>
  </si>
  <si>
    <t>Docent HBO, 19-098</t>
  </si>
  <si>
    <t>825903</t>
  </si>
  <si>
    <t>Docent HBO, 19-100</t>
  </si>
  <si>
    <t>825904</t>
  </si>
  <si>
    <t>Docent HBO, 19-113</t>
  </si>
  <si>
    <t>825905</t>
  </si>
  <si>
    <t>Senior medewerker bedrijfsvoering, 19-129</t>
  </si>
  <si>
    <t>825906</t>
  </si>
  <si>
    <t>Docent en coach Accountancy , 19-130</t>
  </si>
  <si>
    <t>825907</t>
  </si>
  <si>
    <t>Medewerker academiebureau, 19-171</t>
  </si>
  <si>
    <t>826806</t>
  </si>
  <si>
    <t>Verpleegkunde Av 18-197, Docent</t>
  </si>
  <si>
    <t>826810</t>
  </si>
  <si>
    <t>Verpleegkunde 18-244, Docent</t>
  </si>
  <si>
    <t>826811</t>
  </si>
  <si>
    <t>826812</t>
  </si>
  <si>
    <t>826816</t>
  </si>
  <si>
    <t>Docenten Sociale Studies Deeltijd, 18-260</t>
  </si>
  <si>
    <t>826823</t>
  </si>
  <si>
    <t>Docent Verpleegkunde , 18-244</t>
  </si>
  <si>
    <t>826824</t>
  </si>
  <si>
    <t>Docent HBO, 18-308</t>
  </si>
  <si>
    <t>262809</t>
  </si>
  <si>
    <t>826827</t>
  </si>
  <si>
    <t>Docent HBO, 18-329</t>
  </si>
  <si>
    <t>826828</t>
  </si>
  <si>
    <t>Beleidsadviseur, 18-332</t>
  </si>
  <si>
    <t>826829</t>
  </si>
  <si>
    <t>Docent Sociale Studies Deeltijd, 18-261</t>
  </si>
  <si>
    <t>826830</t>
  </si>
  <si>
    <t>826831</t>
  </si>
  <si>
    <t>826901</t>
  </si>
  <si>
    <t>Docent Informatica – software engineerin, 18-270</t>
  </si>
  <si>
    <t>262509</t>
  </si>
  <si>
    <t>826902</t>
  </si>
  <si>
    <t>826903</t>
  </si>
  <si>
    <t>Docent en ontwikkelaar lesmateriaal Werk, 18-283</t>
  </si>
  <si>
    <t>826904</t>
  </si>
  <si>
    <t>Docent/ontwikkelaar mechatronica, 18-290</t>
  </si>
  <si>
    <t>826905</t>
  </si>
  <si>
    <t>Docent business IT &amp; management (BIM), 18-299</t>
  </si>
  <si>
    <t>826906</t>
  </si>
  <si>
    <t>Trainer op het thema ‘Leiden’, 18-303</t>
  </si>
  <si>
    <t>826907</t>
  </si>
  <si>
    <t>Trainer op het thema ‘Verbinden’, 18-304</t>
  </si>
  <si>
    <t>826908</t>
  </si>
  <si>
    <t>adjunct-directeur voor Academie voor del, 18-311</t>
  </si>
  <si>
    <t>826913</t>
  </si>
  <si>
    <t>Docent Accountancy en Finance &amp; Control, 18-313</t>
  </si>
  <si>
    <t>826914</t>
  </si>
  <si>
    <t>Docent Informatica – software engineerin, 18-312</t>
  </si>
  <si>
    <t>826915</t>
  </si>
  <si>
    <t>826916</t>
  </si>
  <si>
    <t>826917</t>
  </si>
  <si>
    <t>Medewerker inzet en roostering , 18-331</t>
  </si>
  <si>
    <t>262900</t>
  </si>
  <si>
    <t>826918</t>
  </si>
  <si>
    <t>Docent Onderzoek en HRM, 18-349</t>
  </si>
  <si>
    <t>826919</t>
  </si>
  <si>
    <t>826920</t>
  </si>
  <si>
    <t>Docent HBO, 19-001</t>
  </si>
  <si>
    <t>826921</t>
  </si>
  <si>
    <t>Docent en ontwikkelaar lesmateriaal Werk, 19-004</t>
  </si>
  <si>
    <t>826922</t>
  </si>
  <si>
    <t>Docent HBO, 19-006</t>
  </si>
  <si>
    <t>826923</t>
  </si>
  <si>
    <t>Docent HBO, 19-007</t>
  </si>
  <si>
    <t>826924</t>
  </si>
  <si>
    <t>Docent Informatica – software engineerin, 19-010</t>
  </si>
  <si>
    <t>826925</t>
  </si>
  <si>
    <t>Docent HBO, 19-015</t>
  </si>
  <si>
    <t>826926</t>
  </si>
  <si>
    <t>Docent business IT &amp; management (BIM), 19-036</t>
  </si>
  <si>
    <t>826927</t>
  </si>
  <si>
    <t>Docent HBO, 19-044</t>
  </si>
  <si>
    <t>826928</t>
  </si>
  <si>
    <t>Docent HBO, 19-045</t>
  </si>
  <si>
    <t>826929</t>
  </si>
  <si>
    <t>Docent HBO, 19-046</t>
  </si>
  <si>
    <t>826930</t>
  </si>
  <si>
    <t>Docent HBO, 19-054</t>
  </si>
  <si>
    <t>826931</t>
  </si>
  <si>
    <t>Docent HBO, 19-060</t>
  </si>
  <si>
    <t>826932</t>
  </si>
  <si>
    <t>Docent HBO, 19-061</t>
  </si>
  <si>
    <t>826933</t>
  </si>
  <si>
    <t>Medewerker instroom doorstroom en valide, 19-077</t>
  </si>
  <si>
    <t>826934</t>
  </si>
  <si>
    <t>Onderwijskundige, 19-080</t>
  </si>
  <si>
    <t>826935</t>
  </si>
  <si>
    <t>Docent HBO, 19-102</t>
  </si>
  <si>
    <t>826936</t>
  </si>
  <si>
    <t>Medewerker bedrijfsvoering, 19-103</t>
  </si>
  <si>
    <t>826937</t>
  </si>
  <si>
    <t>Docent HBO, 19-108</t>
  </si>
  <si>
    <t>826938</t>
  </si>
  <si>
    <t>Docent Verpleegkunde, 19-109</t>
  </si>
  <si>
    <t>826939</t>
  </si>
  <si>
    <t>826940</t>
  </si>
  <si>
    <t>826941</t>
  </si>
  <si>
    <t>Medewerker Toetsing &amp; Tentaminering, 19-126</t>
  </si>
  <si>
    <t>826942</t>
  </si>
  <si>
    <t>Studieadviseur Verpleegkunde en Manageme, 19-131</t>
  </si>
  <si>
    <t>826943</t>
  </si>
  <si>
    <t>Docent HBO, 19-134</t>
  </si>
  <si>
    <t>826944</t>
  </si>
  <si>
    <t>Docent HBO, 19-135</t>
  </si>
  <si>
    <t>826946</t>
  </si>
  <si>
    <t>Docent en ontwikkelaar lesmateriaal Elec, 19-144</t>
  </si>
  <si>
    <t>826947</t>
  </si>
  <si>
    <t>Docent HBO, 19-157</t>
  </si>
  <si>
    <t>826948</t>
  </si>
  <si>
    <t>826949</t>
  </si>
  <si>
    <t>Manager Bedrijfsvoering, 19-195</t>
  </si>
  <si>
    <t>826950</t>
  </si>
  <si>
    <t>Docent HBO, 19-239</t>
  </si>
  <si>
    <t>826951</t>
  </si>
  <si>
    <t>Docent HRM, 19-246</t>
  </si>
  <si>
    <t>826952</t>
  </si>
  <si>
    <t>Docent HBO, 19-248</t>
  </si>
  <si>
    <t>826953</t>
  </si>
  <si>
    <t>Docent Verpleegkunde , 19-252</t>
  </si>
  <si>
    <t>828804</t>
  </si>
  <si>
    <t>management assista 18-026, Senior</t>
  </si>
  <si>
    <t>828811</t>
  </si>
  <si>
    <t>Supply Chain Man 18-127, Lecturer</t>
  </si>
  <si>
    <t>828813</t>
  </si>
  <si>
    <t>Lecturer in International Finance , 18-124</t>
  </si>
  <si>
    <t>828820</t>
  </si>
  <si>
    <t>Coördinator/PR 18-239, Opleiding</t>
  </si>
  <si>
    <t>828821</t>
  </si>
  <si>
    <t>Deployment 18-246, Officer</t>
  </si>
  <si>
    <t>828901</t>
  </si>
  <si>
    <t>Operations Officer, 18-302</t>
  </si>
  <si>
    <t>828902</t>
  </si>
  <si>
    <t>Senior Management Assistant , 18-341</t>
  </si>
  <si>
    <t>828903</t>
  </si>
  <si>
    <t>828904</t>
  </si>
  <si>
    <t>Osiris Coordinator , 19-123</t>
  </si>
  <si>
    <t>830902</t>
  </si>
  <si>
    <t>Docent HBO, 18-351</t>
  </si>
  <si>
    <t>830903</t>
  </si>
  <si>
    <t>Docent HBO, 19-039</t>
  </si>
  <si>
    <t>830904</t>
  </si>
  <si>
    <t>Senior medewerker bedrijfsvoering, 19-067</t>
  </si>
  <si>
    <t>830905</t>
  </si>
  <si>
    <t>Docent sociale studies, 19-145</t>
  </si>
  <si>
    <t>830906</t>
  </si>
  <si>
    <t>830907</t>
  </si>
  <si>
    <t>830908</t>
  </si>
  <si>
    <t>830909</t>
  </si>
  <si>
    <t>Docent HBO, 19-257</t>
  </si>
  <si>
    <t>831813</t>
  </si>
  <si>
    <t>instructeur werkt 18-017, Praktijkinstructeur</t>
  </si>
  <si>
    <t>831815</t>
  </si>
  <si>
    <t>mechatronica 18-037, Instructeur</t>
  </si>
  <si>
    <t>831816</t>
  </si>
  <si>
    <t>Informatica 18-038, Docent</t>
  </si>
  <si>
    <t>831817</t>
  </si>
  <si>
    <t>831818</t>
  </si>
  <si>
    <t>831821</t>
  </si>
  <si>
    <t>Geautomatiseerde b 18-123, Docent</t>
  </si>
  <si>
    <t>831823</t>
  </si>
  <si>
    <t>instructeur Werkt 18-175, Praktijk</t>
  </si>
  <si>
    <t>831824</t>
  </si>
  <si>
    <t>Data science en Bu 18-151, Docent</t>
  </si>
  <si>
    <t>831830</t>
  </si>
  <si>
    <t>Docent Technische Bedrijfskunde, 18-251</t>
  </si>
  <si>
    <t>831834</t>
  </si>
  <si>
    <t>Data Science en Bu 18-151, Docent</t>
  </si>
  <si>
    <t>831901</t>
  </si>
  <si>
    <t>Docent Geautomatiseerde besturingen, 18-296</t>
  </si>
  <si>
    <t>831902</t>
  </si>
  <si>
    <t>Docent Environment, Health en Safety, 19-043</t>
  </si>
  <si>
    <t>831903</t>
  </si>
  <si>
    <t>Docent Geautomatiseerde besturingen , 19-053</t>
  </si>
  <si>
    <t>831904</t>
  </si>
  <si>
    <t>Docent Informatica, vgv-2311</t>
  </si>
  <si>
    <t>831905</t>
  </si>
  <si>
    <t>Docent Technische Informatica , 19-081</t>
  </si>
  <si>
    <t>831906</t>
  </si>
  <si>
    <t>Adjunct-directeur Academie Engineering e, 19-111</t>
  </si>
  <si>
    <t>831907</t>
  </si>
  <si>
    <t>Docent HBO, 19-184</t>
  </si>
  <si>
    <t>831908</t>
  </si>
  <si>
    <t>Docent/coach Communicatieve vaardigheden, 19-228</t>
  </si>
  <si>
    <t>831909</t>
  </si>
  <si>
    <t>Docent Technische Informatica, 19-232</t>
  </si>
  <si>
    <t>831910</t>
  </si>
  <si>
    <t>Docent Werktuigbouwkunde, 19-256</t>
  </si>
  <si>
    <t>831911</t>
  </si>
  <si>
    <t>Docent Informatica, 19-078</t>
  </si>
  <si>
    <t>831912</t>
  </si>
  <si>
    <t>831913</t>
  </si>
  <si>
    <t>Docent HBO, 19-263</t>
  </si>
  <si>
    <t>831914</t>
  </si>
  <si>
    <t>Docent HBO, 19-264</t>
  </si>
  <si>
    <t>832806</t>
  </si>
  <si>
    <t>Docent HBO, 18-198</t>
  </si>
  <si>
    <t>832901</t>
  </si>
  <si>
    <t>Docenten integrale veiligheidskunde, 18-324</t>
  </si>
  <si>
    <t>832902</t>
  </si>
  <si>
    <t>832903</t>
  </si>
  <si>
    <t>Docent HBO, 19-005</t>
  </si>
  <si>
    <t>832904</t>
  </si>
  <si>
    <t>Senior beleidsadviseur, 19-033</t>
  </si>
  <si>
    <t>832905</t>
  </si>
  <si>
    <t>Docent HBO, 19-034</t>
  </si>
  <si>
    <t>832906</t>
  </si>
  <si>
    <t>Docent security management en/of informa, 19-089</t>
  </si>
  <si>
    <t>832907</t>
  </si>
  <si>
    <t>Docent bestuurskunde, 19-160</t>
  </si>
  <si>
    <t>832908</t>
  </si>
  <si>
    <t>Docent integrale veiligheidskunde, 19-169</t>
  </si>
  <si>
    <t>832909</t>
  </si>
  <si>
    <t>832910</t>
  </si>
  <si>
    <t>832911</t>
  </si>
  <si>
    <t>Docent HBO, 19-229</t>
  </si>
  <si>
    <t>833826</t>
  </si>
  <si>
    <t>Stageconsulent, 18-287</t>
  </si>
  <si>
    <t>833901</t>
  </si>
  <si>
    <t>Docent Human Resource Management , 19-012</t>
  </si>
  <si>
    <t>833902</t>
  </si>
  <si>
    <t>Docent Human Resource Management , 19-013</t>
  </si>
  <si>
    <t>833903</t>
  </si>
  <si>
    <t>Docent/Projectcoach Bedrijfskunde , 19-014</t>
  </si>
  <si>
    <t>833904</t>
  </si>
  <si>
    <t>833905</t>
  </si>
  <si>
    <t>Docent Bedrijfskunde met kennis en ervar, 19-266</t>
  </si>
  <si>
    <t>833906</t>
  </si>
  <si>
    <t>834901</t>
  </si>
  <si>
    <t>Docent business analytics, 19-127</t>
  </si>
  <si>
    <t>834902</t>
  </si>
  <si>
    <t>Docent international business, 19-133</t>
  </si>
  <si>
    <t>834903</t>
  </si>
  <si>
    <t>834904</t>
  </si>
  <si>
    <t>834905</t>
  </si>
  <si>
    <t>834906</t>
  </si>
  <si>
    <t>834907</t>
  </si>
  <si>
    <t>834908</t>
  </si>
  <si>
    <t>Docent HBO, 19-231</t>
  </si>
  <si>
    <t>835815</t>
  </si>
  <si>
    <t>Docent onderzoek, 18-179</t>
  </si>
  <si>
    <t>835901</t>
  </si>
  <si>
    <t>Docent hospitality en retail, 19-152</t>
  </si>
  <si>
    <t>835902</t>
  </si>
  <si>
    <t>Docent inkoop en logistiek/E-fulfilment, 19-153</t>
  </si>
  <si>
    <t>835903</t>
  </si>
  <si>
    <t>835904</t>
  </si>
  <si>
    <t>Docent sustainable/responsible innovatio, 19-158</t>
  </si>
  <si>
    <t>835905</t>
  </si>
  <si>
    <t>Docent innovatiemanagement, 19-159</t>
  </si>
  <si>
    <t>835906</t>
  </si>
  <si>
    <t>Docent supply chain management, 19-189</t>
  </si>
  <si>
    <t>835907</t>
  </si>
  <si>
    <t>835908</t>
  </si>
  <si>
    <t>Medewerker academiebureau, 19-203</t>
  </si>
  <si>
    <t>835909</t>
  </si>
  <si>
    <t>Medewerker academiebureau Jumbo backoffi, 19-204</t>
  </si>
  <si>
    <t>835910</t>
  </si>
  <si>
    <t>835911</t>
  </si>
  <si>
    <t>835912</t>
  </si>
  <si>
    <t>Docent e-commerce en retail, 19-272</t>
  </si>
  <si>
    <t>835913</t>
  </si>
  <si>
    <t>Docent foodretail, 19-273</t>
  </si>
  <si>
    <t>836812</t>
  </si>
  <si>
    <t>User Experience De 18-243, Docent</t>
  </si>
  <si>
    <t>836813</t>
  </si>
  <si>
    <t>Interaction Design 18-242, Docent</t>
  </si>
  <si>
    <t>836901</t>
  </si>
  <si>
    <t>Docent Creative Technology Design , 19-031</t>
  </si>
  <si>
    <t>836902</t>
  </si>
  <si>
    <t>Docent Creative Technology Design , 19-138</t>
  </si>
  <si>
    <t>836903</t>
  </si>
  <si>
    <t>Docent Creative Technology &amp; AI , 19-139</t>
  </si>
  <si>
    <t>836904</t>
  </si>
  <si>
    <t>Docent HBO, 19-176</t>
  </si>
  <si>
    <t>836905</t>
  </si>
  <si>
    <t>Docent HBO, 19-198</t>
  </si>
  <si>
    <t>836906</t>
  </si>
  <si>
    <t>Docent HBO, 19-199</t>
  </si>
  <si>
    <t>836907</t>
  </si>
  <si>
    <t>Docent HBO, 19-200</t>
  </si>
  <si>
    <t>836908</t>
  </si>
  <si>
    <t>Docent Critical &amp; Speculative Design, 19-268</t>
  </si>
  <si>
    <t>837824</t>
  </si>
  <si>
    <t>praktijkonder 18-186, Instructeur</t>
  </si>
  <si>
    <t>837829</t>
  </si>
  <si>
    <t>examencommissi 18-204, Secretaris</t>
  </si>
  <si>
    <t>837830</t>
  </si>
  <si>
    <t>Onderwijskundig 18-214, adviseur</t>
  </si>
  <si>
    <t>837833</t>
  </si>
  <si>
    <t>Associate degree O 18-227, Docent</t>
  </si>
  <si>
    <t>837834</t>
  </si>
  <si>
    <t>Associate degree R 18-228, Docent</t>
  </si>
  <si>
    <t>837838</t>
  </si>
  <si>
    <t>Docent Engels Associate degrees , 18-289</t>
  </si>
  <si>
    <t>837901</t>
  </si>
  <si>
    <t>Associate degree Docent Marketing, 18-317</t>
  </si>
  <si>
    <t>837902</t>
  </si>
  <si>
    <t>Associate degree Docent Business, 18-319</t>
  </si>
  <si>
    <t>837903</t>
  </si>
  <si>
    <t>Osiris expert – Medewerker academieburea, 18-323</t>
  </si>
  <si>
    <t>837904</t>
  </si>
  <si>
    <t>Docent HBO, 18-342</t>
  </si>
  <si>
    <t>837905</t>
  </si>
  <si>
    <t>837906</t>
  </si>
  <si>
    <t>Docent HBO, 19-003</t>
  </si>
  <si>
    <t>837907</t>
  </si>
  <si>
    <t>Associate degree Docent ICT , 19-011</t>
  </si>
  <si>
    <t>837908</t>
  </si>
  <si>
    <t>Associate degree Docent Communicatie, 19-016</t>
  </si>
  <si>
    <t>837909</t>
  </si>
  <si>
    <t>Associate degree Docent HRM, 19-017</t>
  </si>
  <si>
    <t>837910</t>
  </si>
  <si>
    <t>Associate degree Docent Finance, 19-020</t>
  </si>
  <si>
    <t>837911</t>
  </si>
  <si>
    <t>Associate degree Kerndocent Built Enviro, 19-022</t>
  </si>
  <si>
    <t>837912</t>
  </si>
  <si>
    <t>Associate degree Docent Health &amp; Social , 19-023</t>
  </si>
  <si>
    <t>837913</t>
  </si>
  <si>
    <t>Docent Health &amp; Social Work , 19-024</t>
  </si>
  <si>
    <t>837914</t>
  </si>
  <si>
    <t>Associate degree Docenten Management , 19-062</t>
  </si>
  <si>
    <t>837915</t>
  </si>
  <si>
    <t>Associate degree Docent Management , 19-063</t>
  </si>
  <si>
    <t>837916</t>
  </si>
  <si>
    <t>Docent HBO, 19-091</t>
  </si>
  <si>
    <t>837917</t>
  </si>
  <si>
    <t>837918</t>
  </si>
  <si>
    <t>Associate degree Docent Online Marketing, 19-114</t>
  </si>
  <si>
    <t>837919</t>
  </si>
  <si>
    <t>837920</t>
  </si>
  <si>
    <t>Associate degree Docent Finance, 19-166</t>
  </si>
  <si>
    <t>837921</t>
  </si>
  <si>
    <t>Associate degree docent Built Environmen, 19-167</t>
  </si>
  <si>
    <t>837922</t>
  </si>
  <si>
    <t>Docent Associate degree Business (Bedrij, 19-183</t>
  </si>
  <si>
    <t>837923</t>
  </si>
  <si>
    <t>Docent HBO, 19-207</t>
  </si>
  <si>
    <t>837924</t>
  </si>
  <si>
    <t>Docent HBO, 19-212</t>
  </si>
  <si>
    <t>838001</t>
  </si>
  <si>
    <t>Associate degree Docent Marketing, 19-095</t>
  </si>
  <si>
    <t>838801</t>
  </si>
  <si>
    <t>Associate degree M 18-115, Docent</t>
  </si>
  <si>
    <t>838802</t>
  </si>
  <si>
    <t>Associate degree F 18-116, Docent</t>
  </si>
  <si>
    <t>838803</t>
  </si>
  <si>
    <t>Associate degree B 18-117, Docent</t>
  </si>
  <si>
    <t>838804</t>
  </si>
  <si>
    <t>Associate degree H 18-143, Docent</t>
  </si>
  <si>
    <t>838805</t>
  </si>
  <si>
    <t>Associate degree L 18-144, Docent</t>
  </si>
  <si>
    <t>838806</t>
  </si>
  <si>
    <t>Associate degree I 18-145, Docent</t>
  </si>
  <si>
    <t>838807</t>
  </si>
  <si>
    <t>Associate degree E 18-146, Docent</t>
  </si>
  <si>
    <t>838809</t>
  </si>
  <si>
    <t>Associate degree 18-162, Kerndocent</t>
  </si>
  <si>
    <t>838810</t>
  </si>
  <si>
    <t>Associate degree 18-163, Kerndocent</t>
  </si>
  <si>
    <t>838811</t>
  </si>
  <si>
    <t>Associate degree R 18-164, Docent</t>
  </si>
  <si>
    <t>838814</t>
  </si>
  <si>
    <t>Associate degree H 18-191, Docent</t>
  </si>
  <si>
    <t>838815</t>
  </si>
  <si>
    <t>Associate degree M 18-192, Docent</t>
  </si>
  <si>
    <t>838816</t>
  </si>
  <si>
    <t>Associate degree O 18-193, Docent</t>
  </si>
  <si>
    <t>838817</t>
  </si>
  <si>
    <t>ICT 18-219, Docent</t>
  </si>
  <si>
    <t>838901</t>
  </si>
  <si>
    <t>Senior medewerker academiebureau, 18-288</t>
  </si>
  <si>
    <t>838902</t>
  </si>
  <si>
    <t>Medewerker Academiebureau, 19-035</t>
  </si>
  <si>
    <t>838903</t>
  </si>
  <si>
    <t>Docent Health &amp; Social Work, 19-042</t>
  </si>
  <si>
    <t>838904</t>
  </si>
  <si>
    <t>Kerndocent Logistiek, 19-068</t>
  </si>
  <si>
    <t>838905</t>
  </si>
  <si>
    <t>Kerndocent Finance, 19-069</t>
  </si>
  <si>
    <t>838906</t>
  </si>
  <si>
    <t>Associate degree Docent Built Environmen, 19-093</t>
  </si>
  <si>
    <t>838907</t>
  </si>
  <si>
    <t>Associate degree Docent Management, 19-096</t>
  </si>
  <si>
    <t>838908</t>
  </si>
  <si>
    <t>Associate degree Docent HRM, 19-097</t>
  </si>
  <si>
    <t>838909</t>
  </si>
  <si>
    <t>838910</t>
  </si>
  <si>
    <t>Associate degree Docent Business, 19-117</t>
  </si>
  <si>
    <t>838911</t>
  </si>
  <si>
    <t>Associate degree Docent Engels, 19-173</t>
  </si>
  <si>
    <t>838912</t>
  </si>
  <si>
    <t>Associate degree Docent Health &amp; Social , 19-174</t>
  </si>
  <si>
    <t>838913</t>
  </si>
  <si>
    <t>Associate degree Docent Management, 19-185</t>
  </si>
  <si>
    <t>838914</t>
  </si>
  <si>
    <t>Associate degree Docent ICT, 19-191</t>
  </si>
  <si>
    <t>838915</t>
  </si>
  <si>
    <t>838916</t>
  </si>
  <si>
    <t>838917</t>
  </si>
  <si>
    <t>838918</t>
  </si>
  <si>
    <t>842801</t>
  </si>
  <si>
    <t>Lector Biobased Art &amp; Design, 18-086</t>
  </si>
  <si>
    <t>842802</t>
  </si>
  <si>
    <t>Professor of Biobased Art &amp; Design, 18-089</t>
  </si>
  <si>
    <t>843902</t>
  </si>
  <si>
    <t>PROFESSOR OF INTERNATIONAL BUSINESS, 18-276</t>
  </si>
  <si>
    <t>843903</t>
  </si>
  <si>
    <t>LECTOR INTERNATIONAL BUSINESS, 19-008</t>
  </si>
  <si>
    <t>843904</t>
  </si>
  <si>
    <t>PROFESSOR OF INTERNATIONAL BUSINESS, 19-009</t>
  </si>
  <si>
    <t>844802</t>
  </si>
  <si>
    <t>nieuwe materialen 18-062, Lector</t>
  </si>
  <si>
    <t>844803</t>
  </si>
  <si>
    <t>Data Science &amp; ICT 18-061, Lector</t>
  </si>
  <si>
    <t>844804</t>
  </si>
  <si>
    <t>robotisering en se 18-064, Lector</t>
  </si>
  <si>
    <t>844805</t>
  </si>
  <si>
    <t>Management Assiste 18-208, Senior</t>
  </si>
  <si>
    <t>844901</t>
  </si>
  <si>
    <t>Lector Robotisering en Sensoring, 18-238</t>
  </si>
  <si>
    <t>844902</t>
  </si>
  <si>
    <t>Lector Gebouwde Omgeving, 18-328</t>
  </si>
  <si>
    <t>844903</t>
  </si>
  <si>
    <t>Lector, 19-058</t>
  </si>
  <si>
    <t>844904</t>
  </si>
  <si>
    <t>managmentassistent, 19-090</t>
  </si>
  <si>
    <t>846801</t>
  </si>
  <si>
    <t>managementassistent 18-195, Senior</t>
  </si>
  <si>
    <t>846901</t>
  </si>
  <si>
    <t>Medewerker Gezondheid en Technologie Lab, 19-082</t>
  </si>
  <si>
    <t>846902</t>
  </si>
  <si>
    <t>846903</t>
  </si>
  <si>
    <t>847807</t>
  </si>
  <si>
    <t>onderzoeker verwaa 18-132, Junior</t>
  </si>
  <si>
    <t>478800</t>
  </si>
  <si>
    <t>847901</t>
  </si>
  <si>
    <t>Junior onderzoeker LCA en LCC, 18-333</t>
  </si>
  <si>
    <t>847902</t>
  </si>
  <si>
    <t>Projectmedewerker met goede communicatie, 18-339</t>
  </si>
  <si>
    <t>847903</t>
  </si>
  <si>
    <t>Junior onderzoeker LCA en LCC, 19-074</t>
  </si>
  <si>
    <t>847904</t>
  </si>
  <si>
    <t>Senior medewerker bedrijfsvoering, 19-148</t>
  </si>
  <si>
    <t>847905</t>
  </si>
  <si>
    <t>Junior onderzoeker Biobased Polymeren en, 19-202</t>
  </si>
  <si>
    <t>847906</t>
  </si>
  <si>
    <t>Researcher biobased materials and techni, 19-269</t>
  </si>
  <si>
    <t>478900</t>
  </si>
  <si>
    <t>849802</t>
  </si>
  <si>
    <t>recht en Veilighei 18-209, Lector</t>
  </si>
  <si>
    <t>498900</t>
  </si>
  <si>
    <t>849901</t>
  </si>
  <si>
    <t>Lector moeilijk bereikbare groepen en ve, 19-201</t>
  </si>
  <si>
    <t>849902</t>
  </si>
  <si>
    <t>Senior onderzoeker, 19-235</t>
  </si>
  <si>
    <t>849903</t>
  </si>
  <si>
    <t>Senior managementassistent, 19-258</t>
  </si>
  <si>
    <t>850805</t>
  </si>
  <si>
    <t>Kwaliteitsadviseur 18-203, Senior</t>
  </si>
  <si>
    <t>850806</t>
  </si>
  <si>
    <t>Jurisdisch 18-233, Onderwijsadvise</t>
  </si>
  <si>
    <t>850807</t>
  </si>
  <si>
    <t>Senior kwaliteitsadviseur/ onderwijskund, 18-203</t>
  </si>
  <si>
    <t>850808</t>
  </si>
  <si>
    <t>850901</t>
  </si>
  <si>
    <t>Beleidsadviseur ICT in Onderwijs, 18-293</t>
  </si>
  <si>
    <t>850902</t>
  </si>
  <si>
    <t>Onderwijskundig adviseur , 19-104</t>
  </si>
  <si>
    <t>850903</t>
  </si>
  <si>
    <t>Onderwijskundig Adviseur , vgv-2392</t>
  </si>
  <si>
    <t>850904</t>
  </si>
  <si>
    <t>Onderwijskundig Adviseur , 19-105</t>
  </si>
  <si>
    <t>850905</t>
  </si>
  <si>
    <t>Kennispartner , 19-154</t>
  </si>
  <si>
    <t>850906</t>
  </si>
  <si>
    <t>850907</t>
  </si>
  <si>
    <t>850908</t>
  </si>
  <si>
    <t>Data-scientist / Onderwijs-onderzoeker, 19-242</t>
  </si>
  <si>
    <t>855901</t>
  </si>
  <si>
    <t>Businesscoach, 18-314</t>
  </si>
  <si>
    <t>855902</t>
  </si>
  <si>
    <t>Medewerker bedrijfvoering, 19-086</t>
  </si>
  <si>
    <t>860827</t>
  </si>
  <si>
    <t>Netwerk 18-207, Engineer</t>
  </si>
  <si>
    <t>860829</t>
  </si>
  <si>
    <t>Facilitair 18-230, Medewerker</t>
  </si>
  <si>
    <t>603900</t>
  </si>
  <si>
    <t>860830</t>
  </si>
  <si>
    <t>Facilitair medewerker , 18-266</t>
  </si>
  <si>
    <t>860831</t>
  </si>
  <si>
    <t>Systeembeheerder, 18-267</t>
  </si>
  <si>
    <t>860832</t>
  </si>
  <si>
    <t>Functioneel beheerder Document Managemen, 18-268</t>
  </si>
  <si>
    <t>860902</t>
  </si>
  <si>
    <t>Medewerker Servicelijn, 18-263</t>
  </si>
  <si>
    <t>860903</t>
  </si>
  <si>
    <t>Teamleider Facilitair, 18-272</t>
  </si>
  <si>
    <t>860904</t>
  </si>
  <si>
    <t>Onderwijslogistiek planner, 18-338</t>
  </si>
  <si>
    <t>860905</t>
  </si>
  <si>
    <t>Facilitair medewerker, 18-340</t>
  </si>
  <si>
    <t>860906</t>
  </si>
  <si>
    <t>Medewerker ICT-Support, 19-018</t>
  </si>
  <si>
    <t>860907</t>
  </si>
  <si>
    <t>Facilitair medewerker , 19-019</t>
  </si>
  <si>
    <t>860908</t>
  </si>
  <si>
    <t>Business Intelligence specialist, 19-025</t>
  </si>
  <si>
    <t>860909</t>
  </si>
  <si>
    <t>860910</t>
  </si>
  <si>
    <t>ICT-specialist t.b.v. TECH-Labs, 19-059</t>
  </si>
  <si>
    <t>860911</t>
  </si>
  <si>
    <t>Facilitair medewerker, 19-071</t>
  </si>
  <si>
    <t>860912</t>
  </si>
  <si>
    <t>Facilitair medewerker, 19-072</t>
  </si>
  <si>
    <t>860913</t>
  </si>
  <si>
    <t>Facilitair medewerker, 19-073</t>
  </si>
  <si>
    <t>860914</t>
  </si>
  <si>
    <t>860915</t>
  </si>
  <si>
    <t>Medewerker ICT-Support, 19-128</t>
  </si>
  <si>
    <t>860916</t>
  </si>
  <si>
    <t>Senior Facilitair medewerker , 19-137</t>
  </si>
  <si>
    <t>860917</t>
  </si>
  <si>
    <t>860918</t>
  </si>
  <si>
    <t>860919</t>
  </si>
  <si>
    <t>Coördinator Integrale Veiligheid , 19-146</t>
  </si>
  <si>
    <t>860920</t>
  </si>
  <si>
    <t>Senior medewerker bedrijfsproces, 19-155</t>
  </si>
  <si>
    <t>860921</t>
  </si>
  <si>
    <t>Senior medewerker bedrijfsvoering, 19-156</t>
  </si>
  <si>
    <t>860922</t>
  </si>
  <si>
    <t>Technisch Architect, 19-179</t>
  </si>
  <si>
    <t>860923</t>
  </si>
  <si>
    <t>Solution architect, 19-180</t>
  </si>
  <si>
    <t>860924</t>
  </si>
  <si>
    <t>Informatiearchitect, 19-181</t>
  </si>
  <si>
    <t>860925</t>
  </si>
  <si>
    <t>Contractmanager Facilitaire contracten , 19-186</t>
  </si>
  <si>
    <t>860926</t>
  </si>
  <si>
    <t>Senior Facilitiair Medewerker , 19-192</t>
  </si>
  <si>
    <t>860927</t>
  </si>
  <si>
    <t>Applicatiedeveloper (Low-Code), 19-194</t>
  </si>
  <si>
    <t>860928</t>
  </si>
  <si>
    <t>Senior Facilitair Medewerker , 19-205</t>
  </si>
  <si>
    <t>860929</t>
  </si>
  <si>
    <t>860930</t>
  </si>
  <si>
    <t>860931</t>
  </si>
  <si>
    <t>Senior Facilitair Medewerker - parttime , 19-206</t>
  </si>
  <si>
    <t>860932</t>
  </si>
  <si>
    <t>Senior Facilitair Medewerker , 19-206</t>
  </si>
  <si>
    <t>860933</t>
  </si>
  <si>
    <t>860934</t>
  </si>
  <si>
    <t>860935</t>
  </si>
  <si>
    <t>860936</t>
  </si>
  <si>
    <t>860937</t>
  </si>
  <si>
    <t>Interaction designer, 19-225</t>
  </si>
  <si>
    <t>860938</t>
  </si>
  <si>
    <t>Junior Applicatiedeveloper (Low-Code), 19-230</t>
  </si>
  <si>
    <t>860939</t>
  </si>
  <si>
    <t>Senior facilitair medewerker, 19-241</t>
  </si>
  <si>
    <t>860940</t>
  </si>
  <si>
    <t>Netwerk Engineer, 19-245</t>
  </si>
  <si>
    <t>860941</t>
  </si>
  <si>
    <t>Senior Facilitair medewerker , 19-254</t>
  </si>
  <si>
    <t>604400</t>
  </si>
  <si>
    <t>860943</t>
  </si>
  <si>
    <t>Coördinator Facilitair, ICT en evenement, 19-261</t>
  </si>
  <si>
    <t>860944</t>
  </si>
  <si>
    <t>Senior Facilitair medewerker , 19-270</t>
  </si>
  <si>
    <t>870803</t>
  </si>
  <si>
    <t>Project 18-212, Controller</t>
  </si>
  <si>
    <t>870804</t>
  </si>
  <si>
    <t>Senior Functioneel Beheerder/ Studielink, 18-254</t>
  </si>
  <si>
    <t>870805</t>
  </si>
  <si>
    <t>Senior Functioneel Beheerder, 18-255</t>
  </si>
  <si>
    <t>870806</t>
  </si>
  <si>
    <t>Coördinator Projectadvies en -support , 18-262</t>
  </si>
  <si>
    <t>870901</t>
  </si>
  <si>
    <t>Senior Functioneel Beheerder, 18-300</t>
  </si>
  <si>
    <t>870902</t>
  </si>
  <si>
    <t>Senior Adviseur projectmanagement, 18-310</t>
  </si>
  <si>
    <t>870903</t>
  </si>
  <si>
    <t>Senior functioneel beheerder, 19-021</t>
  </si>
  <si>
    <t>870904</t>
  </si>
  <si>
    <t>S-Adviseur, 19-028</t>
  </si>
  <si>
    <t>870905</t>
  </si>
  <si>
    <t>Financieel projectadministrateur, 19-087</t>
  </si>
  <si>
    <t>870906</t>
  </si>
  <si>
    <t>Directeur Financiën en Studentenadminist, 19-092</t>
  </si>
  <si>
    <t>870907</t>
  </si>
  <si>
    <t>870908</t>
  </si>
  <si>
    <t>870909</t>
  </si>
  <si>
    <t>Allround financieel administrateur, 19-262</t>
  </si>
  <si>
    <t>875803</t>
  </si>
  <si>
    <t>procesmanagement 18-075, Medewerker</t>
  </si>
  <si>
    <t>875805</t>
  </si>
  <si>
    <t>Vertrouwenspersoon ongewe 18-112,</t>
  </si>
  <si>
    <t>875807</t>
  </si>
  <si>
    <t>HR Desk 18-223, medewerker</t>
  </si>
  <si>
    <t>875808</t>
  </si>
  <si>
    <t>Consulent 18-231, Personeels</t>
  </si>
  <si>
    <t>875901</t>
  </si>
  <si>
    <t>Operationeel Coördinator DP&amp;O Services, 18-301</t>
  </si>
  <si>
    <t>875902</t>
  </si>
  <si>
    <t>Medewerker HR Instroom , 18-318</t>
  </si>
  <si>
    <t>875903</t>
  </si>
  <si>
    <t>Beleidsadviseur Teamontwikkeling , 19-027</t>
  </si>
  <si>
    <t>875904</t>
  </si>
  <si>
    <t>Projectmedewerker HR, 19-032</t>
  </si>
  <si>
    <t>875905</t>
  </si>
  <si>
    <t>Vertrouwenspersoon ongewenste omgangsvor, 19-079</t>
  </si>
  <si>
    <t>875906</t>
  </si>
  <si>
    <t>HR Business Partner , 19-101</t>
  </si>
  <si>
    <t>875907</t>
  </si>
  <si>
    <t>Adviseur Teamontwikkeling , 19-106</t>
  </si>
  <si>
    <t>875908</t>
  </si>
  <si>
    <t>Projectmedewerker HR, 19-107</t>
  </si>
  <si>
    <t>875909</t>
  </si>
  <si>
    <t>HR Business Partner , 19-122</t>
  </si>
  <si>
    <t>875910</t>
  </si>
  <si>
    <t>875911</t>
  </si>
  <si>
    <t>HR Business Partner , 19-197</t>
  </si>
  <si>
    <t>875912</t>
  </si>
  <si>
    <t>875914</t>
  </si>
  <si>
    <t>Senior Management Assistent, 19-244</t>
  </si>
  <si>
    <t>753920</t>
  </si>
  <si>
    <t>875915</t>
  </si>
  <si>
    <t>Corporate Recruiter, 19-243</t>
  </si>
  <si>
    <t>875916</t>
  </si>
  <si>
    <t>875917</t>
  </si>
  <si>
    <t>Test tbv recruitmentsysteem, vgv-2559</t>
  </si>
  <si>
    <t>880809</t>
  </si>
  <si>
    <t>communicatie 18-224, Medewerker</t>
  </si>
  <si>
    <t>880810</t>
  </si>
  <si>
    <t>Communicatie18-225, Adviseur</t>
  </si>
  <si>
    <t>880811</t>
  </si>
  <si>
    <t>Journalist 18-229, Redacteur</t>
  </si>
  <si>
    <t>880812</t>
  </si>
  <si>
    <t>Decaan 18-232, Studenten</t>
  </si>
  <si>
    <t>880813</t>
  </si>
  <si>
    <t>880901</t>
  </si>
  <si>
    <t>Medewerker communicatie , 18-282</t>
  </si>
  <si>
    <t>880902</t>
  </si>
  <si>
    <t>Jurist, 18-295</t>
  </si>
  <si>
    <t>880903</t>
  </si>
  <si>
    <t>Medewerker communicatie , 19-029</t>
  </si>
  <si>
    <t>880904</t>
  </si>
  <si>
    <t>Studentendecaan , 19-064</t>
  </si>
  <si>
    <t>880905</t>
  </si>
  <si>
    <t>880906</t>
  </si>
  <si>
    <t>880907</t>
  </si>
  <si>
    <t>Senior management assistent, 19-070</t>
  </si>
  <si>
    <t>880908</t>
  </si>
  <si>
    <t>Senior Communicatieadviseur, 19-118</t>
  </si>
  <si>
    <t>880909</t>
  </si>
  <si>
    <t>Senior adviseur brandmanagement, 19-119</t>
  </si>
  <si>
    <t>880910</t>
  </si>
  <si>
    <t>Online marketeer, 19-120</t>
  </si>
  <si>
    <t>880911</t>
  </si>
  <si>
    <t>Adviseur internal branding, 19-121</t>
  </si>
  <si>
    <t>880912</t>
  </si>
  <si>
    <t>Medewerker Studenten Informatie Balie , 19-124</t>
  </si>
  <si>
    <t>880913</t>
  </si>
  <si>
    <t>Webredacteur, 19-162</t>
  </si>
  <si>
    <t>880914</t>
  </si>
  <si>
    <t>Medewerker Communicatie , 19-187</t>
  </si>
  <si>
    <t>880915</t>
  </si>
  <si>
    <t>Communicatieadviseur , 19-196</t>
  </si>
  <si>
    <t>880916</t>
  </si>
  <si>
    <t>Studentendecaan-assistent , 19-249</t>
  </si>
  <si>
    <t>880917</t>
  </si>
  <si>
    <t>Redacteur / Journalist , 19-259</t>
  </si>
  <si>
    <t>890821</t>
  </si>
  <si>
    <t>Associate degree 18-024, Kerndocent</t>
  </si>
  <si>
    <t>890822</t>
  </si>
  <si>
    <t>Associate degree18-025, kerndocent</t>
  </si>
  <si>
    <t>890824</t>
  </si>
  <si>
    <t>management assiste 18-104, Senior</t>
  </si>
  <si>
    <t>890901</t>
  </si>
  <si>
    <t>Hogeschoolsecretaris Avans Hogeschool, 18-281</t>
  </si>
  <si>
    <t>890902</t>
  </si>
  <si>
    <t>890903</t>
  </si>
  <si>
    <t>Concerncontroller, 19-236</t>
  </si>
  <si>
    <t>ADJ-DIR13</t>
  </si>
  <si>
    <t>Adjunct directeur, s13-H</t>
  </si>
  <si>
    <t>703900</t>
  </si>
  <si>
    <t>X</t>
  </si>
  <si>
    <t>ADM-MED5</t>
  </si>
  <si>
    <t>Administratief medewerker, S4-H</t>
  </si>
  <si>
    <t>AOD130076O</t>
  </si>
  <si>
    <t>FAC012076O</t>
  </si>
  <si>
    <t>FAC022076O</t>
  </si>
  <si>
    <t>FAC132076O</t>
  </si>
  <si>
    <t>3</t>
  </si>
  <si>
    <t>FAC160076O</t>
  </si>
  <si>
    <t>2</t>
  </si>
  <si>
    <t>GEN041076O</t>
  </si>
  <si>
    <t>GEN101076O</t>
  </si>
  <si>
    <t>GEN131076O</t>
  </si>
  <si>
    <t>GEN191076O</t>
  </si>
  <si>
    <t>GEN402076O</t>
  </si>
  <si>
    <t>GEN522076O</t>
  </si>
  <si>
    <t>GEN732076O</t>
  </si>
  <si>
    <t>ICT132076O</t>
  </si>
  <si>
    <t>ICT162076O</t>
  </si>
  <si>
    <t>ICT222076O</t>
  </si>
  <si>
    <t>MCV012076O</t>
  </si>
  <si>
    <t>MCV072076O</t>
  </si>
  <si>
    <t>MCV222076O</t>
  </si>
  <si>
    <t>OND010076O</t>
  </si>
  <si>
    <t>SMT012076O</t>
  </si>
  <si>
    <t>SMT052076O</t>
  </si>
  <si>
    <t>AKV BA Propedeuse</t>
  </si>
  <si>
    <t>AKV Algemene Theorie</t>
  </si>
  <si>
    <t>AKV BA ILL/AN</t>
  </si>
  <si>
    <t>AKV BA FO/FI</t>
  </si>
  <si>
    <t>AKV Autonome Beeldende Kunst</t>
  </si>
  <si>
    <t>AKV Masters</t>
  </si>
  <si>
    <t>AKV MA Beeldende Kunsten</t>
  </si>
  <si>
    <t>AKV MA Fotografie</t>
  </si>
  <si>
    <t>AKV MA Grafisch Ontwerpen</t>
  </si>
  <si>
    <t>AKV MA Animatie</t>
  </si>
  <si>
    <t>AKV Zaterdagacademie</t>
  </si>
  <si>
    <t>AKV Onderwijs Algemeen BR</t>
  </si>
  <si>
    <t>AKV Onderwijs Algemeen DB</t>
  </si>
  <si>
    <t>AKV Declaranten</t>
  </si>
  <si>
    <t>AKV NVT</t>
  </si>
  <si>
    <t>AKV Examencommissie</t>
  </si>
  <si>
    <t>AKV Minoren</t>
  </si>
  <si>
    <t>AKV Kunst en Werk</t>
  </si>
  <si>
    <t>AKV Minor Arts &amp; Urbansism</t>
  </si>
  <si>
    <t>AKV Minor Arts &amp; Humanity</t>
  </si>
  <si>
    <t>AKV Onderwijsondersteuning</t>
  </si>
  <si>
    <t>AKV Bureau Internationalis.</t>
  </si>
  <si>
    <t>AKV Academieondersteuning</t>
  </si>
  <si>
    <t>AKV Gen. Academische Onderst.</t>
  </si>
  <si>
    <t>AKV Algemeen</t>
  </si>
  <si>
    <t>AKV Management</t>
  </si>
  <si>
    <t>AKV Managementondersteuning</t>
  </si>
  <si>
    <t>AKV Locatiemanagement</t>
  </si>
  <si>
    <t>AKV Communicatie PR&amp;V</t>
  </si>
  <si>
    <t>AKV Werving Algemeen</t>
  </si>
  <si>
    <t>AKV Laboratoria/werkplaatsen</t>
  </si>
  <si>
    <t>AKV Techlab Den Bosch</t>
  </si>
  <si>
    <t>AKV Project Omroep Brabant</t>
  </si>
  <si>
    <t>AKV AOC</t>
  </si>
  <si>
    <t>PABO Onderwijsondersteuning</t>
  </si>
  <si>
    <t>PABO Algemeen</t>
  </si>
  <si>
    <t>PABO Management</t>
  </si>
  <si>
    <t>PABO Associate lector</t>
  </si>
  <si>
    <t>PABO Lectoraat LeerKRACHT Lector</t>
  </si>
  <si>
    <t>PABO Lecteraat LeerKRACHT KK</t>
  </si>
  <si>
    <t>PABO Lectoraat LeerKRACHT Ond.</t>
  </si>
  <si>
    <t>AB&amp;I Bouwkunde</t>
  </si>
  <si>
    <t>AB&amp;I Bouwtechnische Bedrijfskunde</t>
  </si>
  <si>
    <t>AB&amp;I prom.kosten E Braat</t>
  </si>
  <si>
    <t>AB&amp;I prom.kosten M Smits</t>
  </si>
  <si>
    <t>AB&amp;I Stagiaires</t>
  </si>
  <si>
    <t>AB&amp;I Onderwijsondersteuning</t>
  </si>
  <si>
    <t>AB&amp;I Algemeen</t>
  </si>
  <si>
    <t>AB&amp;I Management</t>
  </si>
  <si>
    <t>AB&amp;I Managementondersteuning</t>
  </si>
  <si>
    <t>AB&amp;I Laboratoria/werkplaatsen</t>
  </si>
  <si>
    <t>AI&amp;I Technische Informatica</t>
  </si>
  <si>
    <t>AI&amp;I Stagiaires</t>
  </si>
  <si>
    <t>AI&amp;I Onderwijsondersteuning</t>
  </si>
  <si>
    <t>AI&amp;I Algemeen</t>
  </si>
  <si>
    <t>AI&amp;I Management</t>
  </si>
  <si>
    <t>ATGM Onderwijs Algemeen</t>
  </si>
  <si>
    <t>ATGM Algemeen</t>
  </si>
  <si>
    <t>ATGM Management</t>
  </si>
  <si>
    <t>ATGM Managementondersteuning</t>
  </si>
  <si>
    <t>ATGM Internationalisering</t>
  </si>
  <si>
    <t>ATGM Prom oz J. van Schijndel</t>
  </si>
  <si>
    <t>ATGM Prom oz N Bowden</t>
  </si>
  <si>
    <t>ATGM Prom oz N van der Wal</t>
  </si>
  <si>
    <t>ATGM Lectoraat ALS-Kenniskring</t>
  </si>
  <si>
    <t>ATGM lect ALS Post HBO seminar</t>
  </si>
  <si>
    <t>ATGM ALS DiAgRaMs</t>
  </si>
  <si>
    <t>ATGM ALS A202 -amphia project</t>
  </si>
  <si>
    <t>AGZ Declaranten</t>
  </si>
  <si>
    <t>AGZ Mens &amp; Techniek</t>
  </si>
  <si>
    <t>AGZ Algemeen</t>
  </si>
  <si>
    <t>AGZ Management</t>
  </si>
  <si>
    <t>AGZ Managementondersteuning</t>
  </si>
  <si>
    <t>AGZ skillslab VP en FT</t>
  </si>
  <si>
    <t>AGZ M&amp;T Lab Tilburg</t>
  </si>
  <si>
    <t>ASB Culturele en Maatschappelijke Vorming</t>
  </si>
  <si>
    <t>ASB Maatschappelijk Werk en Dienstverlening</t>
  </si>
  <si>
    <t>ASB Sociaal Pedagogische Hulpverlening</t>
  </si>
  <si>
    <t>ASB Declaranten</t>
  </si>
  <si>
    <t>ASB Internationalisering</t>
  </si>
  <si>
    <t>ASB Social Work A2</t>
  </si>
  <si>
    <t>ASB Social Work C2</t>
  </si>
  <si>
    <t>ASB Social Work C3</t>
  </si>
  <si>
    <t>ASB Algemeen</t>
  </si>
  <si>
    <t>ASB Management</t>
  </si>
  <si>
    <t>ASB Managementondersteuning</t>
  </si>
  <si>
    <t>AMBM Stagiaires</t>
  </si>
  <si>
    <t>AMBM Small Business en Retail Management</t>
  </si>
  <si>
    <t>AMBM Algemeen</t>
  </si>
  <si>
    <t>AMBM Management</t>
  </si>
  <si>
    <t>AAFM Accountancy</t>
  </si>
  <si>
    <t>AAFM Bedrijfseconomie</t>
  </si>
  <si>
    <t>AAFM Human Resource Management</t>
  </si>
  <si>
    <t>AAFM Bedrijfskunde MER</t>
  </si>
  <si>
    <t>AAFM Stagiaires</t>
  </si>
  <si>
    <t>AAFM Algemeen</t>
  </si>
  <si>
    <t>AAFM Management</t>
  </si>
  <si>
    <t>AAFM Managementondersteuning</t>
  </si>
  <si>
    <t>AFM Stagiaires</t>
  </si>
  <si>
    <t>AFM Onderwijsondersteuning</t>
  </si>
  <si>
    <t>AFM Algemeen</t>
  </si>
  <si>
    <t>AFM Management</t>
  </si>
  <si>
    <t>AFM Managementondersteuning</t>
  </si>
  <si>
    <t>AVD Cluster Finance &amp; Techniek</t>
  </si>
  <si>
    <t>AVD Cluster Bedrijfskunde &amp; Management</t>
  </si>
  <si>
    <t>AVD Cluster Zorg &amp; Welzijn</t>
  </si>
  <si>
    <t>AVD Stagiaires</t>
  </si>
  <si>
    <t>AVD Onderwijsondersteuning Finance &amp; Techniek</t>
  </si>
  <si>
    <t>AVD Ow.onderst Commerce &amp; Communicatie</t>
  </si>
  <si>
    <t>AVD Ow.onderst Bedrijfskunde &amp; Management</t>
  </si>
  <si>
    <t>AVD Onderwijsondersteuning Zorg &amp; Welzijn</t>
  </si>
  <si>
    <t>AVD Bedrijfsbureau</t>
  </si>
  <si>
    <t>AVD Academiebureau</t>
  </si>
  <si>
    <t>AVD Studieadvies</t>
  </si>
  <si>
    <t>AVD Algemeen</t>
  </si>
  <si>
    <t>AVD Management</t>
  </si>
  <si>
    <t>AVD Managementondersteuning</t>
  </si>
  <si>
    <t>AVD BDK/BSK/IVK</t>
  </si>
  <si>
    <t>AVD Human Resource Management</t>
  </si>
  <si>
    <t>AVD Verpleegkunde</t>
  </si>
  <si>
    <t>AVD Management in de Zorg</t>
  </si>
  <si>
    <t>AVD CE/ORM</t>
  </si>
  <si>
    <t>AVD Communicatie</t>
  </si>
  <si>
    <t>AVD Accountancy/Finance &amp; Control</t>
  </si>
  <si>
    <t>AVD Engineering</t>
  </si>
  <si>
    <t>AVD Technische bedrijfskunde</t>
  </si>
  <si>
    <t>JH Algemeen</t>
  </si>
  <si>
    <t>ASIS Bachelor of IFM</t>
  </si>
  <si>
    <t>ASIS Stagiaires</t>
  </si>
  <si>
    <t>ASIS Declaranten</t>
  </si>
  <si>
    <t>ASIS Onderwijsondersteuning</t>
  </si>
  <si>
    <t>ASIS Algemeen</t>
  </si>
  <si>
    <t>ASIS Management</t>
  </si>
  <si>
    <t>ASIS Managementondersteuning</t>
  </si>
  <si>
    <t>ASH Culturele en Maatschappelijke Vorming</t>
  </si>
  <si>
    <t>ASH Maatschappelijk Werk en Dienstverlening</t>
  </si>
  <si>
    <t>ASH Opleiding Sociaal Pedagogische Hulpverlening</t>
  </si>
  <si>
    <t>ASH Stagiaires</t>
  </si>
  <si>
    <t>ASH Sterrollen</t>
  </si>
  <si>
    <t>ASH Onderwijsondersteuning</t>
  </si>
  <si>
    <t>ASH Algemeen</t>
  </si>
  <si>
    <t>ASH Management</t>
  </si>
  <si>
    <t>ASH Managementondersteuning</t>
  </si>
  <si>
    <t>AE&amp;I Business IT &amp; Management</t>
  </si>
  <si>
    <t>AE&amp;I Stagiaires</t>
  </si>
  <si>
    <t>AE&amp;I Onderwijs Algemeen</t>
  </si>
  <si>
    <t>AE&amp;I Onderwijsondersteuning</t>
  </si>
  <si>
    <t>AE&amp;I Algemeen</t>
  </si>
  <si>
    <t>AE&amp;I Management</t>
  </si>
  <si>
    <t>AE&amp;I Laboratorium/werkplaatsen</t>
  </si>
  <si>
    <t>AVB Onderwijsondersteuning</t>
  </si>
  <si>
    <t>AVB Algemeen</t>
  </si>
  <si>
    <t>AVB Management</t>
  </si>
  <si>
    <t>AVB Managementondersteuning</t>
  </si>
  <si>
    <t>AHB Human Resource Management</t>
  </si>
  <si>
    <t>AHB Stagiaires</t>
  </si>
  <si>
    <t>AHB Onderwijsondersteuning</t>
  </si>
  <si>
    <t>AHB Algemeen</t>
  </si>
  <si>
    <t>AHB Management</t>
  </si>
  <si>
    <t>AHB Managementondersteuning</t>
  </si>
  <si>
    <t>AMIB Onderwijsondersteuning</t>
  </si>
  <si>
    <t>AMIB Algemeen</t>
  </si>
  <si>
    <t>AMIB Management</t>
  </si>
  <si>
    <t>AMIB Managementondersteuning</t>
  </si>
  <si>
    <t>AOMI Innovation Week</t>
  </si>
  <si>
    <t>AOMI Onderwijsondersteuning</t>
  </si>
  <si>
    <t>AOMI Algemeen</t>
  </si>
  <si>
    <t>AOMI Management</t>
  </si>
  <si>
    <t>AOMI Managementondersteuning</t>
  </si>
  <si>
    <t>AOMI NUVU</t>
  </si>
  <si>
    <t>AOMI Economisch Domein</t>
  </si>
  <si>
    <t>ACUE Onderwijsondersteuning</t>
  </si>
  <si>
    <t>ACUE Algemeen</t>
  </si>
  <si>
    <t>ACUE Managementondersteuning</t>
  </si>
  <si>
    <t>ACUE Laboratoria/werkplaatsen</t>
  </si>
  <si>
    <t>ACUE Internationalisering CMD</t>
  </si>
  <si>
    <t>AAAd Opleiding</t>
  </si>
  <si>
    <t>AAAd AD Business</t>
  </si>
  <si>
    <t>AAAd AD Communicatie</t>
  </si>
  <si>
    <t>AAAd AD Engineering</t>
  </si>
  <si>
    <t>AAAd AD Finance</t>
  </si>
  <si>
    <t>AAAd AD HRM</t>
  </si>
  <si>
    <t>AAAd AD ICT</t>
  </si>
  <si>
    <t>AAAd AD Logistiek</t>
  </si>
  <si>
    <t>AAAd AD Management</t>
  </si>
  <si>
    <t>AAAd AD Ondernemen</t>
  </si>
  <si>
    <t>AAAd AD Ouderenzorg</t>
  </si>
  <si>
    <t>AAAd Onderwijsondersteuning</t>
  </si>
  <si>
    <t>AAAD Algemeen</t>
  </si>
  <si>
    <t>AAAd Managementondersteuning</t>
  </si>
  <si>
    <t>AAAD lab</t>
  </si>
  <si>
    <t>AdA Opleidingen</t>
  </si>
  <si>
    <t>AdA Onderwijsondersteuning</t>
  </si>
  <si>
    <t>ADA Algemeen</t>
  </si>
  <si>
    <t>AdA Management</t>
  </si>
  <si>
    <t>AdA Managementondersteuning</t>
  </si>
  <si>
    <t>AdA Lab</t>
  </si>
  <si>
    <t>Caradt Algemeen</t>
  </si>
  <si>
    <t>Caradt Expertisecentrum Kunst &amp; Vormgeving Associate lectoren</t>
  </si>
  <si>
    <t>Caradt Expertisecentrum Kunst &amp; Vormgeving Onderzoek in Onderwijs</t>
  </si>
  <si>
    <t>Caradt Lect. Autonoom maken</t>
  </si>
  <si>
    <t>Caradt KK Lect. Autonoom maken</t>
  </si>
  <si>
    <t>Caradt Lect. Mensgericht Creëren</t>
  </si>
  <si>
    <t>Caradt KK Lect. Mensgericht Creëren</t>
  </si>
  <si>
    <t>Caradt Biobased Art and Design</t>
  </si>
  <si>
    <t>ESB Algemeen</t>
  </si>
  <si>
    <t>ESB Associate lectoren</t>
  </si>
  <si>
    <t>ESB Onderzoek in Onderwijs</t>
  </si>
  <si>
    <t>ESB Lect. Sustainable Strategy &amp;Innovation-KK</t>
  </si>
  <si>
    <t>ESB Lect. Platform Circ. Econo</t>
  </si>
  <si>
    <t>ESB Lect. Sustainable Finance &amp; Accounting-KK</t>
  </si>
  <si>
    <t>ESB Lect. Sustainable Work &amp; Organization-KK</t>
  </si>
  <si>
    <t>ESB Lect. Improving Business</t>
  </si>
  <si>
    <t>ESB Lect. Improving Business-KK</t>
  </si>
  <si>
    <t>ESB Lect. New Marketing-KK</t>
  </si>
  <si>
    <t>ESB Lect. International business-KK</t>
  </si>
  <si>
    <t>ESB PAC</t>
  </si>
  <si>
    <t>ETI Algemeen</t>
  </si>
  <si>
    <t>ETI Management</t>
  </si>
  <si>
    <t>ETI Associate lectoren</t>
  </si>
  <si>
    <t>ETI Onderzoek in Onderwijs</t>
  </si>
  <si>
    <t>ETI Lectoraat IBT-KK</t>
  </si>
  <si>
    <t>ETI KV2 Idea Of Concept</t>
  </si>
  <si>
    <t>ETI KV2 Proof Of Product</t>
  </si>
  <si>
    <t>ETI KV2 Sense Of Impact</t>
  </si>
  <si>
    <t>ETI Lectoraat Solar</t>
  </si>
  <si>
    <t>ETI Lectoraat Solar-Kenniskring</t>
  </si>
  <si>
    <t>ETI Texenergy</t>
  </si>
  <si>
    <t>ETI Flex. Zonnc (SEPAC)</t>
  </si>
  <si>
    <t>ETI Lectoraat Smart Energy-Kenniskring</t>
  </si>
  <si>
    <t>ETI Lectoraat Mechatronica</t>
  </si>
  <si>
    <t>ETI Lectoraat Mechatronica-Kenniskring</t>
  </si>
  <si>
    <t>ETI Lectoraat  Data Science &amp; ICT</t>
  </si>
  <si>
    <t>ETI Lectoraat  Data Science &amp; ICT KK</t>
  </si>
  <si>
    <t>ETI KK Nieuwe Materialen</t>
  </si>
  <si>
    <t>ETI KK Robotisering en Sensoring</t>
  </si>
  <si>
    <t>ETI Lect. Gebouwde Omgeving</t>
  </si>
  <si>
    <t>ETI Lect. Gebouwde Omgeving KK</t>
  </si>
  <si>
    <t>Via Economie Algemeen</t>
  </si>
  <si>
    <t>ECS Onderst.lect. JGS</t>
  </si>
  <si>
    <t>ECS Algemeen</t>
  </si>
  <si>
    <t>ECS Algemeen WSD</t>
  </si>
  <si>
    <t>ECS Expertisecentrum Caring Society 3.0 Associate lectoren</t>
  </si>
  <si>
    <t>ECS Expertisecentrum Caring Society 3.0 Onderzoek in Onderwijs</t>
  </si>
  <si>
    <t>ECS Ondersteuning Active Aging</t>
  </si>
  <si>
    <t>ECS Ondersteuning Jeugd, Gezin &amp; Samenleving</t>
  </si>
  <si>
    <t>ECS JGS Toegang tot de jeugdzo</t>
  </si>
  <si>
    <t>ECS lectoraat Leven Lang in Beweging-KK</t>
  </si>
  <si>
    <t>ECS Ondersteuning LLB</t>
  </si>
  <si>
    <t>ECS Lect. Zorg Rond het Levenseinde KK</t>
  </si>
  <si>
    <t>ECS Onderst. Zorg Rond het Levenseinde (ZRL)</t>
  </si>
  <si>
    <t>CoE BBE Kenniscentrum</t>
  </si>
  <si>
    <t>CoE BBE Onderz.prj/acquisitie</t>
  </si>
  <si>
    <t>CoE BBE Buss.Supp. B.A.C.</t>
  </si>
  <si>
    <t>CoE BBE Algemeen</t>
  </si>
  <si>
    <t>CoE BBE Communicatie</t>
  </si>
  <si>
    <t>CoE BBE Onderwijs overige act.</t>
  </si>
  <si>
    <t>Coe BBE MOOC Bus. Dev.</t>
  </si>
  <si>
    <t>CoE BBE Land BB KennisNetwerk</t>
  </si>
  <si>
    <t>CoE BBE TKI toeslag 2014</t>
  </si>
  <si>
    <t>CoE BBE Biop.Appl.Centr.</t>
  </si>
  <si>
    <t>CoE BBE B.I.K.</t>
  </si>
  <si>
    <t>CoE BBE Biobased Collectie</t>
  </si>
  <si>
    <t>CoE BBE De Blauwe Keten</t>
  </si>
  <si>
    <t>CoE BBE Refawood (H2020)</t>
  </si>
  <si>
    <t>CoE BBE Gras Goed Interreg</t>
  </si>
  <si>
    <t>CoE BBE Lectorenplatform SIS</t>
  </si>
  <si>
    <t>CoE BBE Groene groei SBHO</t>
  </si>
  <si>
    <t>CoE BBE Lectoraat BBP  Lector</t>
  </si>
  <si>
    <t>CoE BBP Lectoraat Ondersteuning</t>
  </si>
  <si>
    <t>CoE Biopolymeren Lector</t>
  </si>
  <si>
    <t>Coe Bioplolymeren Kenniskring</t>
  </si>
  <si>
    <t>CoE Biopolymeren Ondersteuning</t>
  </si>
  <si>
    <t>CoE BBE Lectoraat BBE Lector</t>
  </si>
  <si>
    <t>CoE BBE Lectoraat BBBouw Lector</t>
  </si>
  <si>
    <t>EV-brede Conferentie</t>
  </si>
  <si>
    <t>EV B Kenniskring</t>
  </si>
  <si>
    <t>EV NVT</t>
  </si>
  <si>
    <t>EV Associate Lectoren</t>
  </si>
  <si>
    <t>EV IV Kenniskring</t>
  </si>
  <si>
    <t>EV Lectoraat Veiligheid Openbare Orde en Recht</t>
  </si>
  <si>
    <t>EV Lectoraat Veiligheid Openbare Orde en Recht-Kenniskring</t>
  </si>
  <si>
    <t>EV Integriteit Politie</t>
  </si>
  <si>
    <t>EV VIA Kenniskring</t>
  </si>
  <si>
    <t>EV Ouderenmishandeling</t>
  </si>
  <si>
    <t>EV Lector Balanceren</t>
  </si>
  <si>
    <t>EV Kenniskring Balanceren</t>
  </si>
  <si>
    <t>EV O Kenniskring</t>
  </si>
  <si>
    <t>EV R Kenniskring</t>
  </si>
  <si>
    <t>EV SVOV Lectoraat</t>
  </si>
  <si>
    <t>LIC Team Kennismanagement</t>
  </si>
  <si>
    <t>LIC Casemanagement KM</t>
  </si>
  <si>
    <t>LIC Stagiaires</t>
  </si>
  <si>
    <t>LIC Expertgroep Beleid</t>
  </si>
  <si>
    <t>LIC Expertgroep Kwaliteit</t>
  </si>
  <si>
    <t>LIC Expertgroep Gebruikersondersteuning</t>
  </si>
  <si>
    <t>LIC Bedrijfsbureau</t>
  </si>
  <si>
    <t>LIC Algemeen</t>
  </si>
  <si>
    <t>LIC Management</t>
  </si>
  <si>
    <t>LIC Managementondersteuning</t>
  </si>
  <si>
    <t>LIC NVT</t>
  </si>
  <si>
    <t>LIC Onderwijsdag</t>
  </si>
  <si>
    <t>LIC Associate lector</t>
  </si>
  <si>
    <t>LIC Lectoraat Brein &amp; Leren Lector</t>
  </si>
  <si>
    <t>LIC Lectoraat Brein &amp; Leren Ondersteuning</t>
  </si>
  <si>
    <t>AOC Loket</t>
  </si>
  <si>
    <t>AOC Interdisciplinaire Trajecten</t>
  </si>
  <si>
    <t>AOC Innovatieve Ondersteuning</t>
  </si>
  <si>
    <t>AOC Valorisatie</t>
  </si>
  <si>
    <t>AOC Multidisciplinariteit</t>
  </si>
  <si>
    <t>AOC Algemeen</t>
  </si>
  <si>
    <t>AOC Managementondersteuning</t>
  </si>
  <si>
    <t>AOC Ondernemerslift</t>
  </si>
  <si>
    <t>DIF RET Roosters en Tentamens</t>
  </si>
  <si>
    <t>DIF ICT Back-Office</t>
  </si>
  <si>
    <t>DIF ICT-Support</t>
  </si>
  <si>
    <t>DIF Servicelijn</t>
  </si>
  <si>
    <t>DIF Informatiebeheer en Relatiemanagement</t>
  </si>
  <si>
    <t>DIF ICT Vernieuwing</t>
  </si>
  <si>
    <t>DIF Facilitair Team Breda</t>
  </si>
  <si>
    <t>DIF Inkoop en Contractmanagement</t>
  </si>
  <si>
    <t>DIF Vastgoed en Huisvesting</t>
  </si>
  <si>
    <t>DIF JOP gebruiker</t>
  </si>
  <si>
    <t>DIF Facilitair Team 's-Hertogenbosch/Tilburg</t>
  </si>
  <si>
    <t>DIF Huisvesting Algemeen AB</t>
  </si>
  <si>
    <t>DIF Huisvesting Algemeen BBC</t>
  </si>
  <si>
    <t>DIF Algemeen</t>
  </si>
  <si>
    <t>DIF Management</t>
  </si>
  <si>
    <t>DIF Managementondersteuning</t>
  </si>
  <si>
    <t>DIF KAS, Beleidsadviseurs</t>
  </si>
  <si>
    <t>DIF ICT regie</t>
  </si>
  <si>
    <t>KD Kapitaaldienst</t>
  </si>
  <si>
    <t>KD JOP eigenaar</t>
  </si>
  <si>
    <t>DFS Service Unit S</t>
  </si>
  <si>
    <t>DFS Service Unit F</t>
  </si>
  <si>
    <t>DFS Beleid Planning &amp; Control</t>
  </si>
  <si>
    <t>DFS Team Advies</t>
  </si>
  <si>
    <t>DFS Algemeen</t>
  </si>
  <si>
    <t>DFS Projecten Algemeen</t>
  </si>
  <si>
    <t>DFS Management</t>
  </si>
  <si>
    <t>DFS Managementondersteuning</t>
  </si>
  <si>
    <t>DP&amp;O Avans Arbo</t>
  </si>
  <si>
    <t>DP&amp;O Beleidsadviseurs/juridisch</t>
  </si>
  <si>
    <t>DP&amp;O P Adviseurs</t>
  </si>
  <si>
    <t>DP&amp;O HR Systemen &amp; Informatie</t>
  </si>
  <si>
    <t>DP&amp;O Algemeen</t>
  </si>
  <si>
    <t>DP&amp;O Management</t>
  </si>
  <si>
    <t>DP&amp;O Managementondersteuning</t>
  </si>
  <si>
    <t>DP&amp;O Staf</t>
  </si>
  <si>
    <t>DP&amp;O Services</t>
  </si>
  <si>
    <t>DP&amp;O Algemeen Services</t>
  </si>
  <si>
    <t>DP&amp;O Ontwikkelen@Avans</t>
  </si>
  <si>
    <t>DP&amp;O Analyse</t>
  </si>
  <si>
    <t>DP&amp;O Health Services</t>
  </si>
  <si>
    <t>DMCS Team Studentendecanaat</t>
  </si>
  <si>
    <t>DMCS Decanaat Algemeen</t>
  </si>
  <si>
    <t>DMCS Team Studenten Informatie Balie</t>
  </si>
  <si>
    <t>DMCS Promo academies</t>
  </si>
  <si>
    <t>DMCS Declaranten Beroepszaken</t>
  </si>
  <si>
    <t>DMCS Team International Office</t>
  </si>
  <si>
    <t>DMCS Team Studenten Voorzieningen</t>
  </si>
  <si>
    <t>DMCS Coordinatie Voorlichting</t>
  </si>
  <si>
    <t>DMCS VT middelen</t>
  </si>
  <si>
    <t>DMCS Team Punt</t>
  </si>
  <si>
    <t>DMCS Punt Algemeen</t>
  </si>
  <si>
    <t>DMCS Open Dagen</t>
  </si>
  <si>
    <t>DMCS Algemeen</t>
  </si>
  <si>
    <t>DMCS Management</t>
  </si>
  <si>
    <t>DMCS Managementondersteuning</t>
  </si>
  <si>
    <t>DMCS Team Bedrijfsbureau</t>
  </si>
  <si>
    <t>DMCS Juridisch Team</t>
  </si>
  <si>
    <t>DMCS Ziektevervanging</t>
  </si>
  <si>
    <t>DMCS Team Beleidsadvies</t>
  </si>
  <si>
    <t>DMCS Stagiaires</t>
  </si>
  <si>
    <t>DMCS Team Office</t>
  </si>
  <si>
    <t>DMCS TP Techniekweek</t>
  </si>
  <si>
    <t>CvB RvT</t>
  </si>
  <si>
    <t>CvB PR</t>
  </si>
  <si>
    <t>CvB Secretaris</t>
  </si>
  <si>
    <t>CvB Beleidsevaluatie en Control</t>
  </si>
  <si>
    <t>CvB DZ</t>
  </si>
  <si>
    <t>CvB JR</t>
  </si>
  <si>
    <t>CvB Projecten Algemeen</t>
  </si>
  <si>
    <t>CvB Managementondersteuning</t>
  </si>
  <si>
    <t>CvB Stagiaires</t>
  </si>
  <si>
    <t>CvB Medezeggenschap</t>
  </si>
  <si>
    <t>CvB Algemeen</t>
  </si>
  <si>
    <t>CvB Kwaliteit in Beweging</t>
  </si>
  <si>
    <t>CvB Duurzaamheid</t>
  </si>
  <si>
    <t>CvB AD project</t>
  </si>
  <si>
    <t>INV Investeringen algemeen</t>
  </si>
  <si>
    <t>Hs P-beleid Algemeen</t>
  </si>
  <si>
    <t>Hs Juridische Doorbelasting</t>
  </si>
  <si>
    <t>HS kosten algemeen</t>
  </si>
  <si>
    <t>Hs Inkomen algemeen</t>
  </si>
  <si>
    <t>Avans Contractactiviteiten BV (Holding)</t>
  </si>
  <si>
    <t>KPI declaranten</t>
  </si>
  <si>
    <t>Budget cf Budgetmodel</t>
  </si>
  <si>
    <t>AdA Stichting Algemeen</t>
  </si>
  <si>
    <t>AdA Stichting Baten</t>
  </si>
  <si>
    <t>AdA St.Basis dienstverlening</t>
  </si>
  <si>
    <t>CG Ink (Balans)</t>
  </si>
  <si>
    <t>P011001-100</t>
  </si>
  <si>
    <t>AKV Propedeuse onderwijsbudget</t>
  </si>
  <si>
    <t>P011001-101</t>
  </si>
  <si>
    <t>AKV Propedeuse introductieweek</t>
  </si>
  <si>
    <t>P011002-100</t>
  </si>
  <si>
    <t>AKV Propedeuse KUO Next</t>
  </si>
  <si>
    <t>P011003-100</t>
  </si>
  <si>
    <t>AKV GRO onderwijsbudget</t>
  </si>
  <si>
    <t>P011004-100</t>
  </si>
  <si>
    <t>AKV GRO KUO Next</t>
  </si>
  <si>
    <t>P011005-100</t>
  </si>
  <si>
    <t>AKV ill-animatie onderwijsbudget</t>
  </si>
  <si>
    <t>P011006-100</t>
  </si>
  <si>
    <t>AKV ill-animatie KUO Next</t>
  </si>
  <si>
    <t>P011007-100</t>
  </si>
  <si>
    <t>AKV FO-FI onderwijsbudget</t>
  </si>
  <si>
    <t>P011008-100</t>
  </si>
  <si>
    <t>AKV FO-FI omroep Brabant</t>
  </si>
  <si>
    <t>P011009-100</t>
  </si>
  <si>
    <t>AKV FO-FI KUO Next</t>
  </si>
  <si>
    <t>P011010-100</t>
  </si>
  <si>
    <t>AKV Beeldende Kunst onderwijsbudget</t>
  </si>
  <si>
    <t>P011011-100</t>
  </si>
  <si>
    <t>AKV Beeldende Kunst KUO Next</t>
  </si>
  <si>
    <t>P011012-100</t>
  </si>
  <si>
    <t>AKV Masteronderwijs Alg</t>
  </si>
  <si>
    <t>P011012-101</t>
  </si>
  <si>
    <t>AKV Master BK onderwijsbudget</t>
  </si>
  <si>
    <t>P011012-102</t>
  </si>
  <si>
    <t>AKV Master Visual Arts</t>
  </si>
  <si>
    <t>P011012-103</t>
  </si>
  <si>
    <t>AKV Master GO onderwijsbudget</t>
  </si>
  <si>
    <t>P011012-104</t>
  </si>
  <si>
    <t>AKV Master Animatie onderwijsbudget</t>
  </si>
  <si>
    <t>P011013-100</t>
  </si>
  <si>
    <t>AKV Master KUO Next</t>
  </si>
  <si>
    <t>P011014-100</t>
  </si>
  <si>
    <t>AKV aanlsuiting VO algemeen</t>
  </si>
  <si>
    <t>P011015-100</t>
  </si>
  <si>
    <t>AKV minoren A&amp;U algemeen</t>
  </si>
  <si>
    <t>P011015-101</t>
  </si>
  <si>
    <t>AKV minoren A&amp;I algemeen</t>
  </si>
  <si>
    <t>P011015-102</t>
  </si>
  <si>
    <t>AKV minoren A&amp;H algemeen</t>
  </si>
  <si>
    <t>P011015-103</t>
  </si>
  <si>
    <t>AKV minoren A&amp;N algemeen</t>
  </si>
  <si>
    <t>P011015-104</t>
  </si>
  <si>
    <t>AKV minoren RIS algemeen</t>
  </si>
  <si>
    <t>P011016-100</t>
  </si>
  <si>
    <t>AKV Kunst en Werk algemeen</t>
  </si>
  <si>
    <t>P011016-101</t>
  </si>
  <si>
    <t>AKV K&amp;W DDW</t>
  </si>
  <si>
    <t>P011016-102</t>
  </si>
  <si>
    <t>AKV K&amp;W Plugin the Future</t>
  </si>
  <si>
    <t>P011017-100</t>
  </si>
  <si>
    <t>AKV onderst. Materieel</t>
  </si>
  <si>
    <t>P011018-100</t>
  </si>
  <si>
    <t>AKV ondersteuning internationalisering</t>
  </si>
  <si>
    <t>P011019-100</t>
  </si>
  <si>
    <t>AKV ondersteuning opleidingscie</t>
  </si>
  <si>
    <t>P011020-100</t>
  </si>
  <si>
    <t>AKV ondersteuning Examencie</t>
  </si>
  <si>
    <t>P011021-100</t>
  </si>
  <si>
    <t>AKV ondersteuning AR</t>
  </si>
  <si>
    <t>P011022-100</t>
  </si>
  <si>
    <t>AKV ondersteuning Chris Brand Fonds</t>
  </si>
  <si>
    <t>P011023-100</t>
  </si>
  <si>
    <t>AKV locatienbeheer Breda</t>
  </si>
  <si>
    <t>P011023-101</t>
  </si>
  <si>
    <t>AKV Locatiebeheer Den Bosch</t>
  </si>
  <si>
    <t>P011025-100</t>
  </si>
  <si>
    <t>AKV management materieel</t>
  </si>
  <si>
    <t>P011026-100</t>
  </si>
  <si>
    <t>AKV MAN BDB/BKE</t>
  </si>
  <si>
    <t>P011027-100</t>
  </si>
  <si>
    <t>AKV management KUO Next algemeen</t>
  </si>
  <si>
    <t>P011028-100</t>
  </si>
  <si>
    <t>AKV Comm. PR&amp;V algemeen</t>
  </si>
  <si>
    <t>P011028-101</t>
  </si>
  <si>
    <t>AKV Comm.PR/V Open Dagen/Beurzen</t>
  </si>
  <si>
    <t>P011028-102</t>
  </si>
  <si>
    <t>AKV Comm.PR/V selectieassessments</t>
  </si>
  <si>
    <t>P011029-100</t>
  </si>
  <si>
    <t>AKV werkplaatsen Breda algemeen</t>
  </si>
  <si>
    <t>P011029-101</t>
  </si>
  <si>
    <t>AKV werkplaats 3D printing</t>
  </si>
  <si>
    <t>P011029-102</t>
  </si>
  <si>
    <t>AKV werkplaats zeef- en diepdruk</t>
  </si>
  <si>
    <t>P011029-103</t>
  </si>
  <si>
    <t>AKV werkplaats Xerox kleurenprinter</t>
  </si>
  <si>
    <t>P011029-104</t>
  </si>
  <si>
    <t>AKV werkplaats drukkerij Br-DB</t>
  </si>
  <si>
    <t>P011029-105</t>
  </si>
  <si>
    <t>AKV werkplaats klei/gips</t>
  </si>
  <si>
    <t>P011029-106</t>
  </si>
  <si>
    <t>AKV werkplaats hout</t>
  </si>
  <si>
    <t>P011029-107</t>
  </si>
  <si>
    <t>AKV werkplaats metaal</t>
  </si>
  <si>
    <t>P011029-108</t>
  </si>
  <si>
    <t>AKV werkplaats media</t>
  </si>
  <si>
    <t>P011029-109</t>
  </si>
  <si>
    <t>AKV werkplaats techlab</t>
  </si>
  <si>
    <t>P011029-110</t>
  </si>
  <si>
    <t>AKV werkplaats printshop</t>
  </si>
  <si>
    <t>P011029-111</t>
  </si>
  <si>
    <t>AKV werkplaats Riso printer</t>
  </si>
  <si>
    <t>P011030-100</t>
  </si>
  <si>
    <t>AKV werkplaats Den Bosch algemeen</t>
  </si>
  <si>
    <t>P011030-101</t>
  </si>
  <si>
    <t>AKV werkplaats DB zeefdruk</t>
  </si>
  <si>
    <t>P011030-102</t>
  </si>
  <si>
    <t>AKV werkplaats DB keramiek/kunststof</t>
  </si>
  <si>
    <t>P011030-103</t>
  </si>
  <si>
    <t>AKV werkplaats DB metaal</t>
  </si>
  <si>
    <t>P011030-104</t>
  </si>
  <si>
    <t>AKV werkplaats DB media</t>
  </si>
  <si>
    <t>P011030-105</t>
  </si>
  <si>
    <t>AKV werkplaats DB Xerox kleurenprinter</t>
  </si>
  <si>
    <t>P011030-106</t>
  </si>
  <si>
    <t>AKV werkplaats DB Techlab</t>
  </si>
  <si>
    <t>P011030-107</t>
  </si>
  <si>
    <t>AKV werkplaats DB hout</t>
  </si>
  <si>
    <t>P011030-108</t>
  </si>
  <si>
    <t>AKV werkplaats Den Bosch Riso printer</t>
  </si>
  <si>
    <t>P011031-100</t>
  </si>
  <si>
    <t>AKV werkplaatsen winkel algemeen</t>
  </si>
  <si>
    <t>P011031-101</t>
  </si>
  <si>
    <t>AKV werkplaatsen winkel Breda</t>
  </si>
  <si>
    <t>P011031-102</t>
  </si>
  <si>
    <t>AKV werkplaatsen winkel Den Bosch</t>
  </si>
  <si>
    <t>P011032-100</t>
  </si>
  <si>
    <t>AKV ondersteuning Examen ALG</t>
  </si>
  <si>
    <t>P011033-100</t>
  </si>
  <si>
    <t>AKV MAN. Accreditatie</t>
  </si>
  <si>
    <t>P011100-100</t>
  </si>
  <si>
    <t>AKV Engels B2 Prepcourse - Algemeen</t>
  </si>
  <si>
    <t>P011101-100</t>
  </si>
  <si>
    <t>P011102-100</t>
  </si>
  <si>
    <t>AKV Onderwijsdag</t>
  </si>
  <si>
    <t>P011103-100</t>
  </si>
  <si>
    <t>AKV Project Internationalisering Master</t>
  </si>
  <si>
    <t>P012001-100</t>
  </si>
  <si>
    <t>PABO opl. Leraar Curriculumvernieuwing</t>
  </si>
  <si>
    <t>P012002-100</t>
  </si>
  <si>
    <t>PABO opl. Leraar TopClass</t>
  </si>
  <si>
    <t>P012003-100</t>
  </si>
  <si>
    <t>PABO OIDS</t>
  </si>
  <si>
    <t>P012004-100</t>
  </si>
  <si>
    <t>PABO Instroom PABO MBO raad</t>
  </si>
  <si>
    <t>P012005-100</t>
  </si>
  <si>
    <t>PABO VSLW 2016/2017</t>
  </si>
  <si>
    <t>P012005-101</t>
  </si>
  <si>
    <t>PABO VSLW Coördinatie</t>
  </si>
  <si>
    <t>P012005-102</t>
  </si>
  <si>
    <t>PABO VSLW A1. Gezamenlijk HRM-beleid</t>
  </si>
  <si>
    <t>P012005-103</t>
  </si>
  <si>
    <t>PABO VSLW A2. BRLO-registratie</t>
  </si>
  <si>
    <t>P012005-104</t>
  </si>
  <si>
    <t>PABO VSLW A3. Opbrengsten borgen en delen</t>
  </si>
  <si>
    <t>P012005-105</t>
  </si>
  <si>
    <t>PABO VSLW A4. Delen en verbreden</t>
  </si>
  <si>
    <t>P012005-106</t>
  </si>
  <si>
    <t>PABO VSLW A5. Gezam.werken curriculum</t>
  </si>
  <si>
    <t>P012005-107</t>
  </si>
  <si>
    <t>PABO VSLW Begl beginnende leerkrachten</t>
  </si>
  <si>
    <t>P012005-108</t>
  </si>
  <si>
    <t>PABO VSLW Aansl init prog en prof na opl</t>
  </si>
  <si>
    <t>P012006-100</t>
  </si>
  <si>
    <t>PABO alg. Partner in kennis</t>
  </si>
  <si>
    <t>P012100-100</t>
  </si>
  <si>
    <t>PABO Zij instroom Algemeen</t>
  </si>
  <si>
    <t>P014001-100</t>
  </si>
  <si>
    <t>AB&amp;I Bouwkunde alg. onderwijskosten</t>
  </si>
  <si>
    <t>P014004-100</t>
  </si>
  <si>
    <t>AB&amp;I Civiele Techniek alg. onderwijskosten</t>
  </si>
  <si>
    <t>P014005-100</t>
  </si>
  <si>
    <t>AB&amp;I Alg. prom.kosten E Braat</t>
  </si>
  <si>
    <t>P014005-101</t>
  </si>
  <si>
    <t>AB&amp;I Alg. prom.kosten E Hendriks</t>
  </si>
  <si>
    <t>P014005-102</t>
  </si>
  <si>
    <t>AB&amp;I Alg. prom.kosten M Smits</t>
  </si>
  <si>
    <t>P014006-100</t>
  </si>
  <si>
    <t>AB&amp;I Alg. Civil Engineering Tour</t>
  </si>
  <si>
    <t>P014007-100</t>
  </si>
  <si>
    <t>AB&amp;I Alg. onderhoud curricula</t>
  </si>
  <si>
    <t>P014009-100</t>
  </si>
  <si>
    <t>AB&amp;I Alg. BouwTalent</t>
  </si>
  <si>
    <t>P014011-100</t>
  </si>
  <si>
    <t>AB&amp;I Alg. technaplaza</t>
  </si>
  <si>
    <t>P014012-100</t>
  </si>
  <si>
    <t>AB&amp;I Samen slim bouwn WP3 Docentgerichte act</t>
  </si>
  <si>
    <t>P014012-102</t>
  </si>
  <si>
    <t>AB&amp;I Samen slim bouwn WP5 Projectmanagement</t>
  </si>
  <si>
    <t>P014013-100</t>
  </si>
  <si>
    <t>AB&amp;I flexibilisering duaal</t>
  </si>
  <si>
    <t>P014100-100</t>
  </si>
  <si>
    <t>AB&amp;I Algemene onderwijskosten</t>
  </si>
  <si>
    <t>P014102-100</t>
  </si>
  <si>
    <t>P014103-100</t>
  </si>
  <si>
    <t>AB&amp;I Betonkanorace 2019 - Algemeen</t>
  </si>
  <si>
    <t>P014104-100</t>
  </si>
  <si>
    <t>AB&amp;I BIM5 Algemeen</t>
  </si>
  <si>
    <t>P014104-101</t>
  </si>
  <si>
    <t>AB&amp;I BIM5 Projectorganisatie</t>
  </si>
  <si>
    <t>P014104-102</t>
  </si>
  <si>
    <t>AB&amp;I BIM5 P1 Ontw onderw Gebouwde Omg</t>
  </si>
  <si>
    <t>P014104-103</t>
  </si>
  <si>
    <t>AB&amp;I BIM5 P2 Ontwikkeling AD programma</t>
  </si>
  <si>
    <t>P014104-104</t>
  </si>
  <si>
    <t>AB&amp;I BIM5 P4 Innovatie gebouwde omgeving</t>
  </si>
  <si>
    <t>P014104-105</t>
  </si>
  <si>
    <t>AB&amp;I BIM5 Verduurzaming</t>
  </si>
  <si>
    <t>P017001-100</t>
  </si>
  <si>
    <t>AI&amp;I EPS</t>
  </si>
  <si>
    <t>P017002-100</t>
  </si>
  <si>
    <t>P017003-100</t>
  </si>
  <si>
    <t>P017003-101</t>
  </si>
  <si>
    <t>AI&amp;I Lab ICT</t>
  </si>
  <si>
    <t>P017003-102</t>
  </si>
  <si>
    <t>AI&amp;I Lab CMD</t>
  </si>
  <si>
    <t>P017101-100</t>
  </si>
  <si>
    <t>P017102-100</t>
  </si>
  <si>
    <t>AI&amp;I Operationeel kritisch denken - Algemeen</t>
  </si>
  <si>
    <t>P017102-101</t>
  </si>
  <si>
    <t>AI&amp;I Oper. krit. denken-Form. eindtermen</t>
  </si>
  <si>
    <t>P017102-102</t>
  </si>
  <si>
    <t>AI&amp;I Oper. krit. denken - Ontw. meetinstr.</t>
  </si>
  <si>
    <t>P017102-103</t>
  </si>
  <si>
    <t>AI&amp;I Operationeel kritisch denken - Analyse</t>
  </si>
  <si>
    <t>P017102-104</t>
  </si>
  <si>
    <t>AI&amp;I Oper. krit. denken-Online testplatform</t>
  </si>
  <si>
    <t>P017102-105</t>
  </si>
  <si>
    <t>AI&amp;I Oper. krit. denken-Gebr. meetinstrument</t>
  </si>
  <si>
    <t>P017103-100</t>
  </si>
  <si>
    <t>AI&amp;I Farm IT Algemeen</t>
  </si>
  <si>
    <t>P017103-101</t>
  </si>
  <si>
    <t>AI&amp;I Farm IT 1.2 minor HAS-Avans</t>
  </si>
  <si>
    <t>P017103-102</t>
  </si>
  <si>
    <t>AI&amp;I Farm IT 1.4 Parttime hoogleraar HBO-WO</t>
  </si>
  <si>
    <t>P017103-103</t>
  </si>
  <si>
    <t>AI&amp;I Farm IT 2.8 Prof flipping the classroom</t>
  </si>
  <si>
    <t>P017103-104</t>
  </si>
  <si>
    <t>AI&amp;I Farm IT 3.12 Kennisdisseminatie</t>
  </si>
  <si>
    <t>P017103-105</t>
  </si>
  <si>
    <t>AI&amp;I Farm IT 3.13 Projectmanagement</t>
  </si>
  <si>
    <t>P018001-100</t>
  </si>
  <si>
    <t>ATGM Alg. Onderwijs Algemeen</t>
  </si>
  <si>
    <t>P018002-100</t>
  </si>
  <si>
    <t>ATGM Alg. Avans DM Tech ICT in onderwijs</t>
  </si>
  <si>
    <t>P018003-100</t>
  </si>
  <si>
    <t>ATGM Alg. Ondernemen en Kennisval.</t>
  </si>
  <si>
    <t>P018004-100</t>
  </si>
  <si>
    <t>ATGM Alg. Toetsdossiers</t>
  </si>
  <si>
    <t>P018005-100</t>
  </si>
  <si>
    <t>ATGM Alg. Curric.herzien Chemische Techn.</t>
  </si>
  <si>
    <t>P018006-100</t>
  </si>
  <si>
    <t>ATGM Alg. Organisatie bestendig</t>
  </si>
  <si>
    <t>P018007-100</t>
  </si>
  <si>
    <t>ATGM Curriculum herzien BML Projectact.</t>
  </si>
  <si>
    <t>P018009-100</t>
  </si>
  <si>
    <t>ATGM Curriculum herz. Milieukunde Proj.act.</t>
  </si>
  <si>
    <t>P018010-100</t>
  </si>
  <si>
    <t>P018012-100</t>
  </si>
  <si>
    <t>ATGM Bd Lab Algemeen</t>
  </si>
  <si>
    <t>P018012-101</t>
  </si>
  <si>
    <t>ATGM Bd Lab Elementair</t>
  </si>
  <si>
    <t>P018012-102</t>
  </si>
  <si>
    <t>ATGM Bd Lab Organisch/Poly.</t>
  </si>
  <si>
    <t>P018012-103</t>
  </si>
  <si>
    <t>ATGM Bd Lab Biochemie</t>
  </si>
  <si>
    <t>P018012-104</t>
  </si>
  <si>
    <t>ATGM Bd Lab Biomedisch</t>
  </si>
  <si>
    <t>P018012-105</t>
  </si>
  <si>
    <t>ATGM Bd Lab DNA</t>
  </si>
  <si>
    <t>P018012-106</t>
  </si>
  <si>
    <t>ATGM Bd Lab Analytisch</t>
  </si>
  <si>
    <t>P018012-107</t>
  </si>
  <si>
    <t>ATGM Bd Lab Biotechnologie</t>
  </si>
  <si>
    <t>P018012-108</t>
  </si>
  <si>
    <t>ATGM Bd Lab Celkweek</t>
  </si>
  <si>
    <t>P018012-109</t>
  </si>
  <si>
    <t>ATGM Bd Lab Histologie</t>
  </si>
  <si>
    <t>P018012-110</t>
  </si>
  <si>
    <t>ATGM Bd Lab Biobased</t>
  </si>
  <si>
    <t>P018012-111</t>
  </si>
  <si>
    <t>ATGM Bd Lab CT</t>
  </si>
  <si>
    <t>P018012-112</t>
  </si>
  <si>
    <t>ATGM Bd Lab Den Bosch</t>
  </si>
  <si>
    <t>P018012-113</t>
  </si>
  <si>
    <t>ATGM Bd Lab FLO-Forensisch</t>
  </si>
  <si>
    <t>P018012-114</t>
  </si>
  <si>
    <t>ATGM Bd Lab Esset</t>
  </si>
  <si>
    <t>P018012-115</t>
  </si>
  <si>
    <t>ATGM Bd Lab Minor Org en pol Chemie</t>
  </si>
  <si>
    <t>P018012-116</t>
  </si>
  <si>
    <t>ATGM Bd Lab Minor Patiënt-georiënteerd onder</t>
  </si>
  <si>
    <t>P018012-117</t>
  </si>
  <si>
    <t>ATGM Bd Lab Minor Medische Research</t>
  </si>
  <si>
    <t>P018012-118</t>
  </si>
  <si>
    <t>ATGM Bd Lab Minor Analytische Chemie</t>
  </si>
  <si>
    <t>P018012-119</t>
  </si>
  <si>
    <t>ATGM Bd Lab Minor Biotechnology</t>
  </si>
  <si>
    <t>P018012-120</t>
  </si>
  <si>
    <t>ATGM Bd Lab Minor Proefdierkunde</t>
  </si>
  <si>
    <t>P018012-121</t>
  </si>
  <si>
    <t>ATGM Bd Lab Minor Biopolymeren</t>
  </si>
  <si>
    <t>P018012-122</t>
  </si>
  <si>
    <t>ATGM Bd Lab Minor Biorefinery and Technology</t>
  </si>
  <si>
    <t>P018012-123</t>
  </si>
  <si>
    <t>ATGM Bd Lab Minor Biobased Chemistry</t>
  </si>
  <si>
    <t>P018012-124</t>
  </si>
  <si>
    <t>ATGM Bd Lab Minor Food &amp; Pharma DB</t>
  </si>
  <si>
    <t>P018012-125</t>
  </si>
  <si>
    <t>ATGM Bd Lab Minor FCO Chemie DB</t>
  </si>
  <si>
    <t>P018012-126</t>
  </si>
  <si>
    <t>ATGM Bd Lab Minor Internationale FLO</t>
  </si>
  <si>
    <t>P018012-127</t>
  </si>
  <si>
    <t>ATGM Bd Lab Minor FLO Chemie</t>
  </si>
  <si>
    <t>P018012-128</t>
  </si>
  <si>
    <t>ATGM Bd Lab Minor FLO DNA onderzoek</t>
  </si>
  <si>
    <t>P018012-129</t>
  </si>
  <si>
    <t>ATGM Bd Lab Minor Environmental consultancy</t>
  </si>
  <si>
    <t>P018013-100</t>
  </si>
  <si>
    <t>ATGM Post HBO seminar</t>
  </si>
  <si>
    <t>P018014-101</t>
  </si>
  <si>
    <t>ATGM Diagrams fase1 Onderwijspraktijk</t>
  </si>
  <si>
    <t>P018014-102</t>
  </si>
  <si>
    <t>ATGM Diagrams fase1 Management</t>
  </si>
  <si>
    <t>P018014-103</t>
  </si>
  <si>
    <t>ATGM Diagrams fase1 Beroepspraktijk</t>
  </si>
  <si>
    <t>P018014-104</t>
  </si>
  <si>
    <t>ATGM Diagrams fase2 Onderzoek</t>
  </si>
  <si>
    <t>P018100-100</t>
  </si>
  <si>
    <t>ATGM ETH-ZonMw 2018 Algemeen</t>
  </si>
  <si>
    <t>P018100-101</t>
  </si>
  <si>
    <t>ATGM ETH-ZonMw 2018 Sequencing</t>
  </si>
  <si>
    <t>P018100-102</t>
  </si>
  <si>
    <t>ATGM ETH-ZonMW 2018 Bio-informatica</t>
  </si>
  <si>
    <t>P018101-100</t>
  </si>
  <si>
    <t>ATGM ALS SherLOK WP0 Algemeen</t>
  </si>
  <si>
    <t>P018101-101</t>
  </si>
  <si>
    <t>ATGM ALS SherLOK WP1 Definiër. vd Marker Set</t>
  </si>
  <si>
    <t>P018101-102</t>
  </si>
  <si>
    <t>ATGM ALS SherLOK WP2 Ontwikk. &amp; Valid v Meth</t>
  </si>
  <si>
    <t>P018101-103</t>
  </si>
  <si>
    <t>ATGM ALS SherLOK WP3 Toepassen vd Methodiek</t>
  </si>
  <si>
    <t>P018101-104</t>
  </si>
  <si>
    <t>ATGM ALS SherLOK WP4 Overdr. &amp; Disseminatie</t>
  </si>
  <si>
    <t>P018101-106</t>
  </si>
  <si>
    <t>ATGM ALS SherLOK Projectmanagement</t>
  </si>
  <si>
    <t>P018101-107</t>
  </si>
  <si>
    <t>ATGM ALS SherLOK Materiële Kosten</t>
  </si>
  <si>
    <t>P018102-100</t>
  </si>
  <si>
    <t>ATGM Promotie oz J. van Schijndel</t>
  </si>
  <si>
    <t>P018103-100</t>
  </si>
  <si>
    <t>ATGM Promotie oz N. Bowden</t>
  </si>
  <si>
    <t>P018104-100</t>
  </si>
  <si>
    <t>ATGM Promotie oz N. van der Wal</t>
  </si>
  <si>
    <t>P018106-100</t>
  </si>
  <si>
    <t>ATGM SchrijfGOED Algemeen</t>
  </si>
  <si>
    <t>P018106-101</t>
  </si>
  <si>
    <t>ATGM SchrijfGOED Ondersteuning</t>
  </si>
  <si>
    <t>P018106-102</t>
  </si>
  <si>
    <t>ATGM SchrijfGOED Screencasts</t>
  </si>
  <si>
    <t>P018106-103</t>
  </si>
  <si>
    <t>ATGM SchrijfGOED Eindtermen &amp; Leerdoelen</t>
  </si>
  <si>
    <t>P018106-104</t>
  </si>
  <si>
    <t>ATGM SchrijfGOED Peer Reviewing</t>
  </si>
  <si>
    <t>P018106-105</t>
  </si>
  <si>
    <t>ATGM SchrijfGOED Projectmanagement</t>
  </si>
  <si>
    <t>P018107-100</t>
  </si>
  <si>
    <t>ATGM Lab app Algemeen</t>
  </si>
  <si>
    <t>P018107-101</t>
  </si>
  <si>
    <t>ATGM Lab app Ondersteuning</t>
  </si>
  <si>
    <t>P018107-102</t>
  </si>
  <si>
    <t>ATGM Lab app Uitvoering</t>
  </si>
  <si>
    <t>P018107-103</t>
  </si>
  <si>
    <t>ATGM Lab app Projectmanagement</t>
  </si>
  <si>
    <t>P018108-100</t>
  </si>
  <si>
    <t>ATGM Teamontw. Academiebureau - Algemeen</t>
  </si>
  <si>
    <t>P018109-100</t>
  </si>
  <si>
    <t>P018110-100</t>
  </si>
  <si>
    <t>ATGM ALS Sequencing of Bacteria Algemeen</t>
  </si>
  <si>
    <t>P018110-101</t>
  </si>
  <si>
    <t>ATGM ALS Sequencing of Bacteria WP1 Managmnt</t>
  </si>
  <si>
    <t>P018110-102</t>
  </si>
  <si>
    <t>ATGM ALS Sequencing of Bacteria WP2 Interlab</t>
  </si>
  <si>
    <t>P018110-103</t>
  </si>
  <si>
    <t>ATGM ALS Sequencing of Bacteria WP3 Workshop</t>
  </si>
  <si>
    <t>P018111-100</t>
  </si>
  <si>
    <t>P018112-100</t>
  </si>
  <si>
    <t>P018113-100</t>
  </si>
  <si>
    <t>P018114-100</t>
  </si>
  <si>
    <t>P018115-100</t>
  </si>
  <si>
    <t>P018116-100</t>
  </si>
  <si>
    <t>P018117-100</t>
  </si>
  <si>
    <t>ATGM Postdoc-traject E. Schrauwen Algemeen</t>
  </si>
  <si>
    <t>P019002-100</t>
  </si>
  <si>
    <t>AGZ FT Winterwerkweek</t>
  </si>
  <si>
    <t>P019004-100</t>
  </si>
  <si>
    <t>AGZ M&amp;T studiereizen</t>
  </si>
  <si>
    <t>P019006-100</t>
  </si>
  <si>
    <t>AGZ Caso Development</t>
  </si>
  <si>
    <t>P019006-101</t>
  </si>
  <si>
    <t>AGZ Caso Dissemination &amp; Exploitation</t>
  </si>
  <si>
    <t>P019006-102</t>
  </si>
  <si>
    <t>AGZ Caso Management</t>
  </si>
  <si>
    <t>P019006-103</t>
  </si>
  <si>
    <t>AGZ Caso Preparation</t>
  </si>
  <si>
    <t>P019006-104</t>
  </si>
  <si>
    <t>AGZ Caso Quality Plan</t>
  </si>
  <si>
    <t>P019007-100</t>
  </si>
  <si>
    <t>AGZ Leren &amp; ontwikkeling</t>
  </si>
  <si>
    <t>P019100-100</t>
  </si>
  <si>
    <t>AGZ RIF Transmurale zorg - Algemeen</t>
  </si>
  <si>
    <t>P019100-101</t>
  </si>
  <si>
    <t>AGZ RIF Transmurale zorg - WP1</t>
  </si>
  <si>
    <t>P019100-102</t>
  </si>
  <si>
    <t>AGZ RIF Transmurale zorg - WP2</t>
  </si>
  <si>
    <t>P019100-103</t>
  </si>
  <si>
    <t>AGZ RIF Transmurale zorg - WP3</t>
  </si>
  <si>
    <t>P019100-104</t>
  </si>
  <si>
    <t>AGZ RIF Transmurale zorg - WP4</t>
  </si>
  <si>
    <t>P019100-105</t>
  </si>
  <si>
    <t>AGZ RIF Transmurale zorg - WP5</t>
  </si>
  <si>
    <t>P019100-106</t>
  </si>
  <si>
    <t>AGZ RIF Transmurale zorg - WP6</t>
  </si>
  <si>
    <t>P020001-100</t>
  </si>
  <si>
    <t>ASB SW Sociale Technologie</t>
  </si>
  <si>
    <t>P020002-100</t>
  </si>
  <si>
    <t>ASB SW Interprofessioneel leren</t>
  </si>
  <si>
    <t>P020004-100</t>
  </si>
  <si>
    <t>P020007-100</t>
  </si>
  <si>
    <t>P020007-101</t>
  </si>
  <si>
    <t>ASB Elisse project WP1</t>
  </si>
  <si>
    <t>P020007-102</t>
  </si>
  <si>
    <t>ASB Elisse project WP2</t>
  </si>
  <si>
    <t>P020007-103</t>
  </si>
  <si>
    <t>ASB Elisse project WP3</t>
  </si>
  <si>
    <t>P020007-104</t>
  </si>
  <si>
    <t>ASB Elisse project WP4</t>
  </si>
  <si>
    <t>P020007-105</t>
  </si>
  <si>
    <t>ASB Elisse project WP4.2</t>
  </si>
  <si>
    <t>P020007-106</t>
  </si>
  <si>
    <t>ASB Elisse project WP5</t>
  </si>
  <si>
    <t>P020100-100</t>
  </si>
  <si>
    <t>ASB  Erasmus staff ASB</t>
  </si>
  <si>
    <t>P020101-100</t>
  </si>
  <si>
    <t>ASB Postdoc-traject S. Bouwens</t>
  </si>
  <si>
    <t>P021001-100</t>
  </si>
  <si>
    <t>AMBM Futurefields &amp; BP Algemeen</t>
  </si>
  <si>
    <t>P021006-100</t>
  </si>
  <si>
    <t>AMBM Alg. internationalisering</t>
  </si>
  <si>
    <t>P021008-100</t>
  </si>
  <si>
    <t>AMBM Teambudget CE School A</t>
  </si>
  <si>
    <t>P021009-100</t>
  </si>
  <si>
    <t>AMBM Teambudget CE School B</t>
  </si>
  <si>
    <t>P021010-100</t>
  </si>
  <si>
    <t>AMBM Teambudget CE School C</t>
  </si>
  <si>
    <t>P021011-100</t>
  </si>
  <si>
    <t>AMBM Teambudget ORM School D</t>
  </si>
  <si>
    <t>P021100-100</t>
  </si>
  <si>
    <t>AMBM PR&amp;V OOP</t>
  </si>
  <si>
    <t>P021101-100</t>
  </si>
  <si>
    <t>P021102-100</t>
  </si>
  <si>
    <t>AMBM ORM Landelijk Opleidingen Overleg</t>
  </si>
  <si>
    <t>P023001-100</t>
  </si>
  <si>
    <t>AAFM AC Teambudget</t>
  </si>
  <si>
    <t>P023002-100</t>
  </si>
  <si>
    <t>AAFM F&amp;C Teambudget</t>
  </si>
  <si>
    <t>P023003-100</t>
  </si>
  <si>
    <t>AAFM HRM teambudget</t>
  </si>
  <si>
    <t>P023005-100</t>
  </si>
  <si>
    <t>AAFM BDK/MER teambudget</t>
  </si>
  <si>
    <t>P023007-100</t>
  </si>
  <si>
    <t>AAFM Teambudget onderwijsbureau</t>
  </si>
  <si>
    <t>P023008-100</t>
  </si>
  <si>
    <t>AAFM curriculumvernieuwing AC/BE</t>
  </si>
  <si>
    <t>P023009-100</t>
  </si>
  <si>
    <t>AAFM opleidingscommissie</t>
  </si>
  <si>
    <t>P023010-100</t>
  </si>
  <si>
    <t>AAFM examencommissie</t>
  </si>
  <si>
    <t>P023011-100</t>
  </si>
  <si>
    <t>AAFM Internationalisering</t>
  </si>
  <si>
    <t>P023012-100</t>
  </si>
  <si>
    <t>AAFM Academie Raad</t>
  </si>
  <si>
    <t>P023100-100</t>
  </si>
  <si>
    <t>P023101-100</t>
  </si>
  <si>
    <t>AAFM Master</t>
  </si>
  <si>
    <t>P025001-100</t>
  </si>
  <si>
    <t>AFM Seminar</t>
  </si>
  <si>
    <t>P025002-100</t>
  </si>
  <si>
    <t>AFM Teambudget jaarteam 1</t>
  </si>
  <si>
    <t>P025002-101</t>
  </si>
  <si>
    <t>AFM Teambudget accountancy</t>
  </si>
  <si>
    <t>P025002-102</t>
  </si>
  <si>
    <t>AFM Teambudget bedrijfseconomie</t>
  </si>
  <si>
    <t>P025003-100</t>
  </si>
  <si>
    <t>AFM Docent 3.0</t>
  </si>
  <si>
    <t>P025004-100</t>
  </si>
  <si>
    <t>AFM Curriculumvernieuwing</t>
  </si>
  <si>
    <t>P025005-100</t>
  </si>
  <si>
    <t>AFM Teambudget academiebureau</t>
  </si>
  <si>
    <t>P025100-100</t>
  </si>
  <si>
    <t>AFM Studiereis Algemeen</t>
  </si>
  <si>
    <t>P026001-100</t>
  </si>
  <si>
    <t>AVD Flex Onderw A1 Projectorg &amp; Adm</t>
  </si>
  <si>
    <t>P026001-101</t>
  </si>
  <si>
    <t>AVD Flexibilisering Onderw A1c Stuurgroep</t>
  </si>
  <si>
    <t>P026001-102</t>
  </si>
  <si>
    <t>AVD Flex Onderw A1d Klankbordgroep</t>
  </si>
  <si>
    <t>P026001-103</t>
  </si>
  <si>
    <t>AVD Flexibilisering Onderw A2 Marktbewerking</t>
  </si>
  <si>
    <t>P026001-104</t>
  </si>
  <si>
    <t>AVD Flex Onderw A3. Samenw werkveld</t>
  </si>
  <si>
    <t>P026001-105</t>
  </si>
  <si>
    <t>AVD Flexibilisering Onderw A4. onderw. Vernw</t>
  </si>
  <si>
    <t>P026001-106</t>
  </si>
  <si>
    <t>AVD Flex Onderw A5. Interne kennisdel</t>
  </si>
  <si>
    <t>P026001-107</t>
  </si>
  <si>
    <t>AVD Flex Onderw A6. Externe kennisdel</t>
  </si>
  <si>
    <t>P026001-108</t>
  </si>
  <si>
    <t>AVD Flex Onderw A7 Org.Ontwikkeling</t>
  </si>
  <si>
    <t>P026001-109</t>
  </si>
  <si>
    <t>AVD Flexibilisering Onderw A8 Finaciering</t>
  </si>
  <si>
    <t>P026001-110</t>
  </si>
  <si>
    <t>AVD Flex Onderw A9 Studievolgsysteem</t>
  </si>
  <si>
    <t>P026001-111</t>
  </si>
  <si>
    <t>AVD Flexibilisering Onderw B1 Leeruitkomsten</t>
  </si>
  <si>
    <t>P026001-112</t>
  </si>
  <si>
    <t>AVD Flexibilisering Onderw B2. Werkplekleren</t>
  </si>
  <si>
    <t>P026001-113</t>
  </si>
  <si>
    <t>AVD Flex Onderw B3.Blended learning</t>
  </si>
  <si>
    <t>P026001-114</t>
  </si>
  <si>
    <t>AVD Flex Onderw B4. Studieloopb beg</t>
  </si>
  <si>
    <t>P026001-115</t>
  </si>
  <si>
    <t>AVD Flexibilisering Onderw B5 Toetsing</t>
  </si>
  <si>
    <t>P026001-116</t>
  </si>
  <si>
    <t>AVD Flex Onderw B6. Kwaliteitssysteem</t>
  </si>
  <si>
    <t>P026001-117</t>
  </si>
  <si>
    <t>AVD Flexib Onderw Herzien v curricale Opl</t>
  </si>
  <si>
    <t>P026002-100</t>
  </si>
  <si>
    <t>AVD Programma Marktbeweging</t>
  </si>
  <si>
    <t>P026101-100</t>
  </si>
  <si>
    <t>P027100-100</t>
  </si>
  <si>
    <t>JHS Add budget Algemeen</t>
  </si>
  <si>
    <t>P028001-100</t>
  </si>
  <si>
    <t>ASIS Curriculumherziening IB</t>
  </si>
  <si>
    <t>P028002-100</t>
  </si>
  <si>
    <t>ASIS Curriculumherziening F&amp;C</t>
  </si>
  <si>
    <t>P028003-100</t>
  </si>
  <si>
    <t>ASIS Studiereizen</t>
  </si>
  <si>
    <t>P028003-101</t>
  </si>
  <si>
    <t>ASIS Overige activiteiten</t>
  </si>
  <si>
    <t>P028004-100</t>
  </si>
  <si>
    <t>ASIS Accreditatie</t>
  </si>
  <si>
    <t>P028005-100</t>
  </si>
  <si>
    <t>ASIS Internationalization</t>
  </si>
  <si>
    <t>P028006-100</t>
  </si>
  <si>
    <t>ASIS Organisatieverandering</t>
  </si>
  <si>
    <t>P028100-100</t>
  </si>
  <si>
    <t>ASIS Marketing en Werving</t>
  </si>
  <si>
    <t>P028101-100</t>
  </si>
  <si>
    <t>ASIS Redesign</t>
  </si>
  <si>
    <t>P028102-100</t>
  </si>
  <si>
    <t>P028103-100</t>
  </si>
  <si>
    <t>P030002-100</t>
  </si>
  <si>
    <t>ASH Congressen</t>
  </si>
  <si>
    <t>P030003-100</t>
  </si>
  <si>
    <t>ASH Innovatie (1)</t>
  </si>
  <si>
    <t>P030004-100</t>
  </si>
  <si>
    <t>ASH Innovatie (2)</t>
  </si>
  <si>
    <t>P030005-100</t>
  </si>
  <si>
    <t>ASH R&amp;D Intern. + Alumnibeleid</t>
  </si>
  <si>
    <t>P030100-100</t>
  </si>
  <si>
    <t>ASH Open Ruimte/ Academieweek</t>
  </si>
  <si>
    <t>P030101-100</t>
  </si>
  <si>
    <t>ASH Introductie Algemeen</t>
  </si>
  <si>
    <t>P030102-100</t>
  </si>
  <si>
    <t>ASH Sterrol Teamontwikkeling - Algemeen</t>
  </si>
  <si>
    <t>P030103-100</t>
  </si>
  <si>
    <t>ASH Sterrol Werkveld - Algemeen</t>
  </si>
  <si>
    <t>P030104-100</t>
  </si>
  <si>
    <t>ASH Academieraad - Algemeen</t>
  </si>
  <si>
    <t>P030105-100</t>
  </si>
  <si>
    <t>ASH Accreditatie - Algemeen</t>
  </si>
  <si>
    <t>P030106-100</t>
  </si>
  <si>
    <t>ASH Internationalisering - Algemeen</t>
  </si>
  <si>
    <t>P030107-100</t>
  </si>
  <si>
    <t>ASH Kernteam niveau B1 - Open ruimte Ac.week</t>
  </si>
  <si>
    <t>P030111-100</t>
  </si>
  <si>
    <t>ASH Landelijke overleggen - Algemeen</t>
  </si>
  <si>
    <t>P030112-100</t>
  </si>
  <si>
    <t>ASH Opleidingscommissie - Algemeen</t>
  </si>
  <si>
    <t>P030113-100</t>
  </si>
  <si>
    <t>ASH Simulantenbank - Algemeen</t>
  </si>
  <si>
    <t>P030114-100</t>
  </si>
  <si>
    <t>ASH Sterrol Onderwijs - Algemeen</t>
  </si>
  <si>
    <t>P030115-100</t>
  </si>
  <si>
    <t>ASH Sterrol Planning &amp; inzet - Algemeen</t>
  </si>
  <si>
    <t>P030116-100</t>
  </si>
  <si>
    <t>ASH Sterrol Student in beeld - Algemeen</t>
  </si>
  <si>
    <t>P030117-100</t>
  </si>
  <si>
    <t>ASH Kernteam niveau A1 - Open ruimte Ac.week</t>
  </si>
  <si>
    <t>P031002-100</t>
  </si>
  <si>
    <t>AE&amp;I Campione Faciliteiten</t>
  </si>
  <si>
    <t>P031002-101</t>
  </si>
  <si>
    <t>AE&amp;I Campione Geven opleidingen trainingen</t>
  </si>
  <si>
    <t>P031002-102</t>
  </si>
  <si>
    <t>AE&amp;I Campione Ontw opleidingen/traininge</t>
  </si>
  <si>
    <t>P031003-100</t>
  </si>
  <si>
    <t>AE&amp;I Aerospace 1 Onderwijsgerichte activi</t>
  </si>
  <si>
    <t>P031003-101</t>
  </si>
  <si>
    <t>AE&amp;I Aerospace 2: Bedrijfsgerichte activi</t>
  </si>
  <si>
    <t>P031003-102</t>
  </si>
  <si>
    <t>AE&amp;I Aerospace 3: Docentgerichte activi</t>
  </si>
  <si>
    <t>P031003-103</t>
  </si>
  <si>
    <t>AE&amp;I Aerospace 4: Strategische activi</t>
  </si>
  <si>
    <t>P031003-104</t>
  </si>
  <si>
    <t>AE&amp;I Aerospace &amp; maint 5: Comm&amp; Kennisoverdr</t>
  </si>
  <si>
    <t>P031003-105</t>
  </si>
  <si>
    <t>AE&amp;I Aerospace &amp; maint 6: Projectmanagement</t>
  </si>
  <si>
    <t>P031004-100</t>
  </si>
  <si>
    <t>AE&amp;I AE&amp;I Solarboot NIEUW</t>
  </si>
  <si>
    <t>P031100-100</t>
  </si>
  <si>
    <t>AE&amp;I Nederlands - Algemeen</t>
  </si>
  <si>
    <t>P031101-100</t>
  </si>
  <si>
    <t>AE&amp;I Mechanica voor de Student Algemeen</t>
  </si>
  <si>
    <t>P031101-101</t>
  </si>
  <si>
    <t>AE&amp;I Mechanica voor de Student Fase 1</t>
  </si>
  <si>
    <t>P031101-102</t>
  </si>
  <si>
    <t>AE&amp;I Mechanica voor de Student Fase 2</t>
  </si>
  <si>
    <t>P031101-103</t>
  </si>
  <si>
    <t>AE&amp;I Mechanica voor de Student Fase 3</t>
  </si>
  <si>
    <t>P031102-100</t>
  </si>
  <si>
    <t>P031103-100</t>
  </si>
  <si>
    <t>AE&amp;I Teambudget Business IT &amp; Management</t>
  </si>
  <si>
    <t>P031104-100</t>
  </si>
  <si>
    <t>AE&amp;I Teambudget Electrotechniek</t>
  </si>
  <si>
    <t>P031105-100</t>
  </si>
  <si>
    <t>AE&amp;I Teambudget Industrial Engin. &amp; Man.</t>
  </si>
  <si>
    <t>P031106-100</t>
  </si>
  <si>
    <t>AE&amp;I Teambudget Informatica</t>
  </si>
  <si>
    <t>P031107-100</t>
  </si>
  <si>
    <t>AE&amp;I Teambudget Mechatronica</t>
  </si>
  <si>
    <t>P031108-100</t>
  </si>
  <si>
    <t>AE&amp;I Teambudget Onderwijsondersteuning</t>
  </si>
  <si>
    <t>P031109-100</t>
  </si>
  <si>
    <t>AE&amp;I Teambudget Technische Bedrijfskunde</t>
  </si>
  <si>
    <t>P031110-100</t>
  </si>
  <si>
    <t>AE&amp;I Teambudget Technische Informatica</t>
  </si>
  <si>
    <t>P031111-100</t>
  </si>
  <si>
    <t>AE&amp;I Teambudget Werktuigbouw</t>
  </si>
  <si>
    <t>P031112-100</t>
  </si>
  <si>
    <t>AE&amp;I PR&amp;V</t>
  </si>
  <si>
    <t>P031113-100</t>
  </si>
  <si>
    <t>P032100-100</t>
  </si>
  <si>
    <t>P033001-100</t>
  </si>
  <si>
    <t>AHB Alg. Curr.Ontwikkeling HRM</t>
  </si>
  <si>
    <t>P033001-101</t>
  </si>
  <si>
    <t>AHB Alg. Curr.Ontwikkeling BDK/MER</t>
  </si>
  <si>
    <t>P033002-100</t>
  </si>
  <si>
    <t>AHB Alg. organisatie ontwikkeling</t>
  </si>
  <si>
    <t>P033003-100</t>
  </si>
  <si>
    <t>AHB Internationalisering</t>
  </si>
  <si>
    <t>P033100-100</t>
  </si>
  <si>
    <t>AHB Student Management HRM Algemeen</t>
  </si>
  <si>
    <t>P033101-100</t>
  </si>
  <si>
    <t>AHB Student Management BDK/MER Algemeen</t>
  </si>
  <si>
    <t>P033102-100</t>
  </si>
  <si>
    <t>AHB Opleidingsplannen HRM Algemeen</t>
  </si>
  <si>
    <t>P033103-100</t>
  </si>
  <si>
    <t>AHB Opleidngsplannen BDK/MER Algemeen</t>
  </si>
  <si>
    <t>P033104-100</t>
  </si>
  <si>
    <t>AHB Challenge Programma</t>
  </si>
  <si>
    <t>P034100-100</t>
  </si>
  <si>
    <t>AMIB CE Excursie/intro</t>
  </si>
  <si>
    <t>P034101-100</t>
  </si>
  <si>
    <t>AMIB IBL Excursie/intro</t>
  </si>
  <si>
    <t>P034102-100</t>
  </si>
  <si>
    <t>P035001-100</t>
  </si>
  <si>
    <t>AOMI SBRM Introductie</t>
  </si>
  <si>
    <t>P035002-100</t>
  </si>
  <si>
    <t>AOMI SBRM Engelandreis</t>
  </si>
  <si>
    <t>P035003-100</t>
  </si>
  <si>
    <t>AOMI ABC Introductie</t>
  </si>
  <si>
    <t>P035004-100</t>
  </si>
  <si>
    <t>AOMI Alg Innovation week</t>
  </si>
  <si>
    <t>P035005-100</t>
  </si>
  <si>
    <t>AOMI Avans Innovative Studio</t>
  </si>
  <si>
    <t>P035006-100</t>
  </si>
  <si>
    <t>AOMI Avans Extra Projectman. en backoffice</t>
  </si>
  <si>
    <t>P035006-101</t>
  </si>
  <si>
    <t>AOMI Avans Extra P1 Extra digitale platform</t>
  </si>
  <si>
    <t>P035006-102</t>
  </si>
  <si>
    <t>AOMI Avans Extra P2 honours programma Chance</t>
  </si>
  <si>
    <t>P035006-103</t>
  </si>
  <si>
    <t>AOMI Avans Extra P3 kennisontw.Multid.InterD</t>
  </si>
  <si>
    <t>P035006-104</t>
  </si>
  <si>
    <t>AOMI Avans Extra P4 onderz. Aanschuifonderw.</t>
  </si>
  <si>
    <t>P035100-100</t>
  </si>
  <si>
    <t>AOMI Extra</t>
  </si>
  <si>
    <t>P035101-100</t>
  </si>
  <si>
    <t>AOMI abc teamontwikkeling</t>
  </si>
  <si>
    <t>P035102-100</t>
  </si>
  <si>
    <t>AOMI algemeen communicatie</t>
  </si>
  <si>
    <t>P035103-100</t>
  </si>
  <si>
    <t>AOMI sbrm teamontwikkeling</t>
  </si>
  <si>
    <t>P035104-100</t>
  </si>
  <si>
    <t>P036003-100</t>
  </si>
  <si>
    <t>ACUE CMD Introductie</t>
  </si>
  <si>
    <t>P036004-100</t>
  </si>
  <si>
    <t>ACUE CMD Payrollers</t>
  </si>
  <si>
    <t>P036005-100</t>
  </si>
  <si>
    <t>ACUE CMD Onderwijsmaterialen en faciliteiten</t>
  </si>
  <si>
    <t>P036006-100</t>
  </si>
  <si>
    <t>ACUE CMD Profilering</t>
  </si>
  <si>
    <t>P036007-100</t>
  </si>
  <si>
    <t>ACUE CMD Onderzoekslabs</t>
  </si>
  <si>
    <t>P036008-100</t>
  </si>
  <si>
    <t>ACUE CMD Netlab</t>
  </si>
  <si>
    <t>P036009-100</t>
  </si>
  <si>
    <t>ACUE CMD Curriculum ontw.</t>
  </si>
  <si>
    <t>P036010-100</t>
  </si>
  <si>
    <t>ACUE Minor Interactive Storyte</t>
  </si>
  <si>
    <t>P036011-100</t>
  </si>
  <si>
    <t>ACUE Minor Meaningful Data Des</t>
  </si>
  <si>
    <t>P036012-100</t>
  </si>
  <si>
    <t>ACUE Minorontwikkeling</t>
  </si>
  <si>
    <t>P036013-100</t>
  </si>
  <si>
    <t>ACUE Internationalisering</t>
  </si>
  <si>
    <t>P036014-100</t>
  </si>
  <si>
    <t>ACUE Techdesign CMD</t>
  </si>
  <si>
    <t>P036015-100</t>
  </si>
  <si>
    <t>ACUE CMD Professionalisering</t>
  </si>
  <si>
    <t>P036018-100</t>
  </si>
  <si>
    <t>ACUE COM payrollers</t>
  </si>
  <si>
    <t>P036019-100</t>
  </si>
  <si>
    <t>ACUE COM Onderwijsmaterialen en faciliteiten</t>
  </si>
  <si>
    <t>P036021-100</t>
  </si>
  <si>
    <t>ACUE COM Voorbereiden Aishe</t>
  </si>
  <si>
    <t>P036022-100</t>
  </si>
  <si>
    <t>ACUE Internationalisering COM</t>
  </si>
  <si>
    <t>P036023-100</t>
  </si>
  <si>
    <t>ACUE COM Project Profilering</t>
  </si>
  <si>
    <t>P036024-100</t>
  </si>
  <si>
    <t>ACUE COM Curriculum ontw.</t>
  </si>
  <si>
    <t>P036025-100</t>
  </si>
  <si>
    <t>ACUE COM Professionalisering</t>
  </si>
  <si>
    <t>P036027-100</t>
  </si>
  <si>
    <t>ACUE Onderwijslogistiek</t>
  </si>
  <si>
    <t>P036028-100</t>
  </si>
  <si>
    <t>ACUE Professionalisering Ondw</t>
  </si>
  <si>
    <t>P036030-100</t>
  </si>
  <si>
    <t>ACUE Project Studierendement</t>
  </si>
  <si>
    <t>P036031-100</t>
  </si>
  <si>
    <t>ACUE Huisvesting</t>
  </si>
  <si>
    <t>P036033-100</t>
  </si>
  <si>
    <t>ACUE Man. Avans project AMX</t>
  </si>
  <si>
    <t>P036034-100</t>
  </si>
  <si>
    <t>ACUE Project Org. Verandering</t>
  </si>
  <si>
    <t>P036100-100</t>
  </si>
  <si>
    <t>ACUE I-4-1-Health Communicatie</t>
  </si>
  <si>
    <t>P036101-100</t>
  </si>
  <si>
    <t>ACUE Alleenspraak naar samenspr. - Algemeen</t>
  </si>
  <si>
    <t>P036102-100</t>
  </si>
  <si>
    <t>P036103-100</t>
  </si>
  <si>
    <t>ACUE Projectbureau</t>
  </si>
  <si>
    <t>P036104-100</t>
  </si>
  <si>
    <t>P037100-100</t>
  </si>
  <si>
    <t>AAAD Ad Ouderenzorg 2019 - Algemeen</t>
  </si>
  <si>
    <t>P042001-100</t>
  </si>
  <si>
    <t>Caradt ondersteuning materieel</t>
  </si>
  <si>
    <t>P042002-100</t>
  </si>
  <si>
    <t>Caradt Lectoraat Autonoom maken algemeen</t>
  </si>
  <si>
    <t>P042003-100</t>
  </si>
  <si>
    <t>Caradt Lectoraat Autonoom maken KK algemeen</t>
  </si>
  <si>
    <t>P042003-101</t>
  </si>
  <si>
    <t>Caradt Lect.AM KK -Docentwrkgroep</t>
  </si>
  <si>
    <t>P042003-102</t>
  </si>
  <si>
    <t>Caradt Lectoraat Autonoom maken KK symposium</t>
  </si>
  <si>
    <t>P042004-100</t>
  </si>
  <si>
    <t>Caradt Lectoraat Mensgericht creëren algemeen</t>
  </si>
  <si>
    <t>P042005-100</t>
  </si>
  <si>
    <t>Caradt Lect. MC KK-Algemeen</t>
  </si>
  <si>
    <t>P042005-101</t>
  </si>
  <si>
    <t>Caradt Lect. MC KK-Docentenwrkgroep</t>
  </si>
  <si>
    <t>P042005-102</t>
  </si>
  <si>
    <t>Caradt Lect. MC KK-Symposium</t>
  </si>
  <si>
    <t>P042100-100</t>
  </si>
  <si>
    <t>Caradt SAPS - Algemeen</t>
  </si>
  <si>
    <t>P042100-101</t>
  </si>
  <si>
    <t>Caradt SAPS - Onderzoek</t>
  </si>
  <si>
    <t>P042101-100</t>
  </si>
  <si>
    <t>Caradt Lect. BAD Alg</t>
  </si>
  <si>
    <t>P042102-100</t>
  </si>
  <si>
    <t>Caradt Lect. BAD KK - Algemeen</t>
  </si>
  <si>
    <t>P042102-101</t>
  </si>
  <si>
    <t>Caradt Lect. BAD KK - Docentenwerkgroep</t>
  </si>
  <si>
    <t>P042103-100</t>
  </si>
  <si>
    <t>Caradt Design for Circular Economy Algemeen</t>
  </si>
  <si>
    <t>P043003-100</t>
  </si>
  <si>
    <t>P043004-100</t>
  </si>
  <si>
    <t>ESB Minor Research SB</t>
  </si>
  <si>
    <t>P043006-100</t>
  </si>
  <si>
    <t>ESB Hoger op de Ladder Probleemanalyse samen</t>
  </si>
  <si>
    <t>P043006-101</t>
  </si>
  <si>
    <t>ESB Hoger op de Ladder Analyseren samenwerk.</t>
  </si>
  <si>
    <t>P043006-102</t>
  </si>
  <si>
    <t>ESB Hoger op de Ladder Product Life Cycle</t>
  </si>
  <si>
    <t>P043006-103</t>
  </si>
  <si>
    <t>ESB Hoger op de Ladder Ontwerpproces Inhoud</t>
  </si>
  <si>
    <t>P043006-104</t>
  </si>
  <si>
    <t>ESB Hoger op de Ladder Verdienmodel</t>
  </si>
  <si>
    <t>P043006-105</t>
  </si>
  <si>
    <t>ESB Hoger op de Ladder Feedback, loops, log</t>
  </si>
  <si>
    <t>P043006-106</t>
  </si>
  <si>
    <t>ESB Hoger op de Ladder Gedrag, strategie</t>
  </si>
  <si>
    <t>P043006-107</t>
  </si>
  <si>
    <t>ESB Hoger op de Ladder Ontwikkelen prototype</t>
  </si>
  <si>
    <t>P043006-108</t>
  </si>
  <si>
    <t>ESB Hoger op de Ladder Testen prototype</t>
  </si>
  <si>
    <t>P043006-109</t>
  </si>
  <si>
    <t>ESB Hoger op de Ladder Gen. circulair ontw.</t>
  </si>
  <si>
    <t>P043006-110</t>
  </si>
  <si>
    <t>ESB Hoger op de Ladder Communicatie</t>
  </si>
  <si>
    <t>P043006-111</t>
  </si>
  <si>
    <t>ESB Hoger op de Ladder Doorwerkplan</t>
  </si>
  <si>
    <t>P043006-112</t>
  </si>
  <si>
    <t>ESB Hoger op de Ladder Evaluatie</t>
  </si>
  <si>
    <t>P043006-113</t>
  </si>
  <si>
    <t>ESB Hoger op de Ladder Projectcontrol</t>
  </si>
  <si>
    <t>P043006-114</t>
  </si>
  <si>
    <t>ESB Hoger op de Ladder Projectmanagement</t>
  </si>
  <si>
    <t>P043006-115</t>
  </si>
  <si>
    <t>ESB Hoger op de Ladder Gen. ontw. staalbouw</t>
  </si>
  <si>
    <t>P043008-100</t>
  </si>
  <si>
    <t>ESB Platform Circulaire Economie Netwerken</t>
  </si>
  <si>
    <t>P043008-101</t>
  </si>
  <si>
    <t>ESB Platform Circul. Econ. Ontw. Ond.proj.</t>
  </si>
  <si>
    <t>P043008-102</t>
  </si>
  <si>
    <t>ESB Platform Circulaire Economie Organisatie</t>
  </si>
  <si>
    <t>P043008-103</t>
  </si>
  <si>
    <t>ESB Platform Circul. Economie Projectcontrol</t>
  </si>
  <si>
    <t>P043008-104</t>
  </si>
  <si>
    <t>ESB Platform Circulaire Economie Vraagloket</t>
  </si>
  <si>
    <t>P043009-100</t>
  </si>
  <si>
    <t>ESB Biochar Terugkoppeling resultaten</t>
  </si>
  <si>
    <t>P043009-101</t>
  </si>
  <si>
    <t>ESB Biochar Oplossings-/Ontwerprichting</t>
  </si>
  <si>
    <t>P043009-102</t>
  </si>
  <si>
    <t>ESB Biochar Onderzoek gerelateerd aan</t>
  </si>
  <si>
    <t>P043009-103</t>
  </si>
  <si>
    <t>ESB Biochar Inleiden/Uitwerken detailplannen</t>
  </si>
  <si>
    <t>P043009-104</t>
  </si>
  <si>
    <t>ESB Biochar De stromen</t>
  </si>
  <si>
    <t>P043009-105</t>
  </si>
  <si>
    <t>ESB Biochar Afzetanalyse</t>
  </si>
  <si>
    <t>P043009-106</t>
  </si>
  <si>
    <t>ESB Biochar Afronding</t>
  </si>
  <si>
    <t>P043014-100</t>
  </si>
  <si>
    <t>ESB SLIC WP0 Algemeen</t>
  </si>
  <si>
    <t>P043014-101</t>
  </si>
  <si>
    <t>ESB SLIC WP1 Methods Tools Instruments</t>
  </si>
  <si>
    <t>P043014-102</t>
  </si>
  <si>
    <t>ESB SLIC WP2 Feasibility St., Fin. Models</t>
  </si>
  <si>
    <t>P043014-103</t>
  </si>
  <si>
    <t>ESB SLIC WP3 Pilots A</t>
  </si>
  <si>
    <t>P043014-104</t>
  </si>
  <si>
    <t>ESB SLIC WP4 Pilots B</t>
  </si>
  <si>
    <t>P043014-105</t>
  </si>
  <si>
    <t>ESB SLIC WP5 Projectmanagement</t>
  </si>
  <si>
    <t>P043014-106</t>
  </si>
  <si>
    <t>ESB SLIC WP6 Communication</t>
  </si>
  <si>
    <t>P043100-100</t>
  </si>
  <si>
    <t>ESB SASTDes - Algemeen</t>
  </si>
  <si>
    <t>P043100-101</t>
  </si>
  <si>
    <t>ESB SASTDes WP1: Onderzoek</t>
  </si>
  <si>
    <t>P043100-102</t>
  </si>
  <si>
    <t>ESB SASTDes WP4: Branding-/Marktonderzoek</t>
  </si>
  <si>
    <t>P043100-103</t>
  </si>
  <si>
    <t>ESB SASTDes WP6: Plan van Aanpak</t>
  </si>
  <si>
    <t>P043100-104</t>
  </si>
  <si>
    <t>ESB SASTDes Kenniscirculatie&amp;Disseminatie</t>
  </si>
  <si>
    <t>P043100-105</t>
  </si>
  <si>
    <t>ESB SASTDes Monitoring en Evaluatie</t>
  </si>
  <si>
    <t>P043100-106</t>
  </si>
  <si>
    <t>ESB SASTDes Management</t>
  </si>
  <si>
    <t>P043101-100</t>
  </si>
  <si>
    <t>ESB DuCi Indicator - Algemeen</t>
  </si>
  <si>
    <t>P043101-101</t>
  </si>
  <si>
    <t>ESB DuCi Indicator WP1: Inleiding</t>
  </si>
  <si>
    <t>P043101-102</t>
  </si>
  <si>
    <t>ESB DuCi Indicator WP2: Ketenonderzoek</t>
  </si>
  <si>
    <t>P043101-103</t>
  </si>
  <si>
    <t>ESB DuCi Indicator WP3: Aanbestedingsprogr.</t>
  </si>
  <si>
    <t>P043101-104</t>
  </si>
  <si>
    <t>ESB DuCi Indicator WP4: Best Practices</t>
  </si>
  <si>
    <t>P043101-105</t>
  </si>
  <si>
    <t>ESB DuCi Indicator WP5: Analyse, conclusies</t>
  </si>
  <si>
    <t>P043101-106</t>
  </si>
  <si>
    <t>ESB DuCi Indicator WP6: Validatie</t>
  </si>
  <si>
    <t>P043101-107</t>
  </si>
  <si>
    <t>ESB DuCi Indicator WP7: Terugkoppeling</t>
  </si>
  <si>
    <t>P043101-108</t>
  </si>
  <si>
    <t>ESB DuCi Indicator WP8: Afrond., Rapportage</t>
  </si>
  <si>
    <t>P043101-109</t>
  </si>
  <si>
    <t>ESB DuCi Indicator WP9: Projectmanagement</t>
  </si>
  <si>
    <t>P043101-110</t>
  </si>
  <si>
    <t>ESB DuCi Indicator WP10: Projectbeheer</t>
  </si>
  <si>
    <t>P043102-100</t>
  </si>
  <si>
    <t>ESB Afvalstoffenman. Weststad - Algemeen</t>
  </si>
  <si>
    <t>P043102-101</t>
  </si>
  <si>
    <t>ESB Afvalstoffenman. Weststad - Onderzoek</t>
  </si>
  <si>
    <t>P043103-100</t>
  </si>
  <si>
    <t>ESB Circulaire businessmodellen - Algemeen</t>
  </si>
  <si>
    <t>P043103-101</t>
  </si>
  <si>
    <t>ESB Circulaire businessmodellen - Management</t>
  </si>
  <si>
    <t>P043104-100</t>
  </si>
  <si>
    <t>ESB Connect4Cancer - Algemeen</t>
  </si>
  <si>
    <t>P043104-101</t>
  </si>
  <si>
    <t>ESB Connect4Cancer - Onderzoek</t>
  </si>
  <si>
    <t>P043105-100</t>
  </si>
  <si>
    <t>ESB RHEDCOOP - Algemeen</t>
  </si>
  <si>
    <t>P043105-101</t>
  </si>
  <si>
    <t>ESB RHEDCOOP - WP3 Ontwikkeling ESCO</t>
  </si>
  <si>
    <t>P043105-102</t>
  </si>
  <si>
    <t>ESB RHEDCOOP - WP3 Projectmanagement</t>
  </si>
  <si>
    <t>P043105-103</t>
  </si>
  <si>
    <t>ESB RHEDCOOP - WP3 Communicatie</t>
  </si>
  <si>
    <t>P043106-100</t>
  </si>
  <si>
    <t>ESB Meer waarde uit zeefgoed - Algemeen</t>
  </si>
  <si>
    <t>P043106-101</t>
  </si>
  <si>
    <t>ESB Meer waarde uit zeefgoed - Doelen, ed.</t>
  </si>
  <si>
    <t>P043106-102</t>
  </si>
  <si>
    <t>ESB Meer waarde uit zeefgoed - Bu-model</t>
  </si>
  <si>
    <t>P043106-103</t>
  </si>
  <si>
    <t>ESB Meer waarde uit zeefgoed - Pilots</t>
  </si>
  <si>
    <t>P043106-104</t>
  </si>
  <si>
    <t>ESB Meer waarde uit zeefgoed - Evaluatie</t>
  </si>
  <si>
    <t>P043106-105</t>
  </si>
  <si>
    <t>ESB Meer waarde uit zeefgoed - Rapportage</t>
  </si>
  <si>
    <t>P043107-100</t>
  </si>
  <si>
    <t>ESB SF&amp;A Lectoraat Algemeen</t>
  </si>
  <si>
    <t>P043108-100</t>
  </si>
  <si>
    <t>ESB Management Algemeen</t>
  </si>
  <si>
    <t>P043109-100</t>
  </si>
  <si>
    <t>ESB Ondersteuning Algemeen</t>
  </si>
  <si>
    <t>P043110-100</t>
  </si>
  <si>
    <t>ESB Opcirkelen in de Bouw - Algemeen</t>
  </si>
  <si>
    <t>P043110-101</t>
  </si>
  <si>
    <t>ESB Opcirkelen in de Bouw - Werkpakket 3</t>
  </si>
  <si>
    <t>P043110-102</t>
  </si>
  <si>
    <t>ESB Opcirkelen in de Bouw - Werkpakket 5</t>
  </si>
  <si>
    <t>P043110-103</t>
  </si>
  <si>
    <t>ESB Opcirkelen in de Bouw - Materiële kosten</t>
  </si>
  <si>
    <t>P043112-100</t>
  </si>
  <si>
    <t>ESB Impactvol Afstuderen Algemeen</t>
  </si>
  <si>
    <t>P043112-101</t>
  </si>
  <si>
    <t>ESB Impactvol Afstuderen Onderzoek</t>
  </si>
  <si>
    <t>P043112-102</t>
  </si>
  <si>
    <t>ESB Impactvol Afstuderen Management</t>
  </si>
  <si>
    <t>P043113-100</t>
  </si>
  <si>
    <t>P044001-100</t>
  </si>
  <si>
    <t>ETI LIB&amp;T Duurzame minorenweek 2016</t>
  </si>
  <si>
    <t>P044004-100</t>
  </si>
  <si>
    <t>ETI CIT 2014/CIG Projectuitvoering</t>
  </si>
  <si>
    <t>P044005-100</t>
  </si>
  <si>
    <t>ETI Sneller Beter NoM - Algemeen</t>
  </si>
  <si>
    <t>P044005-101</t>
  </si>
  <si>
    <t>ETI Sneller Beter NoM Fase 1 Opstart en ontw.fase</t>
  </si>
  <si>
    <t>P044005-102</t>
  </si>
  <si>
    <t>ETI Sneller Beter NoM Fase 2 Uitvoeringsfase</t>
  </si>
  <si>
    <t>P044005-103</t>
  </si>
  <si>
    <t>ETI Sneller Beter NoM Fase 3 Eval. en monitoring</t>
  </si>
  <si>
    <t>P044005-104</t>
  </si>
  <si>
    <t>ETI Sneller Beter NoM Fase 4 Projectman.</t>
  </si>
  <si>
    <t>P044009-100</t>
  </si>
  <si>
    <t>ETI ENLEB WP 0 Algemeen</t>
  </si>
  <si>
    <t>P044009-101</t>
  </si>
  <si>
    <t>ETI ENLEB WP 1 Projectmanagement</t>
  </si>
  <si>
    <t>P044009-102</t>
  </si>
  <si>
    <t>ETI ENLEB WP 2 Communicatie</t>
  </si>
  <si>
    <t>P044009-103</t>
  </si>
  <si>
    <t>ETI ENLEB WP 3 Onderzoek in 10 wijken</t>
  </si>
  <si>
    <t>P044009-104</t>
  </si>
  <si>
    <t>ETI ENLEB WP 4 Cocreatie</t>
  </si>
  <si>
    <t>P044009-105</t>
  </si>
  <si>
    <t>ETI ENLEB WP 5 Pilots en demo woningen</t>
  </si>
  <si>
    <t>P044011-100</t>
  </si>
  <si>
    <t>EDI LSoE Zonneboom</t>
  </si>
  <si>
    <t>P044012-100</t>
  </si>
  <si>
    <t>ETI TexEnergie Projectmanagement</t>
  </si>
  <si>
    <t>P044012-101</t>
  </si>
  <si>
    <t>ETI TexEnergie Werkpakket 0</t>
  </si>
  <si>
    <t>P044012-102</t>
  </si>
  <si>
    <t>ETI TexEnergie Werkpakket 1</t>
  </si>
  <si>
    <t>P044012-103</t>
  </si>
  <si>
    <t>ETI TexEnergie Werkpakket 2</t>
  </si>
  <si>
    <t>P044012-104</t>
  </si>
  <si>
    <t>ETI TexEnergie Werkpakket 3</t>
  </si>
  <si>
    <t>P044012-105</t>
  </si>
  <si>
    <t>ETI TexEnergie Werkpakket 4</t>
  </si>
  <si>
    <t>P044012-106</t>
  </si>
  <si>
    <t>ETI TexEnergie Werkpakket 5</t>
  </si>
  <si>
    <t>P044012-107</t>
  </si>
  <si>
    <t>ETI TexEnergie Werkpakket 6</t>
  </si>
  <si>
    <t>P044013-100</t>
  </si>
  <si>
    <t>ETI Kristallijne zonnecellen fase1</t>
  </si>
  <si>
    <t>P044013-101</t>
  </si>
  <si>
    <t>ETI Kristallijne zonnecellen fase2</t>
  </si>
  <si>
    <t>P044013-102</t>
  </si>
  <si>
    <t>ETI Kristallijne zonnecellen fase3</t>
  </si>
  <si>
    <t>P044013-103</t>
  </si>
  <si>
    <t>ETI Kristallijne zonnecellen fase4</t>
  </si>
  <si>
    <t>P044014-100</t>
  </si>
  <si>
    <t>ETI Flex. Zonnc ( SEPAC ) Projectmanagement</t>
  </si>
  <si>
    <t>P044014-101</t>
  </si>
  <si>
    <t>ETI Flex. Zonnc ( SEPAC ) WP1 Composieten</t>
  </si>
  <si>
    <t>P044014-102</t>
  </si>
  <si>
    <t>ETI Flex. Zonnc ( SEPAC ) WP2 Thermoformen</t>
  </si>
  <si>
    <t>P044014-103</t>
  </si>
  <si>
    <t>ETI Flex. Zonnc ( SEPAC ) WP3 Spuitgieten</t>
  </si>
  <si>
    <t>P044014-104</t>
  </si>
  <si>
    <t>ETI Flex. Zonnc ( SEPAC ) WP4 Markt &amp; Econom.</t>
  </si>
  <si>
    <t>P044014-105</t>
  </si>
  <si>
    <t>ETI Flex. Zonnc ( SEPAC ) WP5 Plan Doorwerking</t>
  </si>
  <si>
    <t>P044020-100</t>
  </si>
  <si>
    <t>EDI Metalelektro Projectmanagement</t>
  </si>
  <si>
    <t>P044021-100</t>
  </si>
  <si>
    <t>EDI (G)een Moer aan Algemeen</t>
  </si>
  <si>
    <t>P044021-101</t>
  </si>
  <si>
    <t>EDI (G)een Moer aan WP1 User Interface</t>
  </si>
  <si>
    <t>P044021-102</t>
  </si>
  <si>
    <t>EDI (G)een Moer aan WP2 Compliant Gripping</t>
  </si>
  <si>
    <t>P044021-103</t>
  </si>
  <si>
    <t>EDI (G)een Moer aan WP3 Demonstrator</t>
  </si>
  <si>
    <t>P044021-104</t>
  </si>
  <si>
    <t>EDI (G)een Moer aan WP4 Doorwerking in OOP</t>
  </si>
  <si>
    <t>P044021-105</t>
  </si>
  <si>
    <t>EDI (G)een Moer aan WP5 Projectmanagement</t>
  </si>
  <si>
    <t>P044022-100</t>
  </si>
  <si>
    <t>EDI Smart Tooling proces WP1</t>
  </si>
  <si>
    <t>P044022-101</t>
  </si>
  <si>
    <t>EDI Smart Tooling proces WP3</t>
  </si>
  <si>
    <t>P044022-102</t>
  </si>
  <si>
    <t>EDI Smart Tooling proces WP4 cl straat</t>
  </si>
  <si>
    <t>P044022-103</t>
  </si>
  <si>
    <t>EDI Smart Tooling proces WP4 inspectie</t>
  </si>
  <si>
    <t>P044022-104</t>
  </si>
  <si>
    <t>EDI Smart Tooling proces WP4 UAS hoogte</t>
  </si>
  <si>
    <t>P044023-100</t>
  </si>
  <si>
    <t>EDI Fieldlab Flex. Manufact. Activ. lab</t>
  </si>
  <si>
    <t>P044023-101</t>
  </si>
  <si>
    <t>EDI Fieldlab Flex. Manufact. Binpicking</t>
  </si>
  <si>
    <t>P044023-102</t>
  </si>
  <si>
    <t>EDI Fieldlab Flex. Manufact. Flex. Handl</t>
  </si>
  <si>
    <t>P044023-105</t>
  </si>
  <si>
    <t>EDI Fieldlab Flex. Manuf. Zelfler. Assem</t>
  </si>
  <si>
    <t>P044024-100</t>
  </si>
  <si>
    <t>EDI Scout WP1 Data Measurement</t>
  </si>
  <si>
    <t>P044024-101</t>
  </si>
  <si>
    <t>EDI Scout WP2 Data transmission &amp; Storage</t>
  </si>
  <si>
    <t>P044024-102</t>
  </si>
  <si>
    <t>EDI Scout WP3 Data Analytics</t>
  </si>
  <si>
    <t>P044024-103</t>
  </si>
  <si>
    <t>EDI Scout WP4 Data Generation Real Time</t>
  </si>
  <si>
    <t>P044024-104</t>
  </si>
  <si>
    <t>EDI Scout WP5 Plan doorwerking</t>
  </si>
  <si>
    <t>P044024-105</t>
  </si>
  <si>
    <t>EDI Scout WP6 Projectmanagement</t>
  </si>
  <si>
    <t>P044100-100</t>
  </si>
  <si>
    <t>EDI LEVE - Algemeen</t>
  </si>
  <si>
    <t>P044101-100</t>
  </si>
  <si>
    <t>EDI SOLARISE Algemeen</t>
  </si>
  <si>
    <t>P044101-102</t>
  </si>
  <si>
    <t>ETI SOLARISE Haalbaarheidsstudie</t>
  </si>
  <si>
    <t>P044102-100</t>
  </si>
  <si>
    <t>EDI Solar@Sea - Algemeen</t>
  </si>
  <si>
    <t>P044102-101</t>
  </si>
  <si>
    <t>EDI Solar@Sea - WP1</t>
  </si>
  <si>
    <t>P044102-102</t>
  </si>
  <si>
    <t>EDI Solar@Sea - WP4</t>
  </si>
  <si>
    <t>P044103-100</t>
  </si>
  <si>
    <t>ETI IBT Lectoraat Algemeen</t>
  </si>
  <si>
    <t>P044104-100</t>
  </si>
  <si>
    <t>ETI IBT Kenniskring Algemeen</t>
  </si>
  <si>
    <t>P044105-100</t>
  </si>
  <si>
    <t>ETI IBT Overige - Algemeen</t>
  </si>
  <si>
    <t>P044105-101</t>
  </si>
  <si>
    <t>ETI IBT Overige - PHD Onderzoeken</t>
  </si>
  <si>
    <t>P044105-102</t>
  </si>
  <si>
    <t>ETI IBT Overige - SPARK</t>
  </si>
  <si>
    <t>P044105-103</t>
  </si>
  <si>
    <t>ETI IBT Overige - Strategische Acties</t>
  </si>
  <si>
    <t>P044106-100</t>
  </si>
  <si>
    <t>ETI Smart Lectoraat Algemeen</t>
  </si>
  <si>
    <t>P044107-100</t>
  </si>
  <si>
    <t>ETI Smart Kenniskring Algemeen</t>
  </si>
  <si>
    <t>P044108-100</t>
  </si>
  <si>
    <t>ETI Smart Overige Algemeen</t>
  </si>
  <si>
    <t>P044109-100</t>
  </si>
  <si>
    <t>EDI Solar Lectoraat Algemeen</t>
  </si>
  <si>
    <t>P044110-100</t>
  </si>
  <si>
    <t>ETI Solar Kenniskring Algemeen</t>
  </si>
  <si>
    <t>P044111-100</t>
  </si>
  <si>
    <t>EDI Solar Overige Algemeen</t>
  </si>
  <si>
    <t>P044112-100</t>
  </si>
  <si>
    <t>EDI M&amp;R Lectoraat Algemeen</t>
  </si>
  <si>
    <t>P044113-100</t>
  </si>
  <si>
    <t>ETI M&amp;R Kenniskring Algemeen</t>
  </si>
  <si>
    <t>P044114-100</t>
  </si>
  <si>
    <t>EDI M&amp;R Overige Algemeen</t>
  </si>
  <si>
    <t>P044115-100</t>
  </si>
  <si>
    <t>EDI Data Lectoraat Algemeen</t>
  </si>
  <si>
    <t>P044116-100</t>
  </si>
  <si>
    <t>EDI Data Kenniskring Algemeen</t>
  </si>
  <si>
    <t>P044117-100</t>
  </si>
  <si>
    <t>EDI Data Overige Algemeen</t>
  </si>
  <si>
    <t>P044118-100</t>
  </si>
  <si>
    <t>EDI CiBiCoin - Algemeen</t>
  </si>
  <si>
    <t>P044118-101</t>
  </si>
  <si>
    <t>EDI CiBiCoin - Voorbereidingskosten</t>
  </si>
  <si>
    <t>P044119-100</t>
  </si>
  <si>
    <t>ETI Ondersteuning Algemeen</t>
  </si>
  <si>
    <t>P044120-100</t>
  </si>
  <si>
    <t>EDI TERTS Algemeen</t>
  </si>
  <si>
    <t>P044120-101</t>
  </si>
  <si>
    <t>EDI TERTS Communicatie activiteiten</t>
  </si>
  <si>
    <t>P044120-102</t>
  </si>
  <si>
    <t>EDI TERTS Toepassen instrumentarium</t>
  </si>
  <si>
    <t>P044120-103</t>
  </si>
  <si>
    <t>EDI TERTS Demonstratie en impactmonitoring</t>
  </si>
  <si>
    <t>P044120-104</t>
  </si>
  <si>
    <t>EDI TERTS Multiplicatie projectresultaten</t>
  </si>
  <si>
    <t>P044122-100</t>
  </si>
  <si>
    <t>ETI ELC Smart Grids - Algemeen</t>
  </si>
  <si>
    <t>P044122-101</t>
  </si>
  <si>
    <t>ETI ELC Smart Grids - WP1 Uitbreiden partners</t>
  </si>
  <si>
    <t>P044122-102</t>
  </si>
  <si>
    <t>ETI ELC Smart Grids - WP2 Organiseren community</t>
  </si>
  <si>
    <t>P044122-103</t>
  </si>
  <si>
    <t>ETI ELC Smart Grids - WP4 Realiseren R&amp;D proj.</t>
  </si>
  <si>
    <t>P044122-104</t>
  </si>
  <si>
    <t>ETI ELC Smart Grids - WP5 Projectmanagement</t>
  </si>
  <si>
    <t>P044123-100</t>
  </si>
  <si>
    <t>ETI CBCI Algemeen</t>
  </si>
  <si>
    <t>P044123-101</t>
  </si>
  <si>
    <t>ETI CBCI WP1 Fin-econ framework towards CBC</t>
  </si>
  <si>
    <t>P044123-102</t>
  </si>
  <si>
    <t>ETI CBCI WP2 Technical applicability of CBC</t>
  </si>
  <si>
    <t>P044123-103</t>
  </si>
  <si>
    <t>ETI CBCI WP3 CBC-ready environment</t>
  </si>
  <si>
    <t>P044123-104</t>
  </si>
  <si>
    <t>ETI CBCI WP5 Project Management</t>
  </si>
  <si>
    <t>P044123-105</t>
  </si>
  <si>
    <t>ETI CBCI WP6 Communication</t>
  </si>
  <si>
    <t>P044123-106</t>
  </si>
  <si>
    <t>ESB-SSI CBCI WP1 Fin-econ framework</t>
  </si>
  <si>
    <t>P044123-107</t>
  </si>
  <si>
    <t>ESB-SSI CBCI WP2 Technical applicability</t>
  </si>
  <si>
    <t>P044123-108</t>
  </si>
  <si>
    <t>ESB-SSI CBCI WP3 CBC-ready environment</t>
  </si>
  <si>
    <t>P044123-109</t>
  </si>
  <si>
    <t>CoE-BBB CBCI WP1 Fin-econ framework</t>
  </si>
  <si>
    <t>P044123-110</t>
  </si>
  <si>
    <t>CoE-BBB CBCI WP2 Technical applicability</t>
  </si>
  <si>
    <t>P044123-111</t>
  </si>
  <si>
    <t>CoE-BBB CBCI WP3 CBC-ready environment</t>
  </si>
  <si>
    <t>P044124-100</t>
  </si>
  <si>
    <t>ETI Event Resilient City</t>
  </si>
  <si>
    <t>P044125-100</t>
  </si>
  <si>
    <t>ETI Gebouwde Omgeving Lectoraat Algemeen</t>
  </si>
  <si>
    <t>P044126-100</t>
  </si>
  <si>
    <t>ETI Gebouwde Omgeving Kenniskring Algemeen</t>
  </si>
  <si>
    <t>P046001-100</t>
  </si>
  <si>
    <t>ECS WSD Bouwen aan regionale agenda</t>
  </si>
  <si>
    <t>P046001-101</t>
  </si>
  <si>
    <t>ECS WSD projectmanagement en coordinatie</t>
  </si>
  <si>
    <t>P046001-102</t>
  </si>
  <si>
    <t>ECS WSD bevorderen actieve leefstijl</t>
  </si>
  <si>
    <t>P046001-103</t>
  </si>
  <si>
    <t>ECS WSD technologie in zorg en welzijn</t>
  </si>
  <si>
    <t>P046001-104</t>
  </si>
  <si>
    <t>ECS WSD werken aan leven in de wijk</t>
  </si>
  <si>
    <t>P046001-105</t>
  </si>
  <si>
    <t>ECS WSD ZRL</t>
  </si>
  <si>
    <t>P046001-106</t>
  </si>
  <si>
    <t>ECS WSD Leergemeenschappen</t>
  </si>
  <si>
    <t>P046002-100</t>
  </si>
  <si>
    <t>ECS Resourceful Ageing literatuur</t>
  </si>
  <si>
    <t>P046003-100</t>
  </si>
  <si>
    <t>P047001-100</t>
  </si>
  <si>
    <t>P047002-100</t>
  </si>
  <si>
    <t>CoE BBE Ow. Living Lab Canada - Algemeen</t>
  </si>
  <si>
    <t>P047002-101</t>
  </si>
  <si>
    <t>CoE BBE Ow. Living Lab Canada - Projectman.</t>
  </si>
  <si>
    <t>P047002-102</t>
  </si>
  <si>
    <t>CoE BBE Ow. Living Lab Canada - Projectadm.</t>
  </si>
  <si>
    <t>P047002-103</t>
  </si>
  <si>
    <t>CoE BBE Ow. Living Lab Canada-Appl. Research</t>
  </si>
  <si>
    <t>P047003-100</t>
  </si>
  <si>
    <t>CoE TKI Toeslag DF - Resultaat 5</t>
  </si>
  <si>
    <t>P047003-101</t>
  </si>
  <si>
    <t>CoE TKI Toeslag DF - Resultaat 1 t/m 4</t>
  </si>
  <si>
    <t>P047003-102</t>
  </si>
  <si>
    <t>CoE TKI Toeslag DF - Vervolgonderzoek</t>
  </si>
  <si>
    <t>P047003-103</t>
  </si>
  <si>
    <t>CoE TKI Toeslag DF -  Projectmanagement</t>
  </si>
  <si>
    <t>P047003-104</t>
  </si>
  <si>
    <t>CoE TKI Toeslag DF - Drupal</t>
  </si>
  <si>
    <t>P047004-100</t>
  </si>
  <si>
    <t>CoE MOOC Roadmap Administratie</t>
  </si>
  <si>
    <t>P047004-101</t>
  </si>
  <si>
    <t>CoE MOOC Roadmap Management</t>
  </si>
  <si>
    <t>P047004-102</t>
  </si>
  <si>
    <t>CoE MOOC Roadmap Onderhoud</t>
  </si>
  <si>
    <t>P047004-103</t>
  </si>
  <si>
    <t>CoE MOOC Roadmap Bb Business Development</t>
  </si>
  <si>
    <t>P047004-104</t>
  </si>
  <si>
    <t>CoE MOOC Roadmap Biobased Bouwen</t>
  </si>
  <si>
    <t>P047004-105</t>
  </si>
  <si>
    <t>CoE MOOC Roadmap Biobased Energy</t>
  </si>
  <si>
    <t>P047006-100</t>
  </si>
  <si>
    <t>CoE BioCannDo WP1 Management</t>
  </si>
  <si>
    <t>P047006-101</t>
  </si>
  <si>
    <t>CoE BioCannDo WP2 Communication Strat</t>
  </si>
  <si>
    <t>P047006-102</t>
  </si>
  <si>
    <t>CoE BioCannDo WP3.1 Screening &amp; Ass BE comm</t>
  </si>
  <si>
    <t>P047006-103</t>
  </si>
  <si>
    <t>CoE BioCannDo WP3.2 Reformatting ex. Content</t>
  </si>
  <si>
    <t>P047006-104</t>
  </si>
  <si>
    <t>CoE BioCannDo WP3.4 Monitoring community</t>
  </si>
  <si>
    <t>P047006-105</t>
  </si>
  <si>
    <t>CoE BioCannDo WP5.1 Casestudy &amp; stakeholder</t>
  </si>
  <si>
    <t>P047006-106</t>
  </si>
  <si>
    <t>CoE BioCannDo WP6.1 Mapping educational</t>
  </si>
  <si>
    <t>P047006-107</t>
  </si>
  <si>
    <t>CoE BioCannDo WP6.2 Facilitate exchange</t>
  </si>
  <si>
    <t>P047006-108</t>
  </si>
  <si>
    <t>CoE BioCannDo WP6.3 Development new ed. mat.</t>
  </si>
  <si>
    <t>P047006-109</t>
  </si>
  <si>
    <t>CoE BioCannDo WP6.4 Promote distribution</t>
  </si>
  <si>
    <t>P047006-110</t>
  </si>
  <si>
    <t>CoE BioCannDo WP6.M Management</t>
  </si>
  <si>
    <t>P047006-111</t>
  </si>
  <si>
    <t>CoE BBE BioCannDo WP4</t>
  </si>
  <si>
    <t>P047007-100</t>
  </si>
  <si>
    <t>CoE Groene Groei SBHO WP1</t>
  </si>
  <si>
    <t>P047007-101</t>
  </si>
  <si>
    <t>CoE Groene Groei SBHO WP2</t>
  </si>
  <si>
    <t>P047007-102</t>
  </si>
  <si>
    <t>CoE Groene Groei SBHO WP3</t>
  </si>
  <si>
    <t>P047007-103</t>
  </si>
  <si>
    <t>CoE Groene Groei SBHO WP4</t>
  </si>
  <si>
    <t>P047007-104</t>
  </si>
  <si>
    <t>CoE Groene Groei SBHO WP5</t>
  </si>
  <si>
    <t>P047007-105</t>
  </si>
  <si>
    <t>CoE Groene Groei SBHO Projectmanagement</t>
  </si>
  <si>
    <t>P047007-106</t>
  </si>
  <si>
    <t>CoE Groene Groei SBHO Projectadministratie</t>
  </si>
  <si>
    <t>P047008-100</t>
  </si>
  <si>
    <t>CoE Biobased Mat UM 1.1 Stud proj Bedr leven</t>
  </si>
  <si>
    <t>P047008-101</t>
  </si>
  <si>
    <t>CoE Biobased Mat UM 1.2 OZ gericht ondw</t>
  </si>
  <si>
    <t>P047008-102</t>
  </si>
  <si>
    <t>CoE Biobased Mat UM 1.3 Master eindstage</t>
  </si>
  <si>
    <t>P047008-103</t>
  </si>
  <si>
    <t>CoE Biobased Mat UM 2.1 Ontw HBO honours</t>
  </si>
  <si>
    <t>P047008-104</t>
  </si>
  <si>
    <t>CoE Biobased Mat UM 2.2 Ontw schakel progr</t>
  </si>
  <si>
    <t>P047008-105</t>
  </si>
  <si>
    <t>CoE Biobased Mat UM 3.1 Ontw inmengmodel</t>
  </si>
  <si>
    <t>P047008-106</t>
  </si>
  <si>
    <t>CoE Biobased Mat UM 3.2 Ontw Blended learn</t>
  </si>
  <si>
    <t>P047008-107</t>
  </si>
  <si>
    <t>CoE Biobased Mat UM 3.3 Online platform</t>
  </si>
  <si>
    <t>P047008-108</t>
  </si>
  <si>
    <t>CoE Biobased Mat UM 3.4 Assessment onw</t>
  </si>
  <si>
    <t>P047008-109</t>
  </si>
  <si>
    <t>CoE Biobased Mat UM 4.1 Werving int talent</t>
  </si>
  <si>
    <t>P047008-110</t>
  </si>
  <si>
    <t>CoE Biobased Mat UM 4.2 Ondersteuning talent</t>
  </si>
  <si>
    <t>P047008-111</t>
  </si>
  <si>
    <t>CoE Biobased Mat UM 4.3 ondw &amp; bedrijf</t>
  </si>
  <si>
    <t>P047008-112</t>
  </si>
  <si>
    <t>CoE Biobased Mat UM 4.4 Begl.Stud.</t>
  </si>
  <si>
    <t>P047008-113</t>
  </si>
  <si>
    <t>CoE Biobased Mat UM 5.1 Projectmanagement</t>
  </si>
  <si>
    <t>P047008-114</t>
  </si>
  <si>
    <t>CoE Biobased Mat UM 5.2 Projectadministratie</t>
  </si>
  <si>
    <t>P047009-100</t>
  </si>
  <si>
    <t>P047010-100</t>
  </si>
  <si>
    <t>CoE BBE Onderzoek Kortlopend</t>
  </si>
  <si>
    <t>P047011-100</t>
  </si>
  <si>
    <t>CoE Lectorenplatform BBE - Projectmanagement</t>
  </si>
  <si>
    <t>P047011-101</t>
  </si>
  <si>
    <t>CoE Lectorenplatform BBE - Projectadmin</t>
  </si>
  <si>
    <t>P047011-102</t>
  </si>
  <si>
    <t>CoE Lectorenplatform BBE - Communicatie</t>
  </si>
  <si>
    <t>P047011-103</t>
  </si>
  <si>
    <t>CoE Lectorenplatform BBE - International</t>
  </si>
  <si>
    <t>P047011-104</t>
  </si>
  <si>
    <t>CoE Lectorenplatform BBE - Bijeenkomsten</t>
  </si>
  <si>
    <t>P047011-105</t>
  </si>
  <si>
    <t>CoE Lectorenplatform BBE - Agenderen</t>
  </si>
  <si>
    <t>P047011-106</t>
  </si>
  <si>
    <t>CoE Lectorenplatform BBE - GOCHEM</t>
  </si>
  <si>
    <t>P047011-107</t>
  </si>
  <si>
    <t>CoE Lectorenplatform BBE - Startimpuls Bouw</t>
  </si>
  <si>
    <t>P047012-100</t>
  </si>
  <si>
    <t>P047013-100</t>
  </si>
  <si>
    <t>P047014-100</t>
  </si>
  <si>
    <t>CoE BBE BS Supp. Biobased Collectie-Fase 1</t>
  </si>
  <si>
    <t>P047015-100</t>
  </si>
  <si>
    <t>CoE BAC Projectmanagement</t>
  </si>
  <si>
    <t>P047016-101</t>
  </si>
  <si>
    <t>CoE KV005 Cat. Kleurst. Literatuurstudie-pat</t>
  </si>
  <si>
    <t>P047016-102</t>
  </si>
  <si>
    <t>CoE KV005 Cat. kleurst. Projectmanagement</t>
  </si>
  <si>
    <t>P047016-103</t>
  </si>
  <si>
    <t>CoE KV005 Cat. kleurst. Research &amp; Implement</t>
  </si>
  <si>
    <t>P047017-103</t>
  </si>
  <si>
    <t>CoE KV006 BB kleursst. Hyg WP4</t>
  </si>
  <si>
    <t>P047018-100</t>
  </si>
  <si>
    <t>CoE Biob Netw (BIK) 0. Projectmanagement</t>
  </si>
  <si>
    <t>P047018-101</t>
  </si>
  <si>
    <t>CoE Biob Netw (BIK) 0.1 Projectadministratie</t>
  </si>
  <si>
    <t>P047018-102</t>
  </si>
  <si>
    <t>CoE Biob Netw (BIK) 1.1 Voorb. Awaren.&amp;Sw.</t>
  </si>
  <si>
    <t>P047018-103</t>
  </si>
  <si>
    <t>CoE Biob Netw (BIK) 1.2 Voorb.Inr&amp;Marktveld</t>
  </si>
  <si>
    <t>P047018-104</t>
  </si>
  <si>
    <t>CoE Biob Netw (BIK) 1.3 Voorb.Inv.behoeftes</t>
  </si>
  <si>
    <t>P047018-105</t>
  </si>
  <si>
    <t>CoE Biob Netw (BIK) 1.4 Voorb. Comm.plan</t>
  </si>
  <si>
    <t>P047018-106</t>
  </si>
  <si>
    <t>CoE Biob Netw (BIK) 1.5 Voorb.Ont.Juridisch</t>
  </si>
  <si>
    <t>P047018-107</t>
  </si>
  <si>
    <t>CoE Biob Netw (BIK) 1.6 Voorb. Ontw webtool</t>
  </si>
  <si>
    <t>P047018-108</t>
  </si>
  <si>
    <t>CoE Biob Netw (BIK) 2.1 Mob.Voorl.&amp;Showcases</t>
  </si>
  <si>
    <t>P047018-109</t>
  </si>
  <si>
    <t>CoE Biob Netw (BIK) 2.2 Mob Maand themasess.</t>
  </si>
  <si>
    <t>P047018-110</t>
  </si>
  <si>
    <t>CoE Biob Netw (BIK) 2.3 Mob.Cluster.&amp;onderh.</t>
  </si>
  <si>
    <t>P047018-111</t>
  </si>
  <si>
    <t>CoE Biob Netw (BIK) 3.1 Business dev.</t>
  </si>
  <si>
    <t>P047018-112</t>
  </si>
  <si>
    <t>CoE Biob Netw (BIK) 3.2 Vraagarticulatie</t>
  </si>
  <si>
    <t>P047018-113</t>
  </si>
  <si>
    <t>CoE Biob Netw (BIK) 4.1 Prof. Apparatuur</t>
  </si>
  <si>
    <t>P047018-114</t>
  </si>
  <si>
    <t>CoE Biob Netw (BIK) 4.2 Prof.kwartiermk KLAC</t>
  </si>
  <si>
    <t>P047018-115</t>
  </si>
  <si>
    <t>CoE Biob Netw (BIK) 4.3 Prof.techn. Beh.KLAC</t>
  </si>
  <si>
    <t>P047018-116</t>
  </si>
  <si>
    <t>CoE Biob Netw (BIK) 5.1 Int.netw.Beurzen.com</t>
  </si>
  <si>
    <t>P047018-117</t>
  </si>
  <si>
    <t>CoE Biob Netw (BIK) 5.2 Int. netw. Internat.</t>
  </si>
  <si>
    <t>P047018-118</t>
  </si>
  <si>
    <t>CoE Biob Netw (BIK) 5.3 Int.netw.ken.v.datab</t>
  </si>
  <si>
    <t>P047018-119</t>
  </si>
  <si>
    <t>CoE Biob Netw (BIK) 5.4 Int.netw.website/AC</t>
  </si>
  <si>
    <t>P047018-120</t>
  </si>
  <si>
    <t>CoE Biob Netw (BIK) 5.5 Int.netw.web.fc.bedr</t>
  </si>
  <si>
    <t>P047018-121</t>
  </si>
  <si>
    <t>CoE Biob Netw (BIK) 5.6 Int. netw. MOOC(3st)</t>
  </si>
  <si>
    <t>P047018-122</t>
  </si>
  <si>
    <t>CoE Biob Netw (BIK) 7.0 Overig</t>
  </si>
  <si>
    <t>P047020-100</t>
  </si>
  <si>
    <t>CoE BBE BS Supp. Biobased Collectie-Fase 2</t>
  </si>
  <si>
    <t>P047020-101</t>
  </si>
  <si>
    <t>CoE BBE BS Supp. Biobased Collectie-Fase 3</t>
  </si>
  <si>
    <t>P047020-102</t>
  </si>
  <si>
    <t>CoE BBE BS Supp. Biobased Collectie-fase 4</t>
  </si>
  <si>
    <t>P047020-103</t>
  </si>
  <si>
    <t>CoE BBE BS Supp. Biobased Collectie-Fase 5</t>
  </si>
  <si>
    <t>P047021-100</t>
  </si>
  <si>
    <t>CoE BAC-BIK 0.0 Projectmanagement</t>
  </si>
  <si>
    <t>P047021-101</t>
  </si>
  <si>
    <t>CoE BAC-BIK 0.1 Projectadministratie</t>
  </si>
  <si>
    <t>P047021-102</t>
  </si>
  <si>
    <t>CoE BAC-BIK 1.1 Awareness</t>
  </si>
  <si>
    <t>P047021-103</t>
  </si>
  <si>
    <t>CoE BAC-BIK 1.3 Inventariseren behoeftes</t>
  </si>
  <si>
    <t>P047021-104</t>
  </si>
  <si>
    <t>CoE BAC-BIK 2.4 Clustervorming</t>
  </si>
  <si>
    <t>P047021-105</t>
  </si>
  <si>
    <t>CoE BAC-BIK 3.2 Vraagarticulatie bedrijven</t>
  </si>
  <si>
    <t>P047021-106</t>
  </si>
  <si>
    <t>CoE BAC-BIK 4.2 Werkinstructies</t>
  </si>
  <si>
    <t>P047021-107</t>
  </si>
  <si>
    <t>CoE BAC-BIK 4.3 Optimalisatie</t>
  </si>
  <si>
    <t>P047021-108</t>
  </si>
  <si>
    <t>CoE BAC-BIK Overig</t>
  </si>
  <si>
    <t>P047021-109</t>
  </si>
  <si>
    <t>CoE BAC-BIK Meetings</t>
  </si>
  <si>
    <t>P047022-100</t>
  </si>
  <si>
    <t>P047023-100</t>
  </si>
  <si>
    <t>P047024-100</t>
  </si>
  <si>
    <t>CoE Blauwe Keten Projectman. Structuur</t>
  </si>
  <si>
    <t>P047024-101</t>
  </si>
  <si>
    <t>CoE Blauwe Keten Projectman. Inh. Rapp.</t>
  </si>
  <si>
    <t>P047024-102</t>
  </si>
  <si>
    <t>CoE Blauwe Keten Projectman. Financ. Adm.</t>
  </si>
  <si>
    <t>P047024-103</t>
  </si>
  <si>
    <t>CoE Blauwe Keten Communicatie &amp; PR verpl</t>
  </si>
  <si>
    <t>P047024-104</t>
  </si>
  <si>
    <t>CoE Blauwe Keten Communicatie pers en media</t>
  </si>
  <si>
    <t>P047024-105</t>
  </si>
  <si>
    <t>CoE Blauwe Keten Communicatie Ketenbenad</t>
  </si>
  <si>
    <t>P047024-106</t>
  </si>
  <si>
    <t>CoE Blauwe Keten Communicatie ondersteunen</t>
  </si>
  <si>
    <t>P047024-107</t>
  </si>
  <si>
    <t>CoE Blauwe Keten Communicatie slotevent</t>
  </si>
  <si>
    <t>P047024-108</t>
  </si>
  <si>
    <t>CoE Blauwe Keten Val spir. Businesscase</t>
  </si>
  <si>
    <t>P047024-109</t>
  </si>
  <si>
    <t>CoE Blauwe Keten Val. Spir. Extractie opsch</t>
  </si>
  <si>
    <t>P047024-110</t>
  </si>
  <si>
    <t>CoE Blauwe Keten Val. Spir. Fycocyanine</t>
  </si>
  <si>
    <t>P047024-111</t>
  </si>
  <si>
    <t>CoE Blauwe Keten Val. Nevenprod. Valorisatie</t>
  </si>
  <si>
    <t>P047024-112</t>
  </si>
  <si>
    <t>CoE Blauwe Keten Val. Nevenprod. Stand</t>
  </si>
  <si>
    <t>P047025-100</t>
  </si>
  <si>
    <t>CoE Grenz BB Ondw Trainingsfaciliteiten wp5</t>
  </si>
  <si>
    <t>P047025-101</t>
  </si>
  <si>
    <t>CoE Grenz BB Ondw Samenwerking wp6</t>
  </si>
  <si>
    <t>P047025-102</t>
  </si>
  <si>
    <t>CoE Grenz BB Ondw Projectmanagement</t>
  </si>
  <si>
    <t>P047025-103</t>
  </si>
  <si>
    <t>CoE Grenz BB Ondw Nieuwe kennis wp4</t>
  </si>
  <si>
    <t>P047025-104</t>
  </si>
  <si>
    <t>CoE Grenz BB Ondw Marktvraag wp3</t>
  </si>
  <si>
    <t>P047025-105</t>
  </si>
  <si>
    <t>CoE Grenz BB Ondw Communicatie</t>
  </si>
  <si>
    <t>P047030-100</t>
  </si>
  <si>
    <t>CoE Biokleur Fase I. WP1 Inventarisatie</t>
  </si>
  <si>
    <t>P047030-101</t>
  </si>
  <si>
    <t>CoE Biokleur fase I. WP2 Leidende procedure</t>
  </si>
  <si>
    <t>P047030-102</t>
  </si>
  <si>
    <t>CoE Biokleur fase II. WP3 Kleurontw &amp; oz</t>
  </si>
  <si>
    <t>P047030-103</t>
  </si>
  <si>
    <t>CoE Biokleur fase III. WP4 Ontw &amp; design</t>
  </si>
  <si>
    <t>P047030-104</t>
  </si>
  <si>
    <t>CoE Biokleur fase IV. WP5 Mat toep &amp;</t>
  </si>
  <si>
    <t>P047030-105</t>
  </si>
  <si>
    <t>CoE Biokleur WP6 Doorwerkingsplan</t>
  </si>
  <si>
    <t>P047030-106</t>
  </si>
  <si>
    <t>CoE Biokleur Projectmanagement</t>
  </si>
  <si>
    <t>P047030-107</t>
  </si>
  <si>
    <t>CoE Biokleur Materiële kosten</t>
  </si>
  <si>
    <t>P047036-100</t>
  </si>
  <si>
    <t>CoE Gras Goed Inter WP1</t>
  </si>
  <si>
    <t>P047036-101</t>
  </si>
  <si>
    <t>CoE Gras Goed Inter WP2</t>
  </si>
  <si>
    <t>P047036-102</t>
  </si>
  <si>
    <t>CoE Gras Goed Inter WP3</t>
  </si>
  <si>
    <t>P047036-103</t>
  </si>
  <si>
    <t>CoE Gras Goed Inter WP4</t>
  </si>
  <si>
    <t>P047036-104</t>
  </si>
  <si>
    <t>CoE Gras Goed Inter WP5</t>
  </si>
  <si>
    <t>P047036-105</t>
  </si>
  <si>
    <t>CoE Gras Goed Inter WP6</t>
  </si>
  <si>
    <t>P047036-106</t>
  </si>
  <si>
    <t>CoE Gras Goed Inter WP7</t>
  </si>
  <si>
    <t>P047036-107</t>
  </si>
  <si>
    <t>CoE Gras Goed Inter Projectmanagement</t>
  </si>
  <si>
    <t>P047036-108</t>
  </si>
  <si>
    <t>CoE Gras Goed Inter Projectadministratie</t>
  </si>
  <si>
    <t>P047036-109</t>
  </si>
  <si>
    <t>CoE Gras Goed Inter Communicatie</t>
  </si>
  <si>
    <t>P047037-100</t>
  </si>
  <si>
    <t>CoE Biolokaal WP1 Inventarisatie</t>
  </si>
  <si>
    <t>P047037-101</t>
  </si>
  <si>
    <t>CoE Biolokaal WP2 Leidende procedure</t>
  </si>
  <si>
    <t>P047037-102</t>
  </si>
  <si>
    <t>CoE Biolokaal WP3 Kleurontwikkeling &amp; onderz</t>
  </si>
  <si>
    <t>P047037-103</t>
  </si>
  <si>
    <t>CoE Biolokaal WP4 Conceptioneel ontwerp</t>
  </si>
  <si>
    <t>P047037-104</t>
  </si>
  <si>
    <t>CoE Biolokaal WP5 Materiaaltoepassing</t>
  </si>
  <si>
    <t>P047037-105</t>
  </si>
  <si>
    <t>CoE Biolokaal WP6 Kenniscirculatie &amp; valoris</t>
  </si>
  <si>
    <t>P047037-106</t>
  </si>
  <si>
    <t>CoE Biolokaal Projectmanagement</t>
  </si>
  <si>
    <t>P047041-100</t>
  </si>
  <si>
    <t>CoE Top-Up Levende Kleuren Proj coordinatie</t>
  </si>
  <si>
    <t>P047041-101</t>
  </si>
  <si>
    <t>CoE Top-Up Levende Kleuren Proj admin</t>
  </si>
  <si>
    <t>P047041-102</t>
  </si>
  <si>
    <t>CoE Top-Up Levende Kleuren Man Assistance</t>
  </si>
  <si>
    <t>P047041-103</t>
  </si>
  <si>
    <t>CoE Top-Up Levende Kleuren Content</t>
  </si>
  <si>
    <t>P047041-104</t>
  </si>
  <si>
    <t>CoE Top-Up Levende Kleuren Communicatie</t>
  </si>
  <si>
    <t>P047043-100</t>
  </si>
  <si>
    <t>CoE Colour-Cof 1: Analyse kleurstoffen</t>
  </si>
  <si>
    <t>P047043-101</t>
  </si>
  <si>
    <t>CoE Colour-Cof 2: Resl isolatie stabilit</t>
  </si>
  <si>
    <t>P047043-102</t>
  </si>
  <si>
    <t>CoE Colour-Cof 3: Valorisatie</t>
  </si>
  <si>
    <t>P047043-103</t>
  </si>
  <si>
    <t>CoE Colour-Cof 4: Supervisie Kennisnet</t>
  </si>
  <si>
    <t>P047043-104</t>
  </si>
  <si>
    <t>CoE Colour-Cof 5: Projectmanagement</t>
  </si>
  <si>
    <t>P047045-100</t>
  </si>
  <si>
    <t>CoE Beauti-Fully BB Fibres - Algemeen</t>
  </si>
  <si>
    <t>P047045-101</t>
  </si>
  <si>
    <t>CoE Beauti-Fully BB Fibr WP1 Natural Colour</t>
  </si>
  <si>
    <t>P047045-102</t>
  </si>
  <si>
    <t>CoE Beauti-Fully BB Fibr WP2 Nanoparticle Chem.</t>
  </si>
  <si>
    <t>P047045-103</t>
  </si>
  <si>
    <t>CoE Beauti-Fully BB Fibr WP3 Fibre Manufactures</t>
  </si>
  <si>
    <t>P047045-104</t>
  </si>
  <si>
    <t>CoE Beauti-Fully BB Fibr WP4 Valorisation</t>
  </si>
  <si>
    <t>P047045-105</t>
  </si>
  <si>
    <t>CoE Beauti-Fully BB Fibr WP5 Dissem./Educ.</t>
  </si>
  <si>
    <t>P047045-117</t>
  </si>
  <si>
    <t>CoE Beauti-Fully BB Fibr Projectmanagement</t>
  </si>
  <si>
    <t>P047046-100</t>
  </si>
  <si>
    <t>CoE Recurf Up WP1 Eigenschappen</t>
  </si>
  <si>
    <t>P047046-101</t>
  </si>
  <si>
    <t>CoE Recurf Up WP2 Ketens</t>
  </si>
  <si>
    <t>P047046-102</t>
  </si>
  <si>
    <t>CoE Recurf Up WP3 Cases</t>
  </si>
  <si>
    <t>P047047-100</t>
  </si>
  <si>
    <t>CoE Refawood WP 2.1 Legal framework</t>
  </si>
  <si>
    <t>P047047-101</t>
  </si>
  <si>
    <t>CoE Refawood WP 2.2 Integration of additives</t>
  </si>
  <si>
    <t>P047047-102</t>
  </si>
  <si>
    <t>CoE Refawood WP 2.3 Reduction in costs</t>
  </si>
  <si>
    <t>P047047-103</t>
  </si>
  <si>
    <t>CoE Refawood WP 2.4 Ash utilisation options</t>
  </si>
  <si>
    <t>P047047-104</t>
  </si>
  <si>
    <t>CoE Refawood WP 4.1 Determining status quo</t>
  </si>
  <si>
    <t>P047047-105</t>
  </si>
  <si>
    <t>CoE Refawood WP 4.2 Assessment of the chain</t>
  </si>
  <si>
    <t>P047047-106</t>
  </si>
  <si>
    <t>CoE Refawood WP 4.3 Synthesis case studies</t>
  </si>
  <si>
    <t>P047047-107</t>
  </si>
  <si>
    <t>CoE Refawood WP 5 Dissemination/Exploitation</t>
  </si>
  <si>
    <t>P047047-108</t>
  </si>
  <si>
    <t>CoE Refawood WP 6 Project management</t>
  </si>
  <si>
    <t>P047048-100</t>
  </si>
  <si>
    <t>CoE Pyrolyse Proeftuin WP 1 Proeftuinbouw</t>
  </si>
  <si>
    <t>P047048-101</t>
  </si>
  <si>
    <t>CoE Pyrolyse Proeftuin WP 2 Feedstock test</t>
  </si>
  <si>
    <t>P047048-102</t>
  </si>
  <si>
    <t>CoE Pyrolyse Proeftuin WP 3 Applicatietest</t>
  </si>
  <si>
    <t>P047048-103</t>
  </si>
  <si>
    <t>CoE Pyrolyse Proeftuin WP 4 Business Develop</t>
  </si>
  <si>
    <t>P047048-104</t>
  </si>
  <si>
    <t>CoE Pyrolyse Proeftuin WP 5 Communicatie</t>
  </si>
  <si>
    <t>P047048-105</t>
  </si>
  <si>
    <t>CoE Pyrolyse Proeftuin WP 6 Project managem</t>
  </si>
  <si>
    <t>P047052-100</t>
  </si>
  <si>
    <t>CoE Nutshell 1 Evaluation Pyrolysis Process</t>
  </si>
  <si>
    <t>P047052-101</t>
  </si>
  <si>
    <t>CoE Nutshell 2 Analysis Oil Factions</t>
  </si>
  <si>
    <t>P047052-102</t>
  </si>
  <si>
    <t>CoE Nutshell 3 Evaluation Economic Vability</t>
  </si>
  <si>
    <t>P047052-103</t>
  </si>
  <si>
    <t>CoE Nutshell 4 Disemination</t>
  </si>
  <si>
    <t>P047052-104</t>
  </si>
  <si>
    <t>CoE Nutshell 5 Project Management</t>
  </si>
  <si>
    <t>P047053-100</t>
  </si>
  <si>
    <t>CoE Urban Waste Man WP1 Develp Coop&amp; Cons.</t>
  </si>
  <si>
    <t>P047053-101</t>
  </si>
  <si>
    <t>CoE Urban Waste Man.WP2 Sourc Additio.</t>
  </si>
  <si>
    <t>P047053-102</t>
  </si>
  <si>
    <t>CoE Urban Waste Man. WP3Defining Action Plan</t>
  </si>
  <si>
    <t>P047100-100</t>
  </si>
  <si>
    <t>CoE BBE Living Lab Brasil Algemeen</t>
  </si>
  <si>
    <t>P047100-101</t>
  </si>
  <si>
    <t>CoE BBE Living Lab Brasil Projectmanagement</t>
  </si>
  <si>
    <t>P047100-102</t>
  </si>
  <si>
    <t>CoE BBE Living Lab Brasil Projectadm.</t>
  </si>
  <si>
    <t>P047101-100</t>
  </si>
  <si>
    <t>CoE BBE Kenniskring BBE Algemeen</t>
  </si>
  <si>
    <t>P047102-100</t>
  </si>
  <si>
    <t>CoE BBE Lector BBE Algemeen</t>
  </si>
  <si>
    <t>P047103-100</t>
  </si>
  <si>
    <t>CoE BBE Ondersteuning BBE Algemeen</t>
  </si>
  <si>
    <t>P047104-100</t>
  </si>
  <si>
    <t>CoE BBE Kenniskring BBP Algemeen</t>
  </si>
  <si>
    <t>P047105-100</t>
  </si>
  <si>
    <t>CoE BBE Lector BBP Algemeen</t>
  </si>
  <si>
    <t>P047106-100</t>
  </si>
  <si>
    <t>CoE BBE Ondersteuning BBP Algemeen</t>
  </si>
  <si>
    <t>P047107-100</t>
  </si>
  <si>
    <t>CoE BBE Kenniskring BBBouw Algemeen</t>
  </si>
  <si>
    <t>P047108-100</t>
  </si>
  <si>
    <t>CoE BBE Lector BBBouw Algemeen</t>
  </si>
  <si>
    <t>P047109-100</t>
  </si>
  <si>
    <t>CoE BBE Ondersteuning BBBouw Algemeen</t>
  </si>
  <si>
    <t>P047110-100</t>
  </si>
  <si>
    <t>CoE BBE Puur Natuur 100% Bb Algemeen</t>
  </si>
  <si>
    <t>P047110-101</t>
  </si>
  <si>
    <t>CoE BBE Puur Natuur 100% Bb WP1 Proj.man..</t>
  </si>
  <si>
    <t>P047110-102</t>
  </si>
  <si>
    <t>CoE BBE Puur Natuur 100% Bb WP2 Commun.</t>
  </si>
  <si>
    <t>P047110-103</t>
  </si>
  <si>
    <t>CoE BBE Puur Natuur 100% Bb WP3 Week/Vlam</t>
  </si>
  <si>
    <t>P047110-104</t>
  </si>
  <si>
    <t>CoE BBE Puur Natuur 100% Bb WP4 Kleur/Stab</t>
  </si>
  <si>
    <t>P047110-105</t>
  </si>
  <si>
    <t>CoE BBE Puur Natuur 100% Bb WP5 Kiem/Hecht</t>
  </si>
  <si>
    <t>P047110-106</t>
  </si>
  <si>
    <t>CoE BBE Puur Natuur 100% Bb WP6 Opschalen</t>
  </si>
  <si>
    <t>P047110-107</t>
  </si>
  <si>
    <t>CoE BBE Puur Natuur 100% Bb WP7 Textieldem.</t>
  </si>
  <si>
    <t>P047111-100</t>
  </si>
  <si>
    <t>CoE BBE UI verdient meer - Algemeen</t>
  </si>
  <si>
    <t>P047111-101</t>
  </si>
  <si>
    <t>CoE BBE UI verdient meer WP1: Optim. Quercet</t>
  </si>
  <si>
    <t>P047111-102</t>
  </si>
  <si>
    <t>CoE BBE UI verdient meer WP2: Proces ontwerp</t>
  </si>
  <si>
    <t>P047111-103</t>
  </si>
  <si>
    <t>CoE BBE UI verdient meer WP3: Supply Chain</t>
  </si>
  <si>
    <t>P047111-104</t>
  </si>
  <si>
    <t>CoE BBE UI verdient meer WP4: Disseminatie</t>
  </si>
  <si>
    <t>P047111-105</t>
  </si>
  <si>
    <t>CoE BBE UI verdient meer WP5: Admin/Control</t>
  </si>
  <si>
    <t>P047112-100</t>
  </si>
  <si>
    <t>CoE BBE S-Char -  Algemeen</t>
  </si>
  <si>
    <t>P047112-101</t>
  </si>
  <si>
    <t>CoE BBE S-Char - Onderzoek</t>
  </si>
  <si>
    <t>P047113-100</t>
  </si>
  <si>
    <t>CoE BBE Mycelium Reststroom WAGRO - Algemeen</t>
  </si>
  <si>
    <t>P047113-101</t>
  </si>
  <si>
    <t>CoE BBE Mycelium Reststroom WAGRO - Proj.man.</t>
  </si>
  <si>
    <t>P047114-100</t>
  </si>
  <si>
    <t>CoE BBE Ui Waarderen - Algemeen</t>
  </si>
  <si>
    <t>P047114-101</t>
  </si>
  <si>
    <t>CoE BBE Ui Waarderen - Management</t>
  </si>
  <si>
    <t>P047114-102</t>
  </si>
  <si>
    <t>CoE BBE Ui Waarderen - Onderzoek</t>
  </si>
  <si>
    <t>P047115-100</t>
  </si>
  <si>
    <t>P047116-100</t>
  </si>
  <si>
    <t>CoE Grassification Algemeen</t>
  </si>
  <si>
    <t>P047116-101</t>
  </si>
  <si>
    <t>CoE Grassification WP1 Raw Material</t>
  </si>
  <si>
    <t>P047116-102</t>
  </si>
  <si>
    <t>CoE Grassification WP2 Further Refinement</t>
  </si>
  <si>
    <t>P047116-103</t>
  </si>
  <si>
    <t>CoE Grassification WP3 Value Chain Assessm.</t>
  </si>
  <si>
    <t>P047116-104</t>
  </si>
  <si>
    <t>CoE Grassification WP4 Project Management</t>
  </si>
  <si>
    <t>P047116-105</t>
  </si>
  <si>
    <t>CoE Grassification WP5 Communication</t>
  </si>
  <si>
    <t>P047117-100</t>
  </si>
  <si>
    <t>CoE WOW! - Algemeen</t>
  </si>
  <si>
    <t>P047117-101</t>
  </si>
  <si>
    <t>CoE WOW! WP LT Long Term Effects</t>
  </si>
  <si>
    <t>P047117-102</t>
  </si>
  <si>
    <t>CoE WOW! WP M Management</t>
  </si>
  <si>
    <t>P047117-103</t>
  </si>
  <si>
    <t>CoE WOW! WP T1 Designing Value Chains</t>
  </si>
  <si>
    <t>P047117-104</t>
  </si>
  <si>
    <t>CoE WOW! WP T2 Valorising and Demonstrating</t>
  </si>
  <si>
    <t>P047117-105</t>
  </si>
  <si>
    <t>CoE WOW! WP T3 Legal and Policy</t>
  </si>
  <si>
    <t>P047117-106</t>
  </si>
  <si>
    <t>CoE WOW! WP C Communication</t>
  </si>
  <si>
    <t>P047118-100</t>
  </si>
  <si>
    <t>CoE Pyrolysis Upgrading Voucher - Algemeen</t>
  </si>
  <si>
    <t>P047118-101</t>
  </si>
  <si>
    <t>CoE Pyrolysis Upgrading Voucher - Onderzoek</t>
  </si>
  <si>
    <t>P047119-100</t>
  </si>
  <si>
    <t>CoE Evides - Algemeen</t>
  </si>
  <si>
    <t>P047119-101</t>
  </si>
  <si>
    <t>CoE Evides - Onderzoek</t>
  </si>
  <si>
    <t>P047120-100</t>
  </si>
  <si>
    <t>CoE STOWA Mycellium - Algemeen</t>
  </si>
  <si>
    <t>P047120-101</t>
  </si>
  <si>
    <t>CoE STOWA Mycellium - Initiële groei</t>
  </si>
  <si>
    <t>P047120-102</t>
  </si>
  <si>
    <t>CoE STOWA Mycellium - Ontwikkeling Mat. Samp</t>
  </si>
  <si>
    <t>P047120-103</t>
  </si>
  <si>
    <t>CoE STOWA Mycellium - Eigenschappen meten</t>
  </si>
  <si>
    <t>P047120-104</t>
  </si>
  <si>
    <t>CoE STOWA Mycellium - Valorisatie + rapport.</t>
  </si>
  <si>
    <t>P047120-105</t>
  </si>
  <si>
    <t>CoE STOWA Mycellium - Projectmanagement</t>
  </si>
  <si>
    <t>P047121-100</t>
  </si>
  <si>
    <t>CoE SEADISH - Algemeen</t>
  </si>
  <si>
    <t>P047121-101</t>
  </si>
  <si>
    <t>CoE SEADISH - Onderzoek</t>
  </si>
  <si>
    <t>P047122-100</t>
  </si>
  <si>
    <t>CoE Biobased Betaald - Algemeen</t>
  </si>
  <si>
    <t>P047122-101</t>
  </si>
  <si>
    <t>CoE Biobased Betaald - Onderzoek</t>
  </si>
  <si>
    <t>P047123-100</t>
  </si>
  <si>
    <t>CoE Business Support Cursussen - Algemeen</t>
  </si>
  <si>
    <t>P047124-100</t>
  </si>
  <si>
    <t>Coe Business Support Algemeen</t>
  </si>
  <si>
    <t>P047124-101</t>
  </si>
  <si>
    <t>Coe Business Support Go Chem</t>
  </si>
  <si>
    <t>P047124-102</t>
  </si>
  <si>
    <t>Coe Business Support Relatiebeheer</t>
  </si>
  <si>
    <t>P047124-103</t>
  </si>
  <si>
    <t>Coe Business Support Innovatielink</t>
  </si>
  <si>
    <t>P047125-100</t>
  </si>
  <si>
    <t>CoE SIGN Akoest. Myceliumcomp. Algemeen</t>
  </si>
  <si>
    <t>P047125-101</t>
  </si>
  <si>
    <t>CoE SIGN Akoest. Myceliumcomp. Onderzoek</t>
  </si>
  <si>
    <t>P047126-100</t>
  </si>
  <si>
    <t>CoE Sus. Solid Biofuels Algemeen</t>
  </si>
  <si>
    <t>P047126-101</t>
  </si>
  <si>
    <t>CoE Sus. Solid Biofuels Onderzoek</t>
  </si>
  <si>
    <t>P047127-100</t>
  </si>
  <si>
    <t>CoE Sensorwise Biobased Algemeen</t>
  </si>
  <si>
    <t>P047127-101</t>
  </si>
  <si>
    <t>CoE Sensorwise Biobased Onderzoek</t>
  </si>
  <si>
    <t>P047128-100</t>
  </si>
  <si>
    <t>P047128-101</t>
  </si>
  <si>
    <t>CoE Mdw. (EC activiteiten) - HZ</t>
  </si>
  <si>
    <t>P047129-100</t>
  </si>
  <si>
    <t>CoE Novel Biobased mini-PPS - Algemeen</t>
  </si>
  <si>
    <t>P047129-101</t>
  </si>
  <si>
    <t>CoE Novel Biobased mini-PPS - Onderzoek</t>
  </si>
  <si>
    <t>P047130-100</t>
  </si>
  <si>
    <t>CoE  PACK-CE - Algemeen</t>
  </si>
  <si>
    <t>P047130-101</t>
  </si>
  <si>
    <t>CoE PACK-CE WP 2.1 Herontw. meerlaagse folie</t>
  </si>
  <si>
    <t>P047130-102</t>
  </si>
  <si>
    <t>CoE PACK-CE WP 2.2 Recyclen verpak.folies</t>
  </si>
  <si>
    <t>P047130-103</t>
  </si>
  <si>
    <t>CoE PACK-CE WP Projectmanagement</t>
  </si>
  <si>
    <t>P047131-100</t>
  </si>
  <si>
    <t>CoE Biobased gadgets mini-pps - Algemeen</t>
  </si>
  <si>
    <t>P047131-101</t>
  </si>
  <si>
    <t>CoE Biobased gadgets mini-pps - Onderzoek</t>
  </si>
  <si>
    <t>P047132-100</t>
  </si>
  <si>
    <t>CoE MAA's from Algae mini-pps Algemeen</t>
  </si>
  <si>
    <t>P047132-101</t>
  </si>
  <si>
    <t>CoE MAA's from Algae mini-pps Onderzoek</t>
  </si>
  <si>
    <t>P047133-100</t>
  </si>
  <si>
    <t>CoE Biobased Foaming mini-PPS-Onderzoek HCP</t>
  </si>
  <si>
    <t>P047134-100</t>
  </si>
  <si>
    <t>P047135-100</t>
  </si>
  <si>
    <t>CoE Building on Mycelium - Algemeen</t>
  </si>
  <si>
    <t>P047135-101</t>
  </si>
  <si>
    <t>CoE Building on Mycelium - WP1 Inventory</t>
  </si>
  <si>
    <t>P047135-102</t>
  </si>
  <si>
    <t>CoE Building on Mycelium - WP2 Myc. Growth</t>
  </si>
  <si>
    <t>P047135-103</t>
  </si>
  <si>
    <t>CoE Building on Mycelium - WP3 Mat. Testing</t>
  </si>
  <si>
    <t>P047135-104</t>
  </si>
  <si>
    <t>CoE Building on Mycelium - WP4 Design</t>
  </si>
  <si>
    <t>P047135-105</t>
  </si>
  <si>
    <t>CoE Building on Mycelium - WP5 Valorisation</t>
  </si>
  <si>
    <t>P047135-106</t>
  </si>
  <si>
    <t>CoE Building on Mycelium - Projectmanagement</t>
  </si>
  <si>
    <t>P047136-100</t>
  </si>
  <si>
    <t>P049001-100</t>
  </si>
  <si>
    <t>EV Congres</t>
  </si>
  <si>
    <t>P049003-100</t>
  </si>
  <si>
    <t>EV Samenwerking gem Tilburg Algemeen</t>
  </si>
  <si>
    <t>P049005-100</t>
  </si>
  <si>
    <t>EV Promoveren Desire Palmen</t>
  </si>
  <si>
    <t>P049006-100</t>
  </si>
  <si>
    <t>EV IV Promotie Jeanet de Jong</t>
  </si>
  <si>
    <t>P049012-100</t>
  </si>
  <si>
    <t>EV IV Positieverbetering sekswerkers</t>
  </si>
  <si>
    <t>P049018-100</t>
  </si>
  <si>
    <t>EV IV Promotie Kreulen politie A'dam</t>
  </si>
  <si>
    <t>P049024-100</t>
  </si>
  <si>
    <t>EV DV Serious gaming</t>
  </si>
  <si>
    <t>P049026-100</t>
  </si>
  <si>
    <t>EV DV NIAV</t>
  </si>
  <si>
    <t>P049027-100</t>
  </si>
  <si>
    <t>EV DV TinyEYE veiligheid ouderen</t>
  </si>
  <si>
    <t>P049028-100</t>
  </si>
  <si>
    <t>P049029-100</t>
  </si>
  <si>
    <t>EV DV iCW2020</t>
  </si>
  <si>
    <t>P049030-100</t>
  </si>
  <si>
    <t>EV DV Responsible design drones services</t>
  </si>
  <si>
    <t>P049031-100</t>
  </si>
  <si>
    <t>EV DV Living Labs</t>
  </si>
  <si>
    <t>P049036-100</t>
  </si>
  <si>
    <t>EV VIA Stalking</t>
  </si>
  <si>
    <t>P049039-100</t>
  </si>
  <si>
    <t>EV VIA Redactie PROCES Tijdschrijft</t>
  </si>
  <si>
    <t>P049040-100</t>
  </si>
  <si>
    <t>EV VIA Adviesraad Cahier Politiestudies</t>
  </si>
  <si>
    <t>P049041-100</t>
  </si>
  <si>
    <t>EV VIA (peer) reviews artikelen</t>
  </si>
  <si>
    <t>P049044-100</t>
  </si>
  <si>
    <t>EV VIA Bestuur Vereniging Penitiair recht</t>
  </si>
  <si>
    <t>P049048-100</t>
  </si>
  <si>
    <t>EV VIA Onderzoeksfellow NSCR</t>
  </si>
  <si>
    <t>P049049-100</t>
  </si>
  <si>
    <t>EV VIA Familie en Radicalisering</t>
  </si>
  <si>
    <t>P049050-100</t>
  </si>
  <si>
    <t>EV VIA Huwelijken en Echtscheidingen</t>
  </si>
  <si>
    <t>P049051-100</t>
  </si>
  <si>
    <t>EV VIA Deelname begeleidingscommissies</t>
  </si>
  <si>
    <t>P049053-100</t>
  </si>
  <si>
    <t>EV VIA Ouderenmishandeling</t>
  </si>
  <si>
    <t>P049054-100</t>
  </si>
  <si>
    <t>EV VIA Screeningsinstr. ontspoorde mantelz.</t>
  </si>
  <si>
    <t>P049055-100</t>
  </si>
  <si>
    <t>EV VIA Bezoekgroepen PI</t>
  </si>
  <si>
    <t>P049057-100</t>
  </si>
  <si>
    <t>EV VIA MC's en familie</t>
  </si>
  <si>
    <t>P049063-100</t>
  </si>
  <si>
    <t>EV O Ontwikkeling onderzoeksplan</t>
  </si>
  <si>
    <t>P049065-100</t>
  </si>
  <si>
    <t>P049066-100</t>
  </si>
  <si>
    <t>EV Minor</t>
  </si>
  <si>
    <t>P049067-100</t>
  </si>
  <si>
    <t>EV Lectoraat Sociale V. Openbaar Vervoer</t>
  </si>
  <si>
    <t>P049068-100</t>
  </si>
  <si>
    <t>P049069-100</t>
  </si>
  <si>
    <t>EV DV-O WODC indicatoren</t>
  </si>
  <si>
    <t>P049071-100</t>
  </si>
  <si>
    <t>EV DV Smart organizations</t>
  </si>
  <si>
    <t>P049072-100</t>
  </si>
  <si>
    <t>EV DV Smart local governance</t>
  </si>
  <si>
    <t>P049073-100</t>
  </si>
  <si>
    <t>EV DV Smart citizens</t>
  </si>
  <si>
    <t>P049074-100</t>
  </si>
  <si>
    <t>EV DV Veiligheidsregio Limburg VIC</t>
  </si>
  <si>
    <t>P049075-100</t>
  </si>
  <si>
    <t>EV VIA Mannenhulpverlening</t>
  </si>
  <si>
    <t>P049076-100</t>
  </si>
  <si>
    <t>EV VIA Onderzoeksprogramma Sterk Huis KedB</t>
  </si>
  <si>
    <t>P049077-100</t>
  </si>
  <si>
    <t>EV O Promoveren Diana Marijnissen</t>
  </si>
  <si>
    <t>P049078-100</t>
  </si>
  <si>
    <t>P049079-100</t>
  </si>
  <si>
    <t>EV O Jury Hein Roethofprijs</t>
  </si>
  <si>
    <t>P049080-100</t>
  </si>
  <si>
    <t>EV O Redactie Tijdschrift voor Veiligheid</t>
  </si>
  <si>
    <t>P049081-100</t>
  </si>
  <si>
    <t>EV O Klankbordgroep Slachtofferhulp Nederland</t>
  </si>
  <si>
    <t>P049082-100</t>
  </si>
  <si>
    <t>EV O Redactie Public Integrity</t>
  </si>
  <si>
    <t>P049084-100</t>
  </si>
  <si>
    <t>EV O Politici</t>
  </si>
  <si>
    <t>P049085-100</t>
  </si>
  <si>
    <t>EV O Scholen</t>
  </si>
  <si>
    <t>P049086-100</t>
  </si>
  <si>
    <t>EV O Havens</t>
  </si>
  <si>
    <t>P049087-100</t>
  </si>
  <si>
    <t>EV O WODC evaluatie Bft</t>
  </si>
  <si>
    <t>P049100-100</t>
  </si>
  <si>
    <t>P049101-100</t>
  </si>
  <si>
    <t>P049102-100</t>
  </si>
  <si>
    <t>EV B KK Algemeen</t>
  </si>
  <si>
    <t>P049102-107</t>
  </si>
  <si>
    <t>EV B KK Kleinschalige Detentie</t>
  </si>
  <si>
    <t>P049102-108</t>
  </si>
  <si>
    <t>EV B KK Eur. Org. Small Scaled Det.</t>
  </si>
  <si>
    <t>P049102-109</t>
  </si>
  <si>
    <t>EV B KK Woensele Poort</t>
  </si>
  <si>
    <t>P049102-110</t>
  </si>
  <si>
    <t>EV B KK PI Dordrecht</t>
  </si>
  <si>
    <t>P049102-111</t>
  </si>
  <si>
    <t>EV B KK PI Vught</t>
  </si>
  <si>
    <t>P049103-100</t>
  </si>
  <si>
    <t>EV R KK Algemeen</t>
  </si>
  <si>
    <t>P049104-100</t>
  </si>
  <si>
    <t>EV B Lector Algemeen</t>
  </si>
  <si>
    <t>P049104-101</t>
  </si>
  <si>
    <t>EV B Lector Redactie Fatik</t>
  </si>
  <si>
    <t>P049104-102</t>
  </si>
  <si>
    <t>EV B Lector Euroforum RJ</t>
  </si>
  <si>
    <t>P049104-103</t>
  </si>
  <si>
    <t>EV B Lector Redactie Orde van de Dag</t>
  </si>
  <si>
    <t>P049104-104</t>
  </si>
  <si>
    <t>EV B Lector Expert group rest. justice</t>
  </si>
  <si>
    <t>P049104-105</t>
  </si>
  <si>
    <t>EV B Lector Deelredactie Panopticum</t>
  </si>
  <si>
    <t>P049104-106</t>
  </si>
  <si>
    <t>EV B Lector Begeleiden afstuderen</t>
  </si>
  <si>
    <t>P049104-107</t>
  </si>
  <si>
    <t>EV B Lector Congressen lezingen</t>
  </si>
  <si>
    <t>P049104-108</t>
  </si>
  <si>
    <t>EV B Lector Onderwijs Avans</t>
  </si>
  <si>
    <t>P049104-109</t>
  </si>
  <si>
    <t>EV B Lector Publicaties</t>
  </si>
  <si>
    <t>P049104-111</t>
  </si>
  <si>
    <t>EV B Lector Promotie Floré Croux</t>
  </si>
  <si>
    <t>P049105-100</t>
  </si>
  <si>
    <t>EV R Lector Algemeen</t>
  </si>
  <si>
    <t>P049106-100</t>
  </si>
  <si>
    <t>EV DV KK Algemeen</t>
  </si>
  <si>
    <t>P049106-102</t>
  </si>
  <si>
    <t>EV DV KK Responsible design drones services</t>
  </si>
  <si>
    <t>P049106-103</t>
  </si>
  <si>
    <t>EV DV KK Smart citizens</t>
  </si>
  <si>
    <t>P049106-104</t>
  </si>
  <si>
    <t>EV DV KK Smart local governance</t>
  </si>
  <si>
    <t>P049106-105</t>
  </si>
  <si>
    <t>EV DV KK Smart organizations</t>
  </si>
  <si>
    <t>P049106-106</t>
  </si>
  <si>
    <t>EV DV KK TinyEYE veiligheid ouderen</t>
  </si>
  <si>
    <t>P049106-107</t>
  </si>
  <si>
    <t>EV DV KK VNG handhaving info gestuurd werken</t>
  </si>
  <si>
    <t>P049106-108</t>
  </si>
  <si>
    <t>EV DV KK Smart Fieldlab</t>
  </si>
  <si>
    <t>P049106-109</t>
  </si>
  <si>
    <t>EV DV KK Living Labs</t>
  </si>
  <si>
    <t>P049106-110</t>
  </si>
  <si>
    <t>EV DV KK Social Lab</t>
  </si>
  <si>
    <t>P049106-111</t>
  </si>
  <si>
    <t>EV DV KK Midden-Brabant Glas</t>
  </si>
  <si>
    <t>P049106-112</t>
  </si>
  <si>
    <t>EV DV KK SIA Smart Cities</t>
  </si>
  <si>
    <t>P049106-113</t>
  </si>
  <si>
    <t>EV DV KK SIA platform stad en wijk</t>
  </si>
  <si>
    <t>P049107-100</t>
  </si>
  <si>
    <t>EV DV Lector Algemeen</t>
  </si>
  <si>
    <t>P049107-101</t>
  </si>
  <si>
    <t>EV DV Lector Begeleiden afstuderen</t>
  </si>
  <si>
    <t>P049107-102</t>
  </si>
  <si>
    <t>EV DV Lector Congressen lezingen</t>
  </si>
  <si>
    <t>P049107-103</t>
  </si>
  <si>
    <t>EV DV Lector Onderwijs Avans</t>
  </si>
  <si>
    <t>P049107-104</t>
  </si>
  <si>
    <t>EV DV Lector Publicaties</t>
  </si>
  <si>
    <t>P049109-100</t>
  </si>
  <si>
    <t>EV IV KK Algemeen</t>
  </si>
  <si>
    <t>P049109-101</t>
  </si>
  <si>
    <t>EV IV KK Positieverbetering sekswerkers</t>
  </si>
  <si>
    <t>P049109-102</t>
  </si>
  <si>
    <t>EV IV KK Promotie Jeanet de Jong</t>
  </si>
  <si>
    <t>P049109-103</t>
  </si>
  <si>
    <t>EV IV KK Wijkagenten</t>
  </si>
  <si>
    <t>P049109-104</t>
  </si>
  <si>
    <t>EV IV KK Rechtspositie Frontlijnwerkers</t>
  </si>
  <si>
    <t>P049110-100</t>
  </si>
  <si>
    <t>EV IV Lector Algemeen</t>
  </si>
  <si>
    <t>P049110-101</t>
  </si>
  <si>
    <t>EV IV Lector Begeleiden afstuderen</t>
  </si>
  <si>
    <t>P049110-102</t>
  </si>
  <si>
    <t>EV IV Lector Congressen lezingen</t>
  </si>
  <si>
    <t>P049110-103</t>
  </si>
  <si>
    <t>EV IV Lector Onderwijs Avans</t>
  </si>
  <si>
    <t>P049110-104</t>
  </si>
  <si>
    <t>EV IV Lector Publicaties</t>
  </si>
  <si>
    <t>P049110-105</t>
  </si>
  <si>
    <t>EV IV Lector Promotie Kreulen politie A'dam</t>
  </si>
  <si>
    <t>P049111-100</t>
  </si>
  <si>
    <t>EV O KK Algemeen</t>
  </si>
  <si>
    <t>P049111-101</t>
  </si>
  <si>
    <t>EV O KK OMG</t>
  </si>
  <si>
    <t>P049111-102</t>
  </si>
  <si>
    <t>EV O KK Rol van de burger</t>
  </si>
  <si>
    <t>P049111-103</t>
  </si>
  <si>
    <t>EV O KK Havens</t>
  </si>
  <si>
    <t>P049111-104</t>
  </si>
  <si>
    <t>EV O KK Politici</t>
  </si>
  <si>
    <t>P049111-105</t>
  </si>
  <si>
    <t>EV O KK Promoveren Diana Marijnissen</t>
  </si>
  <si>
    <t>P049111-106</t>
  </si>
  <si>
    <t>EV O KK Redactie Tijdschrift voor Veiligheid</t>
  </si>
  <si>
    <t>P049111-107</t>
  </si>
  <si>
    <t>EV O KK Scholen</t>
  </si>
  <si>
    <t>P049111-108</t>
  </si>
  <si>
    <t>EV O KK WODC evaluatie Bft</t>
  </si>
  <si>
    <t>P049111-109</t>
  </si>
  <si>
    <t>EV O KK Awareness Onderm. Beroepsprof.</t>
  </si>
  <si>
    <t>P049111-110</t>
  </si>
  <si>
    <t>EV O KK kwetsbare branches</t>
  </si>
  <si>
    <t>P049111-111</t>
  </si>
  <si>
    <t>EV O KK Ondermijning in de Makelaardij</t>
  </si>
  <si>
    <t>P049111-112</t>
  </si>
  <si>
    <t>EV O Ontwikkeling Minor Ondermijning</t>
  </si>
  <si>
    <t>P049111-113</t>
  </si>
  <si>
    <t>EV O KK Wijziging ambtenarenrecht</t>
  </si>
  <si>
    <t>P049112-100</t>
  </si>
  <si>
    <t>EV O Lector Algemeen</t>
  </si>
  <si>
    <t>P049112-103</t>
  </si>
  <si>
    <t>EV O Lector Risicobeheersing Douane</t>
  </si>
  <si>
    <t>P049112-104</t>
  </si>
  <si>
    <t>EV O Lector Begeleiden afstuderen</t>
  </si>
  <si>
    <t>P049112-105</t>
  </si>
  <si>
    <t>EV O Lector Congressen lezingen</t>
  </si>
  <si>
    <t>P049112-106</t>
  </si>
  <si>
    <t>EV O Lector Onderwijs Avans</t>
  </si>
  <si>
    <t>P049112-107</t>
  </si>
  <si>
    <t>EV O Lector Publicaties</t>
  </si>
  <si>
    <t>P049112-108</t>
  </si>
  <si>
    <t>EV O Lector Ondermijningsbeeld LIEC</t>
  </si>
  <si>
    <t>P049112-109</t>
  </si>
  <si>
    <t>EV O Lector Jury Hein Roethofprijs</t>
  </si>
  <si>
    <t>P049112-110</t>
  </si>
  <si>
    <t>EV O Lector Klankbordgr. Slachtofferhulp NL</t>
  </si>
  <si>
    <t>P049112-111</t>
  </si>
  <si>
    <t>EV O Lector Redactie Public Integrity</t>
  </si>
  <si>
    <t>P049113-100</t>
  </si>
  <si>
    <t>EV VIA KK Algemeen</t>
  </si>
  <si>
    <t>P049113-101</t>
  </si>
  <si>
    <t>EV VIA KK Seksualiteit in Instell.</t>
  </si>
  <si>
    <t>P049113-102</t>
  </si>
  <si>
    <t>EV VIA KK Boek Levensloop</t>
  </si>
  <si>
    <t>P049113-104</t>
  </si>
  <si>
    <t>EV VIA KK Bezoekgroepen PI</t>
  </si>
  <si>
    <t>P049113-105</t>
  </si>
  <si>
    <t>EV VIA KK Huwelijken en Echtscheidingen</t>
  </si>
  <si>
    <t>P049113-106</t>
  </si>
  <si>
    <t>EV VIA KK Mannenhulpverlening</t>
  </si>
  <si>
    <t>P049113-107</t>
  </si>
  <si>
    <t>EV VIA KK MC's en familie</t>
  </si>
  <si>
    <t>P049113-108</t>
  </si>
  <si>
    <t>EV VIA KK Screeningsins. ontspoorde mantelz.</t>
  </si>
  <si>
    <t>P049113-109</t>
  </si>
  <si>
    <t>EV VIA KK Stalking</t>
  </si>
  <si>
    <t>P049113-110</t>
  </si>
  <si>
    <t>EV VIA KK Gender stereotypering bij geweld</t>
  </si>
  <si>
    <t>P049113-112</t>
  </si>
  <si>
    <t>EV VIA KK Literatuurstudie Afhankelijkheid</t>
  </si>
  <si>
    <t>P049114-100</t>
  </si>
  <si>
    <t>EV VIA Lector Algemeen</t>
  </si>
  <si>
    <t>P049114-101</t>
  </si>
  <si>
    <t>EV VIA Lector Begeleiden afstuderen</t>
  </si>
  <si>
    <t>P049114-102</t>
  </si>
  <si>
    <t>EV VIA Lector Congressen lezingen</t>
  </si>
  <si>
    <t>P049114-103</t>
  </si>
  <si>
    <t>EV VIA Lector Onderwijs Avans</t>
  </si>
  <si>
    <t>P049114-104</t>
  </si>
  <si>
    <t>EV VIA Lector Publicaties</t>
  </si>
  <si>
    <t>P049114-106</t>
  </si>
  <si>
    <t>EV VIA Lector (peer) reviews artikelen</t>
  </si>
  <si>
    <t>P049114-107</t>
  </si>
  <si>
    <t>EV VIA Lector Adviesraad Cahier Pol. studies</t>
  </si>
  <si>
    <t>P049114-108</t>
  </si>
  <si>
    <t>EV VIA Lector Bestuur Veren. Penitiair recht</t>
  </si>
  <si>
    <t>P049114-109</t>
  </si>
  <si>
    <t>EV VIA Lector Deelname begeleidingscommissie</t>
  </si>
  <si>
    <t>P049114-110</t>
  </si>
  <si>
    <t>EV VIA Lector Onderzoeksfellow NSCR</t>
  </si>
  <si>
    <t>P049114-112</t>
  </si>
  <si>
    <t>EV VIA Lector Redactie PROCES Tijdschrijft</t>
  </si>
  <si>
    <t>P049114-113</t>
  </si>
  <si>
    <t>EV VIA Lector Geweld hoort nergens thuis</t>
  </si>
  <si>
    <t>P049115-100</t>
  </si>
  <si>
    <t>EV Breed Algemeen</t>
  </si>
  <si>
    <t>P049115-101</t>
  </si>
  <si>
    <t>EV Breed Congres</t>
  </si>
  <si>
    <t>P049115-102</t>
  </si>
  <si>
    <t>EV Breed Promoveren Desire Palmen</t>
  </si>
  <si>
    <t>P049115-103</t>
  </si>
  <si>
    <t>EV Breed Minor</t>
  </si>
  <si>
    <t>P049115-104</t>
  </si>
  <si>
    <t>EV Breed Lector Sociale Veilighd Openb Verv</t>
  </si>
  <si>
    <t>P049115-105</t>
  </si>
  <si>
    <t>EV Breed DV-O zicht op ondermijning boek</t>
  </si>
  <si>
    <t>P049116-100</t>
  </si>
  <si>
    <t>P049117-100</t>
  </si>
  <si>
    <t>EV DV VNG handhaving info gestuurd werken</t>
  </si>
  <si>
    <t>P049118-100</t>
  </si>
  <si>
    <t>P049119-100</t>
  </si>
  <si>
    <t>EV DV Verkenning Smart Services RN</t>
  </si>
  <si>
    <t>P049120-100</t>
  </si>
  <si>
    <t>EV DV iJeugd Verkenning</t>
  </si>
  <si>
    <t>P049121-100</t>
  </si>
  <si>
    <t>EV DV Advies PS NB maatsch gevolg digitalis</t>
  </si>
  <si>
    <t>P049122-100</t>
  </si>
  <si>
    <t>EV DV Smart Fieldlab</t>
  </si>
  <si>
    <t>P049126-100</t>
  </si>
  <si>
    <t>EV DV MinJenV Veiligebuurt</t>
  </si>
  <si>
    <t>P049127-100</t>
  </si>
  <si>
    <t>P049128-100</t>
  </si>
  <si>
    <t>P049131-100</t>
  </si>
  <si>
    <t>P049132-100</t>
  </si>
  <si>
    <t>P049134-100</t>
  </si>
  <si>
    <t>P049135-100</t>
  </si>
  <si>
    <t>EV O Awareness Onderm. Beroepsprof.</t>
  </si>
  <si>
    <t>P049136-100</t>
  </si>
  <si>
    <t>EV B-VIA Way Out Algemeen</t>
  </si>
  <si>
    <t>P049136-101</t>
  </si>
  <si>
    <t>EV B-VIA Way Out WP1</t>
  </si>
  <si>
    <t>P049136-102</t>
  </si>
  <si>
    <t>EV B-VIA Way Out WP2</t>
  </si>
  <si>
    <t>P049136-103</t>
  </si>
  <si>
    <t>EV B-VIA Way Out WP3</t>
  </si>
  <si>
    <t>P049136-104</t>
  </si>
  <si>
    <t>EV B-VIA Way Out WP4</t>
  </si>
  <si>
    <t>P049136-105</t>
  </si>
  <si>
    <t>EV B-VIA Way Out WP5</t>
  </si>
  <si>
    <t>P049136-106</t>
  </si>
  <si>
    <t>EV B-VIA Way Out WP6</t>
  </si>
  <si>
    <t>P049136-107</t>
  </si>
  <si>
    <t>EV B-VIA Way Out WP7</t>
  </si>
  <si>
    <t>P049136-108</t>
  </si>
  <si>
    <t>EV B-VIA Way Out WP8</t>
  </si>
  <si>
    <t>P049137-100</t>
  </si>
  <si>
    <t>EV DV MinJenV evaluatie slachtoffer</t>
  </si>
  <si>
    <t>P049138-100</t>
  </si>
  <si>
    <t>P049139-100</t>
  </si>
  <si>
    <t>P049140-100</t>
  </si>
  <si>
    <t>P049141-100</t>
  </si>
  <si>
    <t>P049142-100</t>
  </si>
  <si>
    <t>P049143-100</t>
  </si>
  <si>
    <t>P049144-100</t>
  </si>
  <si>
    <t>P049145-100</t>
  </si>
  <si>
    <t>P049146-100</t>
  </si>
  <si>
    <t>P049147-100</t>
  </si>
  <si>
    <t>EV DV Ingraakvrije wijk DITSS Rotterdam</t>
  </si>
  <si>
    <t>P050001-100</t>
  </si>
  <si>
    <t>LIC KW Visitatie &amp; Accreditatie</t>
  </si>
  <si>
    <t>P050002-100</t>
  </si>
  <si>
    <t>LIC KW Visitatie &amp; Accreditatie Onderzoek</t>
  </si>
  <si>
    <t>P050003-100</t>
  </si>
  <si>
    <t>LIC KW NSE en HBO-monitor</t>
  </si>
  <si>
    <t>P050004-100</t>
  </si>
  <si>
    <t>LIC KW ITK Instellingtoets</t>
  </si>
  <si>
    <t>P050005-100</t>
  </si>
  <si>
    <t>LIC Onderwijs-onderwijsdag</t>
  </si>
  <si>
    <t>P050006-100</t>
  </si>
  <si>
    <t>LIC KM Collectie</t>
  </si>
  <si>
    <t>P050100-100</t>
  </si>
  <si>
    <t>LIC  Mobiliteitsbudget</t>
  </si>
  <si>
    <t>P050102-100</t>
  </si>
  <si>
    <t>LIC Licenties ALEKS</t>
  </si>
  <si>
    <t>P050104-100</t>
  </si>
  <si>
    <t>LIC NeurolabNL Algemeen</t>
  </si>
  <si>
    <t>P050105-100</t>
  </si>
  <si>
    <t>P055002-100</t>
  </si>
  <si>
    <t>P055100-100</t>
  </si>
  <si>
    <t>AOC Extra/Chance 2019 - Algemeen</t>
  </si>
  <si>
    <t>P055100-101</t>
  </si>
  <si>
    <t>AOC Extra 2019</t>
  </si>
  <si>
    <t>P055100-102</t>
  </si>
  <si>
    <t>AOC Chance 2019</t>
  </si>
  <si>
    <t>P055101-100</t>
  </si>
  <si>
    <t>AOC Avans Innovative Studio - Algemeen</t>
  </si>
  <si>
    <t>P055102-100</t>
  </si>
  <si>
    <t>AOC AMX - Algemeen</t>
  </si>
  <si>
    <t>P055103-100</t>
  </si>
  <si>
    <t>AOC HTSS - Algemeen</t>
  </si>
  <si>
    <t>P055104-100</t>
  </si>
  <si>
    <t>P055105-100</t>
  </si>
  <si>
    <t>P055106-100</t>
  </si>
  <si>
    <t>P060001-100</t>
  </si>
  <si>
    <t>DIF RET Activiteiten - Algemeen</t>
  </si>
  <si>
    <t>P060001-101</t>
  </si>
  <si>
    <t>DIF RET Doorbelasting surveillanten</t>
  </si>
  <si>
    <t>P060003-100</t>
  </si>
  <si>
    <t>DIF Doorbelasting portokosten</t>
  </si>
  <si>
    <t>P060005-100</t>
  </si>
  <si>
    <t>DIF Huisvesting OZB en wettelijke lasten</t>
  </si>
  <si>
    <t>P060006-100</t>
  </si>
  <si>
    <t>DIF Huisvesting Energie</t>
  </si>
  <si>
    <t>P060007-100</t>
  </si>
  <si>
    <t>DIF JOP Curatief schilderwerk</t>
  </si>
  <si>
    <t>P060009-100</t>
  </si>
  <si>
    <t>DIF Alg BOOST IT-Progr.man en ondersteuning</t>
  </si>
  <si>
    <t>P060010-100</t>
  </si>
  <si>
    <t>DIF Alg BOOST IT-LMS</t>
  </si>
  <si>
    <t>P060011-100</t>
  </si>
  <si>
    <t>DIF Alg BOOST IT-Versterken digitaal toetsen</t>
  </si>
  <si>
    <t>P060012-100</t>
  </si>
  <si>
    <t>DIF Alg BOOST IT-Onderwijslog. Project alg.</t>
  </si>
  <si>
    <t>P060012-101</t>
  </si>
  <si>
    <t>DIF Alg BOOST IT-Onderwijslog. Impl.Voorzi.</t>
  </si>
  <si>
    <t>P060012-102</t>
  </si>
  <si>
    <t>DIF Alg BOOST IT-Onderwijslog. Platform</t>
  </si>
  <si>
    <t>P060012-103</t>
  </si>
  <si>
    <t>DIF Alg BOOST IT-Onderwijslog. Overige</t>
  </si>
  <si>
    <t>P060013-100</t>
  </si>
  <si>
    <t>DIF Alg BOOST IT-Office 365</t>
  </si>
  <si>
    <t>P060013-101</t>
  </si>
  <si>
    <t>DIF Office365 Techniek</t>
  </si>
  <si>
    <t>P060013-102</t>
  </si>
  <si>
    <t>DIF Office365 Werkscenario</t>
  </si>
  <si>
    <t>P060013-103</t>
  </si>
  <si>
    <t>DIF Office365 Governace &amp; compl</t>
  </si>
  <si>
    <t>P060013-104</t>
  </si>
  <si>
    <t>DIF Office365 Com. Adop. Training</t>
  </si>
  <si>
    <t>P060013-105</t>
  </si>
  <si>
    <t>DIF Office365 Implementatie</t>
  </si>
  <si>
    <t>P060014-100</t>
  </si>
  <si>
    <t>DIF Alg BOOST IT-profess. ICTO Coaches</t>
  </si>
  <si>
    <t>P060016-100</t>
  </si>
  <si>
    <t>DIF Alg BOOST IT-Basis - Portaal</t>
  </si>
  <si>
    <t>P060017-100</t>
  </si>
  <si>
    <t>DIF Man. Ruimtemeetsysteem</t>
  </si>
  <si>
    <t>P060018-100</t>
  </si>
  <si>
    <t>DIF JOP Curatief bouwkundig exterieur</t>
  </si>
  <si>
    <t>P060019-100</t>
  </si>
  <si>
    <t>DIF JOP Curatief Bouwkundig interieur</t>
  </si>
  <si>
    <t>P060020-100</t>
  </si>
  <si>
    <t>DIF JOP Onderhoud zonweringen</t>
  </si>
  <si>
    <t>P060020-101</t>
  </si>
  <si>
    <t>DIF JOP Zonweringen curatief onderhoud</t>
  </si>
  <si>
    <t>P060021-100</t>
  </si>
  <si>
    <t>DIF JOP Terreinonderhoud algemeen</t>
  </si>
  <si>
    <t>P060021-101</t>
  </si>
  <si>
    <t>DIF JOP Terrein vervangen/revisie</t>
  </si>
  <si>
    <t>P060022-100</t>
  </si>
  <si>
    <t>DIF JOP W-installaties algemeen</t>
  </si>
  <si>
    <t>P060022-101</t>
  </si>
  <si>
    <t>DIF JOP W-installaties CPL</t>
  </si>
  <si>
    <t>P060022-104</t>
  </si>
  <si>
    <t>DIF JOP Curatief onderhoud W-installaties</t>
  </si>
  <si>
    <t>P060022-105</t>
  </si>
  <si>
    <t>DIF JOP Verstoppingen</t>
  </si>
  <si>
    <t>P060022-106</t>
  </si>
  <si>
    <t>DIF JOP Bodemenergiesysteem (WKO) HSL</t>
  </si>
  <si>
    <t>P060022-107</t>
  </si>
  <si>
    <t>DIF JOP Onderhouden warmtepomp (WKO) HSL</t>
  </si>
  <si>
    <t>P060022-108</t>
  </si>
  <si>
    <t>DIF JOP Bodemenergiesysteem (WKO) CHL</t>
  </si>
  <si>
    <t>P060023-100</t>
  </si>
  <si>
    <t>DIF JOP E-installaties/Beveiliging algemeen</t>
  </si>
  <si>
    <t>P060023-101</t>
  </si>
  <si>
    <t>DIF JOP E-installaties/Beveiliging CPL</t>
  </si>
  <si>
    <t>P060023-104</t>
  </si>
  <si>
    <t>DIF JOP Liften contract</t>
  </si>
  <si>
    <t>P060023-105</t>
  </si>
  <si>
    <t>DIF JOP Liften Curatief onderhoud</t>
  </si>
  <si>
    <t>P060023-106</t>
  </si>
  <si>
    <t>DIF JOP Curatief E-installaties/Beveiliging</t>
  </si>
  <si>
    <t>P060024-100</t>
  </si>
  <si>
    <t>DIF JOP O-Prognose en Safety Register</t>
  </si>
  <si>
    <t>P060025-100</t>
  </si>
  <si>
    <t>DIF Tactisch beheer MJOV</t>
  </si>
  <si>
    <t>P060025-101</t>
  </si>
  <si>
    <t>DIF JOP Tactisch beheer MJOV T&amp;T</t>
  </si>
  <si>
    <t>P060025-102</t>
  </si>
  <si>
    <t>DIF JOP Tekeningenbeheer</t>
  </si>
  <si>
    <t>P060025-103</t>
  </si>
  <si>
    <t>DIF JOP Installatieverantwoordelijke NEN3140</t>
  </si>
  <si>
    <t>P060025-104</t>
  </si>
  <si>
    <t>DIF JOP Advieskosten</t>
  </si>
  <si>
    <t>P060025-105</t>
  </si>
  <si>
    <t>DIF JOP Inkoopondersteuning</t>
  </si>
  <si>
    <t>P060101-100</t>
  </si>
  <si>
    <t>DIF BOOST IT ALG Intake</t>
  </si>
  <si>
    <t>P060102-100</t>
  </si>
  <si>
    <t>DIF ALG BOOST IT Techniek</t>
  </si>
  <si>
    <t>P060103-100</t>
  </si>
  <si>
    <t>DIF JOP Mill Hill Plein Algemeen</t>
  </si>
  <si>
    <t>P060104-100</t>
  </si>
  <si>
    <t>DIF BOOST IT Introductie SAFE Algemeen</t>
  </si>
  <si>
    <t>P060105-100</t>
  </si>
  <si>
    <t>DIF Doorbelasting telefoonkosten - Algemeen</t>
  </si>
  <si>
    <t>P060106-100</t>
  </si>
  <si>
    <t>DIF Doorbelasting kopieerkosten - Algemeen</t>
  </si>
  <si>
    <t>P060107-100</t>
  </si>
  <si>
    <t>DIF Recruitment</t>
  </si>
  <si>
    <t>P060108-100</t>
  </si>
  <si>
    <t>DIF Inkoop van Arbeid</t>
  </si>
  <si>
    <t>P060109-100</t>
  </si>
  <si>
    <t>DIF Advies en herijken ambitie</t>
  </si>
  <si>
    <t>P060110-100</t>
  </si>
  <si>
    <t>DIF Skype for Business</t>
  </si>
  <si>
    <t>P060111-100</t>
  </si>
  <si>
    <t>DIF FMIS</t>
  </si>
  <si>
    <t>P060112-100</t>
  </si>
  <si>
    <t>DIF Verzekeringen</t>
  </si>
  <si>
    <t>P060113-101</t>
  </si>
  <si>
    <t>DIF facilitaire contracten Catering aftrekb</t>
  </si>
  <si>
    <t>P060113-102</t>
  </si>
  <si>
    <t>DIF facilitaire contracten Overige contract</t>
  </si>
  <si>
    <t>P069001-100</t>
  </si>
  <si>
    <t>KD IB algemeen</t>
  </si>
  <si>
    <t>P069001-101</t>
  </si>
  <si>
    <t>KD IB verb. Infra aanpassing watersnijder</t>
  </si>
  <si>
    <t>P069001-102</t>
  </si>
  <si>
    <t>KD IB verb. Herinrichting praktijklokalen VP</t>
  </si>
  <si>
    <t>P069001-103</t>
  </si>
  <si>
    <t>KD IB verb. OWB215 Signing AGZ</t>
  </si>
  <si>
    <t>P069001-104</t>
  </si>
  <si>
    <t>KD IB verb. verbetering AS06 CMD hal</t>
  </si>
  <si>
    <t>P069001-105</t>
  </si>
  <si>
    <t>KD IB verb. Verleggen van stroompunten BKL</t>
  </si>
  <si>
    <t>P069001-106</t>
  </si>
  <si>
    <t>KD IB verb. BKL BD003 doorloop oude kantoor</t>
  </si>
  <si>
    <t>P069001-107</t>
  </si>
  <si>
    <t>KD IB verb. BKL Wit schilderen muren</t>
  </si>
  <si>
    <t>P069001-108</t>
  </si>
  <si>
    <t>KD IB verb. Rolgordijnen in BA214</t>
  </si>
  <si>
    <t>P069001-109</t>
  </si>
  <si>
    <t>KD IB verb. STP Helderheidswering</t>
  </si>
  <si>
    <t>P069001-110</t>
  </si>
  <si>
    <t>KD IB verb. STP Stopcontacten in gebouw</t>
  </si>
  <si>
    <t>P069001-111</t>
  </si>
  <si>
    <t>KD IB verb. Ventilator STP</t>
  </si>
  <si>
    <t>P069001-112</t>
  </si>
  <si>
    <t>KD IB verb. Huisvesting &amp; profilering AOMI</t>
  </si>
  <si>
    <t>P069001-113</t>
  </si>
  <si>
    <t>KD IB VenH verb. Bestickering OWB215 AVD</t>
  </si>
  <si>
    <t>P069001-114</t>
  </si>
  <si>
    <t>KD IB verb. HA203 spoelbakken + keukenblok</t>
  </si>
  <si>
    <t>P069001-115</t>
  </si>
  <si>
    <t>KD IB verb. Budget kleine aanpassingen</t>
  </si>
  <si>
    <t>P069001-116</t>
  </si>
  <si>
    <t>KD IB verb. Budget aanp. na renovatie</t>
  </si>
  <si>
    <t>P069001-117</t>
  </si>
  <si>
    <t>KD IB verb. Budget Zonwering</t>
  </si>
  <si>
    <t>P069001-118</t>
  </si>
  <si>
    <t>KD IB verb. Budget Bewegwijzering</t>
  </si>
  <si>
    <t>P069001-119</t>
  </si>
  <si>
    <t>KD IB verb. Laadpunten (e-bikes)/auto)</t>
  </si>
  <si>
    <t>P069001-120</t>
  </si>
  <si>
    <t>KD IB verb. 60% stopcontactenbeleid</t>
  </si>
  <si>
    <t>P069001-121</t>
  </si>
  <si>
    <t>KD IB verb. Budget infra</t>
  </si>
  <si>
    <t>P069001-122</t>
  </si>
  <si>
    <t>KD IB verb. Legionellabeheer</t>
  </si>
  <si>
    <t>P069001-123</t>
  </si>
  <si>
    <t>KD IB verb. 6* glasplaat boven souterrain</t>
  </si>
  <si>
    <t>P069001-124</t>
  </si>
  <si>
    <t>KD IB verb. Budget ITS</t>
  </si>
  <si>
    <t>P069001-125</t>
  </si>
  <si>
    <t>KD IB Diverse bestrating na verb. OWB215</t>
  </si>
  <si>
    <t>P069001-126</t>
  </si>
  <si>
    <t>KD IB EKP Bollenkame kabelhaspels</t>
  </si>
  <si>
    <t>P069001-127</t>
  </si>
  <si>
    <t>KD IB verb. Budget folies/ signing</t>
  </si>
  <si>
    <t>P069001-128</t>
  </si>
  <si>
    <t>KD IB verb. Aanbrengen airco Villa</t>
  </si>
  <si>
    <t>P069001-129</t>
  </si>
  <si>
    <t>KD IB verb. Aanpassing klimaatinstallaties</t>
  </si>
  <si>
    <t>P069001-130</t>
  </si>
  <si>
    <t>KD IB verb. Budget waterleiding + afvoeren</t>
  </si>
  <si>
    <t>P069001-131</t>
  </si>
  <si>
    <t>KD IB verb. STP herinrichten buitenterrein</t>
  </si>
  <si>
    <t>P069001-132</t>
  </si>
  <si>
    <t>KD IB verb. LDS flexibele overkapping</t>
  </si>
  <si>
    <t>P069001-133</t>
  </si>
  <si>
    <t>KD IB verb. LDS Vlaggenmasten plaatsen</t>
  </si>
  <si>
    <t>P069001-134</t>
  </si>
  <si>
    <t>KD IB verb. HB206 herinrichting</t>
  </si>
  <si>
    <t>P069001-135</t>
  </si>
  <si>
    <t>KD IB verb. HSL Koel-/verwarmingsplaf.</t>
  </si>
  <si>
    <t>P069001-136</t>
  </si>
  <si>
    <t>KD IB verb. Aanpassen WKO installaties HSL</t>
  </si>
  <si>
    <t>P069001-137</t>
  </si>
  <si>
    <t>KD IB verb. CHL Aanpassen kanaalwerk</t>
  </si>
  <si>
    <t>P069001-138</t>
  </si>
  <si>
    <t>KD IB verb. LDS Herstel kortsluiting</t>
  </si>
  <si>
    <t>P069001-139</t>
  </si>
  <si>
    <t>KD IB verb. Hekwerk rondom LDS, NSA</t>
  </si>
  <si>
    <t>P069001-140</t>
  </si>
  <si>
    <t>KD IB verb. Vervangen cylindersysteem LDS</t>
  </si>
  <si>
    <t>P069001-141</t>
  </si>
  <si>
    <t>KD IB verb. Verbouwen LA222 ACUE</t>
  </si>
  <si>
    <t>P069001-142</t>
  </si>
  <si>
    <t>KD IB verb. LDS Herinrichten 2e verdieping</t>
  </si>
  <si>
    <t>P069001-143</t>
  </si>
  <si>
    <t>KD IB verb. Herindeling balie CHL</t>
  </si>
  <si>
    <t>P069001-144</t>
  </si>
  <si>
    <t>KD IB verb. HQ Kantoorruimte voor DP&amp;O</t>
  </si>
  <si>
    <t>P069001-145</t>
  </si>
  <si>
    <t>KD IB verb. Toename vraag pc lokalen</t>
  </si>
  <si>
    <t>P069001-146</t>
  </si>
  <si>
    <t>KD IB verb. TRZ Ruimte TA101 aanpassen</t>
  </si>
  <si>
    <t>P069001-147</t>
  </si>
  <si>
    <t>KD IB verb. GZT verhuizen van SPW naar HSL</t>
  </si>
  <si>
    <t>P069001-148</t>
  </si>
  <si>
    <t>KD IB verb. Maken van uitgifte balie LA130</t>
  </si>
  <si>
    <t>P069001-149</t>
  </si>
  <si>
    <t>KD IB verb. BKL renovatie editrooms</t>
  </si>
  <si>
    <t>P069001-150</t>
  </si>
  <si>
    <t>KD IB 4 lokalen OWB215 100% stroom</t>
  </si>
  <si>
    <t>P069001-151</t>
  </si>
  <si>
    <t>KD IB Akoestiek HA024 AOC</t>
  </si>
  <si>
    <t>P069001-152</t>
  </si>
  <si>
    <t>KD IB LDS verplaatsen wand</t>
  </si>
  <si>
    <t>P069001-153</t>
  </si>
  <si>
    <t>KD IB E-labs en Expohal LDS</t>
  </si>
  <si>
    <t>P069001-154</t>
  </si>
  <si>
    <t>KD IB Xplora leertuin HSL</t>
  </si>
  <si>
    <t>P069001-155</t>
  </si>
  <si>
    <t>KD IB Verhuizingen dienst DBS</t>
  </si>
  <si>
    <t>P069001-156</t>
  </si>
  <si>
    <t>KD IB lift chemicaliënopslag villa LD</t>
  </si>
  <si>
    <t>P069001-157</t>
  </si>
  <si>
    <t>KD IB Plaatsing tussendeuren AOMI</t>
  </si>
  <si>
    <t>P069001-158</t>
  </si>
  <si>
    <t>KD IB Leertuin ontwikkelen Xplora leerjaar 3</t>
  </si>
  <si>
    <t>P069001-159</t>
  </si>
  <si>
    <t>KD IB Vernieuwen balie ASIS + verven muur</t>
  </si>
  <si>
    <t>P069001-160</t>
  </si>
  <si>
    <t>KD IB C-gebouw bezinkbakken (4 stuks BKL)</t>
  </si>
  <si>
    <t>P069001-161</t>
  </si>
  <si>
    <t>KD IB Vervangen buitenmeubilair BKL</t>
  </si>
  <si>
    <t>P069001-162</t>
  </si>
  <si>
    <t>KD IB jaarlijkse budgetpost bouwkundig</t>
  </si>
  <si>
    <t>P069001-163</t>
  </si>
  <si>
    <t>KD IB jaarlijkse budgetpost onvoorzien</t>
  </si>
  <si>
    <t>P069001-164</t>
  </si>
  <si>
    <t>KD IB jaarlijkse budgetpost bewegwijzering</t>
  </si>
  <si>
    <t>P069001-165</t>
  </si>
  <si>
    <t>KD IB jaarlijkse budgetpost laadpunten</t>
  </si>
  <si>
    <t>P069001-166</t>
  </si>
  <si>
    <t>KD IB jaarlijkse budgetpost infra</t>
  </si>
  <si>
    <t>P069001-167</t>
  </si>
  <si>
    <t>KD IB jaarlijkse budgepost W-installaties</t>
  </si>
  <si>
    <t>P069001-168</t>
  </si>
  <si>
    <t>KD IB Parkeren/logistiek/verkeersstromen Hsl</t>
  </si>
  <si>
    <t>P069001-169</t>
  </si>
  <si>
    <t>KD IB Aanpassen infra LA0.43</t>
  </si>
  <si>
    <t>P069001-170</t>
  </si>
  <si>
    <t>KD IB Gevolgen antirookbeleid Avans</t>
  </si>
  <si>
    <t>P069001-171</t>
  </si>
  <si>
    <t>KD IB Onvoorzien verbouwingen</t>
  </si>
  <si>
    <t>P069001-172</t>
  </si>
  <si>
    <t>KD IB Herinrichten ruimte ACUE</t>
  </si>
  <si>
    <t>P069001-173</t>
  </si>
  <si>
    <t>KD IB Verven, stopcontact, rolgordijn HA522</t>
  </si>
  <si>
    <t>P069001-174</t>
  </si>
  <si>
    <t>KD IB Ronde muur schrijfbaar + magneetwand</t>
  </si>
  <si>
    <t>P069001-175</t>
  </si>
  <si>
    <t>KD IB 60% wcd's Besluit CvB</t>
  </si>
  <si>
    <t>P069001-176</t>
  </si>
  <si>
    <t>KD IB Jaarlijkse budgetpost ITS</t>
  </si>
  <si>
    <t>P069001-177</t>
  </si>
  <si>
    <t>KD IB Generiek budget signing</t>
  </si>
  <si>
    <t>P069001-178</t>
  </si>
  <si>
    <t>KD IB Generiek budget klimaat aanpassingen</t>
  </si>
  <si>
    <t>P069001-179</t>
  </si>
  <si>
    <t>KD IB Energetische verbetering</t>
  </si>
  <si>
    <t>P069001-180</t>
  </si>
  <si>
    <t>KD IB Duurzaamheidsinitiatieven</t>
  </si>
  <si>
    <t>P069001-181</t>
  </si>
  <si>
    <t>KD IB Mobiele camera's incl. voorziening</t>
  </si>
  <si>
    <t>P069001-182</t>
  </si>
  <si>
    <t>KD IB Vernieuwen zonwering</t>
  </si>
  <si>
    <t>P069001-183</t>
  </si>
  <si>
    <t>KD IB Afzuiging voor lasercutter Hsl</t>
  </si>
  <si>
    <t>P069001-184</t>
  </si>
  <si>
    <t>KD IB Hekwerk plaatsen STL</t>
  </si>
  <si>
    <t>P069001-185</t>
  </si>
  <si>
    <t>KD IB Balie academieburo ACUE</t>
  </si>
  <si>
    <t>P069001-186</t>
  </si>
  <si>
    <t>KD IB Klimaat verbetering ATGM Lov</t>
  </si>
  <si>
    <t>P069001-187</t>
  </si>
  <si>
    <t>KD IB KIO signing</t>
  </si>
  <si>
    <t>P069001-188</t>
  </si>
  <si>
    <t>KD IB verb. STP/herindeling SP101</t>
  </si>
  <si>
    <t>P069002-100</t>
  </si>
  <si>
    <t>KD Zonnestroom</t>
  </si>
  <si>
    <t>P069004-100</t>
  </si>
  <si>
    <t>KD OWB 215 Verbouwing</t>
  </si>
  <si>
    <t>P069005-100</t>
  </si>
  <si>
    <t>KD RAC West-Brabant</t>
  </si>
  <si>
    <t>P069006-100</t>
  </si>
  <si>
    <t>KD Herontwikkeling OWB256</t>
  </si>
  <si>
    <t>P069007-100</t>
  </si>
  <si>
    <t>KD JOP Onderhoud daken en valbeveiliging</t>
  </si>
  <si>
    <t>P069007-101</t>
  </si>
  <si>
    <t>KD JOP Herstellen (zinken) goten BKL</t>
  </si>
  <si>
    <t>P069007-102</t>
  </si>
  <si>
    <t>KD JOP Dakterassen CHL</t>
  </si>
  <si>
    <t>P069007-103</t>
  </si>
  <si>
    <t>KD JOP Hellend dak herstellen lekkages LDS</t>
  </si>
  <si>
    <t>P069008-100</t>
  </si>
  <si>
    <t>KD JOP Bouwkundig exterieur</t>
  </si>
  <si>
    <t>P069008-101</t>
  </si>
  <si>
    <t>KD JOP Gevels inspecteren repareren</t>
  </si>
  <si>
    <t>P069009-100</t>
  </si>
  <si>
    <t>KD JOP Bouwkundig interieur</t>
  </si>
  <si>
    <t>P069009-101</t>
  </si>
  <si>
    <t>KD JOP Trappen inspecteren/repareren</t>
  </si>
  <si>
    <t>P069009-102</t>
  </si>
  <si>
    <t>KD JOP Afwerkingspakketten CHL</t>
  </si>
  <si>
    <t>P069009-103</t>
  </si>
  <si>
    <t>KD JOP Afwerkingspakketten HSL</t>
  </si>
  <si>
    <t>P069009-104</t>
  </si>
  <si>
    <t>KD JOP Afwerkingspakketten HSL cabins</t>
  </si>
  <si>
    <t>P069009-105</t>
  </si>
  <si>
    <t>KD JOP Afwerkingspakketten LDS</t>
  </si>
  <si>
    <t>P069009-106</t>
  </si>
  <si>
    <t>KD JOP Afwerkingspakketten BKL</t>
  </si>
  <si>
    <t>P069009-107</t>
  </si>
  <si>
    <t>KD JOP Afwerkingspakketten OWB215</t>
  </si>
  <si>
    <t>P069009-108</t>
  </si>
  <si>
    <t>KD JOP Afwerkingspakketten OWB215 cabins</t>
  </si>
  <si>
    <t>P069009-109</t>
  </si>
  <si>
    <t>KD JOP Afwerkingspakketten TRZ</t>
  </si>
  <si>
    <t>P069009-110</t>
  </si>
  <si>
    <t>KD JOP Afwerkingspakketten PLW64</t>
  </si>
  <si>
    <t>P069009-111</t>
  </si>
  <si>
    <t>KD JOP Brandscheidingen herstelwerkzaamheden</t>
  </si>
  <si>
    <t>P069010-100</t>
  </si>
  <si>
    <t>KD JOP Zonwering</t>
  </si>
  <si>
    <t>P069011-100</t>
  </si>
  <si>
    <t>KD JOP W-installaties</t>
  </si>
  <si>
    <t>P069011-101</t>
  </si>
  <si>
    <t>KD JOP Diverse onderdelen assets OWB215</t>
  </si>
  <si>
    <t>P069011-102</t>
  </si>
  <si>
    <t>KD JOP Regelingen betonkern CHL</t>
  </si>
  <si>
    <t>P069011-103</t>
  </si>
  <si>
    <t>KD JOP Spoelen koelplafond Xplora HSL</t>
  </si>
  <si>
    <t>P069011-104</t>
  </si>
  <si>
    <t>KD JOP Vervangen warmtepomp WKO CHL</t>
  </si>
  <si>
    <t>P069011-105</t>
  </si>
  <si>
    <t>KD JOP Diverse onderdelen assets HSL</t>
  </si>
  <si>
    <t>P069011-106</t>
  </si>
  <si>
    <t>KD JOP Diverse onderdelen assets BKL</t>
  </si>
  <si>
    <t>P069011-107</t>
  </si>
  <si>
    <t>KD JOP Condensor koelmachine/priva TRZ</t>
  </si>
  <si>
    <t>P069011-108</t>
  </si>
  <si>
    <t>KD JOP Diverse onderdelen assets DBS</t>
  </si>
  <si>
    <t>P069011-109</t>
  </si>
  <si>
    <t>KD JOP Ventilatoren zuurkasten LDS</t>
  </si>
  <si>
    <t>P069012-100</t>
  </si>
  <si>
    <t>KD JOP E-installaties</t>
  </si>
  <si>
    <t>P069012-101</t>
  </si>
  <si>
    <t>KD JOP Zonnepanelen</t>
  </si>
  <si>
    <t>P069012-102</t>
  </si>
  <si>
    <t>KD JOP BMI/AOI</t>
  </si>
  <si>
    <t>P069012-103</t>
  </si>
  <si>
    <t>KD JOP Binnen-/Buitenwandopeningen</t>
  </si>
  <si>
    <t>P069012-104</t>
  </si>
  <si>
    <t>KD JOP Binnenwandopeningen (32)</t>
  </si>
  <si>
    <t>P069012-105</t>
  </si>
  <si>
    <t>KD JOP Centraal elektronische voorzieningen</t>
  </si>
  <si>
    <t>P069012-106</t>
  </si>
  <si>
    <t>KD JOP Krachtstroom</t>
  </si>
  <si>
    <t>P069012-107</t>
  </si>
  <si>
    <t>KD JOP Verlichting</t>
  </si>
  <si>
    <t>P069012-108</t>
  </si>
  <si>
    <t>KD JOP Communicatie</t>
  </si>
  <si>
    <t>P069012-109</t>
  </si>
  <si>
    <t>KD JOP Beveiliging</t>
  </si>
  <si>
    <t>P069012-110</t>
  </si>
  <si>
    <t>KD JOP Terrein</t>
  </si>
  <si>
    <t>P069012-111</t>
  </si>
  <si>
    <t>KD JOP Rookluiken</t>
  </si>
  <si>
    <t>P069012-112</t>
  </si>
  <si>
    <t>KD JOP Liften</t>
  </si>
  <si>
    <t>P069014-100</t>
  </si>
  <si>
    <t>KD JOP Tactisch beheer MJOV</t>
  </si>
  <si>
    <t>P069014-101</t>
  </si>
  <si>
    <t>KD JOP Tactisch beheer MJOV T&amp;T</t>
  </si>
  <si>
    <t>P069014-102</t>
  </si>
  <si>
    <t>KD JOP Tekeningenbeheer</t>
  </si>
  <si>
    <t>P069014-103</t>
  </si>
  <si>
    <t>KD JOP Installatieverantwoordelijke NEN3140</t>
  </si>
  <si>
    <t>P069014-104</t>
  </si>
  <si>
    <t>KD JOP Advieskosten</t>
  </si>
  <si>
    <t>P069014-105</t>
  </si>
  <si>
    <t>KD JOP Inkoopondersteuning</t>
  </si>
  <si>
    <t>P069015-100</t>
  </si>
  <si>
    <t>KD JOP O-Prognose en Safety Register.</t>
  </si>
  <si>
    <t>P069100-100</t>
  </si>
  <si>
    <t>KD Verbouwing Quadrium</t>
  </si>
  <si>
    <t>P069101-100</t>
  </si>
  <si>
    <t>KD Statenlaan Projectleider</t>
  </si>
  <si>
    <t>P069101-101</t>
  </si>
  <si>
    <t>KD Statenlaan Architect / Adviseurs</t>
  </si>
  <si>
    <t>P069101-102</t>
  </si>
  <si>
    <t>KD Statenlaan Leges</t>
  </si>
  <si>
    <t>P069101-103</t>
  </si>
  <si>
    <t>KD Statenlaan Bouwkosten</t>
  </si>
  <si>
    <t>P069101-104</t>
  </si>
  <si>
    <t>KD Statenlaan Installties E+W</t>
  </si>
  <si>
    <t>P069101-105</t>
  </si>
  <si>
    <t>KD Statenlaan Vaste inrichting (receptie)</t>
  </si>
  <si>
    <t>P069101-106</t>
  </si>
  <si>
    <t>KD Statenlaan Vaste inr. (balie/pantry)</t>
  </si>
  <si>
    <t>P069101-107</t>
  </si>
  <si>
    <t>KD Statenlaan Communicatie</t>
  </si>
  <si>
    <t>P069101-108</t>
  </si>
  <si>
    <t>KD Statenlaan Verhuiskosten</t>
  </si>
  <si>
    <t>P069101-109</t>
  </si>
  <si>
    <t>KD Statenlaan risicoverrekening/onvoorzien</t>
  </si>
  <si>
    <t>P069102-100</t>
  </si>
  <si>
    <t>KD Cabins Amphia</t>
  </si>
  <si>
    <t>P069103-100</t>
  </si>
  <si>
    <t>KD EKP 2017</t>
  </si>
  <si>
    <t>P069104-100</t>
  </si>
  <si>
    <t>KD Chemicaliënopslag LDS Algemeen</t>
  </si>
  <si>
    <t>P069105-100</t>
  </si>
  <si>
    <t>KD Verbouwing STP 2017</t>
  </si>
  <si>
    <t>P069106-100</t>
  </si>
  <si>
    <t>KD JOP Nagekomen 2017</t>
  </si>
  <si>
    <t>P069107-100</t>
  </si>
  <si>
    <t>KD Asbestsanering BKL</t>
  </si>
  <si>
    <t>P069108-100</t>
  </si>
  <si>
    <t>KD MHP Bouwkosten</t>
  </si>
  <si>
    <t>P069108-101</t>
  </si>
  <si>
    <t>KD MHP Vergunningen</t>
  </si>
  <si>
    <t>P069108-102</t>
  </si>
  <si>
    <t>KD MHP  Signing/bewegwijzering</t>
  </si>
  <si>
    <t>P069108-103</t>
  </si>
  <si>
    <t>KD MHP  Bouwschoonmaak</t>
  </si>
  <si>
    <t>P069108-104</t>
  </si>
  <si>
    <t>KD MHP  Architect/advies</t>
  </si>
  <si>
    <t>P069108-105</t>
  </si>
  <si>
    <t>KD MHP  Onvoorzien</t>
  </si>
  <si>
    <t>P069108-106</t>
  </si>
  <si>
    <t>KD MHP Verhuiskosten</t>
  </si>
  <si>
    <t>P069108-107</t>
  </si>
  <si>
    <t>KD MHP Projectleider en inkoop</t>
  </si>
  <si>
    <t>P069108-108</t>
  </si>
  <si>
    <t>KD MHP Catering, drukwerk etc</t>
  </si>
  <si>
    <t>P069108-109</t>
  </si>
  <si>
    <t>KD MHP  Personeelskosten</t>
  </si>
  <si>
    <t>P069109-100</t>
  </si>
  <si>
    <t>KD HSL AGZ Bouwkosten</t>
  </si>
  <si>
    <t>P069109-101</t>
  </si>
  <si>
    <t>KD HSL AGZ Vergunningen</t>
  </si>
  <si>
    <t>P069109-102</t>
  </si>
  <si>
    <t>KD HSL AGZ Signing/bewegwijzering</t>
  </si>
  <si>
    <t>P069109-103</t>
  </si>
  <si>
    <t>KD HSL AGZ Bouwschoonmaak</t>
  </si>
  <si>
    <t>P069109-104</t>
  </si>
  <si>
    <t>KD HSL AGZ Architect/advies</t>
  </si>
  <si>
    <t>P069109-105</t>
  </si>
  <si>
    <t>KD HSL AGZ Onvoorzien</t>
  </si>
  <si>
    <t>P069109-106</t>
  </si>
  <si>
    <t>KD HSL AGZ Verhuiskosten</t>
  </si>
  <si>
    <t>P069109-107</t>
  </si>
  <si>
    <t>KD HSL AGZ Personeelskosten</t>
  </si>
  <si>
    <t>P069109-108</t>
  </si>
  <si>
    <t>KD HSL AGZ Catering, drukwerk etc</t>
  </si>
  <si>
    <t>P069110-100</t>
  </si>
  <si>
    <t>KD Klimaat Villa Algemeen</t>
  </si>
  <si>
    <t>P069110-101</t>
  </si>
  <si>
    <t>KD Klimaat Villa LDS Vooronderzoek</t>
  </si>
  <si>
    <t>P069111-100</t>
  </si>
  <si>
    <t>KD Zomerproj. AAFM HC102 Inrichten Algemeen</t>
  </si>
  <si>
    <t>P069112-100</t>
  </si>
  <si>
    <t>KD Zomerproject LDS LA &amp; LD Algemeen</t>
  </si>
  <si>
    <t>P069113-100</t>
  </si>
  <si>
    <t>KD Brandschade EKP advies, bouw, inhuur</t>
  </si>
  <si>
    <t>P069114-100</t>
  </si>
  <si>
    <t>KD Mutaties OWB215 OF008 - Algemeen</t>
  </si>
  <si>
    <t>P069115-100</t>
  </si>
  <si>
    <t>KD JOP Schilderwerk</t>
  </si>
  <si>
    <t>P069116-100</t>
  </si>
  <si>
    <t>KD IB Mycelliumlab EKP</t>
  </si>
  <si>
    <t>P069117-100</t>
  </si>
  <si>
    <t>KD Uitbreiding AAAD Voorbereiding</t>
  </si>
  <si>
    <t>P069117-101</t>
  </si>
  <si>
    <t>KD Uitbreiding AAAD Projectleider</t>
  </si>
  <si>
    <t>P069117-102</t>
  </si>
  <si>
    <t>KD Uitbreiding AAAD Leges</t>
  </si>
  <si>
    <t>P069117-103</t>
  </si>
  <si>
    <t>KD Uitbreiding AAAD Bouwkosten</t>
  </si>
  <si>
    <t>P069117-104</t>
  </si>
  <si>
    <t>KD Uitbreiding AAAD Installaties</t>
  </si>
  <si>
    <t>P069117-105</t>
  </si>
  <si>
    <t>KD Uitbreiding AAAD Vaste inrichting</t>
  </si>
  <si>
    <t>P070001-100</t>
  </si>
  <si>
    <t>DFS SUS FB Student</t>
  </si>
  <si>
    <t>P070002-100</t>
  </si>
  <si>
    <t>DFS2020 F1: Aanbesteding Fase 2</t>
  </si>
  <si>
    <t>P070002-101</t>
  </si>
  <si>
    <t>DFS2020 F1: Accountmanagers</t>
  </si>
  <si>
    <t>P070002-102</t>
  </si>
  <si>
    <t>DFS2020 F1: Backfilling</t>
  </si>
  <si>
    <t>P070002-103</t>
  </si>
  <si>
    <t>DFS2020 F1: BO &amp; DHW</t>
  </si>
  <si>
    <t>P070002-104</t>
  </si>
  <si>
    <t>DFS2020 F1: Lean P2P</t>
  </si>
  <si>
    <t>P070002-105</t>
  </si>
  <si>
    <t>DFS2020 F1: Lean training</t>
  </si>
  <si>
    <t>P070002-106</t>
  </si>
  <si>
    <t>DFS2020 F1: Quickscan FMS</t>
  </si>
  <si>
    <t>P070002-107</t>
  </si>
  <si>
    <t>DFS2020 F1: Risico opslag fase 1</t>
  </si>
  <si>
    <t>P070002-108</t>
  </si>
  <si>
    <t>DFS2020 F1: Uitrol P2P</t>
  </si>
  <si>
    <t>P070002-109</t>
  </si>
  <si>
    <t>DFS2020 F2: Aanbesteding fase 3</t>
  </si>
  <si>
    <t>P070002-110</t>
  </si>
  <si>
    <t>DFS2020 F2: Backfilling DFS fase 2</t>
  </si>
  <si>
    <t>P070002-111</t>
  </si>
  <si>
    <t>DFS2020 F2: DFS Academy</t>
  </si>
  <si>
    <t>P070002-112</t>
  </si>
  <si>
    <t>DFS2020 F2: Implem. Proquro Invoice</t>
  </si>
  <si>
    <t>P070002-113</t>
  </si>
  <si>
    <t>DFS2020 F2: Risico opslag fase 2</t>
  </si>
  <si>
    <t>P070002-114</t>
  </si>
  <si>
    <t>DFS2020 F2: T&amp;O Inschrijving-ontvangst</t>
  </si>
  <si>
    <t>P070002-115</t>
  </si>
  <si>
    <t>DFS2020 F2: T&amp;O Projectbeh. &amp; control</t>
  </si>
  <si>
    <t>P070002-116</t>
  </si>
  <si>
    <t>DFS2020 F2: T&amp;O Vastlegging-rapportage</t>
  </si>
  <si>
    <t>P070002-117</t>
  </si>
  <si>
    <t>DFS2020 F3: Backfilling DFS fase 3</t>
  </si>
  <si>
    <t>P070002-118</t>
  </si>
  <si>
    <t>DFS2020 F4: Evaluatie</t>
  </si>
  <si>
    <t>P070002-119</t>
  </si>
  <si>
    <t>DFS2020 F3: Implementatie NFS</t>
  </si>
  <si>
    <t>P070002-120</t>
  </si>
  <si>
    <t>DFS2020 F3: Inrichten NFS Licenties</t>
  </si>
  <si>
    <t>P070002-121</t>
  </si>
  <si>
    <t>DFS2020 F3: Inrichten NFS zonder LIC</t>
  </si>
  <si>
    <t>P070002-122</t>
  </si>
  <si>
    <t>DFS2020 F3: Risico opslag fase 3</t>
  </si>
  <si>
    <t>P070002-123</t>
  </si>
  <si>
    <t>DFS2020 F4: Nazorg</t>
  </si>
  <si>
    <t>P070002-124</t>
  </si>
  <si>
    <t>DFS Finance 2020 programma ondersteuning</t>
  </si>
  <si>
    <t>P070002-125</t>
  </si>
  <si>
    <t>DFS Finance 2020 - Algemeen</t>
  </si>
  <si>
    <t>P070002-126</t>
  </si>
  <si>
    <t>DFS2020 F3: Design</t>
  </si>
  <si>
    <t>P070003-100</t>
  </si>
  <si>
    <t>DFS Bestedingsruimte</t>
  </si>
  <si>
    <t>P070004-100</t>
  </si>
  <si>
    <t>DFS Programma ondersteuning</t>
  </si>
  <si>
    <t>P070100-100</t>
  </si>
  <si>
    <t>DFS FB FIS - Algemeen</t>
  </si>
  <si>
    <t>P070100-101</t>
  </si>
  <si>
    <t>DFS FB FIS - Proquro</t>
  </si>
  <si>
    <t>P070100-102</t>
  </si>
  <si>
    <t>DFS FB FIS - ABW</t>
  </si>
  <si>
    <t>P070100-103</t>
  </si>
  <si>
    <t>DFS FB FIS - Team</t>
  </si>
  <si>
    <t>P070101-100</t>
  </si>
  <si>
    <t>DFS PA&amp;S (t.b.v. Uren) - Algemeen</t>
  </si>
  <si>
    <t>P070101-101</t>
  </si>
  <si>
    <t>DFS PA&amp;S (t.b.v. Uren) - Jaarwerk</t>
  </si>
  <si>
    <t>P070101-102</t>
  </si>
  <si>
    <t>DFS PA&amp;S (t.b.v. Uren) - Maandafsluiting</t>
  </si>
  <si>
    <t>P070101-103</t>
  </si>
  <si>
    <t>DFS PA&amp;S (t.b.v. Uren) - Proces Verbetering</t>
  </si>
  <si>
    <t>P070101-104</t>
  </si>
  <si>
    <t>DFS PA&amp;S (t.b.v. Uren) - Project Aanmaken</t>
  </si>
  <si>
    <t>P070101-105</t>
  </si>
  <si>
    <t>DFS PA&amp;S (t.b.v. Uren) - Project Afrekenen</t>
  </si>
  <si>
    <t>P070101-106</t>
  </si>
  <si>
    <t>DFS PA&amp;S (t.b.v. Uren) - Project Beheer</t>
  </si>
  <si>
    <t>P070101-107</t>
  </si>
  <si>
    <t>DFS PA&amp;S (t.b.v. Uren) - Project Dossier</t>
  </si>
  <si>
    <t>P070101-108</t>
  </si>
  <si>
    <t>DFS PA&amp;S (t.b.v. Uren) - Project Rapportage</t>
  </si>
  <si>
    <t>P070101-109</t>
  </si>
  <si>
    <t>DFS PA&amp;S (t.b.v. Uren) - Subsidie Aanvraag</t>
  </si>
  <si>
    <t>P070101-110</t>
  </si>
  <si>
    <t>DFS PA&amp;S (t.b.v. Uren) - Systeem</t>
  </si>
  <si>
    <t>P070101-111</t>
  </si>
  <si>
    <t>DFS PA&amp;S (t.b.v. Uren) - Project Mutaties</t>
  </si>
  <si>
    <t>P070102-100</t>
  </si>
  <si>
    <t>DFS ABW Verbeteringen - Algemeen</t>
  </si>
  <si>
    <t>P070103-100</t>
  </si>
  <si>
    <t>DFS PMO (t.b.v. Uren) - PMO</t>
  </si>
  <si>
    <t>P070104-100</t>
  </si>
  <si>
    <t>DFS Osiris online</t>
  </si>
  <si>
    <t>P075001-100</t>
  </si>
  <si>
    <t>DP&amp;O BDB+ Fase 2 Algemeen</t>
  </si>
  <si>
    <t>P075001-101</t>
  </si>
  <si>
    <t>DP&amp;O BDB+ Fase 2 Certificering</t>
  </si>
  <si>
    <t>P075001-102</t>
  </si>
  <si>
    <t>DP&amp;O BDB+ Fase 2 Communicatie</t>
  </si>
  <si>
    <t>P075001-103</t>
  </si>
  <si>
    <t>DP&amp;O BDB+ Fase 2 Ondersteuning financiën</t>
  </si>
  <si>
    <t>P075001-104</t>
  </si>
  <si>
    <t>DP&amp;O BDB+ Fase 2 Kwaliteit, onderzoek</t>
  </si>
  <si>
    <t>P075001-105</t>
  </si>
  <si>
    <t>DP&amp;O BDB+ Fase 2 Programmamanagement alg</t>
  </si>
  <si>
    <t>P075001-107</t>
  </si>
  <si>
    <t>DP&amp;O BDB+ Fase 2 Planner</t>
  </si>
  <si>
    <t>P075001-109</t>
  </si>
  <si>
    <t>DP&amp;O BDB+ Fase 2 Trainers extern</t>
  </si>
  <si>
    <t>P075001-110</t>
  </si>
  <si>
    <t>DP&amp;O BDB+ Fase 2 Trainers intern</t>
  </si>
  <si>
    <t>P075001-112</t>
  </si>
  <si>
    <t>DP&amp;O BDB+ Fase 2 Overige uitvoeringskosten</t>
  </si>
  <si>
    <t>P075001-113</t>
  </si>
  <si>
    <t>DP&amp;O BDB+ Fase 2 Zittende docenten comp</t>
  </si>
  <si>
    <t>P075001-114</t>
  </si>
  <si>
    <t>DP&amp;O BDB+ Programmamanagement</t>
  </si>
  <si>
    <t>P075001-115</t>
  </si>
  <si>
    <t>DP&amp;O BDB+ Trainingen Module A</t>
  </si>
  <si>
    <t>P075001-116</t>
  </si>
  <si>
    <t>DP&amp;O BDB+ Trainingen Module B</t>
  </si>
  <si>
    <t>P075001-117</t>
  </si>
  <si>
    <t>DP&amp;O BDB+ Trainingen Module C</t>
  </si>
  <si>
    <t>P075001-118</t>
  </si>
  <si>
    <t>DP&amp;O BDB+ Trainingen Module D</t>
  </si>
  <si>
    <t>P075001-119</t>
  </si>
  <si>
    <t>DP&amp;O BDB+ Trainingen overig</t>
  </si>
  <si>
    <t>P075001-120</t>
  </si>
  <si>
    <t>DP&amp;O BDB+ Trainingen onderh. &amp; doorontw.</t>
  </si>
  <si>
    <t>P075001-121</t>
  </si>
  <si>
    <t>DP&amp;O BDB+ Compensatie</t>
  </si>
  <si>
    <t>P075002-100</t>
  </si>
  <si>
    <t>DP&amp;O LAC alg</t>
  </si>
  <si>
    <t>P075002-101</t>
  </si>
  <si>
    <t>DP&amp;O LAC Loopbaan</t>
  </si>
  <si>
    <t>P075002-102</t>
  </si>
  <si>
    <t>DP&amp;O LAC BW/WW</t>
  </si>
  <si>
    <t>P075002-103</t>
  </si>
  <si>
    <t>DP&amp;O LAC Maatwerk LIC</t>
  </si>
  <si>
    <t>P075002-104</t>
  </si>
  <si>
    <t>DP&amp;O LAC Mobiliteitstrajecten</t>
  </si>
  <si>
    <t>P075003-100</t>
  </si>
  <si>
    <t>DP&amp;O Moving Talent algemeen</t>
  </si>
  <si>
    <t>P075003-102</t>
  </si>
  <si>
    <t>DP&amp;O Moving Talent POP Cafe FG 180115</t>
  </si>
  <si>
    <t>P075003-103</t>
  </si>
  <si>
    <t>DP&amp;O Moving Talent POP Cafe Maatwerk</t>
  </si>
  <si>
    <t>P075003-104</t>
  </si>
  <si>
    <t>DP&amp;O Moving Talent Maatwerk STC</t>
  </si>
  <si>
    <t>P075003-105</t>
  </si>
  <si>
    <t>DP&amp;O Moving Talent Maatwerk Biob 180119</t>
  </si>
  <si>
    <t>P075003-106</t>
  </si>
  <si>
    <t>DP&amp;O Moving Talent Experiment 1 AFM</t>
  </si>
  <si>
    <t>P075003-107</t>
  </si>
  <si>
    <t>DP&amp;O Moving Talent Experiment 2 AI&amp;I</t>
  </si>
  <si>
    <t>P075003-108</t>
  </si>
  <si>
    <t>DP&amp;O Moving Talent POP Cafe 180302</t>
  </si>
  <si>
    <t>P075003-109</t>
  </si>
  <si>
    <t>DP&amp;O Moving Talent Maatwerk ATGM</t>
  </si>
  <si>
    <t>P075003-110</t>
  </si>
  <si>
    <t>DP&amp;O Moving Talent Maatwerk STC JHS</t>
  </si>
  <si>
    <t>P075003-111</t>
  </si>
  <si>
    <t>DP&amp;O MT Maatwerk Team AAFM bedrijfsvoering</t>
  </si>
  <si>
    <t>P075004-100</t>
  </si>
  <si>
    <t>DP&amp;O Prof-Intro Alg.</t>
  </si>
  <si>
    <t>P075004-101</t>
  </si>
  <si>
    <t>DP&amp;O Prof--Intro- 01  180118</t>
  </si>
  <si>
    <t>P075004-102</t>
  </si>
  <si>
    <t>DP&amp;O Prof--Intro- 01  180405</t>
  </si>
  <si>
    <t>P075004-103</t>
  </si>
  <si>
    <t>DP&amp;O Prof--Intro- 01  180822</t>
  </si>
  <si>
    <t>P075004-104</t>
  </si>
  <si>
    <t>DP&amp;O Prof- Intro- 04 180118</t>
  </si>
  <si>
    <t>P075004-105</t>
  </si>
  <si>
    <t>DP&amp;O Prof- Intro- 04 180405</t>
  </si>
  <si>
    <t>P075004-106</t>
  </si>
  <si>
    <t>DP&amp;O Prof- Intro- 04 180822</t>
  </si>
  <si>
    <t>P075004-107</t>
  </si>
  <si>
    <t>DP&amp;O Prof--Intro- 01 181101</t>
  </si>
  <si>
    <t>P075004-108</t>
  </si>
  <si>
    <t>DP&amp;O Prof- Intro- 04 181101</t>
  </si>
  <si>
    <t>P075005-100</t>
  </si>
  <si>
    <t>DP&amp;O Prof-Maatwerk alg.</t>
  </si>
  <si>
    <t>P075005-101</t>
  </si>
  <si>
    <t>DP&amp;O Prof (MW)-MW457 Intervisie/sparring</t>
  </si>
  <si>
    <t>P075005-102</t>
  </si>
  <si>
    <t>DP&amp;O Prof (MW)-MW452</t>
  </si>
  <si>
    <t>P075005-103</t>
  </si>
  <si>
    <t>DP&amp;O Prof (MW)-MW399</t>
  </si>
  <si>
    <t>P075005-104</t>
  </si>
  <si>
    <t>DP&amp;O Prof (MW)-MW469 180109</t>
  </si>
  <si>
    <t>P075005-105</t>
  </si>
  <si>
    <t>DP&amp;O Prof (MW)-MW469 180116</t>
  </si>
  <si>
    <t>P075005-106</t>
  </si>
  <si>
    <t>DP&amp;O Prof (MW)-MW471  171205</t>
  </si>
  <si>
    <t>P075005-108</t>
  </si>
  <si>
    <t>DP&amp;O Prof (MW)-MW471 171222</t>
  </si>
  <si>
    <t>P075005-109</t>
  </si>
  <si>
    <t>DP&amp;O Prof (MW)-MW477</t>
  </si>
  <si>
    <t>P075005-110</t>
  </si>
  <si>
    <t>DP&amp;O Prof (MW)-MW479 180109</t>
  </si>
  <si>
    <t>P075005-111</t>
  </si>
  <si>
    <t>DP&amp;O Prof (MW)-MW480</t>
  </si>
  <si>
    <t>P075005-112</t>
  </si>
  <si>
    <t>DP&amp;O Prof (MW)-MW490</t>
  </si>
  <si>
    <t>P075005-113</t>
  </si>
  <si>
    <t>DP&amp;O Prof (MW)-MW499</t>
  </si>
  <si>
    <t>P075005-114</t>
  </si>
  <si>
    <t>DP&amp;O Prof (MW) MW220 171004</t>
  </si>
  <si>
    <t>P075005-115</t>
  </si>
  <si>
    <t>DP&amp;O Prof (MW) MW466 170406</t>
  </si>
  <si>
    <t>P075005-116</t>
  </si>
  <si>
    <t>DP&amp;O Prof (MW)-MW479 180124</t>
  </si>
  <si>
    <t>P075005-117</t>
  </si>
  <si>
    <t>DP&amp;O Prof (MW)-MW479 180125</t>
  </si>
  <si>
    <t>P075005-118</t>
  </si>
  <si>
    <t>DP&amp;O Prof (MW) MW466 180116</t>
  </si>
  <si>
    <t>P075005-119</t>
  </si>
  <si>
    <t>DP&amp;O Prof (MW) MW495</t>
  </si>
  <si>
    <t>P075005-120</t>
  </si>
  <si>
    <t>DP&amp;O Prof (MW)-MW492</t>
  </si>
  <si>
    <t>P075005-121</t>
  </si>
  <si>
    <t>DP&amp;O Prof (MW)-MW496</t>
  </si>
  <si>
    <t>P075005-122</t>
  </si>
  <si>
    <t>DP&amp;O Prof (MW)-MW484</t>
  </si>
  <si>
    <t>P075005-123</t>
  </si>
  <si>
    <t>DP&amp;O Prof (MW)-MW500</t>
  </si>
  <si>
    <t>P075005-125</t>
  </si>
  <si>
    <t>DP&amp;O Prof (MW)-MW471</t>
  </si>
  <si>
    <t>P075005-126</t>
  </si>
  <si>
    <t>DP&amp;O Prof (MW)-MW457 Trainingsdagen</t>
  </si>
  <si>
    <t>P075005-127</t>
  </si>
  <si>
    <t>DP&amp;O Prof (MW) MW460</t>
  </si>
  <si>
    <t>P075005-128</t>
  </si>
  <si>
    <t>DP&amp;O Prof (MW)-MW479 180208</t>
  </si>
  <si>
    <t>P075005-129</t>
  </si>
  <si>
    <t>DP&amp;O Prof (MW)-MW498</t>
  </si>
  <si>
    <t>P075005-130</t>
  </si>
  <si>
    <t>DP&amp;O Prof (MW)-MW501</t>
  </si>
  <si>
    <t>P075005-131</t>
  </si>
  <si>
    <t>DP&amp;O Prof (MW)-MW502</t>
  </si>
  <si>
    <t>P075005-132</t>
  </si>
  <si>
    <t>DP&amp;O Prof (MW)-MW503</t>
  </si>
  <si>
    <t>P075005-133</t>
  </si>
  <si>
    <t>DP&amp;O Prof (MW)-MW504</t>
  </si>
  <si>
    <t>P075005-134</t>
  </si>
  <si>
    <t>DP&amp;O Prof (MW)-MW506</t>
  </si>
  <si>
    <t>P075005-135</t>
  </si>
  <si>
    <t>DP&amp;O Prof (MW)-MW507</t>
  </si>
  <si>
    <t>P075005-136</t>
  </si>
  <si>
    <t>DP&amp;O Prof (MW)-MW509</t>
  </si>
  <si>
    <t>P075005-137</t>
  </si>
  <si>
    <t>DP&amp;O Prof (MW) MW420</t>
  </si>
  <si>
    <t>P075005-138</t>
  </si>
  <si>
    <t>DP&amp;O Prof (MW)-MW513</t>
  </si>
  <si>
    <t>P075005-139</t>
  </si>
  <si>
    <t>DP&amp;O Prof (MW) MW220</t>
  </si>
  <si>
    <t>P075005-140</t>
  </si>
  <si>
    <t>DP&amp;O Prof (MW)-MW469</t>
  </si>
  <si>
    <t>P075005-141</t>
  </si>
  <si>
    <t>DP&amp;O Prof (MW)-MW515</t>
  </si>
  <si>
    <t>P075005-142</t>
  </si>
  <si>
    <t>DP&amp;O Prof (MW)-MW508</t>
  </si>
  <si>
    <t>P075005-143</t>
  </si>
  <si>
    <t>DP&amp;O Prof (MW)-MW479 180423</t>
  </si>
  <si>
    <t>P075005-144</t>
  </si>
  <si>
    <t>DP&amp;O Prof (MW)-MW516</t>
  </si>
  <si>
    <t>P075005-145</t>
  </si>
  <si>
    <t>DP&amp;O Prof (MW)-MW518</t>
  </si>
  <si>
    <t>P075005-146</t>
  </si>
  <si>
    <t>DP&amp;O Prof (MW)-MW519</t>
  </si>
  <si>
    <t>P075005-147</t>
  </si>
  <si>
    <t>DP&amp;O Prof (MW)-MW520</t>
  </si>
  <si>
    <t>P075005-148</t>
  </si>
  <si>
    <t>DP&amp;O Prof (MW)-MW521 181022</t>
  </si>
  <si>
    <t>P075005-149</t>
  </si>
  <si>
    <t>DP&amp;O Prof (MW)-MW517</t>
  </si>
  <si>
    <t>P075005-150</t>
  </si>
  <si>
    <t>DP&amp;O Prof (MW)-MW479 180613</t>
  </si>
  <si>
    <t>P075005-151</t>
  </si>
  <si>
    <t>DP&amp;O Prof (MW)-MW484 180628</t>
  </si>
  <si>
    <t>P075005-152</t>
  </si>
  <si>
    <t>DP&amp;O Prof (MW)-MW522</t>
  </si>
  <si>
    <t>P075005-153</t>
  </si>
  <si>
    <t>DP&amp;O Prof (MW)-MW510</t>
  </si>
  <si>
    <t>P075005-154</t>
  </si>
  <si>
    <t>DP&amp;O Prof (MW)-MW523</t>
  </si>
  <si>
    <t>P075005-155</t>
  </si>
  <si>
    <t>DP&amp;O Prof (MW)-MW481</t>
  </si>
  <si>
    <t>P075005-156</t>
  </si>
  <si>
    <t>DP&amp;O Prof (MW)-MW479 180703</t>
  </si>
  <si>
    <t>P075005-157</t>
  </si>
  <si>
    <t>DP&amp;O Prof (MW)-MW479 180816</t>
  </si>
  <si>
    <t>P075005-158</t>
  </si>
  <si>
    <t>DP&amp;O Prof (MW)-MW524</t>
  </si>
  <si>
    <t>P075005-159</t>
  </si>
  <si>
    <t>DP&amp;O Prof (MW)-MW525</t>
  </si>
  <si>
    <t>P075005-160</t>
  </si>
  <si>
    <t>DP&amp;O Prof (MW)-MW527</t>
  </si>
  <si>
    <t>P075005-161</t>
  </si>
  <si>
    <t>DP&amp;O Prof (MW)-MW528</t>
  </si>
  <si>
    <t>P075005-162</t>
  </si>
  <si>
    <t>DP&amp;O Prof (MW)-MW511</t>
  </si>
  <si>
    <t>P075005-163</t>
  </si>
  <si>
    <t>P075005-164</t>
  </si>
  <si>
    <t>DP&amp;O Prof (MW)-MW529</t>
  </si>
  <si>
    <t>P075005-165</t>
  </si>
  <si>
    <t>DP&amp;O Prof (MW)-MW533</t>
  </si>
  <si>
    <t>P075005-166</t>
  </si>
  <si>
    <t>DP&amp;O Prof (MW)-MW521 AI&amp;I</t>
  </si>
  <si>
    <t>P075005-167</t>
  </si>
  <si>
    <t>DP&amp;O Prof (MW)-MW431</t>
  </si>
  <si>
    <t>P075005-168</t>
  </si>
  <si>
    <t>DP&amp;O Prof (MW)-MW521</t>
  </si>
  <si>
    <t>P075005-169</t>
  </si>
  <si>
    <t>DP&amp;O Prof (MW)-MW530</t>
  </si>
  <si>
    <t>P075005-170</t>
  </si>
  <si>
    <t>DP&amp;O Prof (MW)-MW531</t>
  </si>
  <si>
    <t>P075005-171</t>
  </si>
  <si>
    <t>DP&amp;O Prof (MW)-MW537</t>
  </si>
  <si>
    <t>P075005-172</t>
  </si>
  <si>
    <t>DP&amp;O Prof (MW)-MW534</t>
  </si>
  <si>
    <t>P075005-173</t>
  </si>
  <si>
    <t>DP&amp;O Prof (MW)-MW539</t>
  </si>
  <si>
    <t>P075005-174</t>
  </si>
  <si>
    <t>DP&amp;O Prof (MW)-MW532</t>
  </si>
  <si>
    <t>P075006-100</t>
  </si>
  <si>
    <t>DP&amp;O Prof (CO)- alg.</t>
  </si>
  <si>
    <t>P075006-101</t>
  </si>
  <si>
    <t>DP&amp;O Prof (CO)- CO132</t>
  </si>
  <si>
    <t>P075006-102</t>
  </si>
  <si>
    <t>DP&amp;O Prof (CO)- CO133</t>
  </si>
  <si>
    <t>P075006-103</t>
  </si>
  <si>
    <t>DP&amp;O Prof (CO)- CO135</t>
  </si>
  <si>
    <t>P075006-104</t>
  </si>
  <si>
    <t>DP&amp;O Prof (CO)- CO136</t>
  </si>
  <si>
    <t>P075006-105</t>
  </si>
  <si>
    <t>DP&amp;O Prof (CO)-CO ADC-L</t>
  </si>
  <si>
    <t>P075006-106</t>
  </si>
  <si>
    <t>DP&amp;O Prof (CO)-CO ADC-K</t>
  </si>
  <si>
    <t>P075006-107</t>
  </si>
  <si>
    <t>DP&amp;O Prof (CO)- CO117</t>
  </si>
  <si>
    <t>P075006-108</t>
  </si>
  <si>
    <t>DP&amp;O Prof (CO)- CO139</t>
  </si>
  <si>
    <t>P075006-109</t>
  </si>
  <si>
    <t>DP&amp;O Prof (CO)- CO140</t>
  </si>
  <si>
    <t>P075006-110</t>
  </si>
  <si>
    <t>DP&amp;O Prof (CO)- CO138</t>
  </si>
  <si>
    <t>P075006-111</t>
  </si>
  <si>
    <t>DP&amp;O Prof (CO)- CO137</t>
  </si>
  <si>
    <t>P075006-112</t>
  </si>
  <si>
    <t>DP&amp;O Prof (CO)- CO143</t>
  </si>
  <si>
    <t>P075006-113</t>
  </si>
  <si>
    <t>DP&amp;O Prof (CO)- CO144</t>
  </si>
  <si>
    <t>P075006-114</t>
  </si>
  <si>
    <t>DP&amp;O Prof (CO)- CO145</t>
  </si>
  <si>
    <t>P075006-115</t>
  </si>
  <si>
    <t>DP&amp;O Prof (CO)- CO146</t>
  </si>
  <si>
    <t>P075006-116</t>
  </si>
  <si>
    <t>DP&amp;O Prof (CO)- CO147</t>
  </si>
  <si>
    <t>P075006-117</t>
  </si>
  <si>
    <t>DP&amp;O Prof (CO)- CO149</t>
  </si>
  <si>
    <t>P075006-118</t>
  </si>
  <si>
    <t>DP&amp;O Prof (CO)- CO151</t>
  </si>
  <si>
    <t>P075006-119</t>
  </si>
  <si>
    <t>DP&amp;O Prof (CO)- CO150</t>
  </si>
  <si>
    <t>P075006-120</t>
  </si>
  <si>
    <t>DP&amp;O Prof (CO)- CO153</t>
  </si>
  <si>
    <t>P075007-100</t>
  </si>
  <si>
    <t>DP&amp;O Prof (MD) alg.</t>
  </si>
  <si>
    <t>P075007-101</t>
  </si>
  <si>
    <t>DP&amp;O Prof (MD)-MD01 180222</t>
  </si>
  <si>
    <t>P075007-102</t>
  </si>
  <si>
    <t>DP&amp;O Prof (MD)-MD01 180607</t>
  </si>
  <si>
    <t>P075007-103</t>
  </si>
  <si>
    <t>DP&amp;O Prof (MD)-MD01 181101</t>
  </si>
  <si>
    <t>P075007-104</t>
  </si>
  <si>
    <t>DP&amp;O Prof (MD)-MD02 180201</t>
  </si>
  <si>
    <t>P075007-105</t>
  </si>
  <si>
    <t>DP&amp;O Prof (MD)-MD02 180517</t>
  </si>
  <si>
    <t>P075007-106</t>
  </si>
  <si>
    <t>DP&amp;O Prof (MD)-MD02 181004</t>
  </si>
  <si>
    <t>P075007-107</t>
  </si>
  <si>
    <t>DP&amp;O Prof (MD)-MD03 180312</t>
  </si>
  <si>
    <t>P075007-108</t>
  </si>
  <si>
    <t>DP&amp;O Prof (MD)-MD03 181029</t>
  </si>
  <si>
    <t>P075007-109</t>
  </si>
  <si>
    <t>DP&amp;O Prof (MD)-MD05 Collin Prumpeler</t>
  </si>
  <si>
    <t>P075007-110</t>
  </si>
  <si>
    <t>DP&amp;O Prof (MD)-MD05 Patricia van der Linden</t>
  </si>
  <si>
    <t>P075007-111</t>
  </si>
  <si>
    <t>DP&amp;O Prof (MD)-MD05 Herre Wynia</t>
  </si>
  <si>
    <t>P075007-112</t>
  </si>
  <si>
    <t>DP&amp;O Prof (MD)-MD05 Eric van Seventer</t>
  </si>
  <si>
    <t>P075007-113</t>
  </si>
  <si>
    <t>DP&amp;O Prof (MD)-MD05 Adea van Doorn</t>
  </si>
  <si>
    <t>P075007-114</t>
  </si>
  <si>
    <t>DP&amp;O Prof (MD)-MD05 Ricardo Abdoel</t>
  </si>
  <si>
    <t>P075007-115</t>
  </si>
  <si>
    <t>DP&amp;O Prof (MD)-MD05 Pauline Kamphorst</t>
  </si>
  <si>
    <t>P075007-116</t>
  </si>
  <si>
    <t>DP&amp;O Prof (MD)-MD05 Marielle van der Leeuw</t>
  </si>
  <si>
    <t>P075007-117</t>
  </si>
  <si>
    <t>DP&amp;O Prof (MD)-MD05 Ayfer Sari</t>
  </si>
  <si>
    <t>P075007-118</t>
  </si>
  <si>
    <t>DP&amp;O Prof (MD)-MD05 R. Abdoel</t>
  </si>
  <si>
    <t>P075007-119</t>
  </si>
  <si>
    <t>DP&amp;O Prof (MD)-MD05 M. van der Leeuw</t>
  </si>
  <si>
    <t>P075007-120</t>
  </si>
  <si>
    <t>DP&amp;O Prof (MD)-MD05 R. van der Poel</t>
  </si>
  <si>
    <t>P075007-121</t>
  </si>
  <si>
    <t>DP&amp;O Prof (MD)-MD06 180613</t>
  </si>
  <si>
    <t>P075007-122</t>
  </si>
  <si>
    <t>DP&amp;O Prof (MD)-MD06 181022</t>
  </si>
  <si>
    <t>P075007-123</t>
  </si>
  <si>
    <t>DP&amp;O Prof (MD)-MD05</t>
  </si>
  <si>
    <t>P075008-100</t>
  </si>
  <si>
    <t>DP&amp;O Prof-PS alg.</t>
  </si>
  <si>
    <t>P075008-101</t>
  </si>
  <si>
    <t>DP&amp;O Prof(PS)-PS11 180117</t>
  </si>
  <si>
    <t>P075008-103</t>
  </si>
  <si>
    <t>DP&amp;O Prof(PS)-PS35 180403</t>
  </si>
  <si>
    <t>P075008-104</t>
  </si>
  <si>
    <t>DP&amp;O Prof(PS)-PS39 180208</t>
  </si>
  <si>
    <t>P075008-105</t>
  </si>
  <si>
    <t>DP&amp;O Prof(PS)-PS41 180405</t>
  </si>
  <si>
    <t>P075008-106</t>
  </si>
  <si>
    <t>DP&amp;O Prof(PS)-PS46 180320</t>
  </si>
  <si>
    <t>P075008-107</t>
  </si>
  <si>
    <t>DP&amp;O Prof(PS)-PS47 180124</t>
  </si>
  <si>
    <t>P075008-108</t>
  </si>
  <si>
    <t>DP&amp;O Prof(PS)-PS48 180320</t>
  </si>
  <si>
    <t>P075008-109</t>
  </si>
  <si>
    <t>DP&amp;O Prof(PS)-PS49 180522</t>
  </si>
  <si>
    <t>P075008-128</t>
  </si>
  <si>
    <t>DP&amp;O Prof(PS)-PS07 180508</t>
  </si>
  <si>
    <t>P075008-129</t>
  </si>
  <si>
    <t>DP&amp;O Prof(PS)-PS26 180424</t>
  </si>
  <si>
    <t>P075008-130</t>
  </si>
  <si>
    <t>DP&amp;O Prof(PS)-PS34 180615</t>
  </si>
  <si>
    <t>P075008-131</t>
  </si>
  <si>
    <t>DP&amp;O Prof(PS)-PS02 180417</t>
  </si>
  <si>
    <t>P075008-132</t>
  </si>
  <si>
    <t>DP&amp;O Prof(PS)-PS52 180626</t>
  </si>
  <si>
    <t>P075008-133</t>
  </si>
  <si>
    <t>DP&amp;O Prof(PS)-PS53 181009</t>
  </si>
  <si>
    <t>P075008-134</t>
  </si>
  <si>
    <t>DP&amp;O Prof(PS)-PS37 181011</t>
  </si>
  <si>
    <t>P075008-135</t>
  </si>
  <si>
    <t>DP&amp;O Prof(PS)-PS02 181102</t>
  </si>
  <si>
    <t>P075008-136</t>
  </si>
  <si>
    <t>DP&amp;O Prof(PS)-PS52 181113</t>
  </si>
  <si>
    <t>P075009-100</t>
  </si>
  <si>
    <t>DP&amp;O Prof (S)-alg.</t>
  </si>
  <si>
    <t>P075009-101</t>
  </si>
  <si>
    <t>DP&amp;O Prof (S)-S04 171023</t>
  </si>
  <si>
    <t>P075009-102</t>
  </si>
  <si>
    <t>DP&amp;O Prof (S)-S31 180308</t>
  </si>
  <si>
    <t>P075009-103</t>
  </si>
  <si>
    <t>DP&amp;O Prof (S)-S34 180123</t>
  </si>
  <si>
    <t>P075009-108</t>
  </si>
  <si>
    <t>DP&amp;O Prof (S)-S30 180302</t>
  </si>
  <si>
    <t>P075009-109</t>
  </si>
  <si>
    <t>P075009-110</t>
  </si>
  <si>
    <t>DP&amp;O Prof (S)-S35 181002</t>
  </si>
  <si>
    <t>P075009-111</t>
  </si>
  <si>
    <t>DP&amp;O Prof (S)-S04 181030</t>
  </si>
  <si>
    <t>P075009-112</t>
  </si>
  <si>
    <t>DP&amp;O Prof (S)-S04 181101</t>
  </si>
  <si>
    <t>P075010-100</t>
  </si>
  <si>
    <t>DP&amp;O Prof (FP)-FP alg.</t>
  </si>
  <si>
    <t>P075010-101</t>
  </si>
  <si>
    <t>DP&amp;O Prof (FP)-FP08 180208</t>
  </si>
  <si>
    <t>P075010-102</t>
  </si>
  <si>
    <t>DP&amp;O Prof (FP)-FP09 180515</t>
  </si>
  <si>
    <t>P075010-109</t>
  </si>
  <si>
    <t>DP&amp;O Prof (FP)-FP21 180228</t>
  </si>
  <si>
    <t>P075010-110</t>
  </si>
  <si>
    <t>DP&amp;O Prof (FP)-FP19 180307</t>
  </si>
  <si>
    <t>P075010-111</t>
  </si>
  <si>
    <t>DP&amp;O Prof (FP)-FP21 180418</t>
  </si>
  <si>
    <t>P075010-112</t>
  </si>
  <si>
    <t>DP&amp;O Prof (FP)-FP08 180823</t>
  </si>
  <si>
    <t>P075010-113</t>
  </si>
  <si>
    <t>DP&amp;O Prof (FP)-FP20 180613</t>
  </si>
  <si>
    <t>P075010-114</t>
  </si>
  <si>
    <t>DP&amp;O Prof (FP)-FP09 181120</t>
  </si>
  <si>
    <t>P075010-115</t>
  </si>
  <si>
    <t>DP&amp;O Prof (FP)-FP13 180926</t>
  </si>
  <si>
    <t>P075010-116</t>
  </si>
  <si>
    <t>DP&amp;O Prof (FP)-FP08 190214</t>
  </si>
  <si>
    <t>P075010-117</t>
  </si>
  <si>
    <t>DP&amp;O Prof (FP)-FP21 181101</t>
  </si>
  <si>
    <t>P075011-100</t>
  </si>
  <si>
    <t>DP&amp;O Prof (TO)-TO alg.</t>
  </si>
  <si>
    <t>P075011-101</t>
  </si>
  <si>
    <t>DP&amp;O Prof (TO)-TO09 180117</t>
  </si>
  <si>
    <t>P075011-104</t>
  </si>
  <si>
    <t>DP&amp;O Prof (TO)-TO09 180319</t>
  </si>
  <si>
    <t>P075011-105</t>
  </si>
  <si>
    <t>DP&amp;O Prof (TO)-TO09 180528</t>
  </si>
  <si>
    <t>P075011-106</t>
  </si>
  <si>
    <t>DP&amp;O Prof (TO)-TO01</t>
  </si>
  <si>
    <t>P075011-107</t>
  </si>
  <si>
    <t>DP&amp;O Prof (TO)-TO09 180903</t>
  </si>
  <si>
    <t>P075011-108</t>
  </si>
  <si>
    <t>DP&amp;O Prof (TO)-TO05 Ontwikkelkosten PS53</t>
  </si>
  <si>
    <t>P075012-100</t>
  </si>
  <si>
    <t>DP&amp;O Prof-DP Alg.</t>
  </si>
  <si>
    <t>P075012-101</t>
  </si>
  <si>
    <t>DP&amp;O Prof (DP)-DP14 180111</t>
  </si>
  <si>
    <t>P075012-102</t>
  </si>
  <si>
    <t>DP&amp;O Prof (DP)-DP14 180222</t>
  </si>
  <si>
    <t>P075012-103</t>
  </si>
  <si>
    <t>DP&amp;O Prof (DP)-DP14 180329</t>
  </si>
  <si>
    <t>P075012-104</t>
  </si>
  <si>
    <t>DP&amp;O Prof (DP)-DP14 180529</t>
  </si>
  <si>
    <t>P075013-100</t>
  </si>
  <si>
    <t>DP&amp;O Prof (IT)- alg.</t>
  </si>
  <si>
    <t>P075013-101</t>
  </si>
  <si>
    <t>DP&amp;O Prof (IT)-IT19 180327</t>
  </si>
  <si>
    <t>P075013-102</t>
  </si>
  <si>
    <t>DP&amp;O Prof (IT)-IT19 180612</t>
  </si>
  <si>
    <t>P075013-103</t>
  </si>
  <si>
    <t>DP&amp;O Prof (IT)-IT26 171123</t>
  </si>
  <si>
    <t>P075013-104</t>
  </si>
  <si>
    <t>DP&amp;O Prof (IT)-IT26 180116</t>
  </si>
  <si>
    <t>P075013-105</t>
  </si>
  <si>
    <t>DP&amp;O Prof (IT)-IT26 180607</t>
  </si>
  <si>
    <t>P075013-106</t>
  </si>
  <si>
    <t>DP&amp;O Prof (IT)-IT28 171218</t>
  </si>
  <si>
    <t>P075013-107</t>
  </si>
  <si>
    <t>DP&amp;O Prof (IT)-IT28 180426</t>
  </si>
  <si>
    <t>P075013-108</t>
  </si>
  <si>
    <t>DP&amp;O Prof (IT)-IT26 181023</t>
  </si>
  <si>
    <t>P075014-100</t>
  </si>
  <si>
    <t>DP&amp;O Stimuleren beweging/sport in team-Alg</t>
  </si>
  <si>
    <t>P075015-100</t>
  </si>
  <si>
    <t>DP&amp;O Organisatie week van de werkstress-Alg</t>
  </si>
  <si>
    <t>P075016-100</t>
  </si>
  <si>
    <t>DP&amp;O Organisatie Advies-Algemeen</t>
  </si>
  <si>
    <t>P075018-100</t>
  </si>
  <si>
    <t>DP&amp;O Vertrouwenspersonen</t>
  </si>
  <si>
    <t>P075101-100</t>
  </si>
  <si>
    <t>P075102-100</t>
  </si>
  <si>
    <t>P075103-100</t>
  </si>
  <si>
    <t>P075104-100</t>
  </si>
  <si>
    <t>P075105-100</t>
  </si>
  <si>
    <t>P075106-100</t>
  </si>
  <si>
    <t>P075107-100</t>
  </si>
  <si>
    <t>P075108-100</t>
  </si>
  <si>
    <t>P075109-100</t>
  </si>
  <si>
    <t>P075110-100</t>
  </si>
  <si>
    <t>P075111-100</t>
  </si>
  <si>
    <t>DP&amp; Organisatieontikkeling</t>
  </si>
  <si>
    <t>P075112-100</t>
  </si>
  <si>
    <t>P075113-100</t>
  </si>
  <si>
    <t>P075114-100</t>
  </si>
  <si>
    <t>P075115-100</t>
  </si>
  <si>
    <t>DP&amp;O Avans Rookvrij</t>
  </si>
  <si>
    <t>P075116-100</t>
  </si>
  <si>
    <t>P075117-100</t>
  </si>
  <si>
    <t>P075118-100</t>
  </si>
  <si>
    <t>P075119-100</t>
  </si>
  <si>
    <t>DP&amp;O U-force public voorbereiding</t>
  </si>
  <si>
    <t>P075120-100</t>
  </si>
  <si>
    <t>DP&amp;O Recruitment</t>
  </si>
  <si>
    <t>P075121-100</t>
  </si>
  <si>
    <t>DP&amp;O Learning management</t>
  </si>
  <si>
    <t>P075122-100</t>
  </si>
  <si>
    <t>DP&amp;O Inkoop van arbeid P2P</t>
  </si>
  <si>
    <t>P080001-100</t>
  </si>
  <si>
    <t>DMCS Decanaat Deskundigheidsbevordering</t>
  </si>
  <si>
    <t>P080002-100</t>
  </si>
  <si>
    <t>DMCS Decanaat Handicap en Studie</t>
  </si>
  <si>
    <t>P080003-100</t>
  </si>
  <si>
    <t>DMCS IO Int werv en voorl - alg</t>
  </si>
  <si>
    <t>P080003-101</t>
  </si>
  <si>
    <t>DMCS IO Int werv en voorl - marketingplan</t>
  </si>
  <si>
    <t>P080003-102</t>
  </si>
  <si>
    <t>DMCS IO Int werv en voorl - werving</t>
  </si>
  <si>
    <t>P080003-103</t>
  </si>
  <si>
    <t>DMCS IO Int werv en voorl - voorlichting</t>
  </si>
  <si>
    <t>P080004-100</t>
  </si>
  <si>
    <t>DMCS IO Begeleiding aca's - alg</t>
  </si>
  <si>
    <t>P080004-101</t>
  </si>
  <si>
    <t>DMCS IO Begeleiding aca's - voorlichting</t>
  </si>
  <si>
    <t>P080004-102</t>
  </si>
  <si>
    <t>DMCS IO Begeleiding aca's - contractbeheer</t>
  </si>
  <si>
    <t>P080004-103</t>
  </si>
  <si>
    <t>DMCS IO Begeleiding aca's - afstemming</t>
  </si>
  <si>
    <t>P080005-100</t>
  </si>
  <si>
    <t>DMCS IO Begeleiding studenten - alg</t>
  </si>
  <si>
    <t>P080005-101</t>
  </si>
  <si>
    <t>DMCS IO Begeleiding studenten - inkomend</t>
  </si>
  <si>
    <t>P080005-102</t>
  </si>
  <si>
    <t>DMCS IO Begeleiding studenten - uitgaand</t>
  </si>
  <si>
    <t>P080006-100</t>
  </si>
  <si>
    <t>DMCS IO Calamiteitenorganisatie</t>
  </si>
  <si>
    <t>P080012-100</t>
  </si>
  <si>
    <t>DMCS Voorzieningen Intake</t>
  </si>
  <si>
    <t>P080013-100</t>
  </si>
  <si>
    <t>DMCS Voorzieningen Huisvesting</t>
  </si>
  <si>
    <t>P080013-101</t>
  </si>
  <si>
    <t>DMCS  Voorz Huisvest – te verrekenen huren</t>
  </si>
  <si>
    <t>P080014-100</t>
  </si>
  <si>
    <t>DMCS Voorzieningen Extra curriculair aanbod</t>
  </si>
  <si>
    <t>P080015-100</t>
  </si>
  <si>
    <t>DMCS Voorzieningen -Studentensport-Algemeen</t>
  </si>
  <si>
    <t>P080015-101</t>
  </si>
  <si>
    <t>DMCS Voorzieningen -Studentensport-Breda</t>
  </si>
  <si>
    <t>P080015-102</t>
  </si>
  <si>
    <t>DMCS Voorzieningen -Studentensport-Tilburg</t>
  </si>
  <si>
    <t>P080015-103</t>
  </si>
  <si>
    <t>DMCS Voorzieningen -Studentensport-DB</t>
  </si>
  <si>
    <t>P080015-104</t>
  </si>
  <si>
    <t>DMCS Voorzieningen -Studentensport-Topsport</t>
  </si>
  <si>
    <t>P080015-105</t>
  </si>
  <si>
    <t>DMCS Voorzieningen -Studentensport-R'sendaal</t>
  </si>
  <si>
    <t>P080016-100</t>
  </si>
  <si>
    <t>DMCS Voorz studentenpart - alg</t>
  </si>
  <si>
    <t>P080016-101</t>
  </si>
  <si>
    <t>DMCS Voorz studentenpart - bestuursbeurzen</t>
  </si>
  <si>
    <t>P080016-102</t>
  </si>
  <si>
    <t>DMCS Voorz studentenpart - ondersteuningsact</t>
  </si>
  <si>
    <t>P080017-100</t>
  </si>
  <si>
    <t>DMCS M&amp;C Adv Analyse en Strategie</t>
  </si>
  <si>
    <t>P080018-100</t>
  </si>
  <si>
    <t>DMCS M&amp;C CMM - Algemeen</t>
  </si>
  <si>
    <t>P080018-101</t>
  </si>
  <si>
    <t>DMCS M&amp;C CMM - Corporate</t>
  </si>
  <si>
    <t>P080018-102</t>
  </si>
  <si>
    <t>DMCS M&amp;C CMM - Werving/Voorlichting</t>
  </si>
  <si>
    <t>P080018-103</t>
  </si>
  <si>
    <t>DMCS M&amp;C CMM - Deeltijd</t>
  </si>
  <si>
    <t>P080018-104</t>
  </si>
  <si>
    <t>DMCS M&amp;C CMM – Merkontwikkeling</t>
  </si>
  <si>
    <t>P080018-105</t>
  </si>
  <si>
    <t>DMCS M&amp;C CMM – Sponsoring</t>
  </si>
  <si>
    <t>P080018-106</t>
  </si>
  <si>
    <t>DMCS M&amp;C CMM – Alumni</t>
  </si>
  <si>
    <t>P080018-107</t>
  </si>
  <si>
    <t>DMCS M&amp;C CMM – Campagnes</t>
  </si>
  <si>
    <t>P080018-108</t>
  </si>
  <si>
    <t>DMCS M&amp;C CMM – Pers</t>
  </si>
  <si>
    <t>P080018-109</t>
  </si>
  <si>
    <t>DMCS M&amp;C CMM – Social Media</t>
  </si>
  <si>
    <t>P080018-110</t>
  </si>
  <si>
    <t>DMCS M&amp;C CMM – Diversen online</t>
  </si>
  <si>
    <t>P080018-111</t>
  </si>
  <si>
    <t>DMCS M&amp;C CMM – Contentcreatie</t>
  </si>
  <si>
    <t>P080019-100</t>
  </si>
  <si>
    <t>DMCS M&amp;C RAC Algemeen</t>
  </si>
  <si>
    <t>P080019-101</t>
  </si>
  <si>
    <t>DMCS M&amp;C RAC AD Corporate</t>
  </si>
  <si>
    <t>P080019-102</t>
  </si>
  <si>
    <t>DMCS M&amp;C RAC AD Externe voorlichting</t>
  </si>
  <si>
    <t>P080019-103</t>
  </si>
  <si>
    <t>DMCS M&amp;C RAC AD Open dagen en proefstuderen</t>
  </si>
  <si>
    <t>P080019-104</t>
  </si>
  <si>
    <t>DMCS M&amp;C RAC AD websites</t>
  </si>
  <si>
    <t>P080019-105</t>
  </si>
  <si>
    <t>DMCS M&amp;C RAC AD Marktonderzoek</t>
  </si>
  <si>
    <t>P080020-100</t>
  </si>
  <si>
    <t>DMCS M&amp;C Real Events VT - alg</t>
  </si>
  <si>
    <t>P080020-101</t>
  </si>
  <si>
    <t>DMCS M&amp;C Real Events VT - open dag</t>
  </si>
  <si>
    <t>P080020-102</t>
  </si>
  <si>
    <t>DMCS M&amp;C Real Events VT - open avond</t>
  </si>
  <si>
    <t>P080020-103</t>
  </si>
  <si>
    <t>DMCS M&amp;C Real Events VT - voorl.act.</t>
  </si>
  <si>
    <t>P080020-104</t>
  </si>
  <si>
    <t>DMCS M&amp;C Real Events VT - KTW</t>
  </si>
  <si>
    <t>P080020-105</t>
  </si>
  <si>
    <t>DMCS M&amp;C Real Events VT - inspiratiesessies</t>
  </si>
  <si>
    <t>P080020-106</t>
  </si>
  <si>
    <t>DMCS M&amp;C Real Events VT - vernieuwen cm</t>
  </si>
  <si>
    <t>P080020-107</t>
  </si>
  <si>
    <t>DMCS M&amp;C Real Events VT - verbeteren onl. com</t>
  </si>
  <si>
    <t>P080020-108</t>
  </si>
  <si>
    <t>DMCS M&amp;C Real Events VT - minormarkt</t>
  </si>
  <si>
    <t>P080020-109</t>
  </si>
  <si>
    <t>DMCS M&amp;C Real Events VT - techniek onderst</t>
  </si>
  <si>
    <t>P080021-100</t>
  </si>
  <si>
    <t>DMCS M&amp;C Real Events Int - alg</t>
  </si>
  <si>
    <t>P080021-101</t>
  </si>
  <si>
    <t>DMCS M&amp;C Real Events Int - intro Breda</t>
  </si>
  <si>
    <t>P080021-102</t>
  </si>
  <si>
    <t>DMCS M&amp;C Real Events Int - intro DB</t>
  </si>
  <si>
    <t>P080021-103</t>
  </si>
  <si>
    <t>DMCS M&amp;C Real Events Int - stadsbrede intro</t>
  </si>
  <si>
    <t>P080021-107</t>
  </si>
  <si>
    <t>DMCS M&amp;C Real Events Int - Tour d 'Avans</t>
  </si>
  <si>
    <t>P080021-109</t>
  </si>
  <si>
    <t>DMCS M&amp;C Real Events Int - kick off</t>
  </si>
  <si>
    <t>P080021-110</t>
  </si>
  <si>
    <t>DMCS M&amp;C Real Events Int - OWD</t>
  </si>
  <si>
    <t>P080022-100</t>
  </si>
  <si>
    <t>DMCS M&amp;C Real Events Ext - alg</t>
  </si>
  <si>
    <t>P080022-108</t>
  </si>
  <si>
    <t>DMCS M&amp;C Real Events Ext - lectorale redes</t>
  </si>
  <si>
    <t>P080023-100</t>
  </si>
  <si>
    <t>DMCS M&amp;C Realisatie algemene eventkosten</t>
  </si>
  <si>
    <t>P080024-100</t>
  </si>
  <si>
    <t>DMCS M&amp;C Real relatiebeheer - alg</t>
  </si>
  <si>
    <t>P080024-101</t>
  </si>
  <si>
    <t>DMCS M&amp;C Real relatiebeheer - schoolbezoeken</t>
  </si>
  <si>
    <t>P080024-102</t>
  </si>
  <si>
    <t>DMCS M&amp;C Real relatiebeheer - intern advies</t>
  </si>
  <si>
    <t>P080024-103</t>
  </si>
  <si>
    <t>DMCS M&amp;C Real relatiebeheer - decanenkring</t>
  </si>
  <si>
    <t>P080025-100</t>
  </si>
  <si>
    <t>DMCS M&amp;C Real Netwerk VO-HO W-Brab - alg</t>
  </si>
  <si>
    <t>P080025-101</t>
  </si>
  <si>
    <t>DMCS M&amp;C Real Netwerk VO-HO W-Brab 17-18</t>
  </si>
  <si>
    <t>P080025-102</t>
  </si>
  <si>
    <t>DMCS M&amp;C Real Netwerk VO-HO W-Brab 18-19</t>
  </si>
  <si>
    <t>P080026-100</t>
  </si>
  <si>
    <t>DMCS M&amp;C Real Netwerk VO-HBO DB - alg</t>
  </si>
  <si>
    <t>P080026-101</t>
  </si>
  <si>
    <t>DMCS M&amp;C Real Netwerk VO-HBO DB 17-18</t>
  </si>
  <si>
    <t>P080026-102</t>
  </si>
  <si>
    <t>DMCS M&amp;C Real Netwerk VO-HBO DB 18-19</t>
  </si>
  <si>
    <t>P080027-100</t>
  </si>
  <si>
    <t>DMCS M&amp;C Real Regionaal MBO-Avans - alg</t>
  </si>
  <si>
    <t>P080027-101</t>
  </si>
  <si>
    <t>DMCS M&amp;C Real Regionaal MBO-Avans 17-18</t>
  </si>
  <si>
    <t>P080027-102</t>
  </si>
  <si>
    <t>DMCS M&amp;C Real Regionaal MBO-Avans 18-19</t>
  </si>
  <si>
    <t>P080028-100</t>
  </si>
  <si>
    <t>DMCS M&amp;C Realisatie Redactie - alg</t>
  </si>
  <si>
    <t>P080028-101</t>
  </si>
  <si>
    <t>DMCS M&amp;C Realisatie Redactie - freelancers</t>
  </si>
  <si>
    <t>P080028-102</t>
  </si>
  <si>
    <t>DMCS M&amp;C Realisatie Redactie - vertalingen</t>
  </si>
  <si>
    <t>P080029-100</t>
  </si>
  <si>
    <t>DMCS M&amp;C Realisatie congressen</t>
  </si>
  <si>
    <t>P080030-100</t>
  </si>
  <si>
    <t>DMCS M&amp;C Op Locatie deeltijdmiddelen</t>
  </si>
  <si>
    <t>P080031-100</t>
  </si>
  <si>
    <t>DMCS Punt Magazine/Website - alg</t>
  </si>
  <si>
    <t>P080031-101</t>
  </si>
  <si>
    <t>DMCS Punt Magazine/Website - magazine</t>
  </si>
  <si>
    <t>P080031-102</t>
  </si>
  <si>
    <t>DMCS Punt Magazine/Website - website</t>
  </si>
  <si>
    <t>P080032-100</t>
  </si>
  <si>
    <t>DMCS Algemeen Ziektevervanging</t>
  </si>
  <si>
    <t>P080033-100</t>
  </si>
  <si>
    <t>DMCS Man. Pr. Privacy</t>
  </si>
  <si>
    <t>P080034-100</t>
  </si>
  <si>
    <t>DMCS Team BB - promostudenten aca's</t>
  </si>
  <si>
    <t>P080035-100</t>
  </si>
  <si>
    <t>DMCS Team BB - promostudenten doorbelasten</t>
  </si>
  <si>
    <t>P080036-100</t>
  </si>
  <si>
    <t>DMCS Juridisch team FOS</t>
  </si>
  <si>
    <t>P080037-100</t>
  </si>
  <si>
    <t>DMCS Juridisch team Beroepszaken</t>
  </si>
  <si>
    <t>P080038-100</t>
  </si>
  <si>
    <t>DMCS I&amp;PM Middelen beheer - alg</t>
  </si>
  <si>
    <t>P080038-101</t>
  </si>
  <si>
    <t>DMCS I&amp;PM Middelen beheer - Summit</t>
  </si>
  <si>
    <t>P080038-102</t>
  </si>
  <si>
    <t>DMCS I&amp;PM Middelen beheer - intranet</t>
  </si>
  <si>
    <t>P080038-103</t>
  </si>
  <si>
    <t>DMCS I&amp;PM Middelen beheer - Narrowcasting</t>
  </si>
  <si>
    <t>P080038-104</t>
  </si>
  <si>
    <t>DMCS I&amp;PM Middelen beheer - Copernica</t>
  </si>
  <si>
    <t>P080038-105</t>
  </si>
  <si>
    <t>DMCS I&amp;PM Middelen beheer - superoffice</t>
  </si>
  <si>
    <t>P080038-106</t>
  </si>
  <si>
    <t>DMCS I&amp;PM Middelen beheer - internet</t>
  </si>
  <si>
    <t>P080038-107</t>
  </si>
  <si>
    <t>DMCS I&amp;PM Middelen beheer - Man.info</t>
  </si>
  <si>
    <t>P080038-108</t>
  </si>
  <si>
    <t>DMCS I&amp;PM Middelen beheer - licenties</t>
  </si>
  <si>
    <t>P080040-100</t>
  </si>
  <si>
    <t>DMCS Erasmus 2016-2017 - Algemeen</t>
  </si>
  <si>
    <t>P080040-101</t>
  </si>
  <si>
    <t>DMCS Erasmus 2016-2017 - Studie</t>
  </si>
  <si>
    <t>P080040-102</t>
  </si>
  <si>
    <t>DMCS Erasmus 2016-2017 - Stage</t>
  </si>
  <si>
    <t>P080040-103</t>
  </si>
  <si>
    <t>DMCS Erasmus 2016-2017 - Onderwijsopdrachten</t>
  </si>
  <si>
    <t>P080040-104</t>
  </si>
  <si>
    <t>DMCS Erasmus 2016-2017 - Staftrainingen</t>
  </si>
  <si>
    <t>P080040-105</t>
  </si>
  <si>
    <t>DMCS Erasmus 2016-2017 - Organisatie Mobiliteit</t>
  </si>
  <si>
    <t>P080041-100</t>
  </si>
  <si>
    <t>DMCS Erasmus 2017-2018 - Algemeen</t>
  </si>
  <si>
    <t>P080041-101</t>
  </si>
  <si>
    <t>DMCS Erasmus 2017-2018 - Studie</t>
  </si>
  <si>
    <t>P080041-102</t>
  </si>
  <si>
    <t>DMCS Erasmus 2017-2018 - Stage</t>
  </si>
  <si>
    <t>P080041-103</t>
  </si>
  <si>
    <t>DMCS Erasmus 2017-2018 - Onderwijsopdrachten</t>
  </si>
  <si>
    <t>P080041-104</t>
  </si>
  <si>
    <t>DMCS Erasmus 2017-2018 - Staftrainingen</t>
  </si>
  <si>
    <t>P080041-105</t>
  </si>
  <si>
    <t>DMCS Erasmus 2017-2018 - Organisatie Mobiliteit</t>
  </si>
  <si>
    <t>P080042-100</t>
  </si>
  <si>
    <t>DMCS Erasmus 2018-2019 - algemeen</t>
  </si>
  <si>
    <t>P080042-101</t>
  </si>
  <si>
    <t>DMCS Erasmus 2018-2019 - Studie</t>
  </si>
  <si>
    <t>P080042-102</t>
  </si>
  <si>
    <t>DMCS Erasmus 2018-2019 - Stage</t>
  </si>
  <si>
    <t>P080042-103</t>
  </si>
  <si>
    <t>DMCS Erasmus 2018-2019 - onderwijsopdrachten</t>
  </si>
  <si>
    <t>P080042-104</t>
  </si>
  <si>
    <t>DMCS Erasmus 2018-2019 - staftrainingen</t>
  </si>
  <si>
    <t>P080042-105</t>
  </si>
  <si>
    <t>DMCS Erasmus 2018-2019 - Organisatie Mobiliteit</t>
  </si>
  <si>
    <t>P080100-100</t>
  </si>
  <si>
    <t>DMCS scholing</t>
  </si>
  <si>
    <t>P080101-100</t>
  </si>
  <si>
    <t>DMCS Studentlabs Avans breed Algemeen</t>
  </si>
  <si>
    <t>P080101-101</t>
  </si>
  <si>
    <t>DMCS Studentlabs Avans breed Themamiddagen</t>
  </si>
  <si>
    <t>P080101-102</t>
  </si>
  <si>
    <t>DMCS Studentlabs Avans breed Studiemaatje</t>
  </si>
  <si>
    <t>P080101-103</t>
  </si>
  <si>
    <t>DMCS Studentlabs Avans breed Projectmanagmnt</t>
  </si>
  <si>
    <t>P080102-100</t>
  </si>
  <si>
    <t>DMCS HBO Intro Breda - Algemeen</t>
  </si>
  <si>
    <t>P080102-101</t>
  </si>
  <si>
    <t>DMCS HBO Intro Breda - 2018</t>
  </si>
  <si>
    <t>P080102-102</t>
  </si>
  <si>
    <t>DMCS HBO Intro Breda - 2019</t>
  </si>
  <si>
    <t>P080103-100</t>
  </si>
  <si>
    <t>DMCS HBO Intro Den Bosch - Algemeen</t>
  </si>
  <si>
    <t>P080103-101</t>
  </si>
  <si>
    <t>DMCS HBO Intro Den Bosch - 2018</t>
  </si>
  <si>
    <t>P080103-102</t>
  </si>
  <si>
    <t>DMCS HBO Intro Den Bosch - 2019</t>
  </si>
  <si>
    <t>P080104-100</t>
  </si>
  <si>
    <t>P080105-100</t>
  </si>
  <si>
    <t>DMCS Ambitie 2020-2025 - Algemeen</t>
  </si>
  <si>
    <t>P080106-100</t>
  </si>
  <si>
    <t>DMCS Studentlabs Economie - Algemeen</t>
  </si>
  <si>
    <t>P080106-101</t>
  </si>
  <si>
    <t>DMCS Studentlabs Economie - Themamiddagen</t>
  </si>
  <si>
    <t>P080106-102</t>
  </si>
  <si>
    <t>DMCS Studentlabs Economie - Website SLIM</t>
  </si>
  <si>
    <t>P080106-103</t>
  </si>
  <si>
    <t>DMCS Studentlabs Economie - Projectmanagem.</t>
  </si>
  <si>
    <t>P080107-100</t>
  </si>
  <si>
    <t>P080108-100</t>
  </si>
  <si>
    <t>P080109-100</t>
  </si>
  <si>
    <t>DMCS Erasmus 2019-2020 Algemeen</t>
  </si>
  <si>
    <t>P080109-101</t>
  </si>
  <si>
    <t>DMCS Erasmus 2019-2020 Stud.mob. Studie</t>
  </si>
  <si>
    <t>P080109-102</t>
  </si>
  <si>
    <t>DMCS Erasmus 2019-2020 Stud.mob. Stage</t>
  </si>
  <si>
    <t>P080109-103</t>
  </si>
  <si>
    <t>DMCS Erasmus 2019-2020 Onderwijsopdrachten</t>
  </si>
  <si>
    <t>P080109-104</t>
  </si>
  <si>
    <t>DMCS Erasmus 2019-2020 Staftrainingen</t>
  </si>
  <si>
    <t>P080109-105</t>
  </si>
  <si>
    <t>DMCS Erasmus 2019-2020 Organisatiemob.</t>
  </si>
  <si>
    <t>P090001-100</t>
  </si>
  <si>
    <t>CvB secr. Algemeen secretariaat</t>
  </si>
  <si>
    <t>P090001-101</t>
  </si>
  <si>
    <t>CvB Secretaris Hogeschoolkosten</t>
  </si>
  <si>
    <t>P090001-102</t>
  </si>
  <si>
    <t>CvB Secr. Vereniging oud medewerkers</t>
  </si>
  <si>
    <t>P090001-103</t>
  </si>
  <si>
    <t>CvB Secr. Tour d'avans</t>
  </si>
  <si>
    <t>P090003-100</t>
  </si>
  <si>
    <t>CvB Avans Duurzaam - Algemeen</t>
  </si>
  <si>
    <t>P090003-101</t>
  </si>
  <si>
    <t>CvB Avans Duurzaam - Programmateam Duurzaamheid</t>
  </si>
  <si>
    <t>P090003-102</t>
  </si>
  <si>
    <t>CvB Avans Duurzaam - Project GreenOffice</t>
  </si>
  <si>
    <t>P090003-103</t>
  </si>
  <si>
    <t>CvB Avans Duurzaam - Duurzaam vervoer</t>
  </si>
  <si>
    <t>P090003-104</t>
  </si>
  <si>
    <t>CvB Avans Duurzaam - Project Netwerk</t>
  </si>
  <si>
    <t>P090003-105</t>
  </si>
  <si>
    <t>CvB Avans Duurzaam-Zichtbaar duurz. bedrijfsv</t>
  </si>
  <si>
    <t>P090003-106</t>
  </si>
  <si>
    <t>CvB Avans Duurzaam - Vooronderzoek concretisering</t>
  </si>
  <si>
    <t>P090004-100</t>
  </si>
  <si>
    <t>CvB AD-project Ontwikkeling Biobased Economy</t>
  </si>
  <si>
    <t>P090004-101</t>
  </si>
  <si>
    <t>CvB AD-project Ontwikkeling Built environm</t>
  </si>
  <si>
    <t>P090004-102</t>
  </si>
  <si>
    <t>CvB AD-project Ontwikkeling Business</t>
  </si>
  <si>
    <t>P090004-103</t>
  </si>
  <si>
    <t>CvB AD-project Ontwikkeling Communicatie</t>
  </si>
  <si>
    <t>P090004-104</t>
  </si>
  <si>
    <t>CvB AD-project Ontwikkeling Engineering</t>
  </si>
  <si>
    <t>P090004-105</t>
  </si>
  <si>
    <t>CvB AD-project Ontwikkeling Finance</t>
  </si>
  <si>
    <t>P090004-106</t>
  </si>
  <si>
    <t>CvB AD-project Ontwikkeling Health &amp; Soc. W</t>
  </si>
  <si>
    <t>P090004-108</t>
  </si>
  <si>
    <t>CvB AD-project Ontwikkeling HRM</t>
  </si>
  <si>
    <t>P090004-109</t>
  </si>
  <si>
    <t>CvB AD-project Ontwikkeling ICT</t>
  </si>
  <si>
    <t>P090004-110</t>
  </si>
  <si>
    <t>CvB AD-project Ontwikkeling Logistiek</t>
  </si>
  <si>
    <t>P090004-111</t>
  </si>
  <si>
    <t>CvB AD-project Ontwikkeling Marketing</t>
  </si>
  <si>
    <t>P090004-112</t>
  </si>
  <si>
    <t>CvB AD-project Ontwikkeling Management</t>
  </si>
  <si>
    <t>P090004-113</t>
  </si>
  <si>
    <t>CvB AD-project Ontwikkeling Ondernemen</t>
  </si>
  <si>
    <t>P090004-115</t>
  </si>
  <si>
    <t>CvB AD-project Werkgroep Accreditatie</t>
  </si>
  <si>
    <t>P090004-116</t>
  </si>
  <si>
    <t>CvB AD-project Werkgroep Bedrijfsvoering</t>
  </si>
  <si>
    <t>P090004-117</t>
  </si>
  <si>
    <t>CvB AD-project Werkgroep Marketing</t>
  </si>
  <si>
    <t>P090004-118</t>
  </si>
  <si>
    <t>CvB AD-project Organisatieontwikkeling</t>
  </si>
  <si>
    <t>P090004-119</t>
  </si>
  <si>
    <t>CvB AD-project Kosten onvoorzien</t>
  </si>
  <si>
    <t>P090004-120</t>
  </si>
  <si>
    <t>CvB AD-project Projectmanagement algemeen</t>
  </si>
  <si>
    <t>P090004-121</t>
  </si>
  <si>
    <t>CvB AD-project Projectondersteuning algemeen</t>
  </si>
  <si>
    <t>P090004-122</t>
  </si>
  <si>
    <t>CvB AD-project Werkgroep Portfolio</t>
  </si>
  <si>
    <t>P090004-123</t>
  </si>
  <si>
    <t>CvB AD-project Werkgroep Studiesucces</t>
  </si>
  <si>
    <t>P090004-124</t>
  </si>
  <si>
    <t>CvB AD-project Werkgroep Werkveld</t>
  </si>
  <si>
    <t>P090004-125</t>
  </si>
  <si>
    <t>CvB AD-project Procesbegeleiding</t>
  </si>
  <si>
    <t>P090005-100</t>
  </si>
  <si>
    <t>CvB Beagle Advies</t>
  </si>
  <si>
    <t>P090005-101</t>
  </si>
  <si>
    <t>CvB Beagle Coördinatie, kwartiermakerij</t>
  </si>
  <si>
    <t>P090005-102</t>
  </si>
  <si>
    <t>CvB Beagle Secretariaat, communicatie</t>
  </si>
  <si>
    <t>P090005-103</t>
  </si>
  <si>
    <t>CvB Beagle Coördinatieteam</t>
  </si>
  <si>
    <t>P090005-104</t>
  </si>
  <si>
    <t>CvB Beagle Inspiratiesessies</t>
  </si>
  <si>
    <t>P090005-105</t>
  </si>
  <si>
    <t>CvB Beagle Innovatieve zoektochten</t>
  </si>
  <si>
    <t>P090005-106</t>
  </si>
  <si>
    <t>CvB Beagle Kennistafels</t>
  </si>
  <si>
    <t>P090005-107</t>
  </si>
  <si>
    <t>CvB Beagle Kwartiermakerij</t>
  </si>
  <si>
    <t>P090005-108</t>
  </si>
  <si>
    <t>CvB Beagle Monitor effect/kwaliteit</t>
  </si>
  <si>
    <t>P090005-109</t>
  </si>
  <si>
    <t>CvB Beagle Proeftuinen</t>
  </si>
  <si>
    <t>P091001-100</t>
  </si>
  <si>
    <t>IB VenH inventaris algemeen</t>
  </si>
  <si>
    <t>P091001-101</t>
  </si>
  <si>
    <t>IB VenH inv geluid reducerend gordijn OAS25</t>
  </si>
  <si>
    <t>P091001-102</t>
  </si>
  <si>
    <t>IB VenH inventaris Whiteboard wandjes</t>
  </si>
  <si>
    <t>P091001-103</t>
  </si>
  <si>
    <t>IB VenH inv Herinrichting praktijklokalen</t>
  </si>
  <si>
    <t>P091001-104</t>
  </si>
  <si>
    <t>IB VenH inv nieuwe verrijdbare schotten</t>
  </si>
  <si>
    <t>P091001-105</t>
  </si>
  <si>
    <t>IB VenH inventaris 2 move-it tafels 150x150</t>
  </si>
  <si>
    <t>P091001-106</t>
  </si>
  <si>
    <t>IB VenH inventaris 12 vergaderstoelen</t>
  </si>
  <si>
    <t>P091001-107</t>
  </si>
  <si>
    <t>IB VenH inventaris verrijdbare wanden</t>
  </si>
  <si>
    <t>P091001-108</t>
  </si>
  <si>
    <t>IB VenH inventaris Kluisjes</t>
  </si>
  <si>
    <t>P091001-109</t>
  </si>
  <si>
    <t>IB VenH inventaris Beveiligingscamera HA425</t>
  </si>
  <si>
    <t>P091001-110</t>
  </si>
  <si>
    <t>IB VenH inv STP Aankleding 2e verdieping</t>
  </si>
  <si>
    <t>P091001-111</t>
  </si>
  <si>
    <t>IB VenH inv STP Interieur 3e verdieping</t>
  </si>
  <si>
    <t>P091001-112</t>
  </si>
  <si>
    <t>IB VenH inv Studentwerkplekken creeren</t>
  </si>
  <si>
    <t>P091001-113</t>
  </si>
  <si>
    <t>IB VenH inv STP Uitnodigender maken entree</t>
  </si>
  <si>
    <t>P091001-114</t>
  </si>
  <si>
    <t>IB VenH inventaris 6 verrijdbare schermen AD</t>
  </si>
  <si>
    <t>P091001-115</t>
  </si>
  <si>
    <t>IB VenH inventaris Kastkluisjes</t>
  </si>
  <si>
    <t>P091001-116</t>
  </si>
  <si>
    <t>IB VenH inv ASB Lockers voor medewerkers</t>
  </si>
  <si>
    <t>P091001-117</t>
  </si>
  <si>
    <t>IB VenH inv gebruik 'treincoupes' in OG339</t>
  </si>
  <si>
    <t>P091001-118</t>
  </si>
  <si>
    <t>IB VenH inventaris Budget meubilair</t>
  </si>
  <si>
    <t>P091001-119</t>
  </si>
  <si>
    <t>IB VenH inv Vervangen van evenementschotten</t>
  </si>
  <si>
    <t>P091001-120</t>
  </si>
  <si>
    <t>IB VenH inv HB206 herinrichting</t>
  </si>
  <si>
    <t>P091001-121</t>
  </si>
  <si>
    <t>P091001-122</t>
  </si>
  <si>
    <t>IB VenH inventaris Herindeling meubilair</t>
  </si>
  <si>
    <t>P091001-123</t>
  </si>
  <si>
    <t>IB VenH inv HQ Kantoorruimte voor DP&amp;O</t>
  </si>
  <si>
    <t>P091001-124</t>
  </si>
  <si>
    <t>P091001-125</t>
  </si>
  <si>
    <t>IB VenH inventaris Toename vraag pc lokalen</t>
  </si>
  <si>
    <t>P091001-126</t>
  </si>
  <si>
    <t>IB VenH inv TRZ Ruimte TA101 aanpassen</t>
  </si>
  <si>
    <t>P091001-127</t>
  </si>
  <si>
    <t>IB VenH inv GZT verhuizen van SPW naar HSL</t>
  </si>
  <si>
    <t>P091001-128</t>
  </si>
  <si>
    <t>IB VenH inv Tafels OWB215</t>
  </si>
  <si>
    <t>P091001-129</t>
  </si>
  <si>
    <t>IB VenH Labs en Expohal LDS</t>
  </si>
  <si>
    <t>P091001-130</t>
  </si>
  <si>
    <t>IB VenH inv Xplora Leertuin HSL</t>
  </si>
  <si>
    <t>P091001-131</t>
  </si>
  <si>
    <t>IB VenH inv Verhuizingen diensten DBS</t>
  </si>
  <si>
    <t>P091001-132</t>
  </si>
  <si>
    <t>IB VenH inventaris herinrichten simcel CHL</t>
  </si>
  <si>
    <t>P091001-133</t>
  </si>
  <si>
    <t>IB VenH mob. tussenwanden zwenkwielen</t>
  </si>
  <si>
    <t>P091001-134</t>
  </si>
  <si>
    <t>IB VenH Meubilair huiskamer AOMI</t>
  </si>
  <si>
    <t>P091001-135</t>
  </si>
  <si>
    <t>IB VenH Leertuin ontw. Xplora leerjaar 3</t>
  </si>
  <si>
    <t>P091001-136</t>
  </si>
  <si>
    <t>IB VenH Inrichting ruimte AMBM HA522</t>
  </si>
  <si>
    <t>P091001-137</t>
  </si>
  <si>
    <t>IB VenH Meubilair vergaderruimte ASIS</t>
  </si>
  <si>
    <t>P091001-138</t>
  </si>
  <si>
    <t>IB VenH Herinrichting + aankleding</t>
  </si>
  <si>
    <t>P091001-139</t>
  </si>
  <si>
    <t>IB VenH Dedicated trainingslokalen AVB</t>
  </si>
  <si>
    <t>P091001-140</t>
  </si>
  <si>
    <t>IB VenH Meubilair propedeuse AKV/Bkl</t>
  </si>
  <si>
    <t>P091001-141</t>
  </si>
  <si>
    <t>IB VenH Meubilair diversen AKV Bkl</t>
  </si>
  <si>
    <t>P091001-142</t>
  </si>
  <si>
    <t>IB VenH Herinrichten pantry PABO</t>
  </si>
  <si>
    <t>P091001-143</t>
  </si>
  <si>
    <t>IB VenH Generiek budget meubilair</t>
  </si>
  <si>
    <t>P091001-144</t>
  </si>
  <si>
    <t>IB VenH twee kasten AAAD</t>
  </si>
  <si>
    <t>P091001-145</t>
  </si>
  <si>
    <t>IB VenH Kluisjes voor studenten AAAD</t>
  </si>
  <si>
    <t>P091001-146</t>
  </si>
  <si>
    <t>IB VenH Meubilair projectbureau ACUE</t>
  </si>
  <si>
    <t>P091001-147</t>
  </si>
  <si>
    <t>IB VenH Aanpassen infra + inrichting</t>
  </si>
  <si>
    <t>P091001-148</t>
  </si>
  <si>
    <t>IB VenH Treincoupés HC302 AGZ</t>
  </si>
  <si>
    <t>P091001-149</t>
  </si>
  <si>
    <t>IB VenH Concentratiewerk./roomdivid</t>
  </si>
  <si>
    <t>P091001-150</t>
  </si>
  <si>
    <t>IB VenH inr ruimte (OG230,OF205,doc.kamers)</t>
  </si>
  <si>
    <t>P091001-151</t>
  </si>
  <si>
    <t>IB VenH Buro BA169</t>
  </si>
  <si>
    <t>P091001-152</t>
  </si>
  <si>
    <t>IB VenH AKV Move it tafel 160x80 BC118</t>
  </si>
  <si>
    <t>P091001-153</t>
  </si>
  <si>
    <t>IB VenH AKV Bureaustoel student BC118</t>
  </si>
  <si>
    <t>P091001-154</t>
  </si>
  <si>
    <t>IB VenH AKV BC1 tafels 160x80</t>
  </si>
  <si>
    <t>P091001-155</t>
  </si>
  <si>
    <t>IB VenH Meubilair werkruimte Xplora Hsl</t>
  </si>
  <si>
    <t>P091001-156</t>
  </si>
  <si>
    <t>IB VenH KIO meubilair</t>
  </si>
  <si>
    <t>P091001-157</t>
  </si>
  <si>
    <t>IB VenH inventaris entree Hsl</t>
  </si>
  <si>
    <t>P091001-158</t>
  </si>
  <si>
    <t>IB VenH inv Aanschaf whiteboards AGZ</t>
  </si>
  <si>
    <t>P091001-159</t>
  </si>
  <si>
    <t>IB VenH inv Meubilair STP/herindeling SP101</t>
  </si>
  <si>
    <t>P091002-100</t>
  </si>
  <si>
    <t>IB DIF FAC RPA/BBC</t>
  </si>
  <si>
    <t>P091002-101</t>
  </si>
  <si>
    <t>IB DIF Fac vervanging keukenapparatuur</t>
  </si>
  <si>
    <t>P091002-102</t>
  </si>
  <si>
    <t>IB DIF Fac Groenvoorziening</t>
  </si>
  <si>
    <t>P091002-103</t>
  </si>
  <si>
    <t>IB DIF Fac Dienstfietsen</t>
  </si>
  <si>
    <t>P091002-104</t>
  </si>
  <si>
    <t>IB DIF Fac TRZ Ruimte TA101 aanpassen</t>
  </si>
  <si>
    <t>P091002-105</t>
  </si>
  <si>
    <t>IB DIF FAC Palletwagen post</t>
  </si>
  <si>
    <t>P091002-106</t>
  </si>
  <si>
    <t>IB DIF FAC Dienstfietsen Bkl</t>
  </si>
  <si>
    <t>P091002-107</t>
  </si>
  <si>
    <t>IB DIF FAC Analoge nr digitale camera's Hsl</t>
  </si>
  <si>
    <t>P091002-108</t>
  </si>
  <si>
    <t>IB DIF FAC KNX Paneel vervangen Hsl</t>
  </si>
  <si>
    <t>P091002-109</t>
  </si>
  <si>
    <t>IB DIF FAC Vervanging bedrijfskleding</t>
  </si>
  <si>
    <t>P091002-111</t>
  </si>
  <si>
    <t>IB DIF Fac vervanging keukenapparatuur (19)</t>
  </si>
  <si>
    <t>P091002-112</t>
  </si>
  <si>
    <t>IB DIF FAC RPA/BBC Aanschaf Frankeermachine</t>
  </si>
  <si>
    <t>P091002-113</t>
  </si>
  <si>
    <t>IB DIF FAC Diversen</t>
  </si>
  <si>
    <t>P091003-100</t>
  </si>
  <si>
    <t>IB DIF FAC Catering aftrekbaar</t>
  </si>
  <si>
    <t>P091004-100</t>
  </si>
  <si>
    <t>IB DIF ICT-BO</t>
  </si>
  <si>
    <t>P091004-101</t>
  </si>
  <si>
    <t>IB ICT-BO DBS presentatieschermen DMCS 305</t>
  </si>
  <si>
    <t>P091004-102</t>
  </si>
  <si>
    <t>IB ICT-BO DBS presentatieschermen DMCS 310</t>
  </si>
  <si>
    <t>P091004-103</t>
  </si>
  <si>
    <t>IB ICT-BO Vervanging Core-switches</t>
  </si>
  <si>
    <t>P091004-104</t>
  </si>
  <si>
    <t>IB ICT-BO Vervanging 1U Access-switches</t>
  </si>
  <si>
    <t>P091004-105</t>
  </si>
  <si>
    <t>IB ICT-BO Spare netwerk Access</t>
  </si>
  <si>
    <t>P091004-106</t>
  </si>
  <si>
    <t>IB ICT-BO Capacity SSD Disk Den Bosch</t>
  </si>
  <si>
    <t>P091004-107</t>
  </si>
  <si>
    <t>IB ICT-BO Wifi mobility Master VM</t>
  </si>
  <si>
    <t>P091004-108</t>
  </si>
  <si>
    <t>IB ICT-BO Innovatiebudget</t>
  </si>
  <si>
    <t>P091004-109</t>
  </si>
  <si>
    <t>IB ICT-BO Extra Drivecage HPDL380G9</t>
  </si>
  <si>
    <t>P091004-110</t>
  </si>
  <si>
    <t>IB ICT-BO ICT beheer laptops Windows</t>
  </si>
  <si>
    <t>P091004-111</t>
  </si>
  <si>
    <t>IB ICT-BO Uitbreiding CIFS omgeving Breda</t>
  </si>
  <si>
    <t>P091004-112</t>
  </si>
  <si>
    <t>IB ICT-BO Extra 400 SSD Flash tier Breda 1/2</t>
  </si>
  <si>
    <t>P091004-113</t>
  </si>
  <si>
    <t>IB ICT-BO Backup omgeving hardware</t>
  </si>
  <si>
    <t>P091004-114</t>
  </si>
  <si>
    <t>IB ICT-BO Backup omgeving software</t>
  </si>
  <si>
    <t>P091004-115</t>
  </si>
  <si>
    <t>IB ICT-BO Reguliere Serververvanging</t>
  </si>
  <si>
    <t>P091004-116</t>
  </si>
  <si>
    <t>IB ICT-BO Intern geheugen vSan</t>
  </si>
  <si>
    <t>P091004-117</t>
  </si>
  <si>
    <t>IB ICT-BO Vervangen van KVM omgeving</t>
  </si>
  <si>
    <t>P091004-118</t>
  </si>
  <si>
    <t>IB ICT-BO Innovatie netwerk SUP9</t>
  </si>
  <si>
    <t>P091004-119</t>
  </si>
  <si>
    <t>IB ICT-BO Innovatie netwerk SUPL9</t>
  </si>
  <si>
    <t>P091004-120</t>
  </si>
  <si>
    <t>IB ICT-BO Splunk systeem</t>
  </si>
  <si>
    <t>P091004-121</t>
  </si>
  <si>
    <t>IB ICT-BO Extra 1.6 Tb SSD Capacity Tier (Breda)</t>
  </si>
  <si>
    <t>P091004-122</t>
  </si>
  <si>
    <t>P091004-123</t>
  </si>
  <si>
    <t>IB ICT-BO Reg. vervanging Access-switches</t>
  </si>
  <si>
    <t>P091004-124</t>
  </si>
  <si>
    <t>IB ICT-BO Reguliere uitbreiding Wi-Fi</t>
  </si>
  <si>
    <t>P091004-125</t>
  </si>
  <si>
    <t>IB ICT-BO Infrastructure/Cloud Monitoring</t>
  </si>
  <si>
    <t>P091004-126</t>
  </si>
  <si>
    <t>P091004-127</t>
  </si>
  <si>
    <t>IB ICT-BO Uitbr. CIFS omgeving Breda</t>
  </si>
  <si>
    <t>P091004-128</t>
  </si>
  <si>
    <t>IB ICT-BO Uitbreiding Backup omgeving</t>
  </si>
  <si>
    <t>P091004-129</t>
  </si>
  <si>
    <t>IB ICT-BO Uitbr. capaciteit vSan omgeving</t>
  </si>
  <si>
    <t>P091004-130</t>
  </si>
  <si>
    <t>IB ICT-BO Vervanging Commvault omgeving</t>
  </si>
  <si>
    <t>P091004-131</t>
  </si>
  <si>
    <t>P091005-100</t>
  </si>
  <si>
    <t>IB DIF ICT-I</t>
  </si>
  <si>
    <t>P091006-100</t>
  </si>
  <si>
    <t>IB DIF ICT-S</t>
  </si>
  <si>
    <t>P091006-101</t>
  </si>
  <si>
    <t>IB ICT-S laptop voor mobiele digiborden</t>
  </si>
  <si>
    <t>P091006-102</t>
  </si>
  <si>
    <t>IB ICT-S presenstatieschermen/narrowcasting</t>
  </si>
  <si>
    <t>P091006-103</t>
  </si>
  <si>
    <t>IB ICT-S GET-Lab PR&amp;V</t>
  </si>
  <si>
    <t>P091006-104</t>
  </si>
  <si>
    <t>IB ICT-S Smartboard/C-touch incl installatie</t>
  </si>
  <si>
    <t>P091006-105</t>
  </si>
  <si>
    <t>IB ICT-S Presentatiescherm 5e verd.</t>
  </si>
  <si>
    <t>P091006-106</t>
  </si>
  <si>
    <t>IB ICT-S 2 STP TV schermen 3e verdieping</t>
  </si>
  <si>
    <t>P091006-107</t>
  </si>
  <si>
    <t>IB ICT-S TV/ informaitiescherm 3e verdieping</t>
  </si>
  <si>
    <t>P091006-108</t>
  </si>
  <si>
    <t>IB ICT-S Narrowcasting scherm</t>
  </si>
  <si>
    <t>P091006-109</t>
  </si>
  <si>
    <t>IB ICT-S Vervanging laptops</t>
  </si>
  <si>
    <t>P091006-110</t>
  </si>
  <si>
    <t>IB ICT-S Uitbreiding laptops</t>
  </si>
  <si>
    <t>P091006-111</t>
  </si>
  <si>
    <t>IB ICT-S Uitbreiding laptops ICT-S | SL</t>
  </si>
  <si>
    <t>P091006-112</t>
  </si>
  <si>
    <t>IB ICT-S Vervanging desktops</t>
  </si>
  <si>
    <t>P091006-113</t>
  </si>
  <si>
    <t>IB ICT-S Vervanging mobiele telefoons</t>
  </si>
  <si>
    <t>P091006-114</t>
  </si>
  <si>
    <t>IB ICT-S Uitbreiding mobiele telefoons</t>
  </si>
  <si>
    <t>P091006-115</t>
  </si>
  <si>
    <t>IB ICT-S Vervanging digitale schermen</t>
  </si>
  <si>
    <t>P091006-116</t>
  </si>
  <si>
    <t>IB ICT-S Monitorscherm centrale hal LA</t>
  </si>
  <si>
    <t>P091006-117</t>
  </si>
  <si>
    <t>IB ICT-S Uitbreiding zuilen</t>
  </si>
  <si>
    <t>P091006-118</t>
  </si>
  <si>
    <t>IB ICT-S Toename vraag pc lokalen</t>
  </si>
  <si>
    <t>P091006-119</t>
  </si>
  <si>
    <t>IB ICT-S DBS presentatieschermen DMCS DB305</t>
  </si>
  <si>
    <t>P091006-120</t>
  </si>
  <si>
    <t>IB ICT-S DBS presentatieschermen DMCS DB310</t>
  </si>
  <si>
    <t>P091006-121</t>
  </si>
  <si>
    <t>IB DIF ICT-S Speakers Skype voor Business</t>
  </si>
  <si>
    <t>P091006-122</t>
  </si>
  <si>
    <t>IB DIF ICT-S 75 inch scherm (grote tv) AMBM</t>
  </si>
  <si>
    <t>P091006-123</t>
  </si>
  <si>
    <t>IB ICT-S Skype Business vergaderset HG301i</t>
  </si>
  <si>
    <t>P091006-124</t>
  </si>
  <si>
    <t>IB ICT-S Skype Business vergaderset HG301h</t>
  </si>
  <si>
    <t>P091006-125</t>
  </si>
  <si>
    <t>IB DIF-ICT-S Portable ConferenceCam</t>
  </si>
  <si>
    <t>P091006-126</t>
  </si>
  <si>
    <t>IB DIF-ICT-S Laptop klein</t>
  </si>
  <si>
    <t>P091006-127</t>
  </si>
  <si>
    <t>IB DIF-ICT-S Laptop groot</t>
  </si>
  <si>
    <t>P091006-128</t>
  </si>
  <si>
    <t>IB DIF-ICT-S Desktop naar laptop</t>
  </si>
  <si>
    <t>P091006-129</t>
  </si>
  <si>
    <t>IB DIF-ICT-S Workstations (specials)</t>
  </si>
  <si>
    <t>P091006-130</t>
  </si>
  <si>
    <t>IB DIF-ICT-S Laptop (groot &amp; klein)</t>
  </si>
  <si>
    <t>P091006-131</t>
  </si>
  <si>
    <t>P091006-132</t>
  </si>
  <si>
    <t>IB ICT-S Apple desktop (vervanging/nieuw)</t>
  </si>
  <si>
    <t>P091006-133</t>
  </si>
  <si>
    <t>IB DIF-ICT-S Apple (iPhone SE)</t>
  </si>
  <si>
    <t>P091006-134</t>
  </si>
  <si>
    <t>IB DIF-ICT-S Android</t>
  </si>
  <si>
    <t>P091006-135</t>
  </si>
  <si>
    <t>IB DIF-ICT-S iPad</t>
  </si>
  <si>
    <t>P091006-136</t>
  </si>
  <si>
    <t>IB DIF-ICT-S Android Tab</t>
  </si>
  <si>
    <t>P091006-137</t>
  </si>
  <si>
    <t>IB DIF-ICT-S Mobiele telefoon nieuw</t>
  </si>
  <si>
    <t>P091006-138</t>
  </si>
  <si>
    <t>IB DIF-ICT-S Smartboards oud</t>
  </si>
  <si>
    <t>P091006-139</t>
  </si>
  <si>
    <t>IB DIF-ICT-S Beamer Chl</t>
  </si>
  <si>
    <t>P091006-140</t>
  </si>
  <si>
    <t>IB DIF-ICT-S Beamer Hsl</t>
  </si>
  <si>
    <t>P091006-141</t>
  </si>
  <si>
    <t>IB DIF-ICT-S Digitaal scherm nieuw</t>
  </si>
  <si>
    <t>P091006-142</t>
  </si>
  <si>
    <t>IB DIF-ICT-S Uitleenmuur</t>
  </si>
  <si>
    <t>P091006-143</t>
  </si>
  <si>
    <t>IB DIF-ICT-S LIC Macbook Pro 2019 turnkey</t>
  </si>
  <si>
    <t>P091006-144</t>
  </si>
  <si>
    <t>IB DIF ICT-S AV Middelen STP/herind. SP101</t>
  </si>
  <si>
    <t>P091006-145</t>
  </si>
  <si>
    <t>IB DIF ICT-S Skype for Business</t>
  </si>
  <si>
    <t>P091007-100</t>
  </si>
  <si>
    <t>IB DIF RET</t>
  </si>
  <si>
    <t>P091008-100</t>
  </si>
  <si>
    <t>IB BO LIC</t>
  </si>
  <si>
    <t>P091008-101</t>
  </si>
  <si>
    <t>IB LIC Sony CX625 Handycam</t>
  </si>
  <si>
    <t>P091008-102</t>
  </si>
  <si>
    <t>IB LIC Fotografie Flitsset</t>
  </si>
  <si>
    <t>P091008-103</t>
  </si>
  <si>
    <t>IB LIC Multi-touchscreen op lift trolley</t>
  </si>
  <si>
    <t>P091008-104</t>
  </si>
  <si>
    <t>IB LIC Apple iPad Pro + toebehoren</t>
  </si>
  <si>
    <t>P091008-105</t>
  </si>
  <si>
    <t>IB LIC DSLR instap Canon EOS</t>
  </si>
  <si>
    <t>P091008-106</t>
  </si>
  <si>
    <t>IB LIC 360graden camera</t>
  </si>
  <si>
    <t>P091008-107</t>
  </si>
  <si>
    <t>IB LIC Xplora Standalone promotiescherm</t>
  </si>
  <si>
    <t>P091008-108</t>
  </si>
  <si>
    <t>IB LIC HP Z440 Workstation</t>
  </si>
  <si>
    <t>P091008-109</t>
  </si>
  <si>
    <t>IB LIC HP Z240 Workstation</t>
  </si>
  <si>
    <t>P091008-110</t>
  </si>
  <si>
    <t>IB LIC iiyama 65 inch multitouch monitor</t>
  </si>
  <si>
    <t>P091008-111</t>
  </si>
  <si>
    <t>IB LIC inrichting stilteplek</t>
  </si>
  <si>
    <t>P091008-112</t>
  </si>
  <si>
    <t>IB LIC Aanvulling meubilair</t>
  </si>
  <si>
    <t>P091008-113</t>
  </si>
  <si>
    <t>IB LIC Wacom tekentablet</t>
  </si>
  <si>
    <t>P091008-114</t>
  </si>
  <si>
    <t>IB LIC Proline 15" Teleprompter</t>
  </si>
  <si>
    <t>P091008-115</t>
  </si>
  <si>
    <t>IB LIC Konova electric camera slider</t>
  </si>
  <si>
    <t>P091008-116</t>
  </si>
  <si>
    <t>IB LIC Drone DJI Phantom 4 Pro</t>
  </si>
  <si>
    <t>P091008-117</t>
  </si>
  <si>
    <t>IB LIC inrichting (mini) studio</t>
  </si>
  <si>
    <t>P091008-118</t>
  </si>
  <si>
    <t>IB LIC Canon XA30 camcorder</t>
  </si>
  <si>
    <t>P091008-119</t>
  </si>
  <si>
    <t>IB LIC diversen innovatielab</t>
  </si>
  <si>
    <t>P091008-120</t>
  </si>
  <si>
    <t>IB LIC LifeSize Videconference systeem</t>
  </si>
  <si>
    <t>P091008-121</t>
  </si>
  <si>
    <t>IB LIC E-learning module auteursrecht</t>
  </si>
  <si>
    <t>P091008-122</t>
  </si>
  <si>
    <t>IB LIC Data video TVS-1200A Trackless</t>
  </si>
  <si>
    <t>P091008-123</t>
  </si>
  <si>
    <t>IB LIC HP Nvidia Quadro P4000 Graphics Card</t>
  </si>
  <si>
    <t>P091008-124</t>
  </si>
  <si>
    <t>IB LIC HP ZBook Studio (mobile workstation)</t>
  </si>
  <si>
    <t>P091008-125</t>
  </si>
  <si>
    <t>P091008-126</t>
  </si>
  <si>
    <t>P091008-127</t>
  </si>
  <si>
    <t>IB LIC HP Z4 Workstation</t>
  </si>
  <si>
    <t>P091008-128</t>
  </si>
  <si>
    <t>P091008-129</t>
  </si>
  <si>
    <t>P091008-130</t>
  </si>
  <si>
    <t>IB LIC Blackmagic Intensity PCIe/devices</t>
  </si>
  <si>
    <t>P091008-131</t>
  </si>
  <si>
    <t>IB LIC 4k Professionele Film camera</t>
  </si>
  <si>
    <t>P091008-132</t>
  </si>
  <si>
    <t>IB LIC Foto/video EF-mount objectieven</t>
  </si>
  <si>
    <t>P091008-133</t>
  </si>
  <si>
    <t>IB LIC Sony HDR-CX625 camcorder+tas+memory</t>
  </si>
  <si>
    <t>P091008-134</t>
  </si>
  <si>
    <t>P091008-135</t>
  </si>
  <si>
    <t>IB LIC Canon XA11 camcorder</t>
  </si>
  <si>
    <t>P091008-136</t>
  </si>
  <si>
    <t>IB LIC Ext.USB-C/USB3.0/Thunderbolt/SSD</t>
  </si>
  <si>
    <t>P091008-137</t>
  </si>
  <si>
    <t>IB LIC American DJ Moving Head en Scanner</t>
  </si>
  <si>
    <t>P091008-138</t>
  </si>
  <si>
    <t>IB LIC LG 55LV35A LG HD LED monitor</t>
  </si>
  <si>
    <t>P091008-139</t>
  </si>
  <si>
    <t>IB LIC Apparatuur Selfcheck</t>
  </si>
  <si>
    <t>P091009-100</t>
  </si>
  <si>
    <t>IB BO DFS</t>
  </si>
  <si>
    <t>P091009-101</t>
  </si>
  <si>
    <t>IB DFS ABW licenties</t>
  </si>
  <si>
    <t>P091010-100</t>
  </si>
  <si>
    <t>IB BO DPO</t>
  </si>
  <si>
    <t>P091011-100</t>
  </si>
  <si>
    <t>IB BO DMCS</t>
  </si>
  <si>
    <t>P091011-101</t>
  </si>
  <si>
    <t>IB BO DMCS Camera</t>
  </si>
  <si>
    <t>P091012-100</t>
  </si>
  <si>
    <t>IB BO CvB</t>
  </si>
  <si>
    <t>P091013-100</t>
  </si>
  <si>
    <t>IB BO AOC</t>
  </si>
  <si>
    <t>P091014-100</t>
  </si>
  <si>
    <t>IB BO AKV</t>
  </si>
  <si>
    <t>P091014-101</t>
  </si>
  <si>
    <t>IB AKV DMX lampen +interface</t>
  </si>
  <si>
    <t>P091014-102</t>
  </si>
  <si>
    <t>IB AKV Werkplaatstafels met electr.goot</t>
  </si>
  <si>
    <t>P091014-103</t>
  </si>
  <si>
    <t>IB AKV Heat-transferpers</t>
  </si>
  <si>
    <t>P091014-104</t>
  </si>
  <si>
    <t>IB AKV Nikon AF-S 200-500mm</t>
  </si>
  <si>
    <t>P091014-105</t>
  </si>
  <si>
    <t>IB AKV Nikon AF-S 105mm f</t>
  </si>
  <si>
    <t>P091014-106</t>
  </si>
  <si>
    <t>IB AKV X32 digitale mixer en controller</t>
  </si>
  <si>
    <t>P091014-107</t>
  </si>
  <si>
    <t>IB AKV DJI Ronin V2 + toebehoren</t>
  </si>
  <si>
    <t>P091014-108</t>
  </si>
  <si>
    <t>IB AKV Dedolight Felloni Tecpro</t>
  </si>
  <si>
    <t>P091014-109</t>
  </si>
  <si>
    <t>IB AKV BLUESHAPE BV100HD GRANITE TWO</t>
  </si>
  <si>
    <t>P091014-110</t>
  </si>
  <si>
    <t>IB AKV Nikon EH-5B AC-adapter</t>
  </si>
  <si>
    <t>P091014-111</t>
  </si>
  <si>
    <t>IB AKV Tascam DR-40V2 digitale audiorecorder</t>
  </si>
  <si>
    <t>P091014-112</t>
  </si>
  <si>
    <t>IB AKV Sony ECM-VG1 richtmicrofoon</t>
  </si>
  <si>
    <t>P091014-113</t>
  </si>
  <si>
    <t>IB AKV a0 ladekasten</t>
  </si>
  <si>
    <t>P091014-114</t>
  </si>
  <si>
    <t>IB AKV canon 100 met losse lenzen</t>
  </si>
  <si>
    <t>P091014-115</t>
  </si>
  <si>
    <t>IB AKV dasspeld microfoon met zender</t>
  </si>
  <si>
    <t>P091014-116</t>
  </si>
  <si>
    <t>IB AKV liquid head Sachler statief</t>
  </si>
  <si>
    <t>P091014-117</t>
  </si>
  <si>
    <t>IB AKV Houtmachine</t>
  </si>
  <si>
    <t>P091014-118</t>
  </si>
  <si>
    <t>IB AKV Eizo 4k Monitoren</t>
  </si>
  <si>
    <t>P091014-119</t>
  </si>
  <si>
    <t>IB AKV platenwals klei</t>
  </si>
  <si>
    <t>P091014-120</t>
  </si>
  <si>
    <t>IB AKV Microsoft Hololens</t>
  </si>
  <si>
    <t>P091014-121</t>
  </si>
  <si>
    <t>IB AKV 4K Beamer Acer VL7860</t>
  </si>
  <si>
    <t>P091014-122</t>
  </si>
  <si>
    <t>IB AKV Stop motion camera Nikon D7200 DSLR</t>
  </si>
  <si>
    <t>P091014-123</t>
  </si>
  <si>
    <t>IB AKV Objectievenset voorStop motion camera</t>
  </si>
  <si>
    <t>P091014-124</t>
  </si>
  <si>
    <t>P091014-125</t>
  </si>
  <si>
    <t>P091014-126</t>
  </si>
  <si>
    <t>IB AKV Manfrotto statief</t>
  </si>
  <si>
    <t>P091014-127</t>
  </si>
  <si>
    <t>IB AKV stelpost tekentablets</t>
  </si>
  <si>
    <t>P091014-128</t>
  </si>
  <si>
    <t>IB AKV stelpost werkstations</t>
  </si>
  <si>
    <t>P091014-129</t>
  </si>
  <si>
    <t>IB AKV Sorteerbakken tbv recycling BKL/PLW21</t>
  </si>
  <si>
    <t>P091014-130</t>
  </si>
  <si>
    <t>IB AKV Sony A7R Mark II body + set of lenses</t>
  </si>
  <si>
    <t>P091014-131</t>
  </si>
  <si>
    <t>IB AKV Groothoekbeamer</t>
  </si>
  <si>
    <t>P091014-132</t>
  </si>
  <si>
    <t>IB AKV Rotolight NEO 2 LED-lamp 3 Light Kit</t>
  </si>
  <si>
    <t>P091014-133</t>
  </si>
  <si>
    <t>IB AKV DJ Ronin + accesoires</t>
  </si>
  <si>
    <t>P091014-134</t>
  </si>
  <si>
    <t>IB AKV XDCA-FS7 + lader</t>
  </si>
  <si>
    <t>P091014-135</t>
  </si>
  <si>
    <t>IB AKV Insta360 pro + accu en  lader</t>
  </si>
  <si>
    <t>P091014-136</t>
  </si>
  <si>
    <t>IB AKV Atomos Shogun Flame, geheugen/accu's</t>
  </si>
  <si>
    <t>P091014-137</t>
  </si>
  <si>
    <t>IB AKV stelpost cinema omgeving</t>
  </si>
  <si>
    <t>P091014-138</t>
  </si>
  <si>
    <t>IB AKV epson 11000xl a3 met autofeedtray</t>
  </si>
  <si>
    <t>P091014-139</t>
  </si>
  <si>
    <t>IB AKV snijplotter camm 1 pro gx 300</t>
  </si>
  <si>
    <t>P091014-140</t>
  </si>
  <si>
    <t>P091014-141</t>
  </si>
  <si>
    <t>IB AKV 4k monitoren EIZO Coloredge CG277-BK</t>
  </si>
  <si>
    <t>P091014-142</t>
  </si>
  <si>
    <t>IB AKV rum animatie opstelling camera</t>
  </si>
  <si>
    <t>P091014-143</t>
  </si>
  <si>
    <t>IB AKV Rostrum animatie opst. camera contr.</t>
  </si>
  <si>
    <t>P091014-144</t>
  </si>
  <si>
    <t>IB AKV Qumi Q6 mini projector</t>
  </si>
  <si>
    <t>P091014-145</t>
  </si>
  <si>
    <t>P091014-146</t>
  </si>
  <si>
    <t>IB AKV Werkbanken</t>
  </si>
  <si>
    <t>P091014-147</t>
  </si>
  <si>
    <t>IB AKV GoPro Fusio 360 graden camera</t>
  </si>
  <si>
    <t>P091014-148</t>
  </si>
  <si>
    <t>IB AKV HTC Vive set incl flightcases</t>
  </si>
  <si>
    <t>P091014-149</t>
  </si>
  <si>
    <t>IB AKV Roland v-4ex video mixer</t>
  </si>
  <si>
    <t>P091014-150</t>
  </si>
  <si>
    <t>IB AKV Roland XS-1HD matrix switcher</t>
  </si>
  <si>
    <t>P091014-151</t>
  </si>
  <si>
    <t>IB AKV 1 Riso duplicator A3</t>
  </si>
  <si>
    <t>P091014-152</t>
  </si>
  <si>
    <t>IB AKV 3d scanner</t>
  </si>
  <si>
    <t>P091014-153</t>
  </si>
  <si>
    <t>IB AKV emotiv EPOC+</t>
  </si>
  <si>
    <t>P091014-154</t>
  </si>
  <si>
    <t>IB AKV Fuji XT-20 + 18-55 2.8-4.0</t>
  </si>
  <si>
    <t>P091014-155</t>
  </si>
  <si>
    <t>IB AKV toebehoren Fuji XT-20</t>
  </si>
  <si>
    <t>P091014-156</t>
  </si>
  <si>
    <t>IB AKV GoPro Hero 5 Black Ski Kit</t>
  </si>
  <si>
    <t>P091014-157</t>
  </si>
  <si>
    <t>IB AKV Elinchrome D0-lite RX4 to go set</t>
  </si>
  <si>
    <t>P091014-158</t>
  </si>
  <si>
    <t>IB AKV A3 scanner epson</t>
  </si>
  <si>
    <t>P091014-159</t>
  </si>
  <si>
    <t>IB AKV 3d printer Makergear M2</t>
  </si>
  <si>
    <t>P091014-160</t>
  </si>
  <si>
    <t>P091015-100</t>
  </si>
  <si>
    <t>IB BO PABO</t>
  </si>
  <si>
    <t>P091015-101</t>
  </si>
  <si>
    <t>IB PABO Diversen gymzaal materiaal</t>
  </si>
  <si>
    <t>P091015-102</t>
  </si>
  <si>
    <t>IB PABO Beebot</t>
  </si>
  <si>
    <t>P091015-103</t>
  </si>
  <si>
    <t>IB PABO 2 Klassenbundel 6 stuks Beebot</t>
  </si>
  <si>
    <t>P091015-104</t>
  </si>
  <si>
    <t>IB PABO Diversen studiemateriaal Talentum</t>
  </si>
  <si>
    <t>P091015-105</t>
  </si>
  <si>
    <t>IB PABO Apple iPad</t>
  </si>
  <si>
    <t>P091015-106</t>
  </si>
  <si>
    <t>IB PABO Prowise chromebook + oplaadkar</t>
  </si>
  <si>
    <t>P091015-107</t>
  </si>
  <si>
    <t>IB PABO Vervangen afgekeurde toestellen</t>
  </si>
  <si>
    <t>P091015-108</t>
  </si>
  <si>
    <t>IB PABO ICT oplossingen BEO</t>
  </si>
  <si>
    <t>P091015-109</t>
  </si>
  <si>
    <t>IB PABO VR bril/ 360gr/digitale microscoop</t>
  </si>
  <si>
    <t>P091015-110</t>
  </si>
  <si>
    <t>IB PABO Chromebooks + oplaadkar</t>
  </si>
  <si>
    <t>P091015-111</t>
  </si>
  <si>
    <t>IB PABO Animaatje</t>
  </si>
  <si>
    <t>P091016-100</t>
  </si>
  <si>
    <t>IB BO AB&amp;I</t>
  </si>
  <si>
    <t>P091016-101</t>
  </si>
  <si>
    <t>IB AB&amp;I web-conferencesets CHL</t>
  </si>
  <si>
    <t>P091016-102</t>
  </si>
  <si>
    <t>IB AB&amp;I web-conferencesets OWB215</t>
  </si>
  <si>
    <t>P091016-103</t>
  </si>
  <si>
    <t>IB AB&amp;I laptop voor aansturen nw trekbank</t>
  </si>
  <si>
    <t>P091016-104</t>
  </si>
  <si>
    <t>IB AB&amp;I laptop op verrijdbaar wagentje</t>
  </si>
  <si>
    <t>P091016-105</t>
  </si>
  <si>
    <t>IB AB&amp;I 3D-printer t.b.v. maquettebouw</t>
  </si>
  <si>
    <t>P091016-106</t>
  </si>
  <si>
    <t>IB AB&amp;I trilzeefmachine</t>
  </si>
  <si>
    <t>P091016-107</t>
  </si>
  <si>
    <t>IB AB&amp;I CB009 3D PC met toebehoren</t>
  </si>
  <si>
    <t>P091016-108</t>
  </si>
  <si>
    <t>IB AB&amp;I gps-digitaal meetstation incl toebeh</t>
  </si>
  <si>
    <t>P091016-109</t>
  </si>
  <si>
    <t>IB AB&amp;I Metaaldraaibank opiturn TU2406</t>
  </si>
  <si>
    <t>P091016-110</t>
  </si>
  <si>
    <t>IB AB&amp;I Lasapparaat (klein) Ecomig 160</t>
  </si>
  <si>
    <t>P091016-111</t>
  </si>
  <si>
    <t>IB AB&amp;I Stroomsnelheidsmeter Sensa-RC-2</t>
  </si>
  <si>
    <t>P091016-112</t>
  </si>
  <si>
    <t>IB AB&amp;I EML 450 dig. Plus Trizeefmachine</t>
  </si>
  <si>
    <t>P091016-113</t>
  </si>
  <si>
    <t>IB AB&amp;I Controlezeven t.b.v. trilzeefmachine</t>
  </si>
  <si>
    <t>P091016-114</t>
  </si>
  <si>
    <t>IB AB&amp;I Vocht meter, protimeter 58-E0032/B</t>
  </si>
  <si>
    <t>P091016-115</t>
  </si>
  <si>
    <t>IB AB&amp;I Wapeningdetector Bartracker 58-E6102</t>
  </si>
  <si>
    <t>P091016-116</t>
  </si>
  <si>
    <t>IB AB&amp;I Kern Precisiebalans 572-43</t>
  </si>
  <si>
    <t>P091016-117</t>
  </si>
  <si>
    <t>IB AB&amp;I Leica GS16 3.75G Performance (DGPS)</t>
  </si>
  <si>
    <t>P091016-118</t>
  </si>
  <si>
    <t>IB AB&amp;I Stellingkast Manutan</t>
  </si>
  <si>
    <t>P091016-119</t>
  </si>
  <si>
    <t>IB AB&amp;I Ultimaker 2+, 3D-printer</t>
  </si>
  <si>
    <t>P091016-120</t>
  </si>
  <si>
    <t>IB AB&amp;I 3D printer + cover + filament etc.</t>
  </si>
  <si>
    <t>P091016-121</t>
  </si>
  <si>
    <t>IB AB&amp;I VR bril/Laptop/software CHL/OWB215</t>
  </si>
  <si>
    <t>P091017-100</t>
  </si>
  <si>
    <t>IB BO AI&amp;I</t>
  </si>
  <si>
    <t>P091017-101</t>
  </si>
  <si>
    <t>IB AI&amp;I vervanging / opschaling Clients</t>
  </si>
  <si>
    <t>P091017-102</t>
  </si>
  <si>
    <t>IB AI&amp;I Presenteermiddelen AI&amp;I</t>
  </si>
  <si>
    <t>P091017-103</t>
  </si>
  <si>
    <t>IB AI&amp;I Beheers mobiele devices AI&amp;I</t>
  </si>
  <si>
    <t>P091017-104</t>
  </si>
  <si>
    <t>IB AI&amp;I Vervanging server backup</t>
  </si>
  <si>
    <t>P091017-105</t>
  </si>
  <si>
    <t>IB AI&amp;I Programmeeraccounts</t>
  </si>
  <si>
    <t>P091017-106</t>
  </si>
  <si>
    <t>IB AI&amp;I MultiPurposeRoom OB107</t>
  </si>
  <si>
    <t>P091017-107</t>
  </si>
  <si>
    <t>IB AI&amp;I Uitbreiding wearables</t>
  </si>
  <si>
    <t>P091017-108</t>
  </si>
  <si>
    <t>IB AI&amp;I Uitbreiding DTX</t>
  </si>
  <si>
    <t>P091017-109</t>
  </si>
  <si>
    <t>IB AI&amp;I PLC Hardware</t>
  </si>
  <si>
    <t>P091017-110</t>
  </si>
  <si>
    <t>IB AI&amp;I TIA portal</t>
  </si>
  <si>
    <t>P091017-111</t>
  </si>
  <si>
    <t>IB AI&amp;I AAF</t>
  </si>
  <si>
    <t>P091017-112</t>
  </si>
  <si>
    <t>IB AI&amp;I PROFIstudents</t>
  </si>
  <si>
    <t>P091017-113</t>
  </si>
  <si>
    <t>IB AI&amp;I Voedingunits</t>
  </si>
  <si>
    <t>P091017-114</t>
  </si>
  <si>
    <t>IB AI&amp;I regelpraktikum 1</t>
  </si>
  <si>
    <t>P091017-115</t>
  </si>
  <si>
    <t>IB AI&amp;I regelpraktikum 2</t>
  </si>
  <si>
    <t>P091017-116</t>
  </si>
  <si>
    <t>IB AI&amp;I Kluizen/Arduino's</t>
  </si>
  <si>
    <t>P091017-117</t>
  </si>
  <si>
    <t>IB AI&amp;I Polulo Robots</t>
  </si>
  <si>
    <t>P091017-118</t>
  </si>
  <si>
    <t>IB AI&amp;I MP3speler-raspberry pi's+baseboards</t>
  </si>
  <si>
    <t>P091017-119</t>
  </si>
  <si>
    <t>IB AI&amp;I projecten ET/TI</t>
  </si>
  <si>
    <t>P091017-120</t>
  </si>
  <si>
    <t>IB AI&amp;I inforobot</t>
  </si>
  <si>
    <t>P091017-121</t>
  </si>
  <si>
    <t>IB AI&amp;I Miniglow</t>
  </si>
  <si>
    <t>P091017-122</t>
  </si>
  <si>
    <t>IB AI&amp;I Rotating Cube</t>
  </si>
  <si>
    <t>P091017-123</t>
  </si>
  <si>
    <t>IB AI&amp;I oscilloscoop</t>
  </si>
  <si>
    <t>P091017-124</t>
  </si>
  <si>
    <t>IB AI&amp;I decadebanken</t>
  </si>
  <si>
    <t>P091017-125</t>
  </si>
  <si>
    <t>P091017-126</t>
  </si>
  <si>
    <t>IB AI&amp;I analyser</t>
  </si>
  <si>
    <t>P091017-127</t>
  </si>
  <si>
    <t>IB AI&amp;I postprocessor</t>
  </si>
  <si>
    <t>P091017-128</t>
  </si>
  <si>
    <t>IB AI&amp;I opspansystemen</t>
  </si>
  <si>
    <t>P091017-129</t>
  </si>
  <si>
    <t>IB AI&amp;I Gereedschaphouders</t>
  </si>
  <si>
    <t>P091017-130</t>
  </si>
  <si>
    <t>IB AI&amp;I opvangbak</t>
  </si>
  <si>
    <t>P091017-131</t>
  </si>
  <si>
    <t>IB AI&amp;I opslagstelling</t>
  </si>
  <si>
    <t>P091017-132</t>
  </si>
  <si>
    <t>IB AI&amp;I testapparatuur</t>
  </si>
  <si>
    <t>P091017-133</t>
  </si>
  <si>
    <t>IB AI&amp;I meetapparatuur</t>
  </si>
  <si>
    <t>P091017-134</t>
  </si>
  <si>
    <t>IB AI&amp;I lab. Voedingen</t>
  </si>
  <si>
    <t>P091017-135</t>
  </si>
  <si>
    <t>IB AI&amp;I MIM projecten</t>
  </si>
  <si>
    <t>P091017-136</t>
  </si>
  <si>
    <t>IB AI&amp;I Verspanende gereedschappen</t>
  </si>
  <si>
    <t>P091017-137</t>
  </si>
  <si>
    <t>IB AI&amp;I composieten lab.</t>
  </si>
  <si>
    <t>P091017-138</t>
  </si>
  <si>
    <t>IB AI&amp;I inrichting magazijn</t>
  </si>
  <si>
    <t>P091017-139</t>
  </si>
  <si>
    <t>IB AI&amp;I Freesbank</t>
  </si>
  <si>
    <t>P091017-140</t>
  </si>
  <si>
    <t>IB AI&amp;I aanpassing cnc</t>
  </si>
  <si>
    <t>P091017-141</t>
  </si>
  <si>
    <t>IB AI&amp;I aanpassing waterstraalsnijder</t>
  </si>
  <si>
    <t>P091017-142</t>
  </si>
  <si>
    <t>IB AI&amp;I cameralenzen o.a. dslr lenzen</t>
  </si>
  <si>
    <t>P091017-143</t>
  </si>
  <si>
    <t>IB AI&amp;I opname app. 5x audiomixer op camera</t>
  </si>
  <si>
    <t>P091017-144</t>
  </si>
  <si>
    <t>IB AI&amp;I 4x actioncamera met accessoires</t>
  </si>
  <si>
    <t>P091017-145</t>
  </si>
  <si>
    <t>IB AI&amp;I Projectieschermen, portable, fastfix</t>
  </si>
  <si>
    <t>P091017-146</t>
  </si>
  <si>
    <t>IB AI&amp;I audio apparatuur replacements</t>
  </si>
  <si>
    <t>P091017-147</t>
  </si>
  <si>
    <t>IB AI&amp;I statieven/opnamefaciliteiten</t>
  </si>
  <si>
    <t>P091017-148</t>
  </si>
  <si>
    <t>IB AI&amp;I hand- en elektrisch gereedschap</t>
  </si>
  <si>
    <t>P091017-149</t>
  </si>
  <si>
    <t>IB AI&amp;I 3D scanners, productscan, bodyscan</t>
  </si>
  <si>
    <t>P091017-150</t>
  </si>
  <si>
    <t>IB AI&amp;I productiefac. voor rapid prototyping</t>
  </si>
  <si>
    <t>P091017-151</t>
  </si>
  <si>
    <t>IB AI&amp;I verbetering AV lab en projectruimten</t>
  </si>
  <si>
    <t>P091017-152</t>
  </si>
  <si>
    <t>IB AI&amp;I Makerspace, montage en houtlab</t>
  </si>
  <si>
    <t>P091017-153</t>
  </si>
  <si>
    <t>IB AI&amp;I Toolkit</t>
  </si>
  <si>
    <t>P091017-154</t>
  </si>
  <si>
    <t>IB AI&amp;I handgereedschap</t>
  </si>
  <si>
    <t>P091017-155</t>
  </si>
  <si>
    <t>IB AI&amp;I Opslagmiddelen</t>
  </si>
  <si>
    <t>P091017-156</t>
  </si>
  <si>
    <t>IB AI&amp;I Presentatiemiddelen</t>
  </si>
  <si>
    <t>P091017-157</t>
  </si>
  <si>
    <t>IB AI&amp;I experimentele opstellingen</t>
  </si>
  <si>
    <t>P091017-158</t>
  </si>
  <si>
    <t>IB AI&amp;I Macbooks docenten</t>
  </si>
  <si>
    <t>P091017-159</t>
  </si>
  <si>
    <t>IB AI&amp;I Imacs labomgeving</t>
  </si>
  <si>
    <t>P091017-160</t>
  </si>
  <si>
    <t>IB AI&amp;I Tafelrobots</t>
  </si>
  <si>
    <t>P091017-161</t>
  </si>
  <si>
    <t>IB AI&amp;I Opspansystemen</t>
  </si>
  <si>
    <t>P091017-162</t>
  </si>
  <si>
    <t>P091017-163</t>
  </si>
  <si>
    <t>IB AI&amp;I Testapparatuur kunststoffen</t>
  </si>
  <si>
    <t>P091017-164</t>
  </si>
  <si>
    <t>IB AI&amp;I Meetapparatuur</t>
  </si>
  <si>
    <t>P091017-165</t>
  </si>
  <si>
    <t>IB AI&amp;I Minor MIM</t>
  </si>
  <si>
    <t>P091017-166</t>
  </si>
  <si>
    <t>P091017-167</t>
  </si>
  <si>
    <t>IB AI&amp;I Composieten lab.</t>
  </si>
  <si>
    <t>P091017-168</t>
  </si>
  <si>
    <t>IB AI&amp;I Beproevingsmachine</t>
  </si>
  <si>
    <t>P091017-169</t>
  </si>
  <si>
    <t>IB AI&amp;I CNC 3D freesmachine</t>
  </si>
  <si>
    <t>P091017-170</t>
  </si>
  <si>
    <t>IB AI&amp;I Prakticumopst. besturingstechniek</t>
  </si>
  <si>
    <t>P091017-171</t>
  </si>
  <si>
    <t>IB AI&amp;I Verrijdbare lasschermen</t>
  </si>
  <si>
    <t>P091017-172</t>
  </si>
  <si>
    <t>IB AI&amp;I Conventionele Freesmachine 1</t>
  </si>
  <si>
    <t>P091017-173</t>
  </si>
  <si>
    <t>IB AI&amp;I Computer tbv.waterstraalmachine</t>
  </si>
  <si>
    <t>P091017-174</t>
  </si>
  <si>
    <t>IB AI&amp;I Conventionele Freesmachine 2</t>
  </si>
  <si>
    <t>P091017-175</t>
  </si>
  <si>
    <t>IB AI&amp;I Opspanhouders</t>
  </si>
  <si>
    <t>P091017-176</t>
  </si>
  <si>
    <t>IB AI&amp;I Update TIA portal</t>
  </si>
  <si>
    <t>P091017-177</t>
  </si>
  <si>
    <t>IB AI&amp;I AAF-installatie in OB002</t>
  </si>
  <si>
    <t>P091037-107</t>
  </si>
  <si>
    <t>IB OWB 215 AV ruimte</t>
  </si>
  <si>
    <t>P091037-108</t>
  </si>
  <si>
    <t>IB OWB 215 Binnenbeplanting</t>
  </si>
  <si>
    <t>P091037-109</t>
  </si>
  <si>
    <t>IB OWB 215 Telefoon/Wifi/Actieve componenten</t>
  </si>
  <si>
    <t>P091038-100</t>
  </si>
  <si>
    <t>IB Reserve/onvoorzien</t>
  </si>
  <si>
    <t>P091038-101</t>
  </si>
  <si>
    <t>IB Reserve/onvoorzien Onvoorzien inventaris</t>
  </si>
  <si>
    <t>P091100-100</t>
  </si>
  <si>
    <t>IB Statenlaan Catering, keuken</t>
  </si>
  <si>
    <t>P091100-101</t>
  </si>
  <si>
    <t>IB Statenlaan Meubilair lokalen</t>
  </si>
  <si>
    <t>P091100-102</t>
  </si>
  <si>
    <t>IB Statenlaan ICT (switches, wifi)</t>
  </si>
  <si>
    <t>P091100-103</t>
  </si>
  <si>
    <t>IB Statenlaan ICT netwerk</t>
  </si>
  <si>
    <t>P091100-104</t>
  </si>
  <si>
    <t>IB Statenlaan AV-middelen (smartboards)</t>
  </si>
  <si>
    <t>P091100-105</t>
  </si>
  <si>
    <t>IB Statenlaan ICT werkplekken</t>
  </si>
  <si>
    <t>P091100-106</t>
  </si>
  <si>
    <t>IB Statenlaan Facilitaire inrichting</t>
  </si>
  <si>
    <t>P091100-107</t>
  </si>
  <si>
    <t>IB Statenlaan Inrichting vaklokalen</t>
  </si>
  <si>
    <t>P091101-100</t>
  </si>
  <si>
    <t>IB 2017 AB&amp;I Knip apparaat Buig apparaat</t>
  </si>
  <si>
    <t>P091101-101</t>
  </si>
  <si>
    <t>IB 2017 AB&amp;I lintzaagmachine</t>
  </si>
  <si>
    <t>P091101-102</t>
  </si>
  <si>
    <t>IB 2017 AB&amp;I Digitale camera</t>
  </si>
  <si>
    <t>P091102-100</t>
  </si>
  <si>
    <t>IB 2017 ACUEWorkstations tbv VR Apparatuur</t>
  </si>
  <si>
    <t>P091102-101</t>
  </si>
  <si>
    <t>IB 2017 ACUE AV setup Medialab</t>
  </si>
  <si>
    <t>P091103-100</t>
  </si>
  <si>
    <t>IB 2017 AE&amp;I PL: Materialen Inspectierobot</t>
  </si>
  <si>
    <t>P091103-101</t>
  </si>
  <si>
    <t>IB 2017 AE&amp;I vliegende sensor platforms</t>
  </si>
  <si>
    <t>P091103-102</t>
  </si>
  <si>
    <t>IB 2017 AE&amp;I Modificeren motoropstelling</t>
  </si>
  <si>
    <t>P091104-100</t>
  </si>
  <si>
    <t>IB 2017 AFMAankleding kamers nav verbouwing</t>
  </si>
  <si>
    <t>P091105-100</t>
  </si>
  <si>
    <t>IB 2017 AGZ GET-Lab</t>
  </si>
  <si>
    <t>P091106-100</t>
  </si>
  <si>
    <t>IB 2017 AI&amp;I contracten en groot onderhoud</t>
  </si>
  <si>
    <t>P091106-101</t>
  </si>
  <si>
    <t>IB 2017 AI&amp;I CMD evenementen</t>
  </si>
  <si>
    <t>P091107-100</t>
  </si>
  <si>
    <t>IB 2017 AKVRiso printer A3</t>
  </si>
  <si>
    <t>P091107-101</t>
  </si>
  <si>
    <t>IB 2017 AKV HP Z640 workstation</t>
  </si>
  <si>
    <t>P091108-100</t>
  </si>
  <si>
    <t>IB 2017 ATGM Basisunit Armfield CEXC-A</t>
  </si>
  <si>
    <t>P091108-101</t>
  </si>
  <si>
    <t>IB 2017 ATGM Duurzame Energie Set</t>
  </si>
  <si>
    <t>P091108-102</t>
  </si>
  <si>
    <t>IB 2017 ATGM Hilton</t>
  </si>
  <si>
    <t>P091108-103</t>
  </si>
  <si>
    <t>IB 2017 ATGM CO2 meter voor CO2 stoof</t>
  </si>
  <si>
    <t>P091110-100</t>
  </si>
  <si>
    <t>IB 2017 DIFwhiteboard plaatsen</t>
  </si>
  <si>
    <t>P091110-101</t>
  </si>
  <si>
    <t>IB 2017 DIF meubilair</t>
  </si>
  <si>
    <t>P091110-102</t>
  </si>
  <si>
    <t>IB 2017 DIFUitbreiding meubels LD240 krukjes</t>
  </si>
  <si>
    <t>P091111-100</t>
  </si>
  <si>
    <t>IB 2017 DIF Reguliere vv Access switches</t>
  </si>
  <si>
    <t>P091112-100</t>
  </si>
  <si>
    <t>IB 2017 DIF GIS borden</t>
  </si>
  <si>
    <t>P091112-101</t>
  </si>
  <si>
    <t>IB 2017 DIFVervanging 15 smartboards</t>
  </si>
  <si>
    <t>P091112-102</t>
  </si>
  <si>
    <t>IB 2017 DIF Beamer atrium OWB215</t>
  </si>
  <si>
    <t>P091113-100</t>
  </si>
  <si>
    <t>IB EKP ICT/AV middelen</t>
  </si>
  <si>
    <t>P091113-101</t>
  </si>
  <si>
    <t>IB EKP Meubilair</t>
  </si>
  <si>
    <t>P091113-102</t>
  </si>
  <si>
    <t>IB EKP Overige apparatuur facilitair</t>
  </si>
  <si>
    <t>P091114-100</t>
  </si>
  <si>
    <t>IB Meubilair zomerproject AMBM</t>
  </si>
  <si>
    <t>P091115-100</t>
  </si>
  <si>
    <t>IB Meubilair Quadrium</t>
  </si>
  <si>
    <t>P091116-100</t>
  </si>
  <si>
    <t>IB 2017 AI&amp;I CMD Evenementen</t>
  </si>
  <si>
    <t>P091117-100</t>
  </si>
  <si>
    <t>Inve Mill Hill Plein Algemeen</t>
  </si>
  <si>
    <t>P091117-101</t>
  </si>
  <si>
    <t>Inve Mill Hill Plein Meubilair</t>
  </si>
  <si>
    <t>P091117-102</t>
  </si>
  <si>
    <t>Inve Mill Hill Plein Keukeninrichting</t>
  </si>
  <si>
    <t>P091117-103</t>
  </si>
  <si>
    <t>Inve Mill Hill Plein ICT en AV</t>
  </si>
  <si>
    <t>P091117-104</t>
  </si>
  <si>
    <t>Inve Mill Hill Plein Facilitaire inrichting</t>
  </si>
  <si>
    <t>P091117-105</t>
  </si>
  <si>
    <t>Inve Mill Hill Plein Inr. Tehn. vaklokalen</t>
  </si>
  <si>
    <t>P091118-100</t>
  </si>
  <si>
    <t>Inve Hsl AGZ Algemeen</t>
  </si>
  <si>
    <t>P091118-101</t>
  </si>
  <si>
    <t>Inve Hsl AGZ Meubilair</t>
  </si>
  <si>
    <t>P091118-102</t>
  </si>
  <si>
    <t>Inve Hsl AGZ ICT/AV</t>
  </si>
  <si>
    <t>P091118-103</t>
  </si>
  <si>
    <t>Inve Hsl AGZ Facilitaire inrichting</t>
  </si>
  <si>
    <t>P091119-100</t>
  </si>
  <si>
    <t>Inve Zomerproj.AAFM HC102 inrichten Algemeen</t>
  </si>
  <si>
    <t>P091120-100</t>
  </si>
  <si>
    <t>Inve Zomerproject LDS LA &amp; LD Algemeen</t>
  </si>
  <si>
    <t>P091120-101</t>
  </si>
  <si>
    <t>Inve Zomerproject LDS LA &amp; LD Meubilair</t>
  </si>
  <si>
    <t>P091120-102</t>
  </si>
  <si>
    <t>Inve Zomerproject LDS LA &amp; LD AV</t>
  </si>
  <si>
    <t>P091121-100</t>
  </si>
  <si>
    <t>Inve Ontmantelen Sportweg (PAT) AV Algemeen</t>
  </si>
  <si>
    <t>P091122-100</t>
  </si>
  <si>
    <t>Brandschade EKP (huur) inventaris</t>
  </si>
  <si>
    <t>P091123-100</t>
  </si>
  <si>
    <t>Inve IB AdA</t>
  </si>
  <si>
    <t>P091123-101</t>
  </si>
  <si>
    <t>IB AdA Plotter</t>
  </si>
  <si>
    <t>P091123-102</t>
  </si>
  <si>
    <t>IB AdA SLA printer</t>
  </si>
  <si>
    <t>P091123-103</t>
  </si>
  <si>
    <t>IB AdA Cobot</t>
  </si>
  <si>
    <t>P091123-104</t>
  </si>
  <si>
    <t>IB AdA Lastafel</t>
  </si>
  <si>
    <t>P091123-105</t>
  </si>
  <si>
    <t>IB AdA Grijpmateriaal</t>
  </si>
  <si>
    <t>P091123-106</t>
  </si>
  <si>
    <t>IB AdA Camera en opname apparatuur</t>
  </si>
  <si>
    <t>P091123-107</t>
  </si>
  <si>
    <t>IB AdA meetapparatuur</t>
  </si>
  <si>
    <t>P091124-100</t>
  </si>
  <si>
    <t>INV Uitbreiding Statenlaan Meubilair</t>
  </si>
  <si>
    <t>P091124-101</t>
  </si>
  <si>
    <t>INV Uitbreiding Statenlaan ICT/AV</t>
  </si>
  <si>
    <t>P091124-102</t>
  </si>
  <si>
    <t>INV Uitbreiding Statenlaan Facilitair</t>
  </si>
  <si>
    <t>P091124-103</t>
  </si>
  <si>
    <t>INV Uitbreiding Statenlaan AV middelen</t>
  </si>
  <si>
    <t>P091124-104</t>
  </si>
  <si>
    <t>INV Uitbreiding Statenlaan Inrichting vaklok</t>
  </si>
  <si>
    <t>P091124-105</t>
  </si>
  <si>
    <t>INV Uitbreiding Statenlaan Inrichting kant.</t>
  </si>
  <si>
    <t>P092001-100</t>
  </si>
  <si>
    <t>Hs Kn. Wettelijke Wachtgelden</t>
  </si>
  <si>
    <t>P092001-101</t>
  </si>
  <si>
    <t>Hs Kn. Bovenwettelijke Wachtgelden</t>
  </si>
  <si>
    <t>P092001-103</t>
  </si>
  <si>
    <t>Hs Kn. Collectieve Wachtgelden</t>
  </si>
  <si>
    <t>P092001-104</t>
  </si>
  <si>
    <t>Hs Kn. Duurzame Inzetbaarheidsuren</t>
  </si>
  <si>
    <t>P092001-105</t>
  </si>
  <si>
    <t>Hs Kn. Werktijdvermindering Senioren</t>
  </si>
  <si>
    <t>P092001-106</t>
  </si>
  <si>
    <t>Hs Kn. Ambtsjubilea</t>
  </si>
  <si>
    <t>P092001-107</t>
  </si>
  <si>
    <t>Hs Kn. Langdurig Zieken</t>
  </si>
  <si>
    <t>P092001-108</t>
  </si>
  <si>
    <t>Hs Kn.. Eigen risicodrager WGA</t>
  </si>
  <si>
    <t>P092002-100</t>
  </si>
  <si>
    <t>Hs kn. Alg. Ambtsjubilea</t>
  </si>
  <si>
    <t>P092003-100</t>
  </si>
  <si>
    <t>Hs kn. Alg. Langdurig Zieken</t>
  </si>
  <si>
    <t>P092004-100</t>
  </si>
  <si>
    <t>Hs Kn. Development Trajecten</t>
  </si>
  <si>
    <t>P092005-100</t>
  </si>
  <si>
    <t>Hs Kn. Participatiebanen</t>
  </si>
  <si>
    <t>P092006-100</t>
  </si>
  <si>
    <t>Hs Kn. Werkbelevingsonderzoek</t>
  </si>
  <si>
    <t>P092007-100</t>
  </si>
  <si>
    <t>Hs kn. Alg. P-beleid Coord Opl.</t>
  </si>
  <si>
    <t>P092009-100</t>
  </si>
  <si>
    <t>HS kn. Alg. Di uren</t>
  </si>
  <si>
    <t>P092010-100</t>
  </si>
  <si>
    <t>HS kn. Alg. Seniorenregeling</t>
  </si>
  <si>
    <t>P092012-100</t>
  </si>
  <si>
    <t>Hs Kn. Premie Zestor</t>
  </si>
  <si>
    <t>P092012-101</t>
  </si>
  <si>
    <t>Hs Kn. Premie Livvit</t>
  </si>
  <si>
    <t>P092012-102</t>
  </si>
  <si>
    <t>Hs Kn. Avans Rookvrij</t>
  </si>
  <si>
    <t>P092100-100</t>
  </si>
  <si>
    <t>Hs kn. Doorbelasting JHS - Algemeen</t>
  </si>
  <si>
    <t>P092101-100</t>
  </si>
  <si>
    <t>Hs Kn. Wervingskn. Directies - Algemeen</t>
  </si>
  <si>
    <t>P092102-100</t>
  </si>
  <si>
    <t>Hs Kn Reorg. Team Kennismgt Fase 1</t>
  </si>
  <si>
    <t>P094001-100</t>
  </si>
  <si>
    <t>Hs ink alg. niveau inkomsten</t>
  </si>
  <si>
    <t>P094002-100</t>
  </si>
  <si>
    <t>Hs Ink alg. BTW pro rata</t>
  </si>
  <si>
    <t>P094003-100</t>
  </si>
  <si>
    <t>Hs Ink alg. deeln. Avans Contract</t>
  </si>
  <si>
    <t>P094004-100</t>
  </si>
  <si>
    <t>Hs Ink alg. deeln. Avans+</t>
  </si>
  <si>
    <t>P094005-100</t>
  </si>
  <si>
    <t>Hs Ink alg. deeln. JHS</t>
  </si>
  <si>
    <t>P094006-100</t>
  </si>
  <si>
    <t>Hs Ink alg. eenmalige posten</t>
  </si>
  <si>
    <t>P094100-100</t>
  </si>
  <si>
    <t>Inko AD Algemeen</t>
  </si>
  <si>
    <t>P094100-101</t>
  </si>
  <si>
    <t>Inko AD Zuid</t>
  </si>
  <si>
    <t>P094101-100</t>
  </si>
  <si>
    <t>Inko budget ruimte Algemeen</t>
  </si>
  <si>
    <t>P094101-101</t>
  </si>
  <si>
    <t>Inko budget ruimte</t>
  </si>
  <si>
    <t>P094102-100</t>
  </si>
  <si>
    <t>Inko personeel Algemeen</t>
  </si>
  <si>
    <t>P094102-101</t>
  </si>
  <si>
    <t>Inko personeel voorz</t>
  </si>
  <si>
    <t>P095003-100</t>
  </si>
  <si>
    <t>Budget Werkplaatsen/Laboratoria</t>
  </si>
  <si>
    <t>P095004-100</t>
  </si>
  <si>
    <t>Budget Innovatie</t>
  </si>
  <si>
    <t>TEMPL</t>
  </si>
  <si>
    <t>Template deelproject</t>
  </si>
  <si>
    <t>TEMPL2-100</t>
  </si>
  <si>
    <t>Template conversie deelproject</t>
  </si>
  <si>
    <t>P091017-178</t>
  </si>
  <si>
    <t>"IB AI&amp;I PROFIstudents:</t>
  </si>
  <si>
    <t>P091017-179</t>
  </si>
  <si>
    <t>IB AI&amp;I Arduino's</t>
  </si>
  <si>
    <t>P091017-180</t>
  </si>
  <si>
    <t>IB AI&amp;I Nwe fysieke liftopstelling Smart</t>
  </si>
  <si>
    <t>P091017-181</t>
  </si>
  <si>
    <t>IB AI&amp;I Projecten blok 11/12</t>
  </si>
  <si>
    <t>P091017-182</t>
  </si>
  <si>
    <t>IB AI&amp;I Verv. apparatuur elektr aandrijving</t>
  </si>
  <si>
    <t>P091017-183</t>
  </si>
  <si>
    <t>IB AI&amp;I Veiligheidsrelais</t>
  </si>
  <si>
    <t>P091017-184</t>
  </si>
  <si>
    <t>P091017-185</t>
  </si>
  <si>
    <t>IB AI&amp;I Short throw HD Beamers</t>
  </si>
  <si>
    <t>P091017-186</t>
  </si>
  <si>
    <t>IB AI&amp;I Dolly's en steadycams</t>
  </si>
  <si>
    <t>P091017-187</t>
  </si>
  <si>
    <t>IB AI&amp;I Grote TV/AV schermen  presentaties</t>
  </si>
  <si>
    <t>P091017-188</t>
  </si>
  <si>
    <t>IB AI&amp;I Audio opname en weergave apparatuur</t>
  </si>
  <si>
    <t>P091017-189</t>
  </si>
  <si>
    <t>IB AI&amp;I Opslagfaciliteiten</t>
  </si>
  <si>
    <t>P091017-190</t>
  </si>
  <si>
    <t>IB AI&amp;I Mobile devices</t>
  </si>
  <si>
    <t>P091017-191</t>
  </si>
  <si>
    <t>P091017-192</t>
  </si>
  <si>
    <t>IB AI&amp;I meubilair labomgeving</t>
  </si>
  <si>
    <t>P091017-193</t>
  </si>
  <si>
    <t>IB AI&amp;I Productiefac. rapid prototyping</t>
  </si>
  <si>
    <t>P091017-194</t>
  </si>
  <si>
    <t>IB AI&amp;I Aanpassing en verbetering van labs</t>
  </si>
  <si>
    <t>P091017-195</t>
  </si>
  <si>
    <t>IB AI&amp;I Truss Relight</t>
  </si>
  <si>
    <t>P091017-196</t>
  </si>
  <si>
    <t>IB AI&amp;I Lasers</t>
  </si>
  <si>
    <t>P091017-197</t>
  </si>
  <si>
    <t>IB AI&amp;I Ultimakers</t>
  </si>
  <si>
    <t>P091017-198</t>
  </si>
  <si>
    <t>IB AI&amp;I Gereedschapkits voor workshops</t>
  </si>
  <si>
    <t>P091017-199</t>
  </si>
  <si>
    <t>IB AI&amp;I Verdieping: experimentele opstelling</t>
  </si>
  <si>
    <t>P091017-200</t>
  </si>
  <si>
    <t>IB AI&amp;I Electronica componenten/apparatuur</t>
  </si>
  <si>
    <t>P091017-201</t>
  </si>
  <si>
    <t>IB AI&amp;I Materialenlab</t>
  </si>
  <si>
    <t>P091017-202</t>
  </si>
  <si>
    <t>IB AI&amp;I Toepassing circulair/biobase ontwerp</t>
  </si>
  <si>
    <t>P091017-203</t>
  </si>
  <si>
    <t>IB AI&amp;I Aanpassing Tech-lab werkplekken</t>
  </si>
  <si>
    <t>P091017-204</t>
  </si>
  <si>
    <t>IB AI&amp;I CMD toolkit</t>
  </si>
  <si>
    <t>P091017-205</t>
  </si>
  <si>
    <t>IB AI&amp;I Expositie en externe activiteiten</t>
  </si>
  <si>
    <t>P091017-206</t>
  </si>
  <si>
    <t>P091017-207</t>
  </si>
  <si>
    <t>IB AI&amp;I Hardware uitbreiding wearables</t>
  </si>
  <si>
    <t>P091017-208</t>
  </si>
  <si>
    <t>IB AI&amp;I Presenteermiddelen</t>
  </si>
  <si>
    <t>P091017-209</t>
  </si>
  <si>
    <t>IB AI&amp;I specifieke aankleding</t>
  </si>
  <si>
    <t>P091017-210</t>
  </si>
  <si>
    <t>P091017-211</t>
  </si>
  <si>
    <t>IB AI&amp;I inrichting TECH-Lab TBK</t>
  </si>
  <si>
    <t>P091018-100</t>
  </si>
  <si>
    <t>IB BO ATGM</t>
  </si>
  <si>
    <t>P091018-101</t>
  </si>
  <si>
    <t>IB ATGM Promega Spectrum Compact CE System</t>
  </si>
  <si>
    <t>P091018-102</t>
  </si>
  <si>
    <t>IB ATGM PCR</t>
  </si>
  <si>
    <t>P091018-103</t>
  </si>
  <si>
    <t>IB ATGM Microscopen</t>
  </si>
  <si>
    <t>P091018-104</t>
  </si>
  <si>
    <t>IB ATGM Anaerobe potten</t>
  </si>
  <si>
    <t>P091018-105</t>
  </si>
  <si>
    <t>IB ATGM Tafel autoclaaf</t>
  </si>
  <si>
    <t>P091018-106</t>
  </si>
  <si>
    <t>IB ATGM Panasonic MLS-3781L-PE</t>
  </si>
  <si>
    <t>P091018-107</t>
  </si>
  <si>
    <t>IB ATGM Kastje met slot</t>
  </si>
  <si>
    <t>P091018-108</t>
  </si>
  <si>
    <t>IB ATGM P100 ul sampler + ophangsysteem</t>
  </si>
  <si>
    <t>P091018-109</t>
  </si>
  <si>
    <t>IB ATGM Pipetboy Integra 2</t>
  </si>
  <si>
    <t>P091018-110</t>
  </si>
  <si>
    <t>IB ATGM Waterbad</t>
  </si>
  <si>
    <t>P091018-111</t>
  </si>
  <si>
    <t>IB ATGM Thermokoppels verwarmingsplaten</t>
  </si>
  <si>
    <t>P091018-112</t>
  </si>
  <si>
    <t>IB ATGM Analytische Balans (prio3)</t>
  </si>
  <si>
    <t>P091018-113</t>
  </si>
  <si>
    <t>IB ATGM Vacuumoven (prio4)</t>
  </si>
  <si>
    <t>P091018-114</t>
  </si>
  <si>
    <t>IB ATGM Drysyn verwarmingsopzetstukken</t>
  </si>
  <si>
    <t>P091018-115</t>
  </si>
  <si>
    <t>IB ATGM Precisiebalans Santorius(bovenweger)</t>
  </si>
  <si>
    <t>P091018-116</t>
  </si>
  <si>
    <t>IB ATGM PT1000 thermokoppels</t>
  </si>
  <si>
    <t>P091018-117</t>
  </si>
  <si>
    <t>IB ATGM DUPA kasten onder zuurkasten dubbel</t>
  </si>
  <si>
    <t>P091018-118</t>
  </si>
  <si>
    <t>IB ATGM 5X 100-1000ul 5x 10-100ul samplers</t>
  </si>
  <si>
    <t>P091018-119</t>
  </si>
  <si>
    <t>IB ATGM DrySyn® verwarmingsblokken</t>
  </si>
  <si>
    <t>P091018-120</t>
  </si>
  <si>
    <t>IB ATGM Verwarmingsmantels</t>
  </si>
  <si>
    <t>P091018-121</t>
  </si>
  <si>
    <t>IB ATGM Waterbad TW12 temperatuurregeling</t>
  </si>
  <si>
    <t>P091018-122</t>
  </si>
  <si>
    <t>IB ATGM Veiligheidskast tbv afvalvaten</t>
  </si>
  <si>
    <t>P091018-123</t>
  </si>
  <si>
    <t>IB ATGM LPC Akta (start) + toebehoren</t>
  </si>
  <si>
    <t>P091018-124</t>
  </si>
  <si>
    <t>IB ATGM Roerder met verwarmingsplaat</t>
  </si>
  <si>
    <t>P091018-125</t>
  </si>
  <si>
    <t>IB ATGM Tafelautoclaaf</t>
  </si>
  <si>
    <t>P091018-126</t>
  </si>
  <si>
    <t>IB ATGM Broedstoof</t>
  </si>
  <si>
    <t>P091018-127</t>
  </si>
  <si>
    <t>IB ATGM Vaccuum filtratie RVS met toebehoren</t>
  </si>
  <si>
    <t>P091018-128</t>
  </si>
  <si>
    <t>P091018-129</t>
  </si>
  <si>
    <t>IB ATGM Waterbad klein (+/- 4L)</t>
  </si>
  <si>
    <t>P091018-130</t>
  </si>
  <si>
    <t>IB ATGM Gaschromatograaf</t>
  </si>
  <si>
    <t>P091018-131</t>
  </si>
  <si>
    <t>IB ATGM autosamplers</t>
  </si>
  <si>
    <t>P091018-132</t>
  </si>
  <si>
    <t>IB ATGM Powerpac basic power supply 1645050</t>
  </si>
  <si>
    <t>P091018-133</t>
  </si>
  <si>
    <t>IB ATGM DUPA kasten</t>
  </si>
  <si>
    <t>P091018-134</t>
  </si>
  <si>
    <t>IB ATGM ATEX koelkast Liebherr Lkexv 180o</t>
  </si>
  <si>
    <t>P091018-135</t>
  </si>
  <si>
    <t>IB ATGM Agilent6850 Automatic liquid sampler</t>
  </si>
  <si>
    <t>P091018-136</t>
  </si>
  <si>
    <t>IB ATGM Agilent 1260 Autosampler G7129A</t>
  </si>
  <si>
    <t>P091018-137</t>
  </si>
  <si>
    <t>IB ATGM Bovenwegers (balans</t>
  </si>
  <si>
    <t>P091018-138</t>
  </si>
  <si>
    <t>IB ATGM Prestige Medical™ Classic Autoclave</t>
  </si>
  <si>
    <t>P091018-139</t>
  </si>
  <si>
    <t>IB ATGM elektroforese en blotsysteem</t>
  </si>
  <si>
    <t>P091018-140</t>
  </si>
  <si>
    <t>IB ATGM Gilson Microman E samplers</t>
  </si>
  <si>
    <t>P091018-141</t>
  </si>
  <si>
    <t>IB ATGM Agilent ZORBAX Eclipse XDB 80Å C18</t>
  </si>
  <si>
    <t>P091018-142</t>
  </si>
  <si>
    <t>IB ATGM Agilent GC kolom HP-5MS</t>
  </si>
  <si>
    <t>P091018-143</t>
  </si>
  <si>
    <t>IB ATGM Microcentrifuges, Micro Star 17/17R)</t>
  </si>
  <si>
    <t>P091018-144</t>
  </si>
  <si>
    <t>IB ATGM Inbedstation</t>
  </si>
  <si>
    <t>P091018-145</t>
  </si>
  <si>
    <t>IB ATGM Kast (het liefste met slot) F2</t>
  </si>
  <si>
    <t>P091018-146</t>
  </si>
  <si>
    <t>IB ATGM Ladenkast S3</t>
  </si>
  <si>
    <t>P091018-147</t>
  </si>
  <si>
    <t>IB ATGM Microscopen primostar zeiss</t>
  </si>
  <si>
    <t>P091018-148</t>
  </si>
  <si>
    <t>IB ATGM NP80-TOUCH Implen NanoPhotometer NP</t>
  </si>
  <si>
    <t>P091018-149</t>
  </si>
  <si>
    <t>IB ATGM Tafel met wieltjes</t>
  </si>
  <si>
    <t>P091018-150</t>
  </si>
  <si>
    <t>IB ATGM Waterbad VWB2 12</t>
  </si>
  <si>
    <t>P091018-151</t>
  </si>
  <si>
    <t>IB ATGM Headspace Analyser Agilent</t>
  </si>
  <si>
    <t>P091018-152</t>
  </si>
  <si>
    <t>IB ATGM Armfield plug flow reactor</t>
  </si>
  <si>
    <t>P091018-153</t>
  </si>
  <si>
    <t>IB ATGM Armfield laminaire flow reactor</t>
  </si>
  <si>
    <t>P091018-154</t>
  </si>
  <si>
    <t>IB ATGM Basisunit sturing Armfield units</t>
  </si>
  <si>
    <t>P091018-155</t>
  </si>
  <si>
    <t>IB ATGM Stalen tank 150 L met mixer</t>
  </si>
  <si>
    <t>P091018-156</t>
  </si>
  <si>
    <t>IB ATGM Lenntech RO installatie</t>
  </si>
  <si>
    <t>P091018-157</t>
  </si>
  <si>
    <t>IB ATGM Lenntech ontharder</t>
  </si>
  <si>
    <t>P091018-158</t>
  </si>
  <si>
    <t>IB ATGM Aanpassing helofytenfilter</t>
  </si>
  <si>
    <t>P091018-159</t>
  </si>
  <si>
    <t>IB ATGM Spectrofotometer</t>
  </si>
  <si>
    <t>P091018-160</t>
  </si>
  <si>
    <t>IB ATGM Tafel autoclaven</t>
  </si>
  <si>
    <t>P091018-161</t>
  </si>
  <si>
    <t>P091018-162</t>
  </si>
  <si>
    <t>IB ATGM HR-MS</t>
  </si>
  <si>
    <t>P091018-163</t>
  </si>
  <si>
    <t>IB ATGM Autosampler HPLC</t>
  </si>
  <si>
    <t>P091018-164</t>
  </si>
  <si>
    <t>IB ATGM Mobiele zuurkast Dupa</t>
  </si>
  <si>
    <t>P091018-165</t>
  </si>
  <si>
    <t>IB ATGM Milli Q apparaat</t>
  </si>
  <si>
    <t>P091018-166</t>
  </si>
  <si>
    <t>IB ATGM Computers BioIT</t>
  </si>
  <si>
    <t>P091018-167</t>
  </si>
  <si>
    <t>IB ATGM MinION Sequencing Device</t>
  </si>
  <si>
    <t>P091018-168</t>
  </si>
  <si>
    <t>IB ATGM Vaatwasser Miele PG8583</t>
  </si>
  <si>
    <t>P091018-169</t>
  </si>
  <si>
    <t>IB ATGM Panasonic MLS-3781L</t>
  </si>
  <si>
    <t>P091018-170</t>
  </si>
  <si>
    <t>IB ATGM Elektrische bunserbrander</t>
  </si>
  <si>
    <t>P091018-171</t>
  </si>
  <si>
    <t>IB ATGM Grant Bio Densitometer (11441078)</t>
  </si>
  <si>
    <t>P091018-172</t>
  </si>
  <si>
    <t>P091018-173</t>
  </si>
  <si>
    <t>IB ATGM P10 pipetman (613-2118)</t>
  </si>
  <si>
    <t>P091018-174</t>
  </si>
  <si>
    <t>IB ATGM P5000 pipetman (613-2121)</t>
  </si>
  <si>
    <t>P091018-175</t>
  </si>
  <si>
    <t>IB ATGM (Gesm. film)verdamper/randapparatuur</t>
  </si>
  <si>
    <t>P091018-176</t>
  </si>
  <si>
    <t>IB ATGM Voordrukpomp RO-installatie</t>
  </si>
  <si>
    <t>P091018-177</t>
  </si>
  <si>
    <t>IB ATGM Geleidbaarheidsmeters</t>
  </si>
  <si>
    <t>P091018-178</t>
  </si>
  <si>
    <t>IB ATGM Vacuumpompen filtratie-units</t>
  </si>
  <si>
    <t>P091018-179</t>
  </si>
  <si>
    <t>IB ATGM Drukmeter</t>
  </si>
  <si>
    <t>P091018-180</t>
  </si>
  <si>
    <t>IB ATGM Flowmeters fluïdisatieopstelling</t>
  </si>
  <si>
    <t>P091018-181</t>
  </si>
  <si>
    <t>IB ATGM Polarimeter</t>
  </si>
  <si>
    <t>P091018-182</t>
  </si>
  <si>
    <t>IB ATGM Appendages stalen reactor</t>
  </si>
  <si>
    <t>P091018-183</t>
  </si>
  <si>
    <t>IB ATGM fermentor, pH-m, flowmeter,condensor</t>
  </si>
  <si>
    <t>P091018-184</t>
  </si>
  <si>
    <t>IB ATGM Procesautomatisering  expohal</t>
  </si>
  <si>
    <t>P091018-185</t>
  </si>
  <si>
    <t>IB ATGM Multiparameter AP-800 set</t>
  </si>
  <si>
    <t>P091018-186</t>
  </si>
  <si>
    <t>IB ATGM Column for GC</t>
  </si>
  <si>
    <t>P091018-187</t>
  </si>
  <si>
    <t>IB ATGM DR6000 spectrofotometer</t>
  </si>
  <si>
    <t>P091018-188</t>
  </si>
  <si>
    <t>IB ATGM Fluorescentie microscoop</t>
  </si>
  <si>
    <t>P091018-189</t>
  </si>
  <si>
    <t>IB ATGM Zeiss primostar</t>
  </si>
  <si>
    <t>P091018-190</t>
  </si>
  <si>
    <t>IB ATGM Eppendorf spectofotometer kinetic</t>
  </si>
  <si>
    <t>P091018-191</t>
  </si>
  <si>
    <t>IB ATGM Vriesmicrotoom</t>
  </si>
  <si>
    <t>P091018-192</t>
  </si>
  <si>
    <t>IB ATGM waterbad</t>
  </si>
  <si>
    <t>P091018-193</t>
  </si>
  <si>
    <t>IB ATGM Droogstoof Memmert</t>
  </si>
  <si>
    <t>P091018-194</t>
  </si>
  <si>
    <t>IB ATGM Primo Vert Omkeer microscoop</t>
  </si>
  <si>
    <t>P091018-195</t>
  </si>
  <si>
    <t>IB ATGM Sampler P2ul</t>
  </si>
  <si>
    <t>P091018-196</t>
  </si>
  <si>
    <t>IB ATGM Sampler P20ul</t>
  </si>
  <si>
    <t>P091018-197</t>
  </si>
  <si>
    <t>IB ATGM Sampler P100ul</t>
  </si>
  <si>
    <t>P091018-198</t>
  </si>
  <si>
    <t>IB ATGM Koelcentrifuge 5427R</t>
  </si>
  <si>
    <t>P091018-199</t>
  </si>
  <si>
    <t>IB ATGM BioRad SDS PAGE Systeem compleet</t>
  </si>
  <si>
    <t>P091018-200</t>
  </si>
  <si>
    <t>IB ATGM Magneetroerder Ika RCT Standard S000</t>
  </si>
  <si>
    <t>P091018-201</t>
  </si>
  <si>
    <t>IB ATGM Microscoop Primostar 415500</t>
  </si>
  <si>
    <t>P091018-202</t>
  </si>
  <si>
    <t>IB ATGM Waterbad TW12 Julabo</t>
  </si>
  <si>
    <t>P091018-203</t>
  </si>
  <si>
    <t>IB ATGM Metrohm 827pHlab/ pHmeter</t>
  </si>
  <si>
    <t>P091018-204</t>
  </si>
  <si>
    <t>IB ATGM Memmert/Thermo Heraeus stoof/instal.</t>
  </si>
  <si>
    <t>P091018-205</t>
  </si>
  <si>
    <t>IB ATGM BioRad Powerpac Basic</t>
  </si>
  <si>
    <t>P091018-206</t>
  </si>
  <si>
    <t>IB ATGM Gilson sampler</t>
  </si>
  <si>
    <t>P091018-207</t>
  </si>
  <si>
    <t>IB ATGM Gilson sampler P5000</t>
  </si>
  <si>
    <t>P091018-208</t>
  </si>
  <si>
    <t>IB ATGM Eppendorf biospectrometer basic</t>
  </si>
  <si>
    <t>P091018-209</t>
  </si>
  <si>
    <t>IB ATGM Sartorius Bovenweger</t>
  </si>
  <si>
    <t>P091018-210</t>
  </si>
  <si>
    <t>IB ATGM PC t.b.v. GC en HPLC</t>
  </si>
  <si>
    <t>P091018-211</t>
  </si>
  <si>
    <t>IB ATGM Drysyn</t>
  </si>
  <si>
    <t>P091018-212</t>
  </si>
  <si>
    <t>IB ATGM ELSD detector</t>
  </si>
  <si>
    <t>P091018-213</t>
  </si>
  <si>
    <t>P091018-214</t>
  </si>
  <si>
    <t>IB ATGM GC autosamplers</t>
  </si>
  <si>
    <t>P091018-215</t>
  </si>
  <si>
    <t>IB ATGM HPLC systeem met autosampler</t>
  </si>
  <si>
    <t>P091018-216</t>
  </si>
  <si>
    <t>IB ATGM pc's/nieuwe software/ licentie GPC</t>
  </si>
  <si>
    <t>P091018-217</t>
  </si>
  <si>
    <t>IB ATGM GPC kolom (Agilent VARIPL1113-6520)</t>
  </si>
  <si>
    <t>P091018-218</t>
  </si>
  <si>
    <t>IB BO ATGM APCI</t>
  </si>
  <si>
    <t>P091018-219</t>
  </si>
  <si>
    <t>IB BO ATGM Atmospheric Solids Analysis Probe</t>
  </si>
  <si>
    <t>P091018-220</t>
  </si>
  <si>
    <t>IB BO ATGM Autosampler Prosense G1367C</t>
  </si>
  <si>
    <t>P091018-221</t>
  </si>
  <si>
    <t>IB BO ATGM PCR cycler</t>
  </si>
  <si>
    <t>P091018-222</t>
  </si>
  <si>
    <t>IB BO ATGM Licenties tbv Agilent software</t>
  </si>
  <si>
    <t>P091019-100</t>
  </si>
  <si>
    <t>IB BO AGZ</t>
  </si>
  <si>
    <t>P091019-101</t>
  </si>
  <si>
    <t>IB AGZ Perfusiepompen en spuitpomp</t>
  </si>
  <si>
    <t>P091019-102</t>
  </si>
  <si>
    <t>IB AGZ Skeletten FT</t>
  </si>
  <si>
    <t>P091019-103</t>
  </si>
  <si>
    <t>IB AGZ GET-Lab inbedding onderwijs</t>
  </si>
  <si>
    <t>P091019-104</t>
  </si>
  <si>
    <t>IB AGZ Skillslab2020 Interactieve muur/proj.</t>
  </si>
  <si>
    <t>P091019-105</t>
  </si>
  <si>
    <t>IB AGZ Apparatuur tbv nieuw curriculum</t>
  </si>
  <si>
    <t>P091019-106</t>
  </si>
  <si>
    <t>IB AGZ Bedgordijnen, incl montage</t>
  </si>
  <si>
    <t>P091019-107</t>
  </si>
  <si>
    <t>IB AGZ Sealapparaat transparante verpakking</t>
  </si>
  <si>
    <t>P091019-108</t>
  </si>
  <si>
    <t>IB AGZ Regiekamer (cF inrichting verbouwing)</t>
  </si>
  <si>
    <t>P091019-109</t>
  </si>
  <si>
    <t>IB AGZ Signing</t>
  </si>
  <si>
    <t>P091019-110</t>
  </si>
  <si>
    <t>P091019-111</t>
  </si>
  <si>
    <t>IB AGZ Behandelbanken</t>
  </si>
  <si>
    <t>P091019-112</t>
  </si>
  <si>
    <t>IB AGZ Anatomische modellen</t>
  </si>
  <si>
    <t>P091019-113</t>
  </si>
  <si>
    <t>IB AGZ Lasersnijder</t>
  </si>
  <si>
    <t>P091019-114</t>
  </si>
  <si>
    <t>IB AGZ 3D printer</t>
  </si>
  <si>
    <t>P091019-115</t>
  </si>
  <si>
    <t>IB AGZ Onderwijsapp/materialen nw curriculum</t>
  </si>
  <si>
    <t>P091019-116</t>
  </si>
  <si>
    <t>IB AGZ Kleine mat. oefentherapie Kinderfysio</t>
  </si>
  <si>
    <t>P091019-117</t>
  </si>
  <si>
    <t>IB AGZ Robotica GET-lab</t>
  </si>
  <si>
    <t>P091019-118</t>
  </si>
  <si>
    <t>IB AGZ Serious Games</t>
  </si>
  <si>
    <t>P091019-119</t>
  </si>
  <si>
    <t>IB AGZ Verschillende technologiën</t>
  </si>
  <si>
    <t>P091020-100</t>
  </si>
  <si>
    <t>IB BO ASB</t>
  </si>
  <si>
    <t>P091020-101</t>
  </si>
  <si>
    <t>IB ASB inrichten GETlab</t>
  </si>
  <si>
    <t>P091020-102</t>
  </si>
  <si>
    <t>IB ASB sociale robot Pepper</t>
  </si>
  <si>
    <t>P091021-100</t>
  </si>
  <si>
    <t>IB BO AMBM</t>
  </si>
  <si>
    <t>P091021-101</t>
  </si>
  <si>
    <t>IB AMBM SAM (stage afstuderen module)</t>
  </si>
  <si>
    <t>P091021-102</t>
  </si>
  <si>
    <t>IB AMBM Eyetracking software/hardware</t>
  </si>
  <si>
    <t>P091021-103</t>
  </si>
  <si>
    <t>IB AMBM Academie laptop (fullsize)</t>
  </si>
  <si>
    <t>P091021-104</t>
  </si>
  <si>
    <t>IB AMBM Eyetrack glasses</t>
  </si>
  <si>
    <t>P091022-100</t>
  </si>
  <si>
    <t>IB BO AAFM</t>
  </si>
  <si>
    <t>P091022-101</t>
  </si>
  <si>
    <t>IB AAFM Video/Fotocamera Kennisclips Events</t>
  </si>
  <si>
    <t>P091023-100</t>
  </si>
  <si>
    <t>IB BO AFM</t>
  </si>
  <si>
    <t>P091024-100</t>
  </si>
  <si>
    <t>IB BO AVD</t>
  </si>
  <si>
    <t>P091024-101</t>
  </si>
  <si>
    <t>IB BO AVD Kluis</t>
  </si>
  <si>
    <t>P091025-100</t>
  </si>
  <si>
    <t>IB BO ASIS</t>
  </si>
  <si>
    <t>P091026-100</t>
  </si>
  <si>
    <t>IB BO ASH</t>
  </si>
  <si>
    <t>P091027-100</t>
  </si>
  <si>
    <t>IB BO AE&amp;I</t>
  </si>
  <si>
    <t>P091027-101</t>
  </si>
  <si>
    <t>IB AE&amp;I Watersnijder1250*2000 mm</t>
  </si>
  <si>
    <t>P091027-103</t>
  </si>
  <si>
    <t>IB AE&amp;I Hydrauliek software</t>
  </si>
  <si>
    <t>P091027-104</t>
  </si>
  <si>
    <t>IB AE&amp;I RL: Motorman Robot</t>
  </si>
  <si>
    <t>P091027-105</t>
  </si>
  <si>
    <t>IB AE&amp;I VI: Camera's</t>
  </si>
  <si>
    <t>P091027-106</t>
  </si>
  <si>
    <t>IB AE&amp;I RL: Meetopvoor proftaak M1.4</t>
  </si>
  <si>
    <t>P091027-107</t>
  </si>
  <si>
    <t>IB AE&amp;I EL Opstellingen geintegreerd pract.</t>
  </si>
  <si>
    <t>P091027-108</t>
  </si>
  <si>
    <t>IB AE&amp;I DS Opstellingen 2 voor project 2 M</t>
  </si>
  <si>
    <t>P091027-109</t>
  </si>
  <si>
    <t>IB AE&amp;I Siemens PLC Relais output kaarten</t>
  </si>
  <si>
    <t>P091027-110</t>
  </si>
  <si>
    <t>IB AE&amp;I ASM motor 3KW</t>
  </si>
  <si>
    <t>P091027-111</t>
  </si>
  <si>
    <t>IB AE&amp;I Meetsets</t>
  </si>
  <si>
    <t>P091027-112</t>
  </si>
  <si>
    <t>IB AE&amp;I Touchpanel en PLC Jmobile</t>
  </si>
  <si>
    <t>P091027-113</t>
  </si>
  <si>
    <t>IB AE&amp;I Opstelling Smart Energy</t>
  </si>
  <si>
    <t>P091027-114</t>
  </si>
  <si>
    <t>IB AE&amp;I Internet of Things practicum</t>
  </si>
  <si>
    <t>P091027-115</t>
  </si>
  <si>
    <t>IB AE&amp;I Vervanging PC's tbv Schermen CAVE</t>
  </si>
  <si>
    <t>P091027-116</t>
  </si>
  <si>
    <t>IB AE&amp;I VR lab uitrusting</t>
  </si>
  <si>
    <t>P091027-117</t>
  </si>
  <si>
    <t>IB AE&amp;I Mobile devices tbv het onderwijs</t>
  </si>
  <si>
    <t>P091027-118</t>
  </si>
  <si>
    <t>IB AE&amp;I Aanhangwagen zonneboot</t>
  </si>
  <si>
    <t>P091027-119</t>
  </si>
  <si>
    <t>IB AE&amp;I Conventionele draaibank</t>
  </si>
  <si>
    <t>P091027-120</t>
  </si>
  <si>
    <t>IB AE&amp;I Conventionele freesbak</t>
  </si>
  <si>
    <t>P091027-121</t>
  </si>
  <si>
    <t>IB AE&amp;I Plaatwals handm.+ gemot.</t>
  </si>
  <si>
    <t>P091027-122</t>
  </si>
  <si>
    <t>IB AE&amp;I Plaatschaar</t>
  </si>
  <si>
    <t>P091027-123</t>
  </si>
  <si>
    <t>IB AE&amp;I Lasapparatuur</t>
  </si>
  <si>
    <t>P091027-124</t>
  </si>
  <si>
    <t>IB AE&amp;I Profielbuiger + tooling</t>
  </si>
  <si>
    <t>P091027-125</t>
  </si>
  <si>
    <t>IB AE&amp;I Hoekknipper hydr./pneum.</t>
  </si>
  <si>
    <t>P091027-126</t>
  </si>
  <si>
    <t>IB AE&amp;I Opstellingen jaar 2 Mechatronica</t>
  </si>
  <si>
    <t>P091027-127</t>
  </si>
  <si>
    <t>IB AE&amp;I PLC opstelling voor M en E</t>
  </si>
  <si>
    <t>P091027-128</t>
  </si>
  <si>
    <t>IB AE&amp;I Portaalrobot</t>
  </si>
  <si>
    <t>P091027-129</t>
  </si>
  <si>
    <t>IB AE&amp;I Smart sensoren voor M en E</t>
  </si>
  <si>
    <t>P091027-130</t>
  </si>
  <si>
    <t>IB AE&amp;I Mechatronische modellen</t>
  </si>
  <si>
    <t>P091027-131</t>
  </si>
  <si>
    <t>IB AE&amp;I Indoor positioning systems</t>
  </si>
  <si>
    <t>P091027-132</t>
  </si>
  <si>
    <t>IB AE&amp;I Practicum opstellingen Servo Techn</t>
  </si>
  <si>
    <t>P091027-133</t>
  </si>
  <si>
    <t>IB AE&amp;I xBee + 2 maal spectrum analyser</t>
  </si>
  <si>
    <t>P091027-134</t>
  </si>
  <si>
    <t>IB AE&amp;I Vervanging meetapparaten LA123</t>
  </si>
  <si>
    <t>P091027-135</t>
  </si>
  <si>
    <t>IB AE&amp;I Uitbreiding energie lab</t>
  </si>
  <si>
    <t>P091027-136</t>
  </si>
  <si>
    <t>IB AE&amp;I Practicumopstellingen TI</t>
  </si>
  <si>
    <t>P091027-137</t>
  </si>
  <si>
    <t>IB AE&amp;I My Rio apparatuur met randapparatuur</t>
  </si>
  <si>
    <t>P091027-138</t>
  </si>
  <si>
    <t>IB AE&amp;I Aanvulling opstelllingen meetlokaal</t>
  </si>
  <si>
    <t>P091027-139</t>
  </si>
  <si>
    <t>IB AE&amp;I Watersnijder</t>
  </si>
  <si>
    <t>P091027-140</t>
  </si>
  <si>
    <t>IB AE&amp;I Kantbank + tooling</t>
  </si>
  <si>
    <t>P091027-141</t>
  </si>
  <si>
    <t>IB AE&amp;I vernieuwing van proftaak van TI-2.3</t>
  </si>
  <si>
    <t>P091027-142</t>
  </si>
  <si>
    <t>IB AE&amp;I Nieuwe apparatuur VR-LAB</t>
  </si>
  <si>
    <t>P091027-143</t>
  </si>
  <si>
    <t>IB AE&amp;I mobile devices (jaarlijks</t>
  </si>
  <si>
    <t>P091027-144</t>
  </si>
  <si>
    <t>IB AE&amp;I minor ontwikkeling</t>
  </si>
  <si>
    <t>P091028-100</t>
  </si>
  <si>
    <t>IB BO AVB</t>
  </si>
  <si>
    <t>P091029-100</t>
  </si>
  <si>
    <t>IB BO AHB</t>
  </si>
  <si>
    <t>P091030-100</t>
  </si>
  <si>
    <t>IB BO AMIB</t>
  </si>
  <si>
    <t>P091031-100</t>
  </si>
  <si>
    <t>IB BO AOMI</t>
  </si>
  <si>
    <t>P091031-101</t>
  </si>
  <si>
    <t>IB AOMI Life changing technologies</t>
  </si>
  <si>
    <t>P091031-102</t>
  </si>
  <si>
    <t>IB AOMI Serious &amp; Simulated learning</t>
  </si>
  <si>
    <t>P091031-103</t>
  </si>
  <si>
    <t>IB AOMI Life changing technologies (2019)</t>
  </si>
  <si>
    <t>P091031-104</t>
  </si>
  <si>
    <t>IB AOMI Serious &amp; Simulated learning (2019)</t>
  </si>
  <si>
    <t>P091032-100</t>
  </si>
  <si>
    <t>IB BO ACUE</t>
  </si>
  <si>
    <t>P091032-101</t>
  </si>
  <si>
    <t>IB ACUE 4K VideoCamera serts</t>
  </si>
  <si>
    <t>P091032-102</t>
  </si>
  <si>
    <t>IB ACUE Videostatieven en koppen</t>
  </si>
  <si>
    <t>P091032-103</t>
  </si>
  <si>
    <t>IB ACUE Robotica / Electronica / Sensoren</t>
  </si>
  <si>
    <t>P091032-104</t>
  </si>
  <si>
    <t>IB ACUE Wearable/VR/AR</t>
  </si>
  <si>
    <t>P091032-105</t>
  </si>
  <si>
    <t>IB ACUE Camera Objectieven</t>
  </si>
  <si>
    <t>P091032-106</t>
  </si>
  <si>
    <t>IB ACUE MacBook Pro</t>
  </si>
  <si>
    <t>P091032-107</t>
  </si>
  <si>
    <t>IB ACUE uitleen - flichtcase + koffers</t>
  </si>
  <si>
    <t>P091032-108</t>
  </si>
  <si>
    <t>IB ACUE VR Productie Software / Plugins</t>
  </si>
  <si>
    <t>P091032-109</t>
  </si>
  <si>
    <t>IB ACUE High End Windows Notebooks</t>
  </si>
  <si>
    <t>P091032-110</t>
  </si>
  <si>
    <t>IB ACUE Monitoren met HDMI/Display port</t>
  </si>
  <si>
    <t>P091032-111</t>
  </si>
  <si>
    <t>IB ACUE Community Software Social Media Club</t>
  </si>
  <si>
    <t>P091032-112</t>
  </si>
  <si>
    <t>IB ACUE Werkplaats Inrichting</t>
  </si>
  <si>
    <t>P091032-113</t>
  </si>
  <si>
    <t>IB ACUE A3 Laserprinter dubbelzijdig</t>
  </si>
  <si>
    <t>P091032-114</t>
  </si>
  <si>
    <t>IB ACUE 4K Schermen tbv editing/viewing</t>
  </si>
  <si>
    <t>P091032-115</t>
  </si>
  <si>
    <t>IB ACUE Snijplotter</t>
  </si>
  <si>
    <t>P091032-116</t>
  </si>
  <si>
    <t>IB ACUE Wearable / AR / VR /AI</t>
  </si>
  <si>
    <t>P091032-117</t>
  </si>
  <si>
    <t>IB ACUE Electronica / Robotics / sensoren</t>
  </si>
  <si>
    <t>P091032-118</t>
  </si>
  <si>
    <t>IB ACUE werkplaatsen meubilair/inrichting</t>
  </si>
  <si>
    <t>P091032-119</t>
  </si>
  <si>
    <t>IB ACUE PC Workstation tbv VR / 3D</t>
  </si>
  <si>
    <t>P091032-120</t>
  </si>
  <si>
    <t>IB ACUE Gereedschappen/Machines werkplaats</t>
  </si>
  <si>
    <t>P091032-121</t>
  </si>
  <si>
    <t>IB ACUE GoPro/GoPro Fusion</t>
  </si>
  <si>
    <t>P091033-100</t>
  </si>
  <si>
    <t>IB EC CoE BBE</t>
  </si>
  <si>
    <t>P091033-101</t>
  </si>
  <si>
    <t>IB CoE BBE diversen apparatuur en infra</t>
  </si>
  <si>
    <t>P091033-102</t>
  </si>
  <si>
    <t>IB CoE BBE algemeen budget</t>
  </si>
  <si>
    <t>P091034-100</t>
  </si>
  <si>
    <t>IB ETI</t>
  </si>
  <si>
    <t>P091034-101</t>
  </si>
  <si>
    <t>IB ETI webcam incl. toebehoren CHL</t>
  </si>
  <si>
    <t>P091034-102</t>
  </si>
  <si>
    <t>IB ETI webcam incl. toebehoren OWB215</t>
  </si>
  <si>
    <t>P091034-103</t>
  </si>
  <si>
    <t>IB ETI Laminator</t>
  </si>
  <si>
    <t>P091034-104</t>
  </si>
  <si>
    <t>IB ETI Multimeter</t>
  </si>
  <si>
    <t>P091034-105</t>
  </si>
  <si>
    <t>IB ETI Stroombron</t>
  </si>
  <si>
    <t>P091034-106</t>
  </si>
  <si>
    <t>IB ETI -45°C Vrieskast</t>
  </si>
  <si>
    <t>P091034-107</t>
  </si>
  <si>
    <t>IB ETI SLAM Robot</t>
  </si>
  <si>
    <t>P091034-108</t>
  </si>
  <si>
    <t>IB ETI Tussenmeters voor monitoring</t>
  </si>
  <si>
    <t>P091034-109</t>
  </si>
  <si>
    <t>IB ETI Smart Energy Delivery Lab</t>
  </si>
  <si>
    <t>P091034-110</t>
  </si>
  <si>
    <t>IB ETI Uitbreiding Smart Energy Delivery lab</t>
  </si>
  <si>
    <t>P091034-111</t>
  </si>
  <si>
    <t>IB ETI EDI Microscoop</t>
  </si>
  <si>
    <t>P091034-112</t>
  </si>
  <si>
    <t>IB ETI EDI Klimaatkast</t>
  </si>
  <si>
    <t>P091034-113</t>
  </si>
  <si>
    <t>IB ETI PM Datascience en ICT</t>
  </si>
  <si>
    <t>P091034-114</t>
  </si>
  <si>
    <t>IB ETI PM Nieuwe Materialen</t>
  </si>
  <si>
    <t>P091034-115</t>
  </si>
  <si>
    <t>IB ETI PM Robotisering en Sensoring</t>
  </si>
  <si>
    <t>P091035-100</t>
  </si>
  <si>
    <t>IB AAAD</t>
  </si>
  <si>
    <t>P091035-101</t>
  </si>
  <si>
    <t>IB AAAD Onderwijsmateriaal Ad-HSW</t>
  </si>
  <si>
    <t>P091035-102</t>
  </si>
  <si>
    <t>IB AAAD Engineering materiaal?gereedschappen</t>
  </si>
  <si>
    <t>P091036-100</t>
  </si>
  <si>
    <t>IB AIS</t>
  </si>
  <si>
    <t>P091036-101</t>
  </si>
  <si>
    <t>IB AOMI-AIS Lasercutter met afzuiging</t>
  </si>
  <si>
    <t>P091036-102</t>
  </si>
  <si>
    <t>IB AOMI-AIS 2x 3D printer</t>
  </si>
  <si>
    <t>P091036-103</t>
  </si>
  <si>
    <t>IB AOMI-AIS HSL Gereedschap werkplaats PABO</t>
  </si>
  <si>
    <t>P091036-104</t>
  </si>
  <si>
    <t>IB AOC-AIS Gereedschappen werkplaats</t>
  </si>
  <si>
    <t>P091036-105</t>
  </si>
  <si>
    <t>IB AOC-AIS Opname apparatuur medialab</t>
  </si>
  <si>
    <t>P091036-106</t>
  </si>
  <si>
    <t>IB AOC-AIS Opname apparatuur augmented/VR</t>
  </si>
  <si>
    <t>P091037-100</t>
  </si>
  <si>
    <t>IB DIF OWB 215 Renovatie</t>
  </si>
  <si>
    <t>P091037-101</t>
  </si>
  <si>
    <t>IB OWB 215 Meubilair Xplora/Loopbruggen</t>
  </si>
  <si>
    <t>P091037-102</t>
  </si>
  <si>
    <t>IB OWB 215 Meubilair Flexplekken</t>
  </si>
  <si>
    <t>P091037-103</t>
  </si>
  <si>
    <t>IB OWB 215 Meubilair lobben/lokalen</t>
  </si>
  <si>
    <t>P091037-104</t>
  </si>
  <si>
    <t>IB OWB 215 Extra inrichting AGW werkplekken</t>
  </si>
  <si>
    <t>P091037-105</t>
  </si>
  <si>
    <t>IB OWB 215 Visuele schermen/multimedia</t>
  </si>
  <si>
    <t>P091037-106</t>
  </si>
  <si>
    <t>IB OWB 215 40 inch schermen Xplora"</t>
  </si>
  <si>
    <t>P049148-100</t>
  </si>
  <si>
    <t>EV Ketensamenwerking scheidingen</t>
  </si>
  <si>
    <t>P036032-100</t>
  </si>
  <si>
    <t>ACUE Mark.Comm. &amp; promotie</t>
  </si>
  <si>
    <t>Onbekend</t>
  </si>
  <si>
    <t>P049149-100</t>
  </si>
  <si>
    <t>EV Evaluatie Buurtbemiddeling Algemeen</t>
  </si>
  <si>
    <t>P018118-100</t>
  </si>
  <si>
    <t>ATGM Promotietraject NV Sewgobind</t>
  </si>
  <si>
    <t>P047137-100</t>
  </si>
  <si>
    <t>P049106-114</t>
  </si>
  <si>
    <t>EV DV KK Leergemeenschap ASH</t>
  </si>
  <si>
    <t>P069001-189</t>
  </si>
  <si>
    <t>KD IB Huisvesting BAC</t>
  </si>
  <si>
    <t>P049115-106</t>
  </si>
  <si>
    <t>EV Breed Promotie A. Verhagen-Braspennincx</t>
  </si>
  <si>
    <t>P049113-113</t>
  </si>
  <si>
    <t>EV VIA KK Voorbereiding op beroepspraktijk</t>
  </si>
  <si>
    <t>P049114-114</t>
  </si>
  <si>
    <t>EV VIA Lector Recht voor het sociaal domein</t>
  </si>
  <si>
    <t>P035105-100</t>
  </si>
  <si>
    <t>AOMI Jumbo Algemeen</t>
  </si>
  <si>
    <t>P035105-101</t>
  </si>
  <si>
    <t>AOMI Jumbo Ontwikkeling</t>
  </si>
  <si>
    <t>P069003-100</t>
  </si>
  <si>
    <t>KD HSL renovatie voorbereiding</t>
  </si>
  <si>
    <t>P049113-114</t>
  </si>
  <si>
    <t>EV VIA KK Migrantengezinnen en geweld</t>
  </si>
  <si>
    <t>P047138-100</t>
  </si>
  <si>
    <t>Biomassa Stromen Zuid Holland</t>
  </si>
  <si>
    <t>DIA Algemeen</t>
  </si>
  <si>
    <t>DIA Management</t>
  </si>
  <si>
    <t>DIA Managementondersteuning</t>
  </si>
  <si>
    <t>DIA Onderwijs</t>
  </si>
  <si>
    <t>DIA Student</t>
  </si>
  <si>
    <t>DIA Onderzoek</t>
  </si>
  <si>
    <t>DIA Relatie</t>
  </si>
  <si>
    <t>DIA Medewerker</t>
  </si>
  <si>
    <t>DIA Middelen</t>
  </si>
  <si>
    <t>DIA Financiën</t>
  </si>
  <si>
    <t>P075123-100</t>
  </si>
  <si>
    <t>DP&amp;O IV</t>
  </si>
  <si>
    <t>DIF Bedrijfsbureau</t>
  </si>
  <si>
    <t>DIF Facilitair team LDS/BKL/MillHill</t>
  </si>
  <si>
    <t>DIF Facilitair team HSL/DB</t>
  </si>
  <si>
    <t>DIF Facilitair team STP/TRZ/PLW/EKP/CHL</t>
  </si>
  <si>
    <t>DIF Facilitair team OWB215/ASL</t>
  </si>
  <si>
    <t>DIF Evenementen</t>
  </si>
  <si>
    <t>P091014-161</t>
  </si>
  <si>
    <t>IB AKV Lab Caradt</t>
  </si>
  <si>
    <t>DIF Algemeen GB</t>
  </si>
  <si>
    <t>DIF FT Algemeen</t>
  </si>
  <si>
    <t>P060114-100</t>
  </si>
  <si>
    <t>DIF Surveillanten</t>
  </si>
  <si>
    <t>AI&amp;I NVT</t>
  </si>
  <si>
    <t>ASH NVT</t>
  </si>
  <si>
    <t>CoE NVT</t>
  </si>
  <si>
    <t>P018119-100</t>
  </si>
  <si>
    <t>P019101-100</t>
  </si>
  <si>
    <t>AGZ Practice what your teach</t>
  </si>
  <si>
    <t>P019102-100</t>
  </si>
  <si>
    <t>DIF Algemeen NGB</t>
  </si>
  <si>
    <t>P094006-101</t>
  </si>
  <si>
    <t>Hs Ink JHS</t>
  </si>
  <si>
    <t>P094006-102</t>
  </si>
  <si>
    <t>Hs Ink Avans Contract</t>
  </si>
  <si>
    <t>P094006-103</t>
  </si>
  <si>
    <t>Hs Ink Avans+</t>
  </si>
  <si>
    <t>P049114-115</t>
  </si>
  <si>
    <t>EV VIA Lector Red. Cultuur &amp; Criminologie</t>
  </si>
  <si>
    <t>P091001-160</t>
  </si>
  <si>
    <t>IB VenH STEP Meubilair toetslokalen</t>
  </si>
  <si>
    <t>P012101-100</t>
  </si>
  <si>
    <t>PABO Muzikaal verbinden Algemeen</t>
  </si>
  <si>
    <t>P012102-100</t>
  </si>
  <si>
    <t>PABO ICEPELL Algemeen</t>
  </si>
  <si>
    <t>P019103-100</t>
  </si>
  <si>
    <t>AGZ NICCoLA Algemeen</t>
  </si>
  <si>
    <t>P044127-100</t>
  </si>
  <si>
    <t>P044128-100</t>
  </si>
  <si>
    <t>P044129-100</t>
  </si>
  <si>
    <t>P044130-100</t>
  </si>
  <si>
    <t>P055107-100</t>
  </si>
  <si>
    <t>AOC City Deal Breda 2020 Algemeen</t>
  </si>
  <si>
    <t>P055108-100</t>
  </si>
  <si>
    <t>AOC City Deal Den Bosch 2020 Algemeen</t>
  </si>
  <si>
    <t>P049106-115</t>
  </si>
  <si>
    <t>EV DV KK Mobiel Digi-sociaal lab</t>
  </si>
  <si>
    <t>P028104-100</t>
  </si>
  <si>
    <t>ASIS Avans international</t>
  </si>
  <si>
    <t>P017104-100</t>
  </si>
  <si>
    <t>AI&amp;I Festibar Algemeen</t>
  </si>
  <si>
    <t>P047139-100</t>
  </si>
  <si>
    <t>CoE Struct. Health Construc Algemeen</t>
  </si>
  <si>
    <t>P047140-100</t>
  </si>
  <si>
    <t>CoE Stadsjutters Breda Algemeen</t>
  </si>
  <si>
    <t>DIF Privacy, Veiligheid en Security</t>
  </si>
  <si>
    <t>P044131-100</t>
  </si>
  <si>
    <t>ETI Future Logistics Algemeen</t>
  </si>
  <si>
    <t>P044131-101</t>
  </si>
  <si>
    <t>ETI Future Logistics WP1 Proeftuin I &amp; O</t>
  </si>
  <si>
    <t>P044131-102</t>
  </si>
  <si>
    <t>ETI Future logistics WP2 Dig. Supply Chain</t>
  </si>
  <si>
    <t>P044131-103</t>
  </si>
  <si>
    <t>ETI Future logistics WP3 Warehouse robotis.</t>
  </si>
  <si>
    <t>P044131-104</t>
  </si>
  <si>
    <t>ETI Future logistics WP4 Voorraadbeh complex</t>
  </si>
  <si>
    <t>P044131-105</t>
  </si>
  <si>
    <t>ETI Future logistics WP5 Human capital tools</t>
  </si>
  <si>
    <t>P019104-100</t>
  </si>
  <si>
    <t>AGZ PR&amp;V Communicatie</t>
  </si>
  <si>
    <t>P043115-100</t>
  </si>
  <si>
    <t>P043116-100</t>
  </si>
  <si>
    <t>P060018-101</t>
  </si>
  <si>
    <t>DIF JOP Onderhoud bouwkundig</t>
  </si>
  <si>
    <t>P080025-103</t>
  </si>
  <si>
    <t>DMCS M&amp;C Real Netwerk VO-HO W-Brab 19-20</t>
  </si>
  <si>
    <t>P080026-103</t>
  </si>
  <si>
    <t>DMCS M&amp;C Real Netwerk VO-HBO DB 19-20</t>
  </si>
  <si>
    <t>P049127-101</t>
  </si>
  <si>
    <t>EV O Raak MKB WP1 Startproducten</t>
  </si>
  <si>
    <t>P049127-102</t>
  </si>
  <si>
    <t>EV O Raak MKB WP2 Diagnose</t>
  </si>
  <si>
    <t>P049127-103</t>
  </si>
  <si>
    <t>EV O Raak MKB WP3 Interventietoolkit</t>
  </si>
  <si>
    <t>P049127-104</t>
  </si>
  <si>
    <t>EV O Raak MKB WP4 Collectieve aanpak</t>
  </si>
  <si>
    <t>P049127-105</t>
  </si>
  <si>
    <t>EV O Raak MKB WP5 Disseminatie</t>
  </si>
  <si>
    <t>P047110-100 - CoE BBE Puur Natuur 100% Bb Algemeen</t>
  </si>
  <si>
    <t>478720</t>
  </si>
  <si>
    <t>P047110-101 - CoE BBE Puur Natuur 100% Bb WP1 Proj.man..</t>
  </si>
  <si>
    <t>P047110-102 - CoE BBE Puur Natuur 100% Bb WP2 Commun.</t>
  </si>
  <si>
    <t>P047110-103 - CoE BBE Puur Natuur 100% Bb WP3 Week/Vlam</t>
  </si>
  <si>
    <t>P047110-104 - CoE BBE Puur Natuur 100% Bb WP4 Kleur/Stab</t>
  </si>
  <si>
    <t>P047110-105 - CoE BBE Puur Natuur 100% Bb WP5 Kiem/Hecht</t>
  </si>
  <si>
    <t>P047110-106 - CoE BBE Puur Natuur 100% Bb WP6 Opschalen</t>
  </si>
  <si>
    <t>P047110-107 - CoE BBE Puur Natuur 100% Bb WP7 Textieldem.</t>
  </si>
  <si>
    <t>3000 - loonkosten pers HR core regulier</t>
  </si>
  <si>
    <t>3000</t>
  </si>
  <si>
    <t>loonkosten pers HR core regulier</t>
  </si>
  <si>
    <t>3001 - Loonkosten pers AdA HR Core Regulier</t>
  </si>
  <si>
    <t>3001</t>
  </si>
  <si>
    <t>Loonkosten pers AdA HR Core Regulier</t>
  </si>
  <si>
    <t>3010 - Loonkosten stagiaire pers HR core</t>
  </si>
  <si>
    <t>3010</t>
  </si>
  <si>
    <t>Loonkosten stagiaire pers HR core</t>
  </si>
  <si>
    <t>3040 - Ov. looncomponenten Begroting</t>
  </si>
  <si>
    <t>3040</t>
  </si>
  <si>
    <t>Ov. looncomponenten Begroting</t>
  </si>
  <si>
    <t>3041 - BW PK HR Core Lopende jaar</t>
  </si>
  <si>
    <t>3041</t>
  </si>
  <si>
    <t>BW PK HR Core Lopende jaar</t>
  </si>
  <si>
    <t>3050 - Inleen pers HR core</t>
  </si>
  <si>
    <t>3050</t>
  </si>
  <si>
    <t>Inleen pers HR core</t>
  </si>
  <si>
    <t>3051 - Uitleen pers HR core</t>
  </si>
  <si>
    <t>3051</t>
  </si>
  <si>
    <t>Uitleen pers HR core</t>
  </si>
  <si>
    <t>3060 - Inleen  intern pers Projecten</t>
  </si>
  <si>
    <t>3060</t>
  </si>
  <si>
    <t>Inleen  intern pers Projecten</t>
  </si>
  <si>
    <t>3061 - uitleen  intern pers projecten</t>
  </si>
  <si>
    <t>3061</t>
  </si>
  <si>
    <t>uitleen  intern pers projecten</t>
  </si>
  <si>
    <t>3070 - Interne  inleen pers ABW</t>
  </si>
  <si>
    <t>3070</t>
  </si>
  <si>
    <t>Interne  inleen pers ABW</t>
  </si>
  <si>
    <t>3071 - interne uitleen pers ABW</t>
  </si>
  <si>
    <t>3071</t>
  </si>
  <si>
    <t>interne uitleen pers ABW</t>
  </si>
  <si>
    <t>3199 - Doorbelaste stagiaires</t>
  </si>
  <si>
    <t>3199</t>
  </si>
  <si>
    <t>Doorbelaste stagiaires</t>
  </si>
  <si>
    <t>3200 - loonkosten pers HR core declaranten</t>
  </si>
  <si>
    <t>3200</t>
  </si>
  <si>
    <t>loonkosten pers HR core declaranten</t>
  </si>
  <si>
    <t>3201 - Declaranten ABW</t>
  </si>
  <si>
    <t>3201</t>
  </si>
  <si>
    <t>Declaranten ABW</t>
  </si>
  <si>
    <t>3299 - Door te belasten declaranten</t>
  </si>
  <si>
    <t>3299</t>
  </si>
  <si>
    <t>Door te belasten declaranten</t>
  </si>
  <si>
    <t>3300 - Reservering overwerk</t>
  </si>
  <si>
    <t>3300</t>
  </si>
  <si>
    <t>Reservering overwerk</t>
  </si>
  <si>
    <t>3311 - Res bonussen/jubilea</t>
  </si>
  <si>
    <t>3311</t>
  </si>
  <si>
    <t>Res bonussen/jubilea</t>
  </si>
  <si>
    <t>3312 - Res. ontslagverg/transitiekn</t>
  </si>
  <si>
    <t>3312</t>
  </si>
  <si>
    <t>Res. ontslagverg/transitiekn</t>
  </si>
  <si>
    <t>3313 - Reservering overige loonkosten</t>
  </si>
  <si>
    <t>3313</t>
  </si>
  <si>
    <t>Reservering overige loonkosten</t>
  </si>
  <si>
    <t>3350 - Eigen bijdrage projecten personeel</t>
  </si>
  <si>
    <t>3350</t>
  </si>
  <si>
    <t>Eigen bijdrage projecten personeel</t>
  </si>
  <si>
    <t>3399 - Doorbelasting Loonkosten</t>
  </si>
  <si>
    <t>3399</t>
  </si>
  <si>
    <t>Doorbelasting Loonkosten</t>
  </si>
  <si>
    <t>3400 - Uitkeringen soc verzekeringen</t>
  </si>
  <si>
    <t>3400</t>
  </si>
  <si>
    <t>Uitkeringen soc verzekeringen</t>
  </si>
  <si>
    <t>3600 - Inhuur externe zelfstandige zzp-er</t>
  </si>
  <si>
    <t>3600</t>
  </si>
  <si>
    <t>Inhuur externe zelfstandige zzp-er</t>
  </si>
  <si>
    <t>3610 - Inhuur detachering personeel</t>
  </si>
  <si>
    <t>3610</t>
  </si>
  <si>
    <t>Inhuur detachering personeel</t>
  </si>
  <si>
    <t>3620 - Uitzendkrachten/Payrolling</t>
  </si>
  <si>
    <t>3620</t>
  </si>
  <si>
    <t>Uitzendkrachten/Payrolling</t>
  </si>
  <si>
    <t>3630 - Vergoeding vrijwilligers</t>
  </si>
  <si>
    <t>3630</t>
  </si>
  <si>
    <t>Vergoeding vrijwilligers</t>
  </si>
  <si>
    <t>3699 - Doorbelaste uitzendkrachten/Payrolling</t>
  </si>
  <si>
    <t>3699</t>
  </si>
  <si>
    <t>Doorbelaste uitzendkrachten/Payrolling</t>
  </si>
  <si>
    <t>4000 - Scholing personeel</t>
  </si>
  <si>
    <t>4000</t>
  </si>
  <si>
    <t>Scholing personeel</t>
  </si>
  <si>
    <t>4008 - Doorbel. opleidingskosten Prof@Avans</t>
  </si>
  <si>
    <t>4008</t>
  </si>
  <si>
    <t>Doorbel. opleidingskosten Prof@Avans</t>
  </si>
  <si>
    <t>4009 - Doorbel. opleidingsopbrengst Prof@Avans</t>
  </si>
  <si>
    <t>4009</t>
  </si>
  <si>
    <t>Doorbel. opleidingsopbrengst Prof@Avans</t>
  </si>
  <si>
    <t>4010 - Verg. arbo tech middelen pers.</t>
  </si>
  <si>
    <t>4010</t>
  </si>
  <si>
    <t>Verg. arbo tech middelen pers.</t>
  </si>
  <si>
    <t>4011 - Medische coaching personeel</t>
  </si>
  <si>
    <t>4011</t>
  </si>
  <si>
    <t>Medische coaching personeel</t>
  </si>
  <si>
    <t>4012 - Verg. bedrijfsfitness pers.</t>
  </si>
  <si>
    <t>4012</t>
  </si>
  <si>
    <t>Verg. bedrijfsfitness pers.</t>
  </si>
  <si>
    <t>4013 - Healthcheck / Deskundigenoord.</t>
  </si>
  <si>
    <t>4013</t>
  </si>
  <si>
    <t>Healthcheck / Deskundigenoord.</t>
  </si>
  <si>
    <t>4014 - Overige Arbo kosten</t>
  </si>
  <si>
    <t>4014</t>
  </si>
  <si>
    <t>Overige Arbo kosten</t>
  </si>
  <si>
    <t>4020 - Werklunches ed met externen</t>
  </si>
  <si>
    <t>4020</t>
  </si>
  <si>
    <t>Werklunches ed met externen</t>
  </si>
  <si>
    <t>4023 - Pers.act/feest interne locatie</t>
  </si>
  <si>
    <t>4023</t>
  </si>
  <si>
    <t>Pers.act/feest interne locatie</t>
  </si>
  <si>
    <t>4024 - Pers.act/feest externe locatie</t>
  </si>
  <si>
    <t>4024</t>
  </si>
  <si>
    <t>Pers.act/feest externe locatie</t>
  </si>
  <si>
    <t>4025 - Lunches en diners personeel</t>
  </si>
  <si>
    <t>4025</t>
  </si>
  <si>
    <t>Lunches en diners personeel</t>
  </si>
  <si>
    <t>4026 - Maaltijden overwerk</t>
  </si>
  <si>
    <t>4026</t>
  </si>
  <si>
    <t>Maaltijden overwerk</t>
  </si>
  <si>
    <t>4027 - Eten/drinken pers. op werkplek</t>
  </si>
  <si>
    <t>4027</t>
  </si>
  <si>
    <t>Eten/drinken pers. op werkplek</t>
  </si>
  <si>
    <t>4039 - Verstrekkingen/cadeau's aan externen</t>
  </si>
  <si>
    <t>4039</t>
  </si>
  <si>
    <t>Verstrekkingen/cadeau's aan externen</t>
  </si>
  <si>
    <t>4040 - Geschenk pers aangel.heden &lt;25</t>
  </si>
  <si>
    <t>4040</t>
  </si>
  <si>
    <t>Geschenk pers aangel.heden &lt;25</t>
  </si>
  <si>
    <t>4041 - Geschenk pers aangel.heden &gt;25</t>
  </si>
  <si>
    <t>4041</t>
  </si>
  <si>
    <t>Geschenk pers aangel.heden &gt;25</t>
  </si>
  <si>
    <t>4042 - Contri beroepsver. medewerkers</t>
  </si>
  <si>
    <t>4042</t>
  </si>
  <si>
    <t>Contri beroepsver. medewerkers</t>
  </si>
  <si>
    <t>4043 - Kosten uitrijkaarten personeel</t>
  </si>
  <si>
    <t>4043</t>
  </si>
  <si>
    <t>Kosten uitrijkaarten personeel</t>
  </si>
  <si>
    <t>4044 - Verstrekking werkkleding</t>
  </si>
  <si>
    <t>4044</t>
  </si>
  <si>
    <t>Verstrekking werkkleding</t>
  </si>
  <si>
    <t>4060 - Verg. jur. kn pers bij ontslag</t>
  </si>
  <si>
    <t>4060</t>
  </si>
  <si>
    <t>Verg. jur. kn pers bij ontslag</t>
  </si>
  <si>
    <t>4061 - Outplacement kosten personeel</t>
  </si>
  <si>
    <t>4061</t>
  </si>
  <si>
    <t>Outplacement kosten personeel</t>
  </si>
  <si>
    <t>4062 - Wervingskosten personeel</t>
  </si>
  <si>
    <t>4062</t>
  </si>
  <si>
    <t>Wervingskosten personeel</t>
  </si>
  <si>
    <t>4070 - Dotatie/vrijval bovenwet. wachtgelden</t>
  </si>
  <si>
    <t>4070</t>
  </si>
  <si>
    <t>Dotatie/vrijval bovenwet. wachtgelden</t>
  </si>
  <si>
    <t>4073 - Dotatie/vrijval wettelijke wachtgelden</t>
  </si>
  <si>
    <t>4073</t>
  </si>
  <si>
    <t>Dotatie/vrijval wettelijke wachtgelden</t>
  </si>
  <si>
    <t>4075 - Dotatie/vrijval overige personele voorz.</t>
  </si>
  <si>
    <t>4075</t>
  </si>
  <si>
    <t>Dotatie/vrijval overige personele voorz.</t>
  </si>
  <si>
    <t>4090 - Eindheff. pers.verstr. HR Core</t>
  </si>
  <si>
    <t>4090</t>
  </si>
  <si>
    <t>Eindheff. pers.verstr. HR Core</t>
  </si>
  <si>
    <t>4091 - Verschillenrek.salarissen</t>
  </si>
  <si>
    <t>4091</t>
  </si>
  <si>
    <t>Verschillenrek.salarissen</t>
  </si>
  <si>
    <t>4092 - Onkostenvergoeding HR Core</t>
  </si>
  <si>
    <t>4092</t>
  </si>
  <si>
    <t>Onkostenvergoeding HR Core</t>
  </si>
  <si>
    <t>4100 - Huren gebouwen</t>
  </si>
  <si>
    <t>4100</t>
  </si>
  <si>
    <t>Huren gebouwen</t>
  </si>
  <si>
    <t>4110 - Onderhoudscontracten</t>
  </si>
  <si>
    <t>4110</t>
  </si>
  <si>
    <t>Onderhoudscontracten</t>
  </si>
  <si>
    <t>4111 - Reparaties</t>
  </si>
  <si>
    <t>4111</t>
  </si>
  <si>
    <t>Reparaties</t>
  </si>
  <si>
    <t>4112 - Planmatig onderhoud exploit.</t>
  </si>
  <si>
    <t>4112</t>
  </si>
  <si>
    <t>Planmatig onderhoud exploit.</t>
  </si>
  <si>
    <t>4120 - Tuinonderhoud</t>
  </si>
  <si>
    <t>4120</t>
  </si>
  <si>
    <t>Tuinonderhoud</t>
  </si>
  <si>
    <t>4121 - Schades</t>
  </si>
  <si>
    <t>4121</t>
  </si>
  <si>
    <t>Schades</t>
  </si>
  <si>
    <t>4122 - Verzekering gebouwen</t>
  </si>
  <si>
    <t>4122</t>
  </si>
  <si>
    <t>Verzekering gebouwen</t>
  </si>
  <si>
    <t>4123 - Bewaking en beveiliging</t>
  </si>
  <si>
    <t>4123</t>
  </si>
  <si>
    <t>Bewaking en beveiliging</t>
  </si>
  <si>
    <t>4130 - Stadsverwarming, olie en gas</t>
  </si>
  <si>
    <t>4130</t>
  </si>
  <si>
    <t>Stadsverwarming, olie en gas</t>
  </si>
  <si>
    <t>4131 - Electra</t>
  </si>
  <si>
    <t>4131</t>
  </si>
  <si>
    <t>Electra</t>
  </si>
  <si>
    <t>4132 - Water</t>
  </si>
  <si>
    <t>4132</t>
  </si>
  <si>
    <t>Water</t>
  </si>
  <si>
    <t>4140 - Onroerendzaakbelasting</t>
  </si>
  <si>
    <t>4140</t>
  </si>
  <si>
    <t>Onroerendzaakbelasting</t>
  </si>
  <si>
    <t>4141 - Overige wettelijke lasten</t>
  </si>
  <si>
    <t>4141</t>
  </si>
  <si>
    <t>Overige wettelijke lasten</t>
  </si>
  <si>
    <t>4150 - Schoonmaakbedrijven</t>
  </si>
  <si>
    <t>4150</t>
  </si>
  <si>
    <t>Schoonmaakbedrijven</t>
  </si>
  <si>
    <t>4151 - Sanitaire art.&amp;hand.autom.</t>
  </si>
  <si>
    <t>4151</t>
  </si>
  <si>
    <t>Sanitaire art.&amp;hand.autom.</t>
  </si>
  <si>
    <t>4152 - Glazenwassen</t>
  </si>
  <si>
    <t>4152</t>
  </si>
  <si>
    <t>Glazenwassen</t>
  </si>
  <si>
    <t>4154 - Afval afvoer</t>
  </si>
  <si>
    <t>4154</t>
  </si>
  <si>
    <t>Afval afvoer</t>
  </si>
  <si>
    <t>4155 - Ongediertebestrijding</t>
  </si>
  <si>
    <t>4155</t>
  </si>
  <si>
    <t>Ongediertebestrijding</t>
  </si>
  <si>
    <t>4156 - Binnenbeplanting</t>
  </si>
  <si>
    <t>4156</t>
  </si>
  <si>
    <t>Binnenbeplanting</t>
  </si>
  <si>
    <t>4183 - Verhuiskosten</t>
  </si>
  <si>
    <t>4183</t>
  </si>
  <si>
    <t>Verhuiskosten</t>
  </si>
  <si>
    <t>4200 - Boeken</t>
  </si>
  <si>
    <t>4200</t>
  </si>
  <si>
    <t>Boeken</t>
  </si>
  <si>
    <t>4201 - Abonnementen</t>
  </si>
  <si>
    <t>4201</t>
  </si>
  <si>
    <t>Abonnementen</t>
  </si>
  <si>
    <t>4205 - Databanken</t>
  </si>
  <si>
    <t>4205</t>
  </si>
  <si>
    <t>Databanken</t>
  </si>
  <si>
    <t>4210 - Materialen en leermiddelen</t>
  </si>
  <si>
    <t>4210</t>
  </si>
  <si>
    <t>Materialen en leermiddelen</t>
  </si>
  <si>
    <t>4211 - Kopieerkosten(doorbelasting)</t>
  </si>
  <si>
    <t>4211</t>
  </si>
  <si>
    <t>Kopieerkosten(doorbelasting)</t>
  </si>
  <si>
    <t>4212 - Reprowerk door derden</t>
  </si>
  <si>
    <t>4212</t>
  </si>
  <si>
    <t>Reprowerk door derden</t>
  </si>
  <si>
    <t>4213 - Inkoop papier</t>
  </si>
  <si>
    <t>4213</t>
  </si>
  <si>
    <t>Inkoop papier</t>
  </si>
  <si>
    <t>4214 - Auteursrechten</t>
  </si>
  <si>
    <t>4214</t>
  </si>
  <si>
    <t>Auteursrechten</t>
  </si>
  <si>
    <t>4215 - Inkoop winkels AKV tbv verkoop</t>
  </si>
  <si>
    <t>4215</t>
  </si>
  <si>
    <t>Inkoop winkels AKV tbv verkoop</t>
  </si>
  <si>
    <t>4240 - Excursie Intro werkw. e.d.</t>
  </si>
  <si>
    <t>4240</t>
  </si>
  <si>
    <t>Excursie Intro werkw. e.d.</t>
  </si>
  <si>
    <t>4250 - Bijdragen afstudeerfonds</t>
  </si>
  <si>
    <t>4250</t>
  </si>
  <si>
    <t>Bijdragen afstudeerfonds</t>
  </si>
  <si>
    <t>4255 - Bet. cursugeld minoren extern</t>
  </si>
  <si>
    <t>4255</t>
  </si>
  <si>
    <t>Bet. cursugeld minoren extern</t>
  </si>
  <si>
    <t>4261 - Overige onderwijskosten</t>
  </si>
  <si>
    <t>4261</t>
  </si>
  <si>
    <t>Overige onderwijskosten</t>
  </si>
  <si>
    <t>4310 - Frankeermachine/portokosten</t>
  </si>
  <si>
    <t>4310</t>
  </si>
  <si>
    <t>Frankeermachine/portokosten</t>
  </si>
  <si>
    <t>4311 - Doorbelaste portokosten</t>
  </si>
  <si>
    <t>4311</t>
  </si>
  <si>
    <t>Doorbelaste portokosten</t>
  </si>
  <si>
    <t>4320 - Telefoon</t>
  </si>
  <si>
    <t>4320</t>
  </si>
  <si>
    <t>Telefoon</t>
  </si>
  <si>
    <t>4321 - Huur datalijnen</t>
  </si>
  <si>
    <t>4321</t>
  </si>
  <si>
    <t>Huur datalijnen</t>
  </si>
  <si>
    <t>4322 - Licentiekosten</t>
  </si>
  <si>
    <t>4322</t>
  </si>
  <si>
    <t>Licentiekosten</t>
  </si>
  <si>
    <t>4323 - Doorbelaste telefoonkosten</t>
  </si>
  <si>
    <t>4323</t>
  </si>
  <si>
    <t>Doorbelaste telefoonkosten</t>
  </si>
  <si>
    <t>4330 - Formulieren drukw.repro</t>
  </si>
  <si>
    <t>4330</t>
  </si>
  <si>
    <t>Formulieren drukw.repro</t>
  </si>
  <si>
    <t>4340 - Kantoorbenodigdheden</t>
  </si>
  <si>
    <t>4340</t>
  </si>
  <si>
    <t>Kantoorbenodigdheden</t>
  </si>
  <si>
    <t>4350 - Contributies</t>
  </si>
  <si>
    <t>4350</t>
  </si>
  <si>
    <t>Contributies</t>
  </si>
  <si>
    <t>4400 - Advertentiekosten</t>
  </si>
  <si>
    <t>4400</t>
  </si>
  <si>
    <t>Advertentiekosten</t>
  </si>
  <si>
    <t>4401 - Ontwerpkosten</t>
  </si>
  <si>
    <t>4401</t>
  </si>
  <si>
    <t>Ontwerpkosten</t>
  </si>
  <si>
    <t>4402 - Drukwerkkosten (extern)</t>
  </si>
  <si>
    <t>4402</t>
  </si>
  <si>
    <t>Drukwerkkosten (extern)</t>
  </si>
  <si>
    <t>4403 - Websitelasten</t>
  </si>
  <si>
    <t>4403</t>
  </si>
  <si>
    <t>Websitelasten</t>
  </si>
  <si>
    <t>4410 - Representatiekosten</t>
  </si>
  <si>
    <t>4410</t>
  </si>
  <si>
    <t>Representatiekosten</t>
  </si>
  <si>
    <t>4411 - Kosten uitrijkaarten externen</t>
  </si>
  <si>
    <t>4411</t>
  </si>
  <si>
    <t>Kosten uitrijkaarten externen</t>
  </si>
  <si>
    <t>4420 - Accountantskosten</t>
  </si>
  <si>
    <t>4420</t>
  </si>
  <si>
    <t>Accountantskosten</t>
  </si>
  <si>
    <t>4422 - Dienstverlening derden/Advies</t>
  </si>
  <si>
    <t>4422</t>
  </si>
  <si>
    <t>Dienstverlening derden/Advies</t>
  </si>
  <si>
    <t>4430 - Beurskosten</t>
  </si>
  <si>
    <t>4430</t>
  </si>
  <si>
    <t>Beurskosten</t>
  </si>
  <si>
    <t>4431 - Sponsoring</t>
  </si>
  <si>
    <t>4431</t>
  </si>
  <si>
    <t>Sponsoring</t>
  </si>
  <si>
    <t>4432 - Promotionele activiteiten</t>
  </si>
  <si>
    <t>4432</t>
  </si>
  <si>
    <t>Promotionele activiteiten</t>
  </si>
  <si>
    <t>4440 - Accommodatie-/vergaderkosten</t>
  </si>
  <si>
    <t>4440</t>
  </si>
  <si>
    <t>Accommodatie-/vergaderkosten</t>
  </si>
  <si>
    <t>4441 - Catering evenementen/voorlicht</t>
  </si>
  <si>
    <t>4441</t>
  </si>
  <si>
    <t>Catering evenementen/voorlicht</t>
  </si>
  <si>
    <t>4442 - Catering overig</t>
  </si>
  <si>
    <t>4442</t>
  </si>
  <si>
    <t>Catering overig</t>
  </si>
  <si>
    <t>4489 - Bankkosten(Incl koersverschil)</t>
  </si>
  <si>
    <t>4489</t>
  </si>
  <si>
    <t>Bankkosten(Incl koersverschil)</t>
  </si>
  <si>
    <t>4490 - Overige kosten beheer/adm.</t>
  </si>
  <si>
    <t>4490</t>
  </si>
  <si>
    <t>Overige kosten beheer/adm.</t>
  </si>
  <si>
    <t>4491 - Overige verzekeringen</t>
  </si>
  <si>
    <t>4491</t>
  </si>
  <si>
    <t>Overige verzekeringen</t>
  </si>
  <si>
    <t>4510 - Kl.inventaris aansch. &lt; E 750</t>
  </si>
  <si>
    <t>4510</t>
  </si>
  <si>
    <t>Kl.inventaris aansch. &lt; E 750</t>
  </si>
  <si>
    <t>4520 - Reparatie en onderhoud inv.</t>
  </si>
  <si>
    <t>4520</t>
  </si>
  <si>
    <t>Reparatie en onderhoud inv.</t>
  </si>
  <si>
    <t>4530 - Reparatie &amp; Onderhoud hardware</t>
  </si>
  <si>
    <t>4530</t>
  </si>
  <si>
    <t>Reparatie &amp; Onderhoud hardware</t>
  </si>
  <si>
    <t>4532 - Onderhoud software</t>
  </si>
  <si>
    <t>4532</t>
  </si>
  <si>
    <t>Onderhoud software</t>
  </si>
  <si>
    <t>4540 - Huur / Leasekosten</t>
  </si>
  <si>
    <t>4540</t>
  </si>
  <si>
    <t>Huur / Leasekosten</t>
  </si>
  <si>
    <t>4541 - Verzekeringen inventaris</t>
  </si>
  <si>
    <t>4541</t>
  </si>
  <si>
    <t>Verzekeringen inventaris</t>
  </si>
  <si>
    <t>4610 - Km vergoeding zakelijke ritten</t>
  </si>
  <si>
    <t>4610</t>
  </si>
  <si>
    <t>Km vergoeding zakelijke ritten</t>
  </si>
  <si>
    <t>4611 - Verg. OV zakelijke ritten</t>
  </si>
  <si>
    <t>4611</t>
  </si>
  <si>
    <t>Verg. OV zakelijke ritten</t>
  </si>
  <si>
    <t>4612 - Verg. P/V/T zakelijk pers.</t>
  </si>
  <si>
    <t>4612</t>
  </si>
  <si>
    <t>Verg. P/V/T zakelijk pers.</t>
  </si>
  <si>
    <t>4617 - Benzine/Onderhoud Avans wagens</t>
  </si>
  <si>
    <t>4617</t>
  </si>
  <si>
    <t>Benzine/Onderhoud Avans wagens</t>
  </si>
  <si>
    <t>4618 - Kosten lease auto's</t>
  </si>
  <si>
    <t>4618</t>
  </si>
  <si>
    <t>Kosten lease auto's</t>
  </si>
  <si>
    <t>4625 - Verblijfkn. binnen-buitenland</t>
  </si>
  <si>
    <t>4625</t>
  </si>
  <si>
    <t>Verblijfkn. binnen-buitenland</t>
  </si>
  <si>
    <t>4741 - Eigen bijdrage Avans interne projecten materieel</t>
  </si>
  <si>
    <t>4741</t>
  </si>
  <si>
    <t>Eigen bijdrage Avans interne projecten materieel</t>
  </si>
  <si>
    <t>4742 - Eigen bijdrage Avans externe projecten</t>
  </si>
  <si>
    <t>4742</t>
  </si>
  <si>
    <t>Eigen bijdrage Avans externe projecten</t>
  </si>
  <si>
    <t>4750 - Ov.exploitatiekst./onvoorzien</t>
  </si>
  <si>
    <t>4750</t>
  </si>
  <si>
    <t>Ov.exploitatiekst./onvoorzien</t>
  </si>
  <si>
    <t>4751 - Afschrijving dub debiteuren</t>
  </si>
  <si>
    <t>4751</t>
  </si>
  <si>
    <t>Afschrijving dub debiteuren</t>
  </si>
  <si>
    <t>4800 - Afschrijvingslasten inventaris</t>
  </si>
  <si>
    <t>4800</t>
  </si>
  <si>
    <t>Afschrijvingslasten inventaris</t>
  </si>
  <si>
    <t>4810 - Afschrijvingslasten gebouwen</t>
  </si>
  <si>
    <t>4810</t>
  </si>
  <si>
    <t>Afschrijvingslasten gebouwen</t>
  </si>
  <si>
    <t>4899 - Vrijval Egalisatierek gebouwen</t>
  </si>
  <si>
    <t>4899</t>
  </si>
  <si>
    <t>Vrijval Egalisatierek gebouwen</t>
  </si>
  <si>
    <t>8000 - Rijksbijdrage Regulier</t>
  </si>
  <si>
    <t>8000</t>
  </si>
  <si>
    <t>Rijksbijdrage Regulier</t>
  </si>
  <si>
    <t>8030 - Rijksbijdrage Ontwerp &amp; Ontwik</t>
  </si>
  <si>
    <t>8030</t>
  </si>
  <si>
    <t>Rijksbijdrage Ontwerp &amp; Ontwik</t>
  </si>
  <si>
    <t>8040 - Rijksbijdrage Lerarenbeurs</t>
  </si>
  <si>
    <t>8040</t>
  </si>
  <si>
    <t>Rijksbijdrage Lerarenbeurs</t>
  </si>
  <si>
    <t>8050 - Regulier academiebudget</t>
  </si>
  <si>
    <t>8050</t>
  </si>
  <si>
    <t>Regulier academiebudget</t>
  </si>
  <si>
    <t>8051 - Regulier budget specifiek</t>
  </si>
  <si>
    <t>8051</t>
  </si>
  <si>
    <t>Regulier budget specifiek</t>
  </si>
  <si>
    <t>8052 - Regulier budget werkplaats/lab</t>
  </si>
  <si>
    <t>8052</t>
  </si>
  <si>
    <t>Regulier budget werkplaats/lab</t>
  </si>
  <si>
    <t>8053 - Regulier budget O&amp;O</t>
  </si>
  <si>
    <t>8053</t>
  </si>
  <si>
    <t>Regulier budget O&amp;O</t>
  </si>
  <si>
    <t>8055 - Additioneel budget</t>
  </si>
  <si>
    <t>8055</t>
  </si>
  <si>
    <t>Additioneel budget</t>
  </si>
  <si>
    <t>8055 - Innovatiebudget</t>
  </si>
  <si>
    <t>Innovatiebudget</t>
  </si>
  <si>
    <t>8070 - Strategisch budget</t>
  </si>
  <si>
    <t>8070</t>
  </si>
  <si>
    <t>Strategisch budget</t>
  </si>
  <si>
    <t>8085 - Lerarenbeurzen</t>
  </si>
  <si>
    <t>8085</t>
  </si>
  <si>
    <t>Lerarenbeurzen</t>
  </si>
  <si>
    <t>8086 - Herverdeling interne budgetten</t>
  </si>
  <si>
    <t>8086</t>
  </si>
  <si>
    <t>Herverdeling interne budgetten</t>
  </si>
  <si>
    <t>8105 - Collegegeld studenten</t>
  </si>
  <si>
    <t>8105</t>
  </si>
  <si>
    <t>Collegegeld studenten</t>
  </si>
  <si>
    <t>8115 - Restituties collegegelden studenten</t>
  </si>
  <si>
    <t>8115</t>
  </si>
  <si>
    <t>Restituties collegegelden studenten</t>
  </si>
  <si>
    <t>8150 - Cursusgelden</t>
  </si>
  <si>
    <t>8150</t>
  </si>
  <si>
    <t>Cursusgelden</t>
  </si>
  <si>
    <t>8155 - Ontv cursusgeld minoren extern</t>
  </si>
  <si>
    <t>8155</t>
  </si>
  <si>
    <t>Ontv cursusgeld minoren extern</t>
  </si>
  <si>
    <t>8160 - Contractonderwijs onbelast</t>
  </si>
  <si>
    <t>8160</t>
  </si>
  <si>
    <t>Contractonderwijs onbelast</t>
  </si>
  <si>
    <t>8161 - Contractonderw. belast 21%</t>
  </si>
  <si>
    <t>8161</t>
  </si>
  <si>
    <t>Contractonderw. belast 21%</t>
  </si>
  <si>
    <t>8200 - Verhuur lokalen aan derden onb</t>
  </si>
  <si>
    <t>8200</t>
  </si>
  <si>
    <t>Verhuur lokalen aan derden onb</t>
  </si>
  <si>
    <t>8210 - Ov.verg.pers.lasten onbelast</t>
  </si>
  <si>
    <t>8210</t>
  </si>
  <si>
    <t>Ov.verg.pers.lasten onbelast</t>
  </si>
  <si>
    <t>8213 - Ov.verg.pers.lasten belast 21%</t>
  </si>
  <si>
    <t>8213</t>
  </si>
  <si>
    <t>Ov.verg.pers.lasten belast 21%</t>
  </si>
  <si>
    <t>8220 - Vergoeding management CA (HLD)</t>
  </si>
  <si>
    <t>8220</t>
  </si>
  <si>
    <t>Vergoeding management CA (HLD)</t>
  </si>
  <si>
    <t>8240 - Subsidies van derden onbelast</t>
  </si>
  <si>
    <t>8240</t>
  </si>
  <si>
    <t>Subsidies van derden onbelast</t>
  </si>
  <si>
    <t>8242 - Subs. van derden belast 21%</t>
  </si>
  <si>
    <t>8242</t>
  </si>
  <si>
    <t>Subs. van derden belast 21%</t>
  </si>
  <si>
    <t>8244 - Onderzoekssubsidies</t>
  </si>
  <si>
    <t>8244</t>
  </si>
  <si>
    <t>Onderzoekssubsidies</t>
  </si>
  <si>
    <t>8244 - Onderzoekssubsidies onbelast</t>
  </si>
  <si>
    <t>Onderzoekssubsidies onbelast</t>
  </si>
  <si>
    <t>8247 - Europese subsidies onbelast</t>
  </si>
  <si>
    <t>8247</t>
  </si>
  <si>
    <t>Europese subsidies onbelast</t>
  </si>
  <si>
    <t>8248 - Europese subsidies overige</t>
  </si>
  <si>
    <t>8248</t>
  </si>
  <si>
    <t>Europese subsidies overige</t>
  </si>
  <si>
    <t>8248 - Europese subsidies overige onbelast</t>
  </si>
  <si>
    <t>Europese subsidies overige onbelast</t>
  </si>
  <si>
    <t>8249 - Doorbetaling subsidie aan 3e</t>
  </si>
  <si>
    <t>8249</t>
  </si>
  <si>
    <t>Doorbetaling subsidie aan 3e</t>
  </si>
  <si>
    <t>8250 - Schenkingen,giften,sponsor onb</t>
  </si>
  <si>
    <t>8250</t>
  </si>
  <si>
    <t>Schenkingen,giften,sponsor onb</t>
  </si>
  <si>
    <t>8252 - Schenk.,gift,sponsor belast21%</t>
  </si>
  <si>
    <t>8252</t>
  </si>
  <si>
    <t>Schenk.,gift,sponsor belast21%</t>
  </si>
  <si>
    <t>8260 - Projectbijdrage externe partij projecten</t>
  </si>
  <si>
    <t>8260</t>
  </si>
  <si>
    <t>Projectbijdrage externe partij projecten</t>
  </si>
  <si>
    <t>8300 - Kantine opbrengsten onbelast</t>
  </si>
  <si>
    <t>8300</t>
  </si>
  <si>
    <t>Kantine opbrengsten onbelast</t>
  </si>
  <si>
    <t>8302 - Kantine opbrengsten belast 6%</t>
  </si>
  <si>
    <t>8302</t>
  </si>
  <si>
    <t>Kantine opbrengsten belast 6%</t>
  </si>
  <si>
    <t>8302 - Kantine opbrengsten belast 9%</t>
  </si>
  <si>
    <t>Kantine opbrengsten belast 9%</t>
  </si>
  <si>
    <t>8303 - Kantine opbrengsten belast 21%</t>
  </si>
  <si>
    <t>8303</t>
  </si>
  <si>
    <t>Kantine opbrengsten belast 21%</t>
  </si>
  <si>
    <t>8304 - Correctie kantine opbrengst belast 6%</t>
  </si>
  <si>
    <t>8304</t>
  </si>
  <si>
    <t>Correctie kantine opbrengst belast 6%</t>
  </si>
  <si>
    <t>8320 - Opbrengst leermidd.onbelast</t>
  </si>
  <si>
    <t>8320</t>
  </si>
  <si>
    <t>Opbrengst leermidd.onbelast</t>
  </si>
  <si>
    <t>8321 - Opbrengst leerm. belast 21%</t>
  </si>
  <si>
    <t>8321</t>
  </si>
  <si>
    <t>Opbrengst leerm. belast 21%</t>
  </si>
  <si>
    <t>8322 - Opbrengst leerm. belast 6%</t>
  </si>
  <si>
    <t>8322</t>
  </si>
  <si>
    <t>Opbrengst leerm. belast 6%</t>
  </si>
  <si>
    <t>8322 - Opbrengst leerm. belast 9%</t>
  </si>
  <si>
    <t>Opbrengst leerm. belast 9%</t>
  </si>
  <si>
    <t>8323 - Correctie opbrengst leerm. belast 6%</t>
  </si>
  <si>
    <t>8323</t>
  </si>
  <si>
    <t>Correctie opbrengst leerm. belast 6%</t>
  </si>
  <si>
    <t>8330 - Boekenfonds onbelast</t>
  </si>
  <si>
    <t>8330</t>
  </si>
  <si>
    <t>Boekenfonds onbelast</t>
  </si>
  <si>
    <t>8332 - Boekenfonds belast 21%</t>
  </si>
  <si>
    <t>8332</t>
  </si>
  <si>
    <t>Boekenfonds belast 21%</t>
  </si>
  <si>
    <t>8340 - Excursies introd.gelden onbel</t>
  </si>
  <si>
    <t>8340</t>
  </si>
  <si>
    <t>Excursies introd.gelden onbel</t>
  </si>
  <si>
    <t>8360 - Ov. baten studenten onbelast</t>
  </si>
  <si>
    <t>8360</t>
  </si>
  <si>
    <t>Ov. baten studenten onbelast</t>
  </si>
  <si>
    <t>8361 - Overige baten stud. belast 6%</t>
  </si>
  <si>
    <t>8361</t>
  </si>
  <si>
    <t>Overige baten stud. belast 6%</t>
  </si>
  <si>
    <t>8362 - Overig baten studenten bel.21%</t>
  </si>
  <si>
    <t>8362</t>
  </si>
  <si>
    <t>Overig baten studenten bel.21%</t>
  </si>
  <si>
    <t>8365 - Administratiekosten collegegeld</t>
  </si>
  <si>
    <t>8365</t>
  </si>
  <si>
    <t>Administratiekosten collegegeld</t>
  </si>
  <si>
    <t>8380 - Overige baten onbelast</t>
  </si>
  <si>
    <t>8380</t>
  </si>
  <si>
    <t>Overige baten onbelast</t>
  </si>
  <si>
    <t>8381 - Overige baten belast 6%</t>
  </si>
  <si>
    <t>8381</t>
  </si>
  <si>
    <t>Overige baten belast 6%</t>
  </si>
  <si>
    <t>8381 - Overige baten belast 9%</t>
  </si>
  <si>
    <t>Overige baten belast 9%</t>
  </si>
  <si>
    <t>8382 - Overige baten belast 21%</t>
  </si>
  <si>
    <t>8382</t>
  </si>
  <si>
    <t>Overige baten belast 21%</t>
  </si>
  <si>
    <t>8383 - Correctie overige baten belast 6%</t>
  </si>
  <si>
    <t>8383</t>
  </si>
  <si>
    <t>Correctie overige baten belast 6%</t>
  </si>
  <si>
    <t>8385 - Opbr verkoop activa onbelast</t>
  </si>
  <si>
    <t>8385</t>
  </si>
  <si>
    <t>Opbr verkoop activa onbelast</t>
  </si>
  <si>
    <t>8386 - Opbr verkoop activa belast 21%</t>
  </si>
  <si>
    <t>8386</t>
  </si>
  <si>
    <t>Opbr verkoop activa belast 21%</t>
  </si>
  <si>
    <t>8387 - Doorbelaste kosten Stichting Avans aan AdA Avans-HZ</t>
  </si>
  <si>
    <t>8387</t>
  </si>
  <si>
    <t>Doorbelaste kosten Stichting Avans aan AdA Avans-HZ</t>
  </si>
  <si>
    <t>8390 - Resultaat deelneming Avans CA (Holding)</t>
  </si>
  <si>
    <t>8390</t>
  </si>
  <si>
    <t>Resultaat deelneming Avans CA (Holding)</t>
  </si>
  <si>
    <t>8390 - Resultaat deelneming Avans Contract activiteiten</t>
  </si>
  <si>
    <t>Resultaat deelneming Avans Contract activiteiten</t>
  </si>
  <si>
    <t>8391 - Resultaat deelneming Jur Hogeschool</t>
  </si>
  <si>
    <t>8391</t>
  </si>
  <si>
    <t>Resultaat deelneming Jur Hogeschool</t>
  </si>
  <si>
    <t>8392 - Resultaat deelneming AdA Avans HZ</t>
  </si>
  <si>
    <t>8392</t>
  </si>
  <si>
    <t>Resultaat deelneming AdA Avans HZ</t>
  </si>
  <si>
    <t>Begroting 2020 ingevoerd</t>
  </si>
  <si>
    <t>Begroting uren 2020 ingevoerd</t>
  </si>
  <si>
    <t>Bedrag
202001</t>
  </si>
  <si>
    <t>Uren
202001</t>
  </si>
  <si>
    <t>Bedrag 
202002</t>
  </si>
  <si>
    <t>Uren 
202002</t>
  </si>
  <si>
    <t>Bedrag 
202003</t>
  </si>
  <si>
    <t>Uren 
202003</t>
  </si>
  <si>
    <t>Bedrag 
202004</t>
  </si>
  <si>
    <t>Uren 
202004</t>
  </si>
  <si>
    <t>Bedrag 
202005</t>
  </si>
  <si>
    <t>Uren 
202005</t>
  </si>
  <si>
    <t>Bedrag 
202006</t>
  </si>
  <si>
    <t>Uren 
202006</t>
  </si>
  <si>
    <t>Bedrag 
202007</t>
  </si>
  <si>
    <t>Uren 
202007</t>
  </si>
  <si>
    <t>Bedrag 
202008</t>
  </si>
  <si>
    <t>Uren 
202008</t>
  </si>
  <si>
    <t>Bedrag 
202009</t>
  </si>
  <si>
    <t>Uren 
202009</t>
  </si>
  <si>
    <t>Bedrag 
202010</t>
  </si>
  <si>
    <t>Uren 
202010</t>
  </si>
  <si>
    <t>Bedrag 
202011</t>
  </si>
  <si>
    <t>Uren 
202011</t>
  </si>
  <si>
    <t>Bedrag 
202012</t>
  </si>
  <si>
    <t>Uren 
202012</t>
  </si>
  <si>
    <t>*Uploaden begroting  2020</t>
  </si>
  <si>
    <t>mdw1</t>
  </si>
  <si>
    <t>mdw2</t>
  </si>
  <si>
    <t>mdw3</t>
  </si>
  <si>
    <t>mdw4</t>
  </si>
  <si>
    <t>mdw5</t>
  </si>
  <si>
    <t>mdw6</t>
  </si>
  <si>
    <t>mdw7</t>
  </si>
  <si>
    <t>mdw8</t>
  </si>
  <si>
    <t>mdw9</t>
  </si>
  <si>
    <t>mdw10</t>
  </si>
  <si>
    <t>100000</t>
  </si>
  <si>
    <t>set client =10</t>
  </si>
  <si>
    <t>set version =NUL-2020</t>
  </si>
  <si>
    <t>set defaultcurrency =EUR</t>
  </si>
  <si>
    <t>update_data,visible</t>
  </si>
  <si>
    <t>R99</t>
  </si>
  <si>
    <t>47</t>
  </si>
  <si>
    <t>P047110101605</t>
  </si>
  <si>
    <t>P047110101608</t>
  </si>
  <si>
    <t>P047110101636</t>
  </si>
  <si>
    <t>P047110106060</t>
  </si>
  <si>
    <t>P047110106498</t>
  </si>
  <si>
    <t>P047110106721</t>
  </si>
  <si>
    <t>P047110107021</t>
  </si>
  <si>
    <t>P047110107022</t>
  </si>
  <si>
    <t>P047110400010679</t>
  </si>
  <si>
    <t>P047110GEN7620</t>
  </si>
  <si>
    <t>100001</t>
  </si>
  <si>
    <t>100002</t>
  </si>
  <si>
    <t>100004</t>
  </si>
  <si>
    <t>100005</t>
  </si>
  <si>
    <t>100006</t>
  </si>
  <si>
    <t>100007</t>
  </si>
  <si>
    <t>100008</t>
  </si>
  <si>
    <t>100009</t>
  </si>
  <si>
    <t>470000</t>
  </si>
  <si>
    <t>Lectoraat Kenniskring</t>
  </si>
  <si>
    <t>P047000-100</t>
  </si>
  <si>
    <t>Totaal P047000 -  Biobased</t>
  </si>
  <si>
    <t>Biobased</t>
  </si>
  <si>
    <t>Lectoraat Ondersteuning</t>
  </si>
  <si>
    <t>P047000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</si>
</sst>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0"/>
    <numFmt numFmtId="166" formatCode="0.0%"/>
    <numFmt numFmtId="167" formatCode="0.0000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C6002A"/>
      <name val="Arial"/>
      <family val="2"/>
    </font>
    <font>
      <b/>
      <sz val="16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002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15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/>
    <xf numFmtId="0" fontId="2" fillId="2" borderId="3" xfId="0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6" fillId="0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" fontId="7" fillId="3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 indent="1"/>
    </xf>
    <xf numFmtId="49" fontId="2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 applyFill="1" applyAlignment="1">
      <alignment horizontal="left" vertical="center" indent="1"/>
    </xf>
    <xf numFmtId="0" fontId="0" fillId="3" borderId="0" xfId="0" applyFont="1" applyFill="1" applyAlignment="1">
      <alignment horizontal="left" vertical="center" indent="1"/>
    </xf>
    <xf numFmtId="1" fontId="7" fillId="3" borderId="0" xfId="0" applyNumberFormat="1" applyFont="1" applyFill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10" fillId="0" borderId="0" xfId="0" applyNumberFormat="1" applyFont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0" fontId="11" fillId="4" borderId="0" xfId="0" applyFont="1" applyFill="1" applyAlignment="1">
      <alignment horizontal="center" vertical="center" wrapText="1"/>
    </xf>
    <xf numFmtId="0" fontId="4" fillId="0" borderId="0" xfId="0" applyFont="1" applyAlignment="1"/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0" fillId="0" borderId="0" xfId="0" applyAlignment="1"/>
    <xf numFmtId="49" fontId="1" fillId="0" borderId="6" xfId="0" applyNumberFormat="1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4" fillId="0" borderId="0" xfId="1"/>
    <xf numFmtId="0" fontId="15" fillId="6" borderId="7" xfId="1" applyFont="1" applyFill="1" applyBorder="1" applyAlignment="1">
      <alignment horizontal="center"/>
    </xf>
    <xf numFmtId="49" fontId="14" fillId="0" borderId="0" xfId="1" applyNumberFormat="1" applyAlignment="1">
      <alignment horizontal="left"/>
    </xf>
    <xf numFmtId="0" fontId="0" fillId="0" borderId="0" xfId="0" quotePrefix="1" applyAlignment="1">
      <alignment vertical="center"/>
    </xf>
    <xf numFmtId="0" fontId="1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0" fillId="4" borderId="0" xfId="0" applyFont="1" applyFill="1"/>
    <xf numFmtId="0" fontId="0" fillId="4" borderId="0" xfId="0" applyFill="1"/>
    <xf numFmtId="49" fontId="1" fillId="4" borderId="0" xfId="0" applyNumberFormat="1" applyFont="1" applyFill="1" applyBorder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" fontId="1" fillId="4" borderId="0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0" fontId="0" fillId="7" borderId="0" xfId="0" applyNumberFormat="1" applyFill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14" fillId="0" borderId="0" xfId="1" applyBorder="1"/>
    <xf numFmtId="49" fontId="14" fillId="8" borderId="0" xfId="1" applyNumberFormat="1" applyFill="1" applyBorder="1" applyAlignment="1">
      <alignment horizontal="left"/>
    </xf>
    <xf numFmtId="14" fontId="14" fillId="8" borderId="0" xfId="1" applyNumberFormat="1" applyFill="1" applyBorder="1"/>
    <xf numFmtId="40" fontId="14" fillId="8" borderId="0" xfId="1" applyNumberFormat="1" applyFill="1" applyBorder="1" applyAlignment="1">
      <alignment horizontal="right"/>
    </xf>
    <xf numFmtId="49" fontId="14" fillId="0" borderId="0" xfId="1" applyNumberFormat="1" applyBorder="1" applyAlignment="1">
      <alignment horizontal="left"/>
    </xf>
    <xf numFmtId="14" fontId="14" fillId="0" borderId="0" xfId="1" applyNumberFormat="1" applyBorder="1"/>
    <xf numFmtId="40" fontId="14" fillId="0" borderId="0" xfId="1" applyNumberFormat="1" applyBorder="1" applyAlignment="1">
      <alignment horizontal="right"/>
    </xf>
    <xf numFmtId="0" fontId="14" fillId="9" borderId="0" xfId="1" applyFill="1" applyBorder="1"/>
    <xf numFmtId="0" fontId="15" fillId="6" borderId="0" xfId="1" applyFont="1" applyFill="1" applyBorder="1" applyAlignment="1">
      <alignment horizontal="left"/>
    </xf>
    <xf numFmtId="0" fontId="15" fillId="6" borderId="0" xfId="1" applyFont="1" applyFill="1" applyBorder="1" applyAlignment="1">
      <alignment horizontal="center"/>
    </xf>
    <xf numFmtId="0" fontId="14" fillId="10" borderId="0" xfId="1" applyFill="1"/>
    <xf numFmtId="49" fontId="3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/>
    </xf>
    <xf numFmtId="165" fontId="0" fillId="0" borderId="0" xfId="0" applyNumberFormat="1"/>
    <xf numFmtId="166" fontId="0" fillId="0" borderId="8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 vertical="top" wrapText="1"/>
    </xf>
    <xf numFmtId="1" fontId="0" fillId="0" borderId="12" xfId="0" applyNumberFormat="1" applyBorder="1" applyAlignment="1">
      <alignment horizontal="center" vertical="top" wrapText="1"/>
    </xf>
    <xf numFmtId="165" fontId="0" fillId="0" borderId="13" xfId="0" applyNumberFormat="1" applyBorder="1" applyAlignment="1">
      <alignment horizontal="center"/>
    </xf>
    <xf numFmtId="167" fontId="0" fillId="0" borderId="0" xfId="0" applyNumberFormat="1"/>
    <xf numFmtId="10" fontId="10" fillId="7" borderId="0" xfId="0" applyNumberFormat="1" applyFont="1" applyFill="1" applyAlignment="1">
      <alignment horizontal="right" vertical="center"/>
    </xf>
    <xf numFmtId="10" fontId="0" fillId="0" borderId="0" xfId="0" applyNumberFormat="1" applyAlignment="1">
      <alignment horizontal="left" vertical="center"/>
    </xf>
    <xf numFmtId="165" fontId="1" fillId="0" borderId="0" xfId="0" applyNumberFormat="1" applyFont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right"/>
    </xf>
    <xf numFmtId="0" fontId="0" fillId="0" borderId="0" xfId="0" quotePrefix="1" applyAlignment="1">
      <alignment horizontal="left" vertical="center"/>
    </xf>
    <xf numFmtId="0" fontId="14" fillId="0" borderId="0" xfId="1" applyNumberFormat="1" applyBorder="1" applyAlignment="1">
      <alignment horizontal="left"/>
    </xf>
    <xf numFmtId="0" fontId="14" fillId="8" borderId="0" xfId="1" applyNumberFormat="1" applyFill="1" applyBorder="1" applyAlignment="1">
      <alignment horizontal="left"/>
    </xf>
    <xf numFmtId="0" fontId="1" fillId="0" borderId="0" xfId="0" applyNumberFormat="1" applyFont="1" applyBorder="1" applyAlignment="1">
      <alignment horizontal="right" vertical="center"/>
    </xf>
    <xf numFmtId="0" fontId="1" fillId="4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right" vertical="center"/>
    </xf>
    <xf numFmtId="0" fontId="14" fillId="0" borderId="0" xfId="1" applyNumberFormat="1" applyAlignment="1">
      <alignment horizontal="left"/>
    </xf>
    <xf numFmtId="0" fontId="14" fillId="0" borderId="0" xfId="1" applyNumberFormat="1"/>
    <xf numFmtId="49" fontId="3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Border="1"/>
    <xf numFmtId="0" fontId="15" fillId="6" borderId="7" xfId="0" applyFont="1" applyFill="1" applyBorder="1" applyAlignment="1">
      <alignment horizontal="center"/>
    </xf>
    <xf numFmtId="49" fontId="0" fillId="0" borderId="0" xfId="0" applyNumberFormat="1" applyBorder="1" applyAlignment="1">
      <alignment horizontal="left"/>
    </xf>
    <xf numFmtId="14" fontId="0" fillId="0" borderId="0" xfId="0" applyNumberFormat="1" applyBorder="1"/>
    <xf numFmtId="40" fontId="0" fillId="0" borderId="0" xfId="0" applyNumberFormat="1" applyBorder="1" applyAlignment="1">
      <alignment horizontal="right"/>
    </xf>
    <xf numFmtId="49" fontId="0" fillId="0" borderId="0" xfId="0" applyNumberFormat="1" applyAlignment="1">
      <alignment horizontal="left"/>
    </xf>
    <xf numFmtId="0" fontId="2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4" fillId="0" borderId="0" xfId="1" quotePrefix="1" applyNumberFormat="1" applyBorder="1" applyAlignment="1">
      <alignment horizontal="left"/>
    </xf>
    <xf numFmtId="4" fontId="1" fillId="11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</cellXfs>
  <cellStyles count="2">
    <cellStyle name="Normal 2" xfId="1" xr:uid="{00000000-0005-0000-0000-000001000000}"/>
    <cellStyle name="Standaard" xfId="0" builtinId="0"/>
  </cellStyles>
  <dxfs count="20"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  <color rgb="FFC6002A"/>
      <color rgb="FFFF2D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/>
  </sheetViews>
  <sheetFormatPr defaultRowHeight="14.4" x14ac:dyDescent="0.3"/>
  <sheetData>
    <row r="1" spans="1:1" x14ac:dyDescent="0.3">
      <c r="A1" t="s">
        <v>0</v>
      </c>
    </row>
    <row r="3" spans="1:1" x14ac:dyDescent="0.3">
      <c r="A3" t="b">
        <v>0</v>
      </c>
    </row>
    <row r="7" spans="1:1" x14ac:dyDescent="0.3">
      <c r="A7">
        <v>60</v>
      </c>
    </row>
    <row r="9" spans="1:1" x14ac:dyDescent="0.3">
      <c r="A9" t="b">
        <v>0</v>
      </c>
    </row>
    <row r="11" spans="1:1" x14ac:dyDescent="0.3">
      <c r="A11" t="b">
        <v>0</v>
      </c>
    </row>
    <row r="13" spans="1:1" x14ac:dyDescent="0.3">
      <c r="A13" t="b">
        <v>0</v>
      </c>
    </row>
    <row r="16" spans="1:1" x14ac:dyDescent="0.3">
      <c r="A16" t="b">
        <v>0</v>
      </c>
    </row>
    <row r="17" spans="1:1" x14ac:dyDescent="0.3">
      <c r="A17">
        <v>3</v>
      </c>
    </row>
    <row r="18" spans="1:1" x14ac:dyDescent="0.3">
      <c r="A18" t="b">
        <v>1</v>
      </c>
    </row>
    <row r="19" spans="1:1" x14ac:dyDescent="0.3">
      <c r="A19" t="b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ED4B-A6DB-4950-B02C-C77024379162}">
  <dimension ref="A1:BL85"/>
  <sheetViews>
    <sheetView zoomScale="85" zoomScaleNormal="85" workbookViewId="0"/>
  </sheetViews>
  <sheetFormatPr defaultColWidth="9.109375" defaultRowHeight="14.4" outlineLevelCol="1" x14ac:dyDescent="0.3"/>
  <cols>
    <col min="1" max="1" width="34.6640625" style="47" customWidth="1"/>
    <col min="2" max="2" width="28.44140625" style="47" bestFit="1" customWidth="1"/>
    <col min="3" max="3" width="5.88671875" style="47" hidden="1" customWidth="1"/>
    <col min="4" max="4" width="4.44140625" style="47" hidden="1" customWidth="1"/>
    <col min="5" max="5" width="19" style="48" bestFit="1" customWidth="1"/>
    <col min="6" max="6" width="42.88671875" style="48" customWidth="1"/>
    <col min="7" max="7" width="9.5546875" style="48" customWidth="1"/>
    <col min="8" max="8" width="26.33203125" style="48" customWidth="1"/>
    <col min="9" max="9" width="10.5546875" style="48" customWidth="1"/>
    <col min="10" max="10" width="29.6640625" style="48" customWidth="1"/>
    <col min="11" max="11" width="17.44140625" style="48" customWidth="1"/>
    <col min="12" max="12" width="28" style="49" customWidth="1"/>
    <col min="13" max="13" width="14.6640625" style="49" customWidth="1"/>
    <col min="14" max="14" width="24.5546875" style="49" customWidth="1"/>
    <col min="15" max="15" width="15.44140625" style="49" hidden="1" customWidth="1"/>
    <col min="16" max="16" width="12.33203125" style="49" bestFit="1" customWidth="1"/>
    <col min="17" max="17" width="15.88671875" style="49" customWidth="1"/>
    <col min="18" max="18" width="12.33203125" style="49" customWidth="1"/>
    <col min="19" max="19" width="24.5546875" style="49" customWidth="1"/>
    <col min="20" max="20" width="13.44140625" style="49" bestFit="1" customWidth="1"/>
    <col min="21" max="21" width="13.5546875" style="49" bestFit="1" customWidth="1"/>
    <col min="22" max="22" width="20.6640625" style="49" customWidth="1"/>
    <col min="23" max="23" width="12.6640625" style="49" hidden="1" customWidth="1"/>
    <col min="24" max="24" width="20.6640625" style="49" customWidth="1"/>
    <col min="25" max="25" width="18.5546875" style="49" customWidth="1"/>
    <col min="26" max="26" width="17.44140625" style="49" customWidth="1"/>
    <col min="27" max="30" width="15.6640625" style="49" customWidth="1"/>
    <col min="31" max="31" width="20.6640625" style="49" customWidth="1"/>
    <col min="32" max="34" width="18.109375" style="49" customWidth="1"/>
    <col min="35" max="36" width="18.88671875" style="49" customWidth="1"/>
    <col min="37" max="60" width="15.6640625" style="49" customWidth="1" outlineLevel="1"/>
    <col min="61" max="61" width="13.5546875" style="49" customWidth="1"/>
    <col min="62" max="62" width="12.88671875" style="49" bestFit="1" customWidth="1"/>
    <col min="63" max="63" width="15.6640625" style="49" hidden="1" customWidth="1"/>
    <col min="64" max="64" width="9.109375" style="47" hidden="1" customWidth="1"/>
    <col min="65" max="16384" width="9.109375" style="47"/>
  </cols>
  <sheetData>
    <row r="1" spans="1:63" x14ac:dyDescent="0.3">
      <c r="A1" s="47" t="s">
        <v>66</v>
      </c>
      <c r="G1" s="52"/>
      <c r="H1" s="52"/>
      <c r="I1" s="52"/>
      <c r="J1" s="22"/>
      <c r="K1" s="2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</row>
    <row r="2" spans="1:63" x14ac:dyDescent="0.3">
      <c r="A2" s="47" t="s">
        <v>117</v>
      </c>
    </row>
    <row r="3" spans="1:63" x14ac:dyDescent="0.3">
      <c r="A3" s="31" t="s">
        <v>319</v>
      </c>
    </row>
    <row r="4" spans="1:63" x14ac:dyDescent="0.3">
      <c r="A4" s="31"/>
    </row>
    <row r="5" spans="1:63" x14ac:dyDescent="0.3">
      <c r="A5" s="47" t="s">
        <v>66</v>
      </c>
      <c r="B5" s="32" t="s">
        <v>15</v>
      </c>
      <c r="C5" s="32"/>
      <c r="D5" s="32"/>
    </row>
    <row r="6" spans="1:63" x14ac:dyDescent="0.3">
      <c r="A6" s="47" t="s">
        <v>66</v>
      </c>
      <c r="B6" s="33" t="str">
        <f>"set client ="&amp;E6</f>
        <v>set client =&lt;client&gt;</v>
      </c>
      <c r="C6" s="33"/>
      <c r="D6" s="33"/>
      <c r="E6" s="34" t="str">
        <f>F17</f>
        <v>&lt;client&gt;</v>
      </c>
      <c r="F6" s="17" t="s">
        <v>27</v>
      </c>
    </row>
    <row r="7" spans="1:63" x14ac:dyDescent="0.3">
      <c r="A7" s="47" t="s">
        <v>66</v>
      </c>
      <c r="B7" s="33" t="str">
        <f>"set version ="&amp;E7</f>
        <v>set version =NUL-2020</v>
      </c>
      <c r="C7" s="33"/>
      <c r="D7" s="33"/>
      <c r="E7" s="40" t="s">
        <v>314</v>
      </c>
      <c r="F7" s="17" t="s">
        <v>28</v>
      </c>
    </row>
    <row r="8" spans="1:63" x14ac:dyDescent="0.3">
      <c r="A8" s="47" t="s">
        <v>66</v>
      </c>
      <c r="B8" s="33" t="str">
        <f>"set defaultcurrency ="&amp;E8</f>
        <v>set defaultcurrency =EUR</v>
      </c>
      <c r="C8" s="33"/>
      <c r="D8" s="33"/>
      <c r="E8" s="18" t="s">
        <v>16</v>
      </c>
      <c r="F8" s="17" t="s">
        <v>29</v>
      </c>
    </row>
    <row r="9" spans="1:63" x14ac:dyDescent="0.3">
      <c r="A9" s="47" t="s">
        <v>66</v>
      </c>
      <c r="B9" s="32" t="s">
        <v>17</v>
      </c>
      <c r="C9" s="32"/>
      <c r="D9" s="32"/>
      <c r="E9" s="19"/>
      <c r="F9" s="15"/>
    </row>
    <row r="10" spans="1:63" x14ac:dyDescent="0.3">
      <c r="A10" s="47" t="s">
        <v>66</v>
      </c>
      <c r="B10" s="33" t="s">
        <v>18</v>
      </c>
      <c r="C10" s="33"/>
      <c r="D10" s="33"/>
      <c r="E10" s="18" t="s">
        <v>19</v>
      </c>
      <c r="F10" s="17" t="s">
        <v>20</v>
      </c>
      <c r="U10" s="77"/>
    </row>
    <row r="11" spans="1:63" x14ac:dyDescent="0.3">
      <c r="A11" s="47" t="s">
        <v>66</v>
      </c>
      <c r="B11" s="33" t="s">
        <v>67</v>
      </c>
      <c r="C11" s="33"/>
      <c r="D11" s="33"/>
      <c r="E11" s="18" t="s">
        <v>30</v>
      </c>
      <c r="F11" s="17" t="s">
        <v>32</v>
      </c>
    </row>
    <row r="12" spans="1:63" x14ac:dyDescent="0.3">
      <c r="A12" s="47" t="s">
        <v>66</v>
      </c>
      <c r="B12" s="33" t="s">
        <v>74</v>
      </c>
      <c r="C12" s="33"/>
      <c r="D12" s="33"/>
      <c r="E12" s="18" t="s">
        <v>72</v>
      </c>
      <c r="F12" s="17" t="s">
        <v>73</v>
      </c>
    </row>
    <row r="13" spans="1:63" x14ac:dyDescent="0.3">
      <c r="A13" s="47" t="s">
        <v>66</v>
      </c>
      <c r="B13" s="33" t="s">
        <v>62</v>
      </c>
      <c r="C13" s="33"/>
      <c r="D13" s="33"/>
      <c r="E13" s="18" t="s">
        <v>31</v>
      </c>
      <c r="F13" s="17" t="s">
        <v>33</v>
      </c>
    </row>
    <row r="14" spans="1:63" ht="15" customHeight="1" x14ac:dyDescent="0.3">
      <c r="A14" s="47" t="s">
        <v>65</v>
      </c>
      <c r="E14" s="152" t="s">
        <v>342</v>
      </c>
      <c r="F14" s="152"/>
      <c r="G14" s="152"/>
      <c r="H14" s="152"/>
      <c r="I14" s="152"/>
      <c r="J14" s="152"/>
      <c r="K14" s="152"/>
      <c r="L14" s="152"/>
    </row>
    <row r="15" spans="1:63" ht="15" customHeight="1" x14ac:dyDescent="0.3">
      <c r="A15" s="47" t="s">
        <v>65</v>
      </c>
      <c r="E15" s="152"/>
      <c r="F15" s="152"/>
      <c r="G15" s="152"/>
      <c r="H15" s="152"/>
      <c r="I15" s="152"/>
      <c r="J15" s="152"/>
      <c r="K15" s="152"/>
      <c r="L15" s="152"/>
    </row>
    <row r="16" spans="1:63" x14ac:dyDescent="0.3">
      <c r="A16" s="47" t="s">
        <v>66</v>
      </c>
      <c r="E16" s="32" t="s">
        <v>64</v>
      </c>
    </row>
    <row r="17" spans="1:63" x14ac:dyDescent="0.3">
      <c r="A17" s="47" t="s">
        <v>65</v>
      </c>
      <c r="E17" s="32" t="s">
        <v>27</v>
      </c>
      <c r="F17" s="48" t="s">
        <v>176</v>
      </c>
    </row>
    <row r="18" spans="1:63" x14ac:dyDescent="0.3">
      <c r="A18" s="47" t="s">
        <v>167</v>
      </c>
      <c r="E18" s="33"/>
      <c r="F18" s="34">
        <v>201903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</row>
    <row r="19" spans="1:63" ht="60" customHeight="1" x14ac:dyDescent="0.3">
      <c r="V19" s="156" t="s">
        <v>311</v>
      </c>
      <c r="W19" s="156"/>
      <c r="X19" s="156"/>
      <c r="Y19" s="156"/>
      <c r="Z19" s="137"/>
      <c r="AE19" s="138"/>
      <c r="AF19" s="138"/>
      <c r="AG19" s="138"/>
      <c r="AH19" s="138"/>
      <c r="AI19" s="138"/>
      <c r="AJ19" s="138"/>
      <c r="AK19" s="155" t="s">
        <v>101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37"/>
      <c r="BJ19" s="138"/>
    </row>
    <row r="20" spans="1:63" x14ac:dyDescent="0.3">
      <c r="A20" s="10" t="s">
        <v>1</v>
      </c>
      <c r="E20" s="51" t="s">
        <v>110</v>
      </c>
      <c r="F20" s="51" t="s">
        <v>111</v>
      </c>
      <c r="K20" s="51" t="s">
        <v>237</v>
      </c>
      <c r="L20" s="48"/>
      <c r="M20" s="51" t="s">
        <v>222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</row>
    <row r="21" spans="1:63" x14ac:dyDescent="0.3">
      <c r="A21" s="10" t="s">
        <v>243</v>
      </c>
      <c r="F21" s="47"/>
      <c r="J21" s="92" t="s">
        <v>184</v>
      </c>
      <c r="K21" s="91"/>
      <c r="L21" s="92" t="s">
        <v>244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7"/>
      <c r="AF21" s="47"/>
      <c r="AG21" s="47"/>
      <c r="AH21" s="47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</row>
    <row r="22" spans="1:63" x14ac:dyDescent="0.3">
      <c r="A22" s="10"/>
      <c r="F22" s="47"/>
      <c r="J22" s="92" t="s">
        <v>303</v>
      </c>
      <c r="K22" s="48">
        <f>IF(ABS((YEAR(K21)))&lt;&gt;2020,202012,IF(MONTH(K21)&lt;10,ABS(CONCATENATE(YEAR(K21),0,MONTH(K21))),IF(MONTH(K21)&gt;=10,ABS(CONCATENATE(YEAR(K21),MONTH(K21))))))</f>
        <v>202012</v>
      </c>
      <c r="L22" s="92" t="s">
        <v>245</v>
      </c>
      <c r="M22" s="94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</row>
    <row r="23" spans="1:63" x14ac:dyDescent="0.3">
      <c r="A23" s="31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</row>
    <row r="24" spans="1:63" x14ac:dyDescent="0.3">
      <c r="A24" s="47" t="s">
        <v>66</v>
      </c>
      <c r="B24" s="14" t="s">
        <v>21</v>
      </c>
      <c r="C24" s="14"/>
      <c r="D24" s="14"/>
      <c r="E24" s="48" t="s">
        <v>22</v>
      </c>
      <c r="G24" s="48" t="s">
        <v>23</v>
      </c>
      <c r="I24" s="48" t="s">
        <v>25</v>
      </c>
      <c r="K24" s="48" t="s">
        <v>26</v>
      </c>
      <c r="L24" s="48"/>
      <c r="M24" s="48" t="s">
        <v>71</v>
      </c>
      <c r="N24" s="48"/>
      <c r="O24" s="48" t="s">
        <v>315</v>
      </c>
      <c r="P24" s="48" t="s">
        <v>181</v>
      </c>
      <c r="Q24" s="48"/>
      <c r="R24" s="48"/>
      <c r="S24" s="48"/>
      <c r="T24" s="48" t="s">
        <v>227</v>
      </c>
      <c r="U24" s="48"/>
      <c r="W24" s="49" t="s">
        <v>318</v>
      </c>
      <c r="Y24" s="29"/>
      <c r="Z24" s="29"/>
      <c r="AA24" s="48"/>
      <c r="AB24" s="48"/>
      <c r="AC24" s="48"/>
      <c r="AD24" s="48"/>
      <c r="AK24" s="29" t="s">
        <v>24</v>
      </c>
      <c r="AL24" s="29" t="s">
        <v>187</v>
      </c>
      <c r="AM24" s="29" t="s">
        <v>24</v>
      </c>
      <c r="AN24" s="29" t="s">
        <v>187</v>
      </c>
      <c r="AO24" s="29" t="s">
        <v>24</v>
      </c>
      <c r="AP24" s="29" t="s">
        <v>187</v>
      </c>
      <c r="AQ24" s="29" t="s">
        <v>24</v>
      </c>
      <c r="AR24" s="29" t="s">
        <v>187</v>
      </c>
      <c r="AS24" s="29" t="s">
        <v>24</v>
      </c>
      <c r="AT24" s="29" t="s">
        <v>187</v>
      </c>
      <c r="AU24" s="29" t="s">
        <v>24</v>
      </c>
      <c r="AV24" s="29" t="s">
        <v>187</v>
      </c>
      <c r="AW24" s="29" t="s">
        <v>24</v>
      </c>
      <c r="AX24" s="29" t="s">
        <v>187</v>
      </c>
      <c r="AY24" s="29" t="s">
        <v>24</v>
      </c>
      <c r="AZ24" s="29" t="s">
        <v>187</v>
      </c>
      <c r="BA24" s="29" t="s">
        <v>24</v>
      </c>
      <c r="BB24" s="29" t="s">
        <v>187</v>
      </c>
      <c r="BC24" s="29" t="s">
        <v>24</v>
      </c>
      <c r="BD24" s="29" t="s">
        <v>187</v>
      </c>
      <c r="BE24" s="29" t="s">
        <v>24</v>
      </c>
      <c r="BF24" s="29" t="s">
        <v>187</v>
      </c>
      <c r="BG24" s="29" t="s">
        <v>24</v>
      </c>
      <c r="BH24" s="29" t="s">
        <v>187</v>
      </c>
      <c r="BI24" s="48"/>
      <c r="BK24" s="48"/>
    </row>
    <row r="25" spans="1:63" x14ac:dyDescent="0.3">
      <c r="A25" s="47" t="s">
        <v>66</v>
      </c>
      <c r="B25" s="14" t="s">
        <v>63</v>
      </c>
      <c r="C25" s="14"/>
      <c r="D25" s="14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29"/>
      <c r="Z25" s="29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29" t="s">
        <v>154</v>
      </c>
      <c r="AL25" s="29" t="s">
        <v>154</v>
      </c>
      <c r="AM25" s="29" t="s">
        <v>155</v>
      </c>
      <c r="AN25" s="29" t="s">
        <v>155</v>
      </c>
      <c r="AO25" s="29" t="s">
        <v>156</v>
      </c>
      <c r="AP25" s="29" t="s">
        <v>156</v>
      </c>
      <c r="AQ25" s="29" t="s">
        <v>157</v>
      </c>
      <c r="AR25" s="29" t="s">
        <v>157</v>
      </c>
      <c r="AS25" s="29" t="s">
        <v>158</v>
      </c>
      <c r="AT25" s="29" t="s">
        <v>158</v>
      </c>
      <c r="AU25" s="29" t="s">
        <v>159</v>
      </c>
      <c r="AV25" s="29" t="s">
        <v>159</v>
      </c>
      <c r="AW25" s="29" t="s">
        <v>160</v>
      </c>
      <c r="AX25" s="29" t="s">
        <v>160</v>
      </c>
      <c r="AY25" s="29" t="s">
        <v>161</v>
      </c>
      <c r="AZ25" s="29" t="s">
        <v>161</v>
      </c>
      <c r="BA25" s="29" t="s">
        <v>162</v>
      </c>
      <c r="BB25" s="29" t="s">
        <v>162</v>
      </c>
      <c r="BC25" s="29" t="s">
        <v>163</v>
      </c>
      <c r="BD25" s="29" t="s">
        <v>163</v>
      </c>
      <c r="BE25" s="29" t="s">
        <v>164</v>
      </c>
      <c r="BF25" s="29" t="s">
        <v>164</v>
      </c>
      <c r="BG25" s="29" t="s">
        <v>165</v>
      </c>
      <c r="BH25" s="29" t="s">
        <v>165</v>
      </c>
      <c r="BI25" s="48"/>
      <c r="BJ25" s="48"/>
      <c r="BK25" s="48"/>
    </row>
    <row r="26" spans="1:63" s="10" customFormat="1" x14ac:dyDescent="0.3"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Y26" s="123"/>
      <c r="Z26" s="123">
        <f>SUM(AK26:BH26)/2</f>
        <v>1.0000000000000002</v>
      </c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122">
        <f>VLOOKUP($K$22,_verdeling!$A:$M,2,FALSE)</f>
        <v>7.4999999999999997E-2</v>
      </c>
      <c r="AL26" s="122">
        <f>VLOOKUP($K$22,_verdeling!$A:$M,2,FALSE)</f>
        <v>7.4999999999999997E-2</v>
      </c>
      <c r="AM26" s="122">
        <f>VLOOKUP($K$22,_verdeling!$A:$M,3,FALSE)</f>
        <v>0.1</v>
      </c>
      <c r="AN26" s="122">
        <f>VLOOKUP($K$22,_verdeling!$A:$M,3,FALSE)</f>
        <v>0.1</v>
      </c>
      <c r="AO26" s="122">
        <f>VLOOKUP($K$22,_verdeling!$A:$M,4,FALSE)</f>
        <v>0.1</v>
      </c>
      <c r="AP26" s="122">
        <f>VLOOKUP($K$22,_verdeling!$A:$M,4,FALSE)</f>
        <v>0.1</v>
      </c>
      <c r="AQ26" s="122">
        <f>VLOOKUP($K$22,_verdeling!$A:$M,5,FALSE)</f>
        <v>0.1</v>
      </c>
      <c r="AR26" s="122">
        <f>VLOOKUP($K$22,_verdeling!$A:$M,5,FALSE)</f>
        <v>0.1</v>
      </c>
      <c r="AS26" s="122">
        <f>VLOOKUP($K$22,_verdeling!$A:$M,6,FALSE)</f>
        <v>0.1</v>
      </c>
      <c r="AT26" s="122">
        <f>VLOOKUP($K$22,_verdeling!$A:$M,6,FALSE)</f>
        <v>0.1</v>
      </c>
      <c r="AU26" s="122">
        <f>VLOOKUP($K$22,_verdeling!$A:$M,7,FALSE)</f>
        <v>0.1</v>
      </c>
      <c r="AV26" s="122">
        <f>VLOOKUP($K$22,_verdeling!$A:$M,7,FALSE)</f>
        <v>0.1</v>
      </c>
      <c r="AW26" s="122">
        <f>VLOOKUP($K$22,_verdeling!$A:$M,8,FALSE)</f>
        <v>0.03</v>
      </c>
      <c r="AX26" s="122">
        <f>VLOOKUP($K$22,_verdeling!$A:$M,8,FALSE)</f>
        <v>0.03</v>
      </c>
      <c r="AY26" s="122">
        <f>VLOOKUP($K$22,_verdeling!$A:$M,9,FALSE)</f>
        <v>0.02</v>
      </c>
      <c r="AZ26" s="122">
        <f>VLOOKUP($K$22,_verdeling!$A:$M,9,FALSE)</f>
        <v>0.02</v>
      </c>
      <c r="BA26" s="122">
        <f>VLOOKUP($K$22,_verdeling!$A:$M,10,FALSE)</f>
        <v>0.1</v>
      </c>
      <c r="BB26" s="122">
        <f>VLOOKUP($K$22,_verdeling!$A:$M,10,FALSE)</f>
        <v>0.1</v>
      </c>
      <c r="BC26" s="122">
        <f>VLOOKUP($K$22,_verdeling!$A:$M,11,FALSE)</f>
        <v>0.1</v>
      </c>
      <c r="BD26" s="122">
        <f>VLOOKUP($K$22,_verdeling!$A:$M,11,FALSE)</f>
        <v>0.1</v>
      </c>
      <c r="BE26" s="122">
        <f>VLOOKUP($K$22,_verdeling!$A:$M,12,FALSE)</f>
        <v>0.1</v>
      </c>
      <c r="BF26" s="122">
        <f>VLOOKUP($K$22,_verdeling!$A:$M,12,FALSE)</f>
        <v>0.1</v>
      </c>
      <c r="BG26" s="122">
        <f>VLOOKUP($K$22,_verdeling!$A:$M,13,FALSE)</f>
        <v>7.4999999999999997E-2</v>
      </c>
      <c r="BH26" s="122">
        <f>VLOOKUP($K$22,_verdeling!$A:$M,13,FALSE)</f>
        <v>7.4999999999999997E-2</v>
      </c>
      <c r="BI26" s="51"/>
      <c r="BJ26" s="51"/>
      <c r="BK26" s="51"/>
    </row>
    <row r="27" spans="1:63" s="3" customFormat="1" ht="24.75" customHeight="1" x14ac:dyDescent="0.3">
      <c r="A27" s="3" t="s">
        <v>118</v>
      </c>
      <c r="B27" s="50" t="s">
        <v>69</v>
      </c>
      <c r="E27" s="38" t="s">
        <v>2</v>
      </c>
      <c r="F27" s="145" t="s">
        <v>8</v>
      </c>
      <c r="G27" s="50" t="s">
        <v>10</v>
      </c>
      <c r="H27" s="4" t="s">
        <v>9</v>
      </c>
      <c r="I27" s="50" t="s">
        <v>3</v>
      </c>
      <c r="J27" s="4" t="s">
        <v>11</v>
      </c>
      <c r="K27" s="50" t="s">
        <v>4</v>
      </c>
      <c r="L27" s="145" t="s">
        <v>12</v>
      </c>
      <c r="M27" s="146" t="s">
        <v>70</v>
      </c>
      <c r="N27" s="70" t="s">
        <v>119</v>
      </c>
      <c r="O27" s="70" t="s">
        <v>316</v>
      </c>
      <c r="P27" s="4" t="s">
        <v>179</v>
      </c>
      <c r="Q27" s="70" t="s">
        <v>293</v>
      </c>
      <c r="R27" s="70" t="s">
        <v>292</v>
      </c>
      <c r="S27" s="4" t="s">
        <v>180</v>
      </c>
      <c r="T27" s="4" t="s">
        <v>185</v>
      </c>
      <c r="U27" s="4" t="s">
        <v>186</v>
      </c>
      <c r="V27" s="73" t="s">
        <v>212</v>
      </c>
      <c r="W27" s="45" t="s">
        <v>317</v>
      </c>
      <c r="X27" s="45" t="s">
        <v>305</v>
      </c>
      <c r="Y27" s="73" t="s">
        <v>306</v>
      </c>
      <c r="Z27" s="45" t="s">
        <v>304</v>
      </c>
      <c r="AA27" s="45" t="s">
        <v>102</v>
      </c>
      <c r="AB27" s="45" t="s">
        <v>216</v>
      </c>
      <c r="AC27" s="95" t="s">
        <v>312</v>
      </c>
      <c r="AD27" s="95" t="s">
        <v>313</v>
      </c>
      <c r="AE27" s="45" t="s">
        <v>215</v>
      </c>
      <c r="AF27" s="45" t="s">
        <v>217</v>
      </c>
      <c r="AG27" s="45" t="s">
        <v>307</v>
      </c>
      <c r="AH27" s="45" t="s">
        <v>308</v>
      </c>
      <c r="AI27" s="45" t="s">
        <v>309</v>
      </c>
      <c r="AJ27" s="45" t="s">
        <v>310</v>
      </c>
      <c r="AK27" s="45" t="s">
        <v>188</v>
      </c>
      <c r="AL27" s="45" t="s">
        <v>189</v>
      </c>
      <c r="AM27" s="45" t="s">
        <v>190</v>
      </c>
      <c r="AN27" s="45" t="s">
        <v>191</v>
      </c>
      <c r="AO27" s="45" t="s">
        <v>192</v>
      </c>
      <c r="AP27" s="45" t="s">
        <v>202</v>
      </c>
      <c r="AQ27" s="45" t="s">
        <v>193</v>
      </c>
      <c r="AR27" s="45" t="s">
        <v>203</v>
      </c>
      <c r="AS27" s="45" t="s">
        <v>194</v>
      </c>
      <c r="AT27" s="45" t="s">
        <v>204</v>
      </c>
      <c r="AU27" s="45" t="s">
        <v>195</v>
      </c>
      <c r="AV27" s="45" t="s">
        <v>205</v>
      </c>
      <c r="AW27" s="45" t="s">
        <v>196</v>
      </c>
      <c r="AX27" s="45" t="s">
        <v>206</v>
      </c>
      <c r="AY27" s="45" t="s">
        <v>197</v>
      </c>
      <c r="AZ27" s="45" t="s">
        <v>207</v>
      </c>
      <c r="BA27" s="45" t="s">
        <v>198</v>
      </c>
      <c r="BB27" s="45" t="s">
        <v>208</v>
      </c>
      <c r="BC27" s="45" t="s">
        <v>199</v>
      </c>
      <c r="BD27" s="45" t="s">
        <v>209</v>
      </c>
      <c r="BE27" s="45" t="s">
        <v>200</v>
      </c>
      <c r="BF27" s="45" t="s">
        <v>210</v>
      </c>
      <c r="BG27" s="45" t="s">
        <v>201</v>
      </c>
      <c r="BH27" s="45" t="s">
        <v>211</v>
      </c>
      <c r="BI27" s="45" t="s">
        <v>214</v>
      </c>
      <c r="BJ27" s="45" t="s">
        <v>213</v>
      </c>
      <c r="BK27" s="95" t="s">
        <v>286</v>
      </c>
    </row>
    <row r="28" spans="1:63" x14ac:dyDescent="0.3">
      <c r="A28" s="31"/>
      <c r="B28" s="85"/>
      <c r="C28" s="86"/>
      <c r="D28" s="86"/>
      <c r="E28" s="87"/>
      <c r="F28" s="87"/>
      <c r="G28" s="88"/>
      <c r="H28" s="88"/>
      <c r="I28" s="88"/>
      <c r="J28" s="88"/>
      <c r="K28" s="88"/>
      <c r="L28" s="89"/>
      <c r="M28" s="87"/>
      <c r="N28" s="87"/>
      <c r="O28" s="87"/>
      <c r="P28" s="87"/>
      <c r="Q28" s="87"/>
      <c r="R28" s="87"/>
      <c r="S28" s="131"/>
      <c r="T28" s="87"/>
      <c r="U28" s="87"/>
      <c r="V28" s="90">
        <f>SUBTOTAL(9,V29:V79)</f>
        <v>0</v>
      </c>
      <c r="W28" s="90"/>
      <c r="X28" s="90">
        <f t="shared" ref="X28:AI28" si="0">SUBTOTAL(9,X29:X79)</f>
        <v>0</v>
      </c>
      <c r="Y28" s="90">
        <f t="shared" si="0"/>
        <v>0</v>
      </c>
      <c r="Z28" s="90">
        <f t="shared" si="0"/>
        <v>0</v>
      </c>
      <c r="AA28" s="90">
        <f t="shared" si="0"/>
        <v>0</v>
      </c>
      <c r="AB28" s="90">
        <f t="shared" si="0"/>
        <v>0</v>
      </c>
      <c r="AC28" s="90">
        <f t="shared" si="0"/>
        <v>0</v>
      </c>
      <c r="AD28" s="90">
        <f t="shared" si="0"/>
        <v>0</v>
      </c>
      <c r="AE28" s="90">
        <f t="shared" si="0"/>
        <v>0</v>
      </c>
      <c r="AF28" s="90">
        <f t="shared" si="0"/>
        <v>0</v>
      </c>
      <c r="AG28" s="90">
        <f t="shared" si="0"/>
        <v>0</v>
      </c>
      <c r="AH28" s="90">
        <f t="shared" si="0"/>
        <v>0</v>
      </c>
      <c r="AI28" s="90">
        <f t="shared" si="0"/>
        <v>0</v>
      </c>
      <c r="AJ28" s="90"/>
      <c r="AK28" s="90">
        <f t="shared" ref="AK28" si="1">SUBTOTAL(9,AK29:AK79)</f>
        <v>0</v>
      </c>
      <c r="AL28" s="90">
        <f t="shared" ref="AL28" si="2">SUBTOTAL(9,AL29:AL79)</f>
        <v>0</v>
      </c>
      <c r="AM28" s="90">
        <f t="shared" ref="AM28" si="3">SUBTOTAL(9,AM29:AM79)</f>
        <v>0</v>
      </c>
      <c r="AN28" s="90">
        <f t="shared" ref="AN28" si="4">SUBTOTAL(9,AN29:AN79)</f>
        <v>0</v>
      </c>
      <c r="AO28" s="90">
        <f t="shared" ref="AO28" si="5">SUBTOTAL(9,AO29:AO79)</f>
        <v>0</v>
      </c>
      <c r="AP28" s="90">
        <f t="shared" ref="AP28" si="6">SUBTOTAL(9,AP29:AP79)</f>
        <v>0</v>
      </c>
      <c r="AQ28" s="90">
        <f t="shared" ref="AQ28" si="7">SUBTOTAL(9,AQ29:AQ79)</f>
        <v>0</v>
      </c>
      <c r="AR28" s="90">
        <f t="shared" ref="AR28" si="8">SUBTOTAL(9,AR29:AR79)</f>
        <v>0</v>
      </c>
      <c r="AS28" s="90">
        <f t="shared" ref="AS28" si="9">SUBTOTAL(9,AS29:AS79)</f>
        <v>0</v>
      </c>
      <c r="AT28" s="90">
        <f t="shared" ref="AT28" si="10">SUBTOTAL(9,AT29:AT79)</f>
        <v>0</v>
      </c>
      <c r="AU28" s="90">
        <f t="shared" ref="AU28" si="11">SUBTOTAL(9,AU29:AU79)</f>
        <v>0</v>
      </c>
      <c r="AV28" s="90">
        <f t="shared" ref="AV28" si="12">SUBTOTAL(9,AV29:AV79)</f>
        <v>0</v>
      </c>
      <c r="AW28" s="90">
        <f t="shared" ref="AW28" si="13">SUBTOTAL(9,AW29:AW79)</f>
        <v>0</v>
      </c>
      <c r="AX28" s="90">
        <f t="shared" ref="AX28" si="14">SUBTOTAL(9,AX29:AX79)</f>
        <v>0</v>
      </c>
      <c r="AY28" s="90">
        <f t="shared" ref="AY28" si="15">SUBTOTAL(9,AY29:AY79)</f>
        <v>0</v>
      </c>
      <c r="AZ28" s="90">
        <f t="shared" ref="AZ28" si="16">SUBTOTAL(9,AZ29:AZ79)</f>
        <v>0</v>
      </c>
      <c r="BA28" s="90">
        <f t="shared" ref="BA28" si="17">SUBTOTAL(9,BA29:BA79)</f>
        <v>0</v>
      </c>
      <c r="BB28" s="90">
        <f t="shared" ref="BB28" si="18">SUBTOTAL(9,BB29:BB79)</f>
        <v>0</v>
      </c>
      <c r="BC28" s="90">
        <f t="shared" ref="BC28" si="19">SUBTOTAL(9,BC29:BC79)</f>
        <v>0</v>
      </c>
      <c r="BD28" s="90">
        <f t="shared" ref="BD28" si="20">SUBTOTAL(9,BD29:BD79)</f>
        <v>0</v>
      </c>
      <c r="BE28" s="90">
        <f t="shared" ref="BE28" si="21">SUBTOTAL(9,BE29:BE79)</f>
        <v>0</v>
      </c>
      <c r="BF28" s="90">
        <f t="shared" ref="BF28" si="22">SUBTOTAL(9,BF29:BF79)</f>
        <v>0</v>
      </c>
      <c r="BG28" s="90">
        <f t="shared" ref="BG28" si="23">SUBTOTAL(9,BG29:BG79)</f>
        <v>0</v>
      </c>
      <c r="BH28" s="90">
        <f t="shared" ref="BH28" si="24">SUBTOTAL(9,BH29:BH79)</f>
        <v>0</v>
      </c>
      <c r="BI28" s="90">
        <f t="shared" ref="BI28" si="25">SUBTOTAL(9,BI29:BI79)</f>
        <v>0</v>
      </c>
      <c r="BJ28" s="90">
        <f t="shared" ref="BJ28" si="26">SUBTOTAL(9,BJ29:BJ79)</f>
        <v>0</v>
      </c>
      <c r="BK28" s="90"/>
    </row>
    <row r="29" spans="1:63" x14ac:dyDescent="0.3">
      <c r="A29" s="31"/>
      <c r="B29" s="37" t="str">
        <f>IF(OR(E29= "3000",E29="3050",E29="3051",E29="3061",E29="3071",D29="C",C29="C",Z29=0), " ","update_data,visible")</f>
        <v xml:space="preserve"> </v>
      </c>
      <c r="C29" s="23"/>
      <c r="D29" s="23"/>
      <c r="E29" s="112" t="str">
        <f t="shared" ref="E29:E60" si="27">IFERROR(VLOOKUP(F29,new_accounts,2,FALSE),"")</f>
        <v/>
      </c>
      <c r="F29" s="5" t="s">
        <v>14</v>
      </c>
      <c r="G29" s="46" t="str">
        <f t="shared" ref="G29:G60" si="28">IFERROR(VLOOKUP($E$21,new_department,3,FALSE),"")</f>
        <v/>
      </c>
      <c r="H29" s="46" t="str">
        <f t="shared" ref="H29:H60" si="29">IFERROR(VLOOKUP($E$21,new_department,4,FALSE),"")</f>
        <v/>
      </c>
      <c r="I29" s="46">
        <f>$E$21</f>
        <v>0</v>
      </c>
      <c r="J29" s="46">
        <f>$F$21</f>
        <v>0</v>
      </c>
      <c r="K29" s="46" t="str">
        <f t="shared" ref="K29:K60" si="30">IFERROR(VLOOKUP(L29,new_workorder,2,FALSE),"")</f>
        <v/>
      </c>
      <c r="L29" s="8" t="s">
        <v>14</v>
      </c>
      <c r="M29" s="5"/>
      <c r="N29" s="112" t="str">
        <f>IFERROR(VLOOKUP(M29,new_resources,2,FALSE),"")</f>
        <v/>
      </c>
      <c r="O29" s="112" t="str">
        <f>IF(P29="","","R99")</f>
        <v/>
      </c>
      <c r="P29" s="112" t="str">
        <f t="shared" ref="P29:P60" si="31">IF(Q29&gt;0,Q29,IF(M29="","",IFERROR(IF(IFERROR(VLOOKUP(BK29,prijslijst_eigen,9,FALSE),"")&lt;&gt;"",IFERROR(VLOOKUP(BK29,prijslijst_eigen,9,FALSE),""),VLOOKUP(M29,lijst_resources,3,FALSE)),"")))</f>
        <v/>
      </c>
      <c r="Q29" s="112"/>
      <c r="R29" s="5"/>
      <c r="S29" s="112" t="str">
        <f t="shared" ref="S29:S60" si="32">IFERROR(VLOOKUP(P29,dekking,2,FALSE),"")</f>
        <v/>
      </c>
      <c r="T29" s="44">
        <f t="shared" ref="T29:T60" si="33">IFERROR(VLOOKUP(M29,tarief_itern,3,FALSE),0)</f>
        <v>0</v>
      </c>
      <c r="U29" s="44">
        <f t="shared" ref="U29:U60" si="34">IFERROR(INDEX( Prijslijst, MATCH(M29,Medewerkers,0), MATCH($M$21,Factuurregels,0) ),0)</f>
        <v>0</v>
      </c>
      <c r="V29" s="44">
        <f>AD29</f>
        <v>0</v>
      </c>
      <c r="W29" s="130">
        <f>IF(V29=0,0,1)</f>
        <v>0</v>
      </c>
      <c r="X29" s="44">
        <f>IF(V29=0,0,ROUND(T29*V29,0))</f>
        <v>0</v>
      </c>
      <c r="Y29" s="44">
        <f>IF(V29=0,AC29,0)</f>
        <v>0</v>
      </c>
      <c r="Z29" s="44">
        <f>Y29+X29</f>
        <v>0</v>
      </c>
      <c r="AA29" s="44"/>
      <c r="AB29" s="44"/>
      <c r="AC29" s="44"/>
      <c r="AD29" s="44"/>
      <c r="AE29" s="44">
        <f>V29*U29</f>
        <v>0</v>
      </c>
      <c r="AF29" s="44">
        <f>IF(AE29=0,Y29*$M$22,AE29*$M$22)</f>
        <v>0</v>
      </c>
      <c r="AG29" s="44">
        <f>IF(AH29=0,Z29-AF29,0)</f>
        <v>0</v>
      </c>
      <c r="AH29" s="44">
        <f>IF(X29&lt;&gt;0,Z29-AF29,0)</f>
        <v>0</v>
      </c>
      <c r="AI29" s="44">
        <f>AG29+AH29</f>
        <v>0</v>
      </c>
      <c r="AJ29" s="44" t="str">
        <f>IF(AH29&lt;&gt;0,LEFT(P29,2),LEFT(G29,2))</f>
        <v/>
      </c>
      <c r="AK29" s="44">
        <f>IF(Z29=0,0,Z29-BG29-BE29-BC29-BA29-AY29-AW29-AU29-AS29-AQ29-AO29-AM29)</f>
        <v>0</v>
      </c>
      <c r="AL29" s="44">
        <f>IF(V29=0,0,V29-BH29-BF29-BD29-BB29-AZ29-AX29-AV29-AT29-AR29-AP29-AN29)</f>
        <v>0</v>
      </c>
      <c r="AM29" s="44">
        <f>ROUND(IF(AN29&lt;&gt;0,AN29*T29,$AM$26*Y29),0)</f>
        <v>0</v>
      </c>
      <c r="AN29" s="44">
        <f>IF(V29=0,0,V29*$AN$26)</f>
        <v>0</v>
      </c>
      <c r="AO29" s="44">
        <f>ROUND(IF(AP29&lt;&gt;0,AP29*T29,$AO$26*Y29),0)</f>
        <v>0</v>
      </c>
      <c r="AP29" s="44">
        <f>IF(V29=0,0,V29*$AP$26)</f>
        <v>0</v>
      </c>
      <c r="AQ29" s="44">
        <f>ROUND(IF(AR29&lt;&gt;0,AR29*T29,$AQ$26*Y29),0)</f>
        <v>0</v>
      </c>
      <c r="AR29" s="44">
        <f>IF(V29=0,0,V29*$AR$26)</f>
        <v>0</v>
      </c>
      <c r="AS29" s="44">
        <f>ROUND(IF(AT29&lt;&gt;0,AT29*T29,$AS$26*Y29),0)</f>
        <v>0</v>
      </c>
      <c r="AT29" s="44">
        <f>IF(V29=0,0,V29*$AT$26)</f>
        <v>0</v>
      </c>
      <c r="AU29" s="44">
        <f>ROUND(IF(AV29&lt;&gt;0,AV29*T29,$AU$26*Y29),0)</f>
        <v>0</v>
      </c>
      <c r="AV29" s="44">
        <f>IF(V29=0,0,V29*$AV$26)</f>
        <v>0</v>
      </c>
      <c r="AW29" s="44">
        <f>ROUND(IF(AX29&lt;&gt;0,AX29*T29,$AW$26*Y29),0)</f>
        <v>0</v>
      </c>
      <c r="AX29" s="44">
        <f>IF(V29=0,0,V29*$AX$26)</f>
        <v>0</v>
      </c>
      <c r="AY29" s="44">
        <f>ROUND(IF(AZ29&lt;&gt;0,AZ29*T29,$AY$26*Y29),0)</f>
        <v>0</v>
      </c>
      <c r="AZ29" s="44">
        <f>IF(V29=0,0,V29*$AZ$26)</f>
        <v>0</v>
      </c>
      <c r="BA29" s="44">
        <f>ROUND(IF(BB29&lt;&gt;0,BB29*T29,$BA$26*Y29),0)</f>
        <v>0</v>
      </c>
      <c r="BB29" s="44">
        <f>IF(V29=0,0,V29*$BB$26)</f>
        <v>0</v>
      </c>
      <c r="BC29" s="44">
        <f>ROUND(IF(BD29&lt;&gt;0,BD29*T29,$BC$26*Y29),0)</f>
        <v>0</v>
      </c>
      <c r="BD29" s="44">
        <f>IF(V29=0,0,V29*$BD$26)</f>
        <v>0</v>
      </c>
      <c r="BE29" s="44">
        <f>ROUND(IF(BF29&lt;&gt;0,BF29*T29,$BE$26*Y29),0)</f>
        <v>0</v>
      </c>
      <c r="BF29" s="44">
        <f>IF(V29=0,0,V29*$BF$26)</f>
        <v>0</v>
      </c>
      <c r="BG29" s="44">
        <f>ROUND(IF(BH29&lt;&gt;0,BH29*T29,$BG$26*Y29),0)</f>
        <v>0</v>
      </c>
      <c r="BH29" s="44">
        <f>IF(V29=0,0,V29*$BH$26)</f>
        <v>0</v>
      </c>
      <c r="BI29" s="44">
        <f>(Y29+X29)-(AK29+AM29+AO29+AQ29+AS29+AU29+AW29+AY29+BA29+BC29+BE29+BG29)</f>
        <v>0</v>
      </c>
      <c r="BJ29" s="124">
        <f>V29-(AL29+AN29+AP29+AR29+AT29+AV29+AX29+AZ29+BB29+BD29+BF29+BH29)</f>
        <v>0</v>
      </c>
      <c r="BK29" s="44" t="str">
        <f>CONCATENATE(I29,M29)</f>
        <v>0</v>
      </c>
    </row>
    <row r="30" spans="1:63" x14ac:dyDescent="0.3">
      <c r="A30" s="31"/>
      <c r="B30" s="37" t="str">
        <f t="shared" ref="B30:B79" si="35">IF(OR(E30= "3000",E30="3050",E30="3051",E30="3061",E30="3071",D30="C",C30="C",Z30=0), " ","update_data,visible")</f>
        <v xml:space="preserve"> </v>
      </c>
      <c r="C30" s="23"/>
      <c r="D30" s="23"/>
      <c r="E30" s="112" t="str">
        <f t="shared" si="27"/>
        <v/>
      </c>
      <c r="F30" s="5" t="s">
        <v>14</v>
      </c>
      <c r="G30" s="46" t="str">
        <f t="shared" si="28"/>
        <v/>
      </c>
      <c r="H30" s="46" t="str">
        <f t="shared" si="29"/>
        <v/>
      </c>
      <c r="I30" s="46">
        <f t="shared" ref="I30:I79" si="36">$E$21</f>
        <v>0</v>
      </c>
      <c r="J30" s="46">
        <f t="shared" ref="J30:J79" si="37">$F$21</f>
        <v>0</v>
      </c>
      <c r="K30" s="46" t="str">
        <f t="shared" si="30"/>
        <v/>
      </c>
      <c r="L30" s="8" t="s">
        <v>14</v>
      </c>
      <c r="M30" s="5"/>
      <c r="N30" s="5"/>
      <c r="O30" s="112" t="str">
        <f t="shared" ref="O30:O79" si="38">IF(P30="","","R99")</f>
        <v/>
      </c>
      <c r="P30" s="112" t="str">
        <f t="shared" si="31"/>
        <v/>
      </c>
      <c r="Q30" s="112"/>
      <c r="R30" s="5"/>
      <c r="S30" s="112" t="str">
        <f t="shared" si="32"/>
        <v/>
      </c>
      <c r="T30" s="44">
        <f t="shared" si="33"/>
        <v>0</v>
      </c>
      <c r="U30" s="44">
        <f t="shared" si="34"/>
        <v>0</v>
      </c>
      <c r="V30" s="44">
        <f t="shared" ref="V30:V79" si="39">AD30</f>
        <v>0</v>
      </c>
      <c r="W30" s="130">
        <f t="shared" ref="W30:W79" si="40">IF(V30=0,0,1)</f>
        <v>0</v>
      </c>
      <c r="X30" s="44">
        <f t="shared" ref="X30:X79" si="41">IF(V30=0,0,ROUND(T30*V30,0))</f>
        <v>0</v>
      </c>
      <c r="Y30" s="44">
        <f t="shared" ref="Y30:Y79" si="42">IF(V30=0,AC30,0)</f>
        <v>0</v>
      </c>
      <c r="Z30" s="44">
        <f t="shared" ref="Z30:Z79" si="43">Y30+X30</f>
        <v>0</v>
      </c>
      <c r="AA30" s="44"/>
      <c r="AB30" s="44"/>
      <c r="AC30" s="44"/>
      <c r="AD30" s="44"/>
      <c r="AE30" s="44">
        <f t="shared" ref="AE30:AE79" si="44">V30*U30</f>
        <v>0</v>
      </c>
      <c r="AF30" s="44">
        <f t="shared" ref="AF30:AF79" si="45">IF(AE30=0,Y30*$M$22,AE30*$M$22)</f>
        <v>0</v>
      </c>
      <c r="AG30" s="44">
        <f t="shared" ref="AG30:AG79" si="46">IF(AH30=0,Z30-AF30,0)</f>
        <v>0</v>
      </c>
      <c r="AH30" s="44">
        <f t="shared" ref="AH30:AH79" si="47">IF(X30&lt;&gt;0,Z30-AF30,0)</f>
        <v>0</v>
      </c>
      <c r="AI30" s="44">
        <f t="shared" ref="AI30:AI79" si="48">AG30+AH30</f>
        <v>0</v>
      </c>
      <c r="AJ30" s="44" t="str">
        <f t="shared" ref="AJ30:AJ79" si="49">IF(AH30&lt;&gt;0,LEFT(P30,2),LEFT(G30,2))</f>
        <v/>
      </c>
      <c r="AK30" s="44">
        <f t="shared" ref="AK30:AK79" si="50">IF(Z30=0,0,Z30-BG30-BE30-BC30-BA30-AY30-AW30-AU30-AS30-AQ30-AO30-AM30)</f>
        <v>0</v>
      </c>
      <c r="AL30" s="44">
        <f t="shared" ref="AL30:AL79" si="51">IF(V30=0,0,V30-BH30-BF30-BD30-BB30-AZ30-AX30-AV30-AT30-AR30-AP30-AN30)</f>
        <v>0</v>
      </c>
      <c r="AM30" s="44">
        <f t="shared" ref="AM30:AM79" si="52">ROUND(IF(AN30&lt;&gt;0,AN30*T30,$AM$26*Y30),0)</f>
        <v>0</v>
      </c>
      <c r="AN30" s="44">
        <f t="shared" ref="AN30:AN79" si="53">IF(V30=0,0,V30*$AN$26)</f>
        <v>0</v>
      </c>
      <c r="AO30" s="44">
        <f t="shared" ref="AO30:AO79" si="54">ROUND(IF(AP30&lt;&gt;0,AP30*T30,$AO$26*Y30),0)</f>
        <v>0</v>
      </c>
      <c r="AP30" s="44">
        <f t="shared" ref="AP30:AP79" si="55">IF(V30=0,0,V30*$AP$26)</f>
        <v>0</v>
      </c>
      <c r="AQ30" s="44">
        <f t="shared" ref="AQ30:AQ79" si="56">ROUND(IF(AR30&lt;&gt;0,AR30*T30,$AQ$26*Y30),0)</f>
        <v>0</v>
      </c>
      <c r="AR30" s="44">
        <f t="shared" ref="AR30:AR79" si="57">IF(V30=0,0,V30*$AR$26)</f>
        <v>0</v>
      </c>
      <c r="AS30" s="44">
        <f t="shared" ref="AS30:AS79" si="58">ROUND(IF(AT30&lt;&gt;0,AT30*T30,$AS$26*Y30),0)</f>
        <v>0</v>
      </c>
      <c r="AT30" s="44">
        <f t="shared" ref="AT30:AT79" si="59">IF(V30=0,0,V30*$AT$26)</f>
        <v>0</v>
      </c>
      <c r="AU30" s="44">
        <f t="shared" ref="AU30:AU79" si="60">ROUND(IF(AV30&lt;&gt;0,AV30*T30,$AU$26*Y30),0)</f>
        <v>0</v>
      </c>
      <c r="AV30" s="44">
        <f t="shared" ref="AV30:AV79" si="61">IF(V30=0,0,V30*$AV$26)</f>
        <v>0</v>
      </c>
      <c r="AW30" s="44">
        <f t="shared" ref="AW30:AW79" si="62">ROUND(IF(AX30&lt;&gt;0,AX30*T30,$AW$26*Y30),0)</f>
        <v>0</v>
      </c>
      <c r="AX30" s="44">
        <f t="shared" ref="AX30:AX79" si="63">IF(V30=0,0,V30*$AX$26)</f>
        <v>0</v>
      </c>
      <c r="AY30" s="44">
        <f t="shared" ref="AY30:AY79" si="64">ROUND(IF(AZ30&lt;&gt;0,AZ30*T30,$AY$26*Y30),0)</f>
        <v>0</v>
      </c>
      <c r="AZ30" s="44">
        <f t="shared" ref="AZ30:AZ79" si="65">IF(V30=0,0,V30*$AZ$26)</f>
        <v>0</v>
      </c>
      <c r="BA30" s="44">
        <f t="shared" ref="BA30:BA79" si="66">ROUND(IF(BB30&lt;&gt;0,BB30*T30,$BA$26*Y30),0)</f>
        <v>0</v>
      </c>
      <c r="BB30" s="44">
        <f t="shared" ref="BB30:BB79" si="67">IF(V30=0,0,V30*$BB$26)</f>
        <v>0</v>
      </c>
      <c r="BC30" s="44">
        <f t="shared" ref="BC30:BC79" si="68">ROUND(IF(BD30&lt;&gt;0,BD30*T30,$BC$26*Y30),0)</f>
        <v>0</v>
      </c>
      <c r="BD30" s="44">
        <f t="shared" ref="BD30:BD79" si="69">IF(V30=0,0,V30*$BD$26)</f>
        <v>0</v>
      </c>
      <c r="BE30" s="44">
        <f t="shared" ref="BE30:BE79" si="70">ROUND(IF(BF30&lt;&gt;0,BF30*T30,$BE$26*Y30),0)</f>
        <v>0</v>
      </c>
      <c r="BF30" s="44">
        <f t="shared" ref="BF30:BF79" si="71">IF(V30=0,0,V30*$BF$26)</f>
        <v>0</v>
      </c>
      <c r="BG30" s="44">
        <f t="shared" ref="BG30:BG79" si="72">ROUND(IF(BH30&lt;&gt;0,BH30*T30,$BG$26*Y30),0)</f>
        <v>0</v>
      </c>
      <c r="BH30" s="44">
        <f t="shared" ref="BH30:BH79" si="73">IF(V30=0,0,V30*$BH$26)</f>
        <v>0</v>
      </c>
      <c r="BI30" s="44">
        <f t="shared" ref="BI30:BI79" si="74">(Y30+X30)-(AK30+AM30+AO30+AQ30+AS30+AU30+AW30+AY30+BA30+BC30+BE30+BG30)</f>
        <v>0</v>
      </c>
      <c r="BJ30" s="124">
        <f t="shared" ref="BJ30:BJ79" si="75">V30-(AL30+AN30+AP30+AR30+AT30+AV30+AX30+AZ30+BB30+BD30+BF30+BH30)</f>
        <v>0</v>
      </c>
      <c r="BK30" s="44" t="str">
        <f t="shared" ref="BK30:BK79" si="76">CONCATENATE(I30,M30)</f>
        <v>0</v>
      </c>
    </row>
    <row r="31" spans="1:63" x14ac:dyDescent="0.3">
      <c r="A31" s="31"/>
      <c r="B31" s="37" t="str">
        <f t="shared" si="35"/>
        <v xml:space="preserve"> </v>
      </c>
      <c r="C31" s="23"/>
      <c r="D31" s="23"/>
      <c r="E31" s="112" t="str">
        <f t="shared" si="27"/>
        <v/>
      </c>
      <c r="F31" s="5" t="s">
        <v>14</v>
      </c>
      <c r="G31" s="46" t="str">
        <f t="shared" si="28"/>
        <v/>
      </c>
      <c r="H31" s="46" t="str">
        <f t="shared" si="29"/>
        <v/>
      </c>
      <c r="I31" s="46">
        <f t="shared" si="36"/>
        <v>0</v>
      </c>
      <c r="J31" s="46">
        <f t="shared" si="37"/>
        <v>0</v>
      </c>
      <c r="K31" s="46" t="str">
        <f t="shared" si="30"/>
        <v/>
      </c>
      <c r="L31" s="8" t="s">
        <v>14</v>
      </c>
      <c r="M31" s="5"/>
      <c r="N31" s="112" t="str">
        <f t="shared" ref="N31:N62" si="77">IFERROR(VLOOKUP(M31,new_resources,2,FALSE),"")</f>
        <v/>
      </c>
      <c r="O31" s="112" t="str">
        <f t="shared" si="38"/>
        <v/>
      </c>
      <c r="P31" s="112" t="str">
        <f t="shared" si="31"/>
        <v/>
      </c>
      <c r="Q31" s="112"/>
      <c r="R31" s="5"/>
      <c r="S31" s="112" t="str">
        <f t="shared" si="32"/>
        <v/>
      </c>
      <c r="T31" s="44">
        <f t="shared" si="33"/>
        <v>0</v>
      </c>
      <c r="U31" s="44">
        <f t="shared" si="34"/>
        <v>0</v>
      </c>
      <c r="V31" s="44">
        <f t="shared" si="39"/>
        <v>0</v>
      </c>
      <c r="W31" s="130">
        <f t="shared" si="40"/>
        <v>0</v>
      </c>
      <c r="X31" s="44">
        <f t="shared" si="41"/>
        <v>0</v>
      </c>
      <c r="Y31" s="44">
        <f t="shared" si="42"/>
        <v>0</v>
      </c>
      <c r="Z31" s="44">
        <f t="shared" si="43"/>
        <v>0</v>
      </c>
      <c r="AA31" s="44"/>
      <c r="AB31" s="44"/>
      <c r="AC31" s="44"/>
      <c r="AD31" s="44"/>
      <c r="AE31" s="44">
        <f t="shared" si="44"/>
        <v>0</v>
      </c>
      <c r="AF31" s="44">
        <f t="shared" si="45"/>
        <v>0</v>
      </c>
      <c r="AG31" s="44">
        <f t="shared" si="46"/>
        <v>0</v>
      </c>
      <c r="AH31" s="44">
        <f t="shared" si="47"/>
        <v>0</v>
      </c>
      <c r="AI31" s="44">
        <f t="shared" si="48"/>
        <v>0</v>
      </c>
      <c r="AJ31" s="44" t="str">
        <f t="shared" si="49"/>
        <v/>
      </c>
      <c r="AK31" s="44">
        <f t="shared" si="50"/>
        <v>0</v>
      </c>
      <c r="AL31" s="44">
        <f t="shared" si="51"/>
        <v>0</v>
      </c>
      <c r="AM31" s="44">
        <f t="shared" si="52"/>
        <v>0</v>
      </c>
      <c r="AN31" s="44">
        <f t="shared" si="53"/>
        <v>0</v>
      </c>
      <c r="AO31" s="44">
        <f t="shared" si="54"/>
        <v>0</v>
      </c>
      <c r="AP31" s="44">
        <f t="shared" si="55"/>
        <v>0</v>
      </c>
      <c r="AQ31" s="44">
        <f t="shared" si="56"/>
        <v>0</v>
      </c>
      <c r="AR31" s="44">
        <f t="shared" si="57"/>
        <v>0</v>
      </c>
      <c r="AS31" s="44">
        <f t="shared" si="58"/>
        <v>0</v>
      </c>
      <c r="AT31" s="44">
        <f t="shared" si="59"/>
        <v>0</v>
      </c>
      <c r="AU31" s="44">
        <f t="shared" si="60"/>
        <v>0</v>
      </c>
      <c r="AV31" s="44">
        <f t="shared" si="61"/>
        <v>0</v>
      </c>
      <c r="AW31" s="44">
        <f t="shared" si="62"/>
        <v>0</v>
      </c>
      <c r="AX31" s="44">
        <f t="shared" si="63"/>
        <v>0</v>
      </c>
      <c r="AY31" s="44">
        <f t="shared" si="64"/>
        <v>0</v>
      </c>
      <c r="AZ31" s="44">
        <f t="shared" si="65"/>
        <v>0</v>
      </c>
      <c r="BA31" s="44">
        <f t="shared" si="66"/>
        <v>0</v>
      </c>
      <c r="BB31" s="44">
        <f t="shared" si="67"/>
        <v>0</v>
      </c>
      <c r="BC31" s="44">
        <f t="shared" si="68"/>
        <v>0</v>
      </c>
      <c r="BD31" s="44">
        <f t="shared" si="69"/>
        <v>0</v>
      </c>
      <c r="BE31" s="44">
        <f t="shared" si="70"/>
        <v>0</v>
      </c>
      <c r="BF31" s="44">
        <f t="shared" si="71"/>
        <v>0</v>
      </c>
      <c r="BG31" s="44">
        <f t="shared" si="72"/>
        <v>0</v>
      </c>
      <c r="BH31" s="44">
        <f t="shared" si="73"/>
        <v>0</v>
      </c>
      <c r="BI31" s="44">
        <f t="shared" si="74"/>
        <v>0</v>
      </c>
      <c r="BJ31" s="124">
        <f t="shared" si="75"/>
        <v>0</v>
      </c>
      <c r="BK31" s="44" t="str">
        <f t="shared" si="76"/>
        <v>0</v>
      </c>
    </row>
    <row r="32" spans="1:63" x14ac:dyDescent="0.3">
      <c r="A32" s="31"/>
      <c r="B32" s="37" t="str">
        <f t="shared" si="35"/>
        <v xml:space="preserve"> </v>
      </c>
      <c r="C32" s="23"/>
      <c r="D32" s="23"/>
      <c r="E32" s="112" t="str">
        <f t="shared" si="27"/>
        <v/>
      </c>
      <c r="F32" s="5" t="s">
        <v>14</v>
      </c>
      <c r="G32" s="46" t="str">
        <f t="shared" si="28"/>
        <v/>
      </c>
      <c r="H32" s="46" t="str">
        <f t="shared" si="29"/>
        <v/>
      </c>
      <c r="I32" s="46">
        <f t="shared" si="36"/>
        <v>0</v>
      </c>
      <c r="J32" s="46">
        <f t="shared" si="37"/>
        <v>0</v>
      </c>
      <c r="K32" s="46" t="str">
        <f t="shared" si="30"/>
        <v/>
      </c>
      <c r="L32" s="8" t="s">
        <v>14</v>
      </c>
      <c r="M32" s="5"/>
      <c r="N32" s="112" t="str">
        <f t="shared" si="77"/>
        <v/>
      </c>
      <c r="O32" s="112" t="str">
        <f t="shared" si="38"/>
        <v/>
      </c>
      <c r="P32" s="112" t="str">
        <f t="shared" si="31"/>
        <v/>
      </c>
      <c r="Q32" s="112"/>
      <c r="R32" s="5"/>
      <c r="S32" s="112" t="str">
        <f t="shared" si="32"/>
        <v/>
      </c>
      <c r="T32" s="44">
        <f t="shared" si="33"/>
        <v>0</v>
      </c>
      <c r="U32" s="44">
        <f t="shared" si="34"/>
        <v>0</v>
      </c>
      <c r="V32" s="44">
        <f t="shared" si="39"/>
        <v>0</v>
      </c>
      <c r="W32" s="130">
        <f t="shared" si="40"/>
        <v>0</v>
      </c>
      <c r="X32" s="44">
        <f t="shared" si="41"/>
        <v>0</v>
      </c>
      <c r="Y32" s="44">
        <f t="shared" si="42"/>
        <v>0</v>
      </c>
      <c r="Z32" s="44">
        <f t="shared" si="43"/>
        <v>0</v>
      </c>
      <c r="AA32" s="44"/>
      <c r="AB32" s="44"/>
      <c r="AC32" s="44"/>
      <c r="AD32" s="44"/>
      <c r="AE32" s="44">
        <f t="shared" si="44"/>
        <v>0</v>
      </c>
      <c r="AF32" s="44">
        <f t="shared" si="45"/>
        <v>0</v>
      </c>
      <c r="AG32" s="44">
        <f t="shared" si="46"/>
        <v>0</v>
      </c>
      <c r="AH32" s="44">
        <f t="shared" si="47"/>
        <v>0</v>
      </c>
      <c r="AI32" s="44">
        <f t="shared" si="48"/>
        <v>0</v>
      </c>
      <c r="AJ32" s="44" t="str">
        <f t="shared" si="49"/>
        <v/>
      </c>
      <c r="AK32" s="44">
        <f t="shared" si="50"/>
        <v>0</v>
      </c>
      <c r="AL32" s="44">
        <f t="shared" si="51"/>
        <v>0</v>
      </c>
      <c r="AM32" s="44">
        <f t="shared" si="52"/>
        <v>0</v>
      </c>
      <c r="AN32" s="44">
        <f t="shared" si="53"/>
        <v>0</v>
      </c>
      <c r="AO32" s="44">
        <f t="shared" si="54"/>
        <v>0</v>
      </c>
      <c r="AP32" s="44">
        <f t="shared" si="55"/>
        <v>0</v>
      </c>
      <c r="AQ32" s="44">
        <f t="shared" si="56"/>
        <v>0</v>
      </c>
      <c r="AR32" s="44">
        <f t="shared" si="57"/>
        <v>0</v>
      </c>
      <c r="AS32" s="44">
        <f t="shared" si="58"/>
        <v>0</v>
      </c>
      <c r="AT32" s="44">
        <f t="shared" si="59"/>
        <v>0</v>
      </c>
      <c r="AU32" s="44">
        <f t="shared" si="60"/>
        <v>0</v>
      </c>
      <c r="AV32" s="44">
        <f t="shared" si="61"/>
        <v>0</v>
      </c>
      <c r="AW32" s="44">
        <f t="shared" si="62"/>
        <v>0</v>
      </c>
      <c r="AX32" s="44">
        <f t="shared" si="63"/>
        <v>0</v>
      </c>
      <c r="AY32" s="44">
        <f t="shared" si="64"/>
        <v>0</v>
      </c>
      <c r="AZ32" s="44">
        <f t="shared" si="65"/>
        <v>0</v>
      </c>
      <c r="BA32" s="44">
        <f t="shared" si="66"/>
        <v>0</v>
      </c>
      <c r="BB32" s="44">
        <f t="shared" si="67"/>
        <v>0</v>
      </c>
      <c r="BC32" s="44">
        <f t="shared" si="68"/>
        <v>0</v>
      </c>
      <c r="BD32" s="44">
        <f t="shared" si="69"/>
        <v>0</v>
      </c>
      <c r="BE32" s="44">
        <f t="shared" si="70"/>
        <v>0</v>
      </c>
      <c r="BF32" s="44">
        <f t="shared" si="71"/>
        <v>0</v>
      </c>
      <c r="BG32" s="44">
        <f t="shared" si="72"/>
        <v>0</v>
      </c>
      <c r="BH32" s="44">
        <f t="shared" si="73"/>
        <v>0</v>
      </c>
      <c r="BI32" s="44">
        <f t="shared" si="74"/>
        <v>0</v>
      </c>
      <c r="BJ32" s="124">
        <f t="shared" si="75"/>
        <v>0</v>
      </c>
      <c r="BK32" s="44" t="str">
        <f t="shared" si="76"/>
        <v>0</v>
      </c>
    </row>
    <row r="33" spans="1:63" x14ac:dyDescent="0.3">
      <c r="A33" s="31"/>
      <c r="B33" s="37" t="str">
        <f t="shared" si="35"/>
        <v xml:space="preserve"> </v>
      </c>
      <c r="C33" s="23"/>
      <c r="D33" s="23"/>
      <c r="E33" s="112" t="str">
        <f t="shared" si="27"/>
        <v/>
      </c>
      <c r="F33" s="5" t="s">
        <v>14</v>
      </c>
      <c r="G33" s="46" t="str">
        <f t="shared" si="28"/>
        <v/>
      </c>
      <c r="H33" s="46" t="str">
        <f t="shared" si="29"/>
        <v/>
      </c>
      <c r="I33" s="46">
        <f t="shared" si="36"/>
        <v>0</v>
      </c>
      <c r="J33" s="46">
        <f t="shared" si="37"/>
        <v>0</v>
      </c>
      <c r="K33" s="46" t="str">
        <f t="shared" si="30"/>
        <v/>
      </c>
      <c r="L33" s="8" t="s">
        <v>14</v>
      </c>
      <c r="M33" s="5"/>
      <c r="N33" s="112" t="str">
        <f t="shared" si="77"/>
        <v/>
      </c>
      <c r="O33" s="112" t="str">
        <f t="shared" si="38"/>
        <v/>
      </c>
      <c r="P33" s="112" t="str">
        <f t="shared" si="31"/>
        <v/>
      </c>
      <c r="Q33" s="112"/>
      <c r="R33" s="5"/>
      <c r="S33" s="112" t="str">
        <f t="shared" si="32"/>
        <v/>
      </c>
      <c r="T33" s="44">
        <f t="shared" si="33"/>
        <v>0</v>
      </c>
      <c r="U33" s="44">
        <f t="shared" si="34"/>
        <v>0</v>
      </c>
      <c r="V33" s="44">
        <f t="shared" si="39"/>
        <v>0</v>
      </c>
      <c r="W33" s="130">
        <f t="shared" si="40"/>
        <v>0</v>
      </c>
      <c r="X33" s="44">
        <f t="shared" si="41"/>
        <v>0</v>
      </c>
      <c r="Y33" s="44">
        <f t="shared" si="42"/>
        <v>0</v>
      </c>
      <c r="Z33" s="44">
        <f t="shared" si="43"/>
        <v>0</v>
      </c>
      <c r="AA33" s="44"/>
      <c r="AB33" s="44"/>
      <c r="AC33" s="44"/>
      <c r="AD33" s="44"/>
      <c r="AE33" s="44">
        <f t="shared" si="44"/>
        <v>0</v>
      </c>
      <c r="AF33" s="44">
        <f t="shared" si="45"/>
        <v>0</v>
      </c>
      <c r="AG33" s="44">
        <f t="shared" si="46"/>
        <v>0</v>
      </c>
      <c r="AH33" s="44">
        <f t="shared" si="47"/>
        <v>0</v>
      </c>
      <c r="AI33" s="44">
        <f t="shared" si="48"/>
        <v>0</v>
      </c>
      <c r="AJ33" s="44" t="str">
        <f t="shared" si="49"/>
        <v/>
      </c>
      <c r="AK33" s="44">
        <f t="shared" si="50"/>
        <v>0</v>
      </c>
      <c r="AL33" s="44">
        <f t="shared" si="51"/>
        <v>0</v>
      </c>
      <c r="AM33" s="44">
        <f t="shared" si="52"/>
        <v>0</v>
      </c>
      <c r="AN33" s="44">
        <f t="shared" si="53"/>
        <v>0</v>
      </c>
      <c r="AO33" s="44">
        <f t="shared" si="54"/>
        <v>0</v>
      </c>
      <c r="AP33" s="44">
        <f t="shared" si="55"/>
        <v>0</v>
      </c>
      <c r="AQ33" s="44">
        <f t="shared" si="56"/>
        <v>0</v>
      </c>
      <c r="AR33" s="44">
        <f t="shared" si="57"/>
        <v>0</v>
      </c>
      <c r="AS33" s="44">
        <f t="shared" si="58"/>
        <v>0</v>
      </c>
      <c r="AT33" s="44">
        <f t="shared" si="59"/>
        <v>0</v>
      </c>
      <c r="AU33" s="44">
        <f t="shared" si="60"/>
        <v>0</v>
      </c>
      <c r="AV33" s="44">
        <f t="shared" si="61"/>
        <v>0</v>
      </c>
      <c r="AW33" s="44">
        <f t="shared" si="62"/>
        <v>0</v>
      </c>
      <c r="AX33" s="44">
        <f t="shared" si="63"/>
        <v>0</v>
      </c>
      <c r="AY33" s="44">
        <f t="shared" si="64"/>
        <v>0</v>
      </c>
      <c r="AZ33" s="44">
        <f t="shared" si="65"/>
        <v>0</v>
      </c>
      <c r="BA33" s="44">
        <f t="shared" si="66"/>
        <v>0</v>
      </c>
      <c r="BB33" s="44">
        <f t="shared" si="67"/>
        <v>0</v>
      </c>
      <c r="BC33" s="44">
        <f t="shared" si="68"/>
        <v>0</v>
      </c>
      <c r="BD33" s="44">
        <f t="shared" si="69"/>
        <v>0</v>
      </c>
      <c r="BE33" s="44">
        <f t="shared" si="70"/>
        <v>0</v>
      </c>
      <c r="BF33" s="44">
        <f t="shared" si="71"/>
        <v>0</v>
      </c>
      <c r="BG33" s="44">
        <f t="shared" si="72"/>
        <v>0</v>
      </c>
      <c r="BH33" s="44">
        <f t="shared" si="73"/>
        <v>0</v>
      </c>
      <c r="BI33" s="44">
        <f t="shared" si="74"/>
        <v>0</v>
      </c>
      <c r="BJ33" s="124">
        <f t="shared" si="75"/>
        <v>0</v>
      </c>
      <c r="BK33" s="44" t="str">
        <f t="shared" si="76"/>
        <v>0</v>
      </c>
    </row>
    <row r="34" spans="1:63" x14ac:dyDescent="0.3">
      <c r="A34" s="31"/>
      <c r="B34" s="37" t="str">
        <f t="shared" si="35"/>
        <v xml:space="preserve"> </v>
      </c>
      <c r="C34" s="23"/>
      <c r="D34" s="23"/>
      <c r="E34" s="112" t="str">
        <f t="shared" si="27"/>
        <v/>
      </c>
      <c r="F34" s="5" t="s">
        <v>14</v>
      </c>
      <c r="G34" s="46" t="str">
        <f t="shared" si="28"/>
        <v/>
      </c>
      <c r="H34" s="46" t="str">
        <f t="shared" si="29"/>
        <v/>
      </c>
      <c r="I34" s="46">
        <f t="shared" si="36"/>
        <v>0</v>
      </c>
      <c r="J34" s="46">
        <f t="shared" si="37"/>
        <v>0</v>
      </c>
      <c r="K34" s="46" t="str">
        <f t="shared" si="30"/>
        <v/>
      </c>
      <c r="L34" s="8" t="s">
        <v>14</v>
      </c>
      <c r="M34" s="5"/>
      <c r="N34" s="112" t="str">
        <f t="shared" si="77"/>
        <v/>
      </c>
      <c r="O34" s="112" t="str">
        <f t="shared" si="38"/>
        <v/>
      </c>
      <c r="P34" s="112" t="str">
        <f t="shared" si="31"/>
        <v/>
      </c>
      <c r="Q34" s="112"/>
      <c r="R34" s="5"/>
      <c r="S34" s="112" t="str">
        <f t="shared" si="32"/>
        <v/>
      </c>
      <c r="T34" s="44">
        <f t="shared" si="33"/>
        <v>0</v>
      </c>
      <c r="U34" s="44">
        <f t="shared" si="34"/>
        <v>0</v>
      </c>
      <c r="V34" s="44">
        <f t="shared" si="39"/>
        <v>0</v>
      </c>
      <c r="W34" s="130">
        <f t="shared" si="40"/>
        <v>0</v>
      </c>
      <c r="X34" s="44">
        <f t="shared" si="41"/>
        <v>0</v>
      </c>
      <c r="Y34" s="44">
        <f t="shared" si="42"/>
        <v>0</v>
      </c>
      <c r="Z34" s="44">
        <f t="shared" si="43"/>
        <v>0</v>
      </c>
      <c r="AA34" s="44"/>
      <c r="AB34" s="44"/>
      <c r="AC34" s="44"/>
      <c r="AD34" s="44"/>
      <c r="AE34" s="44">
        <f t="shared" si="44"/>
        <v>0</v>
      </c>
      <c r="AF34" s="44">
        <f t="shared" si="45"/>
        <v>0</v>
      </c>
      <c r="AG34" s="44">
        <f t="shared" si="46"/>
        <v>0</v>
      </c>
      <c r="AH34" s="44">
        <f t="shared" si="47"/>
        <v>0</v>
      </c>
      <c r="AI34" s="44">
        <f t="shared" si="48"/>
        <v>0</v>
      </c>
      <c r="AJ34" s="44" t="str">
        <f t="shared" si="49"/>
        <v/>
      </c>
      <c r="AK34" s="44">
        <f t="shared" si="50"/>
        <v>0</v>
      </c>
      <c r="AL34" s="44">
        <f t="shared" si="51"/>
        <v>0</v>
      </c>
      <c r="AM34" s="44">
        <f t="shared" si="52"/>
        <v>0</v>
      </c>
      <c r="AN34" s="44">
        <f t="shared" si="53"/>
        <v>0</v>
      </c>
      <c r="AO34" s="44">
        <f t="shared" si="54"/>
        <v>0</v>
      </c>
      <c r="AP34" s="44">
        <f t="shared" si="55"/>
        <v>0</v>
      </c>
      <c r="AQ34" s="44">
        <f t="shared" si="56"/>
        <v>0</v>
      </c>
      <c r="AR34" s="44">
        <f t="shared" si="57"/>
        <v>0</v>
      </c>
      <c r="AS34" s="44">
        <f t="shared" si="58"/>
        <v>0</v>
      </c>
      <c r="AT34" s="44">
        <f t="shared" si="59"/>
        <v>0</v>
      </c>
      <c r="AU34" s="44">
        <f t="shared" si="60"/>
        <v>0</v>
      </c>
      <c r="AV34" s="44">
        <f t="shared" si="61"/>
        <v>0</v>
      </c>
      <c r="AW34" s="44">
        <f t="shared" si="62"/>
        <v>0</v>
      </c>
      <c r="AX34" s="44">
        <f t="shared" si="63"/>
        <v>0</v>
      </c>
      <c r="AY34" s="44">
        <f t="shared" si="64"/>
        <v>0</v>
      </c>
      <c r="AZ34" s="44">
        <f t="shared" si="65"/>
        <v>0</v>
      </c>
      <c r="BA34" s="44">
        <f t="shared" si="66"/>
        <v>0</v>
      </c>
      <c r="BB34" s="44">
        <f t="shared" si="67"/>
        <v>0</v>
      </c>
      <c r="BC34" s="44">
        <f t="shared" si="68"/>
        <v>0</v>
      </c>
      <c r="BD34" s="44">
        <f t="shared" si="69"/>
        <v>0</v>
      </c>
      <c r="BE34" s="44">
        <f t="shared" si="70"/>
        <v>0</v>
      </c>
      <c r="BF34" s="44">
        <f t="shared" si="71"/>
        <v>0</v>
      </c>
      <c r="BG34" s="44">
        <f t="shared" si="72"/>
        <v>0</v>
      </c>
      <c r="BH34" s="44">
        <f t="shared" si="73"/>
        <v>0</v>
      </c>
      <c r="BI34" s="44">
        <f t="shared" si="74"/>
        <v>0</v>
      </c>
      <c r="BJ34" s="124">
        <f t="shared" si="75"/>
        <v>0</v>
      </c>
      <c r="BK34" s="44" t="str">
        <f t="shared" si="76"/>
        <v>0</v>
      </c>
    </row>
    <row r="35" spans="1:63" x14ac:dyDescent="0.3">
      <c r="A35" s="31"/>
      <c r="B35" s="37" t="str">
        <f t="shared" si="35"/>
        <v xml:space="preserve"> </v>
      </c>
      <c r="C35" s="23"/>
      <c r="D35" s="23"/>
      <c r="E35" s="112" t="str">
        <f t="shared" si="27"/>
        <v/>
      </c>
      <c r="F35" s="5" t="s">
        <v>14</v>
      </c>
      <c r="G35" s="46" t="str">
        <f t="shared" si="28"/>
        <v/>
      </c>
      <c r="H35" s="46" t="str">
        <f t="shared" si="29"/>
        <v/>
      </c>
      <c r="I35" s="46">
        <f t="shared" si="36"/>
        <v>0</v>
      </c>
      <c r="J35" s="46">
        <f t="shared" si="37"/>
        <v>0</v>
      </c>
      <c r="K35" s="46" t="str">
        <f t="shared" si="30"/>
        <v/>
      </c>
      <c r="L35" s="8" t="s">
        <v>14</v>
      </c>
      <c r="M35" s="5"/>
      <c r="N35" s="112" t="str">
        <f t="shared" si="77"/>
        <v/>
      </c>
      <c r="O35" s="112" t="str">
        <f t="shared" si="38"/>
        <v/>
      </c>
      <c r="P35" s="112" t="str">
        <f t="shared" si="31"/>
        <v/>
      </c>
      <c r="Q35" s="112"/>
      <c r="R35" s="5"/>
      <c r="S35" s="112" t="str">
        <f t="shared" si="32"/>
        <v/>
      </c>
      <c r="T35" s="44">
        <f t="shared" si="33"/>
        <v>0</v>
      </c>
      <c r="U35" s="44">
        <f t="shared" si="34"/>
        <v>0</v>
      </c>
      <c r="V35" s="44">
        <f t="shared" si="39"/>
        <v>0</v>
      </c>
      <c r="W35" s="130">
        <f t="shared" si="40"/>
        <v>0</v>
      </c>
      <c r="X35" s="44">
        <f t="shared" si="41"/>
        <v>0</v>
      </c>
      <c r="Y35" s="44">
        <f t="shared" si="42"/>
        <v>0</v>
      </c>
      <c r="Z35" s="44">
        <f t="shared" si="43"/>
        <v>0</v>
      </c>
      <c r="AA35" s="44"/>
      <c r="AB35" s="44"/>
      <c r="AC35" s="44"/>
      <c r="AD35" s="44"/>
      <c r="AE35" s="44">
        <f t="shared" si="44"/>
        <v>0</v>
      </c>
      <c r="AF35" s="44">
        <f t="shared" si="45"/>
        <v>0</v>
      </c>
      <c r="AG35" s="44">
        <f t="shared" si="46"/>
        <v>0</v>
      </c>
      <c r="AH35" s="44">
        <f t="shared" si="47"/>
        <v>0</v>
      </c>
      <c r="AI35" s="44">
        <f t="shared" si="48"/>
        <v>0</v>
      </c>
      <c r="AJ35" s="44" t="str">
        <f t="shared" si="49"/>
        <v/>
      </c>
      <c r="AK35" s="44">
        <f t="shared" si="50"/>
        <v>0</v>
      </c>
      <c r="AL35" s="44">
        <f t="shared" si="51"/>
        <v>0</v>
      </c>
      <c r="AM35" s="44">
        <f t="shared" si="52"/>
        <v>0</v>
      </c>
      <c r="AN35" s="44">
        <f t="shared" si="53"/>
        <v>0</v>
      </c>
      <c r="AO35" s="44">
        <f t="shared" si="54"/>
        <v>0</v>
      </c>
      <c r="AP35" s="44">
        <f t="shared" si="55"/>
        <v>0</v>
      </c>
      <c r="AQ35" s="44">
        <f t="shared" si="56"/>
        <v>0</v>
      </c>
      <c r="AR35" s="44">
        <f t="shared" si="57"/>
        <v>0</v>
      </c>
      <c r="AS35" s="44">
        <f t="shared" si="58"/>
        <v>0</v>
      </c>
      <c r="AT35" s="44">
        <f t="shared" si="59"/>
        <v>0</v>
      </c>
      <c r="AU35" s="44">
        <f t="shared" si="60"/>
        <v>0</v>
      </c>
      <c r="AV35" s="44">
        <f t="shared" si="61"/>
        <v>0</v>
      </c>
      <c r="AW35" s="44">
        <f t="shared" si="62"/>
        <v>0</v>
      </c>
      <c r="AX35" s="44">
        <f t="shared" si="63"/>
        <v>0</v>
      </c>
      <c r="AY35" s="44">
        <f t="shared" si="64"/>
        <v>0</v>
      </c>
      <c r="AZ35" s="44">
        <f t="shared" si="65"/>
        <v>0</v>
      </c>
      <c r="BA35" s="44">
        <f t="shared" si="66"/>
        <v>0</v>
      </c>
      <c r="BB35" s="44">
        <f t="shared" si="67"/>
        <v>0</v>
      </c>
      <c r="BC35" s="44">
        <f t="shared" si="68"/>
        <v>0</v>
      </c>
      <c r="BD35" s="44">
        <f t="shared" si="69"/>
        <v>0</v>
      </c>
      <c r="BE35" s="44">
        <f t="shared" si="70"/>
        <v>0</v>
      </c>
      <c r="BF35" s="44">
        <f t="shared" si="71"/>
        <v>0</v>
      </c>
      <c r="BG35" s="44">
        <f t="shared" si="72"/>
        <v>0</v>
      </c>
      <c r="BH35" s="44">
        <f t="shared" si="73"/>
        <v>0</v>
      </c>
      <c r="BI35" s="44">
        <f t="shared" si="74"/>
        <v>0</v>
      </c>
      <c r="BJ35" s="124">
        <f t="shared" si="75"/>
        <v>0</v>
      </c>
      <c r="BK35" s="44" t="str">
        <f t="shared" si="76"/>
        <v>0</v>
      </c>
    </row>
    <row r="36" spans="1:63" x14ac:dyDescent="0.3">
      <c r="A36" s="31"/>
      <c r="B36" s="37" t="str">
        <f t="shared" si="35"/>
        <v xml:space="preserve"> </v>
      </c>
      <c r="C36" s="23"/>
      <c r="D36" s="23"/>
      <c r="E36" s="112" t="str">
        <f t="shared" si="27"/>
        <v/>
      </c>
      <c r="F36" s="5" t="s">
        <v>14</v>
      </c>
      <c r="G36" s="46" t="str">
        <f t="shared" si="28"/>
        <v/>
      </c>
      <c r="H36" s="46" t="str">
        <f t="shared" si="29"/>
        <v/>
      </c>
      <c r="I36" s="46">
        <f t="shared" si="36"/>
        <v>0</v>
      </c>
      <c r="J36" s="46">
        <f t="shared" si="37"/>
        <v>0</v>
      </c>
      <c r="K36" s="46" t="str">
        <f t="shared" si="30"/>
        <v/>
      </c>
      <c r="L36" s="8" t="s">
        <v>14</v>
      </c>
      <c r="M36" s="5"/>
      <c r="N36" s="112" t="str">
        <f t="shared" si="77"/>
        <v/>
      </c>
      <c r="O36" s="112" t="str">
        <f t="shared" si="38"/>
        <v/>
      </c>
      <c r="P36" s="112" t="str">
        <f t="shared" si="31"/>
        <v/>
      </c>
      <c r="Q36" s="112"/>
      <c r="R36" s="5"/>
      <c r="S36" s="112" t="str">
        <f t="shared" si="32"/>
        <v/>
      </c>
      <c r="T36" s="44">
        <f t="shared" si="33"/>
        <v>0</v>
      </c>
      <c r="U36" s="44">
        <f t="shared" si="34"/>
        <v>0</v>
      </c>
      <c r="V36" s="44">
        <f t="shared" si="39"/>
        <v>0</v>
      </c>
      <c r="W36" s="130">
        <f t="shared" si="40"/>
        <v>0</v>
      </c>
      <c r="X36" s="44">
        <f t="shared" si="41"/>
        <v>0</v>
      </c>
      <c r="Y36" s="44">
        <f t="shared" si="42"/>
        <v>0</v>
      </c>
      <c r="Z36" s="44">
        <f t="shared" si="43"/>
        <v>0</v>
      </c>
      <c r="AA36" s="44"/>
      <c r="AB36" s="44"/>
      <c r="AC36" s="44"/>
      <c r="AD36" s="44"/>
      <c r="AE36" s="44">
        <f t="shared" si="44"/>
        <v>0</v>
      </c>
      <c r="AF36" s="44">
        <f t="shared" si="45"/>
        <v>0</v>
      </c>
      <c r="AG36" s="44">
        <f t="shared" si="46"/>
        <v>0</v>
      </c>
      <c r="AH36" s="44">
        <f t="shared" si="47"/>
        <v>0</v>
      </c>
      <c r="AI36" s="44">
        <f t="shared" si="48"/>
        <v>0</v>
      </c>
      <c r="AJ36" s="44" t="str">
        <f t="shared" si="49"/>
        <v/>
      </c>
      <c r="AK36" s="44">
        <f t="shared" si="50"/>
        <v>0</v>
      </c>
      <c r="AL36" s="44">
        <f t="shared" si="51"/>
        <v>0</v>
      </c>
      <c r="AM36" s="44">
        <f t="shared" si="52"/>
        <v>0</v>
      </c>
      <c r="AN36" s="44">
        <f t="shared" si="53"/>
        <v>0</v>
      </c>
      <c r="AO36" s="44">
        <f t="shared" si="54"/>
        <v>0</v>
      </c>
      <c r="AP36" s="44">
        <f t="shared" si="55"/>
        <v>0</v>
      </c>
      <c r="AQ36" s="44">
        <f t="shared" si="56"/>
        <v>0</v>
      </c>
      <c r="AR36" s="44">
        <f t="shared" si="57"/>
        <v>0</v>
      </c>
      <c r="AS36" s="44">
        <f t="shared" si="58"/>
        <v>0</v>
      </c>
      <c r="AT36" s="44">
        <f t="shared" si="59"/>
        <v>0</v>
      </c>
      <c r="AU36" s="44">
        <f t="shared" si="60"/>
        <v>0</v>
      </c>
      <c r="AV36" s="44">
        <f t="shared" si="61"/>
        <v>0</v>
      </c>
      <c r="AW36" s="44">
        <f t="shared" si="62"/>
        <v>0</v>
      </c>
      <c r="AX36" s="44">
        <f t="shared" si="63"/>
        <v>0</v>
      </c>
      <c r="AY36" s="44">
        <f t="shared" si="64"/>
        <v>0</v>
      </c>
      <c r="AZ36" s="44">
        <f t="shared" si="65"/>
        <v>0</v>
      </c>
      <c r="BA36" s="44">
        <f t="shared" si="66"/>
        <v>0</v>
      </c>
      <c r="BB36" s="44">
        <f t="shared" si="67"/>
        <v>0</v>
      </c>
      <c r="BC36" s="44">
        <f t="shared" si="68"/>
        <v>0</v>
      </c>
      <c r="BD36" s="44">
        <f t="shared" si="69"/>
        <v>0</v>
      </c>
      <c r="BE36" s="44">
        <f t="shared" si="70"/>
        <v>0</v>
      </c>
      <c r="BF36" s="44">
        <f t="shared" si="71"/>
        <v>0</v>
      </c>
      <c r="BG36" s="44">
        <f t="shared" si="72"/>
        <v>0</v>
      </c>
      <c r="BH36" s="44">
        <f t="shared" si="73"/>
        <v>0</v>
      </c>
      <c r="BI36" s="44">
        <f t="shared" si="74"/>
        <v>0</v>
      </c>
      <c r="BJ36" s="124">
        <f t="shared" si="75"/>
        <v>0</v>
      </c>
      <c r="BK36" s="44" t="str">
        <f t="shared" si="76"/>
        <v>0</v>
      </c>
    </row>
    <row r="37" spans="1:63" x14ac:dyDescent="0.3">
      <c r="A37" s="31"/>
      <c r="B37" s="37" t="str">
        <f t="shared" si="35"/>
        <v xml:space="preserve"> </v>
      </c>
      <c r="C37" s="23"/>
      <c r="D37" s="23"/>
      <c r="E37" s="112" t="str">
        <f t="shared" si="27"/>
        <v/>
      </c>
      <c r="F37" s="5" t="s">
        <v>14</v>
      </c>
      <c r="G37" s="46" t="str">
        <f t="shared" si="28"/>
        <v/>
      </c>
      <c r="H37" s="46" t="str">
        <f t="shared" si="29"/>
        <v/>
      </c>
      <c r="I37" s="46">
        <f t="shared" si="36"/>
        <v>0</v>
      </c>
      <c r="J37" s="46">
        <f t="shared" si="37"/>
        <v>0</v>
      </c>
      <c r="K37" s="46" t="str">
        <f t="shared" si="30"/>
        <v/>
      </c>
      <c r="L37" s="8" t="s">
        <v>14</v>
      </c>
      <c r="M37" s="5"/>
      <c r="N37" s="112" t="str">
        <f t="shared" si="77"/>
        <v/>
      </c>
      <c r="O37" s="112" t="str">
        <f t="shared" si="38"/>
        <v/>
      </c>
      <c r="P37" s="112" t="str">
        <f t="shared" si="31"/>
        <v/>
      </c>
      <c r="Q37" s="112"/>
      <c r="R37" s="5"/>
      <c r="S37" s="112" t="str">
        <f t="shared" si="32"/>
        <v/>
      </c>
      <c r="T37" s="44">
        <f t="shared" si="33"/>
        <v>0</v>
      </c>
      <c r="U37" s="44">
        <f t="shared" si="34"/>
        <v>0</v>
      </c>
      <c r="V37" s="44">
        <f t="shared" si="39"/>
        <v>0</v>
      </c>
      <c r="W37" s="130">
        <f t="shared" si="40"/>
        <v>0</v>
      </c>
      <c r="X37" s="44">
        <f t="shared" si="41"/>
        <v>0</v>
      </c>
      <c r="Y37" s="44">
        <f t="shared" si="42"/>
        <v>0</v>
      </c>
      <c r="Z37" s="44">
        <f t="shared" si="43"/>
        <v>0</v>
      </c>
      <c r="AA37" s="44"/>
      <c r="AB37" s="44"/>
      <c r="AC37" s="44"/>
      <c r="AD37" s="44"/>
      <c r="AE37" s="44">
        <f t="shared" si="44"/>
        <v>0</v>
      </c>
      <c r="AF37" s="44">
        <f t="shared" si="45"/>
        <v>0</v>
      </c>
      <c r="AG37" s="44">
        <f t="shared" si="46"/>
        <v>0</v>
      </c>
      <c r="AH37" s="44">
        <f t="shared" si="47"/>
        <v>0</v>
      </c>
      <c r="AI37" s="44">
        <f t="shared" si="48"/>
        <v>0</v>
      </c>
      <c r="AJ37" s="44" t="str">
        <f t="shared" si="49"/>
        <v/>
      </c>
      <c r="AK37" s="44">
        <f t="shared" si="50"/>
        <v>0</v>
      </c>
      <c r="AL37" s="44">
        <f t="shared" si="51"/>
        <v>0</v>
      </c>
      <c r="AM37" s="44">
        <f t="shared" si="52"/>
        <v>0</v>
      </c>
      <c r="AN37" s="44">
        <f t="shared" si="53"/>
        <v>0</v>
      </c>
      <c r="AO37" s="44">
        <f t="shared" si="54"/>
        <v>0</v>
      </c>
      <c r="AP37" s="44">
        <f t="shared" si="55"/>
        <v>0</v>
      </c>
      <c r="AQ37" s="44">
        <f t="shared" si="56"/>
        <v>0</v>
      </c>
      <c r="AR37" s="44">
        <f t="shared" si="57"/>
        <v>0</v>
      </c>
      <c r="AS37" s="44">
        <f t="shared" si="58"/>
        <v>0</v>
      </c>
      <c r="AT37" s="44">
        <f t="shared" si="59"/>
        <v>0</v>
      </c>
      <c r="AU37" s="44">
        <f t="shared" si="60"/>
        <v>0</v>
      </c>
      <c r="AV37" s="44">
        <f t="shared" si="61"/>
        <v>0</v>
      </c>
      <c r="AW37" s="44">
        <f t="shared" si="62"/>
        <v>0</v>
      </c>
      <c r="AX37" s="44">
        <f t="shared" si="63"/>
        <v>0</v>
      </c>
      <c r="AY37" s="44">
        <f t="shared" si="64"/>
        <v>0</v>
      </c>
      <c r="AZ37" s="44">
        <f t="shared" si="65"/>
        <v>0</v>
      </c>
      <c r="BA37" s="44">
        <f t="shared" si="66"/>
        <v>0</v>
      </c>
      <c r="BB37" s="44">
        <f t="shared" si="67"/>
        <v>0</v>
      </c>
      <c r="BC37" s="44">
        <f t="shared" si="68"/>
        <v>0</v>
      </c>
      <c r="BD37" s="44">
        <f t="shared" si="69"/>
        <v>0</v>
      </c>
      <c r="BE37" s="44">
        <f t="shared" si="70"/>
        <v>0</v>
      </c>
      <c r="BF37" s="44">
        <f t="shared" si="71"/>
        <v>0</v>
      </c>
      <c r="BG37" s="44">
        <f t="shared" si="72"/>
        <v>0</v>
      </c>
      <c r="BH37" s="44">
        <f t="shared" si="73"/>
        <v>0</v>
      </c>
      <c r="BI37" s="44">
        <f t="shared" si="74"/>
        <v>0</v>
      </c>
      <c r="BJ37" s="124">
        <f t="shared" si="75"/>
        <v>0</v>
      </c>
      <c r="BK37" s="44" t="str">
        <f t="shared" si="76"/>
        <v>0</v>
      </c>
    </row>
    <row r="38" spans="1:63" x14ac:dyDescent="0.3">
      <c r="A38" s="31"/>
      <c r="B38" s="37" t="str">
        <f t="shared" si="35"/>
        <v xml:space="preserve"> </v>
      </c>
      <c r="C38" s="23"/>
      <c r="D38" s="23"/>
      <c r="E38" s="112" t="str">
        <f t="shared" si="27"/>
        <v/>
      </c>
      <c r="F38" s="5" t="s">
        <v>14</v>
      </c>
      <c r="G38" s="46" t="str">
        <f t="shared" si="28"/>
        <v/>
      </c>
      <c r="H38" s="46" t="str">
        <f t="shared" si="29"/>
        <v/>
      </c>
      <c r="I38" s="46">
        <f t="shared" si="36"/>
        <v>0</v>
      </c>
      <c r="J38" s="46">
        <f t="shared" si="37"/>
        <v>0</v>
      </c>
      <c r="K38" s="46" t="str">
        <f t="shared" si="30"/>
        <v/>
      </c>
      <c r="L38" s="8" t="s">
        <v>14</v>
      </c>
      <c r="M38" s="5"/>
      <c r="N38" s="112" t="str">
        <f t="shared" si="77"/>
        <v/>
      </c>
      <c r="O38" s="112" t="str">
        <f t="shared" si="38"/>
        <v/>
      </c>
      <c r="P38" s="112" t="str">
        <f t="shared" si="31"/>
        <v/>
      </c>
      <c r="Q38" s="112"/>
      <c r="R38" s="5"/>
      <c r="S38" s="112" t="str">
        <f t="shared" si="32"/>
        <v/>
      </c>
      <c r="T38" s="44">
        <f t="shared" si="33"/>
        <v>0</v>
      </c>
      <c r="U38" s="44">
        <f t="shared" si="34"/>
        <v>0</v>
      </c>
      <c r="V38" s="44">
        <f t="shared" si="39"/>
        <v>0</v>
      </c>
      <c r="W38" s="130">
        <f t="shared" si="40"/>
        <v>0</v>
      </c>
      <c r="X38" s="44">
        <f t="shared" si="41"/>
        <v>0</v>
      </c>
      <c r="Y38" s="44">
        <f t="shared" si="42"/>
        <v>0</v>
      </c>
      <c r="Z38" s="44">
        <f t="shared" si="43"/>
        <v>0</v>
      </c>
      <c r="AA38" s="44"/>
      <c r="AB38" s="44"/>
      <c r="AC38" s="44"/>
      <c r="AD38" s="44"/>
      <c r="AE38" s="44">
        <f t="shared" si="44"/>
        <v>0</v>
      </c>
      <c r="AF38" s="44">
        <f t="shared" si="45"/>
        <v>0</v>
      </c>
      <c r="AG38" s="44">
        <f t="shared" si="46"/>
        <v>0</v>
      </c>
      <c r="AH38" s="44">
        <f t="shared" si="47"/>
        <v>0</v>
      </c>
      <c r="AI38" s="44">
        <f t="shared" si="48"/>
        <v>0</v>
      </c>
      <c r="AJ38" s="44" t="str">
        <f t="shared" si="49"/>
        <v/>
      </c>
      <c r="AK38" s="44">
        <f t="shared" si="50"/>
        <v>0</v>
      </c>
      <c r="AL38" s="44">
        <f t="shared" si="51"/>
        <v>0</v>
      </c>
      <c r="AM38" s="44">
        <f t="shared" si="52"/>
        <v>0</v>
      </c>
      <c r="AN38" s="44">
        <f t="shared" si="53"/>
        <v>0</v>
      </c>
      <c r="AO38" s="44">
        <f t="shared" si="54"/>
        <v>0</v>
      </c>
      <c r="AP38" s="44">
        <f t="shared" si="55"/>
        <v>0</v>
      </c>
      <c r="AQ38" s="44">
        <f t="shared" si="56"/>
        <v>0</v>
      </c>
      <c r="AR38" s="44">
        <f t="shared" si="57"/>
        <v>0</v>
      </c>
      <c r="AS38" s="44">
        <f t="shared" si="58"/>
        <v>0</v>
      </c>
      <c r="AT38" s="44">
        <f t="shared" si="59"/>
        <v>0</v>
      </c>
      <c r="AU38" s="44">
        <f t="shared" si="60"/>
        <v>0</v>
      </c>
      <c r="AV38" s="44">
        <f t="shared" si="61"/>
        <v>0</v>
      </c>
      <c r="AW38" s="44">
        <f t="shared" si="62"/>
        <v>0</v>
      </c>
      <c r="AX38" s="44">
        <f t="shared" si="63"/>
        <v>0</v>
      </c>
      <c r="AY38" s="44">
        <f t="shared" si="64"/>
        <v>0</v>
      </c>
      <c r="AZ38" s="44">
        <f t="shared" si="65"/>
        <v>0</v>
      </c>
      <c r="BA38" s="44">
        <f t="shared" si="66"/>
        <v>0</v>
      </c>
      <c r="BB38" s="44">
        <f t="shared" si="67"/>
        <v>0</v>
      </c>
      <c r="BC38" s="44">
        <f t="shared" si="68"/>
        <v>0</v>
      </c>
      <c r="BD38" s="44">
        <f t="shared" si="69"/>
        <v>0</v>
      </c>
      <c r="BE38" s="44">
        <f t="shared" si="70"/>
        <v>0</v>
      </c>
      <c r="BF38" s="44">
        <f t="shared" si="71"/>
        <v>0</v>
      </c>
      <c r="BG38" s="44">
        <f t="shared" si="72"/>
        <v>0</v>
      </c>
      <c r="BH38" s="44">
        <f t="shared" si="73"/>
        <v>0</v>
      </c>
      <c r="BI38" s="44">
        <f t="shared" si="74"/>
        <v>0</v>
      </c>
      <c r="BJ38" s="124">
        <f t="shared" si="75"/>
        <v>0</v>
      </c>
      <c r="BK38" s="44" t="str">
        <f t="shared" si="76"/>
        <v>0</v>
      </c>
    </row>
    <row r="39" spans="1:63" x14ac:dyDescent="0.3">
      <c r="A39" s="31"/>
      <c r="B39" s="37" t="str">
        <f t="shared" si="35"/>
        <v xml:space="preserve"> </v>
      </c>
      <c r="C39" s="23"/>
      <c r="D39" s="23"/>
      <c r="E39" s="112" t="str">
        <f t="shared" si="27"/>
        <v/>
      </c>
      <c r="F39" s="5" t="s">
        <v>14</v>
      </c>
      <c r="G39" s="46" t="str">
        <f t="shared" si="28"/>
        <v/>
      </c>
      <c r="H39" s="46" t="str">
        <f t="shared" si="29"/>
        <v/>
      </c>
      <c r="I39" s="46">
        <f t="shared" si="36"/>
        <v>0</v>
      </c>
      <c r="J39" s="46">
        <f t="shared" si="37"/>
        <v>0</v>
      </c>
      <c r="K39" s="46" t="str">
        <f t="shared" si="30"/>
        <v/>
      </c>
      <c r="L39" s="8" t="s">
        <v>14</v>
      </c>
      <c r="M39" s="5"/>
      <c r="N39" s="112" t="str">
        <f t="shared" si="77"/>
        <v/>
      </c>
      <c r="O39" s="112" t="str">
        <f t="shared" si="38"/>
        <v/>
      </c>
      <c r="P39" s="112" t="str">
        <f t="shared" si="31"/>
        <v/>
      </c>
      <c r="Q39" s="112"/>
      <c r="R39" s="5"/>
      <c r="S39" s="112" t="str">
        <f t="shared" si="32"/>
        <v/>
      </c>
      <c r="T39" s="44">
        <f t="shared" si="33"/>
        <v>0</v>
      </c>
      <c r="U39" s="44">
        <f t="shared" si="34"/>
        <v>0</v>
      </c>
      <c r="V39" s="44">
        <f t="shared" si="39"/>
        <v>0</v>
      </c>
      <c r="W39" s="130">
        <f t="shared" si="40"/>
        <v>0</v>
      </c>
      <c r="X39" s="44">
        <f t="shared" si="41"/>
        <v>0</v>
      </c>
      <c r="Y39" s="44">
        <f t="shared" si="42"/>
        <v>0</v>
      </c>
      <c r="Z39" s="44">
        <f t="shared" si="43"/>
        <v>0</v>
      </c>
      <c r="AA39" s="44"/>
      <c r="AB39" s="44"/>
      <c r="AC39" s="44"/>
      <c r="AD39" s="44"/>
      <c r="AE39" s="44">
        <f t="shared" si="44"/>
        <v>0</v>
      </c>
      <c r="AF39" s="44">
        <f t="shared" si="45"/>
        <v>0</v>
      </c>
      <c r="AG39" s="44">
        <f t="shared" si="46"/>
        <v>0</v>
      </c>
      <c r="AH39" s="44">
        <f t="shared" si="47"/>
        <v>0</v>
      </c>
      <c r="AI39" s="44">
        <f t="shared" si="48"/>
        <v>0</v>
      </c>
      <c r="AJ39" s="44" t="str">
        <f t="shared" si="49"/>
        <v/>
      </c>
      <c r="AK39" s="44">
        <f t="shared" si="50"/>
        <v>0</v>
      </c>
      <c r="AL39" s="44">
        <f t="shared" si="51"/>
        <v>0</v>
      </c>
      <c r="AM39" s="44">
        <f t="shared" si="52"/>
        <v>0</v>
      </c>
      <c r="AN39" s="44">
        <f t="shared" si="53"/>
        <v>0</v>
      </c>
      <c r="AO39" s="44">
        <f t="shared" si="54"/>
        <v>0</v>
      </c>
      <c r="AP39" s="44">
        <f t="shared" si="55"/>
        <v>0</v>
      </c>
      <c r="AQ39" s="44">
        <f t="shared" si="56"/>
        <v>0</v>
      </c>
      <c r="AR39" s="44">
        <f t="shared" si="57"/>
        <v>0</v>
      </c>
      <c r="AS39" s="44">
        <f t="shared" si="58"/>
        <v>0</v>
      </c>
      <c r="AT39" s="44">
        <f t="shared" si="59"/>
        <v>0</v>
      </c>
      <c r="AU39" s="44">
        <f t="shared" si="60"/>
        <v>0</v>
      </c>
      <c r="AV39" s="44">
        <f t="shared" si="61"/>
        <v>0</v>
      </c>
      <c r="AW39" s="44">
        <f t="shared" si="62"/>
        <v>0</v>
      </c>
      <c r="AX39" s="44">
        <f t="shared" si="63"/>
        <v>0</v>
      </c>
      <c r="AY39" s="44">
        <f t="shared" si="64"/>
        <v>0</v>
      </c>
      <c r="AZ39" s="44">
        <f t="shared" si="65"/>
        <v>0</v>
      </c>
      <c r="BA39" s="44">
        <f t="shared" si="66"/>
        <v>0</v>
      </c>
      <c r="BB39" s="44">
        <f t="shared" si="67"/>
        <v>0</v>
      </c>
      <c r="BC39" s="44">
        <f t="shared" si="68"/>
        <v>0</v>
      </c>
      <c r="BD39" s="44">
        <f t="shared" si="69"/>
        <v>0</v>
      </c>
      <c r="BE39" s="44">
        <f t="shared" si="70"/>
        <v>0</v>
      </c>
      <c r="BF39" s="44">
        <f t="shared" si="71"/>
        <v>0</v>
      </c>
      <c r="BG39" s="44">
        <f t="shared" si="72"/>
        <v>0</v>
      </c>
      <c r="BH39" s="44">
        <f t="shared" si="73"/>
        <v>0</v>
      </c>
      <c r="BI39" s="44">
        <f t="shared" si="74"/>
        <v>0</v>
      </c>
      <c r="BJ39" s="124">
        <f t="shared" si="75"/>
        <v>0</v>
      </c>
      <c r="BK39" s="44" t="str">
        <f t="shared" si="76"/>
        <v>0</v>
      </c>
    </row>
    <row r="40" spans="1:63" x14ac:dyDescent="0.3">
      <c r="A40" s="31"/>
      <c r="B40" s="37" t="str">
        <f t="shared" si="35"/>
        <v xml:space="preserve"> </v>
      </c>
      <c r="C40" s="23"/>
      <c r="D40" s="23"/>
      <c r="E40" s="112" t="str">
        <f t="shared" si="27"/>
        <v/>
      </c>
      <c r="F40" s="5" t="s">
        <v>14</v>
      </c>
      <c r="G40" s="46" t="str">
        <f t="shared" si="28"/>
        <v/>
      </c>
      <c r="H40" s="46" t="str">
        <f t="shared" si="29"/>
        <v/>
      </c>
      <c r="I40" s="46">
        <f t="shared" si="36"/>
        <v>0</v>
      </c>
      <c r="J40" s="46">
        <f t="shared" si="37"/>
        <v>0</v>
      </c>
      <c r="K40" s="46" t="str">
        <f t="shared" si="30"/>
        <v/>
      </c>
      <c r="L40" s="8" t="s">
        <v>14</v>
      </c>
      <c r="M40" s="5"/>
      <c r="N40" s="112" t="str">
        <f t="shared" si="77"/>
        <v/>
      </c>
      <c r="O40" s="112" t="str">
        <f t="shared" si="38"/>
        <v/>
      </c>
      <c r="P40" s="112" t="str">
        <f t="shared" si="31"/>
        <v/>
      </c>
      <c r="Q40" s="112"/>
      <c r="R40" s="5"/>
      <c r="S40" s="112" t="str">
        <f t="shared" si="32"/>
        <v/>
      </c>
      <c r="T40" s="44">
        <f t="shared" si="33"/>
        <v>0</v>
      </c>
      <c r="U40" s="44">
        <f t="shared" si="34"/>
        <v>0</v>
      </c>
      <c r="V40" s="44">
        <f t="shared" si="39"/>
        <v>0</v>
      </c>
      <c r="W40" s="130">
        <f t="shared" si="40"/>
        <v>0</v>
      </c>
      <c r="X40" s="44">
        <f t="shared" si="41"/>
        <v>0</v>
      </c>
      <c r="Y40" s="44">
        <f t="shared" si="42"/>
        <v>0</v>
      </c>
      <c r="Z40" s="44">
        <f t="shared" si="43"/>
        <v>0</v>
      </c>
      <c r="AA40" s="44"/>
      <c r="AB40" s="44"/>
      <c r="AC40" s="44"/>
      <c r="AD40" s="44"/>
      <c r="AE40" s="44">
        <f t="shared" si="44"/>
        <v>0</v>
      </c>
      <c r="AF40" s="44">
        <f t="shared" si="45"/>
        <v>0</v>
      </c>
      <c r="AG40" s="44">
        <f t="shared" si="46"/>
        <v>0</v>
      </c>
      <c r="AH40" s="44">
        <f t="shared" si="47"/>
        <v>0</v>
      </c>
      <c r="AI40" s="44">
        <f t="shared" si="48"/>
        <v>0</v>
      </c>
      <c r="AJ40" s="44" t="str">
        <f t="shared" si="49"/>
        <v/>
      </c>
      <c r="AK40" s="44">
        <f t="shared" si="50"/>
        <v>0</v>
      </c>
      <c r="AL40" s="44">
        <f t="shared" si="51"/>
        <v>0</v>
      </c>
      <c r="AM40" s="44">
        <f t="shared" si="52"/>
        <v>0</v>
      </c>
      <c r="AN40" s="44">
        <f t="shared" si="53"/>
        <v>0</v>
      </c>
      <c r="AO40" s="44">
        <f t="shared" si="54"/>
        <v>0</v>
      </c>
      <c r="AP40" s="44">
        <f t="shared" si="55"/>
        <v>0</v>
      </c>
      <c r="AQ40" s="44">
        <f t="shared" si="56"/>
        <v>0</v>
      </c>
      <c r="AR40" s="44">
        <f t="shared" si="57"/>
        <v>0</v>
      </c>
      <c r="AS40" s="44">
        <f t="shared" si="58"/>
        <v>0</v>
      </c>
      <c r="AT40" s="44">
        <f t="shared" si="59"/>
        <v>0</v>
      </c>
      <c r="AU40" s="44">
        <f t="shared" si="60"/>
        <v>0</v>
      </c>
      <c r="AV40" s="44">
        <f t="shared" si="61"/>
        <v>0</v>
      </c>
      <c r="AW40" s="44">
        <f t="shared" si="62"/>
        <v>0</v>
      </c>
      <c r="AX40" s="44">
        <f t="shared" si="63"/>
        <v>0</v>
      </c>
      <c r="AY40" s="44">
        <f t="shared" si="64"/>
        <v>0</v>
      </c>
      <c r="AZ40" s="44">
        <f t="shared" si="65"/>
        <v>0</v>
      </c>
      <c r="BA40" s="44">
        <f t="shared" si="66"/>
        <v>0</v>
      </c>
      <c r="BB40" s="44">
        <f t="shared" si="67"/>
        <v>0</v>
      </c>
      <c r="BC40" s="44">
        <f t="shared" si="68"/>
        <v>0</v>
      </c>
      <c r="BD40" s="44">
        <f t="shared" si="69"/>
        <v>0</v>
      </c>
      <c r="BE40" s="44">
        <f t="shared" si="70"/>
        <v>0</v>
      </c>
      <c r="BF40" s="44">
        <f t="shared" si="71"/>
        <v>0</v>
      </c>
      <c r="BG40" s="44">
        <f t="shared" si="72"/>
        <v>0</v>
      </c>
      <c r="BH40" s="44">
        <f t="shared" si="73"/>
        <v>0</v>
      </c>
      <c r="BI40" s="44">
        <f t="shared" si="74"/>
        <v>0</v>
      </c>
      <c r="BJ40" s="124">
        <f t="shared" si="75"/>
        <v>0</v>
      </c>
      <c r="BK40" s="44" t="str">
        <f t="shared" si="76"/>
        <v>0</v>
      </c>
    </row>
    <row r="41" spans="1:63" x14ac:dyDescent="0.3">
      <c r="A41" s="31"/>
      <c r="B41" s="37" t="str">
        <f t="shared" si="35"/>
        <v xml:space="preserve"> </v>
      </c>
      <c r="C41" s="23"/>
      <c r="D41" s="23"/>
      <c r="E41" s="112" t="str">
        <f t="shared" si="27"/>
        <v/>
      </c>
      <c r="F41" s="5" t="s">
        <v>14</v>
      </c>
      <c r="G41" s="46" t="str">
        <f t="shared" si="28"/>
        <v/>
      </c>
      <c r="H41" s="46" t="str">
        <f t="shared" si="29"/>
        <v/>
      </c>
      <c r="I41" s="46">
        <f t="shared" si="36"/>
        <v>0</v>
      </c>
      <c r="J41" s="46">
        <f t="shared" si="37"/>
        <v>0</v>
      </c>
      <c r="K41" s="46" t="str">
        <f t="shared" si="30"/>
        <v/>
      </c>
      <c r="L41" s="8" t="s">
        <v>14</v>
      </c>
      <c r="M41" s="5"/>
      <c r="N41" s="112" t="str">
        <f t="shared" si="77"/>
        <v/>
      </c>
      <c r="O41" s="112" t="str">
        <f t="shared" si="38"/>
        <v/>
      </c>
      <c r="P41" s="112" t="str">
        <f t="shared" si="31"/>
        <v/>
      </c>
      <c r="Q41" s="112"/>
      <c r="R41" s="5"/>
      <c r="S41" s="112" t="str">
        <f t="shared" si="32"/>
        <v/>
      </c>
      <c r="T41" s="44">
        <f t="shared" si="33"/>
        <v>0</v>
      </c>
      <c r="U41" s="44">
        <f t="shared" si="34"/>
        <v>0</v>
      </c>
      <c r="V41" s="44">
        <f t="shared" si="39"/>
        <v>0</v>
      </c>
      <c r="W41" s="130">
        <f t="shared" si="40"/>
        <v>0</v>
      </c>
      <c r="X41" s="44">
        <f t="shared" si="41"/>
        <v>0</v>
      </c>
      <c r="Y41" s="44">
        <f t="shared" si="42"/>
        <v>0</v>
      </c>
      <c r="Z41" s="44">
        <f t="shared" si="43"/>
        <v>0</v>
      </c>
      <c r="AA41" s="44"/>
      <c r="AB41" s="44"/>
      <c r="AC41" s="44"/>
      <c r="AD41" s="44"/>
      <c r="AE41" s="44">
        <f t="shared" si="44"/>
        <v>0</v>
      </c>
      <c r="AF41" s="44">
        <f t="shared" si="45"/>
        <v>0</v>
      </c>
      <c r="AG41" s="44">
        <f t="shared" si="46"/>
        <v>0</v>
      </c>
      <c r="AH41" s="44">
        <f t="shared" si="47"/>
        <v>0</v>
      </c>
      <c r="AI41" s="44">
        <f t="shared" si="48"/>
        <v>0</v>
      </c>
      <c r="AJ41" s="44" t="str">
        <f t="shared" si="49"/>
        <v/>
      </c>
      <c r="AK41" s="44">
        <f t="shared" si="50"/>
        <v>0</v>
      </c>
      <c r="AL41" s="44">
        <f t="shared" si="51"/>
        <v>0</v>
      </c>
      <c r="AM41" s="44">
        <f t="shared" si="52"/>
        <v>0</v>
      </c>
      <c r="AN41" s="44">
        <f t="shared" si="53"/>
        <v>0</v>
      </c>
      <c r="AO41" s="44">
        <f t="shared" si="54"/>
        <v>0</v>
      </c>
      <c r="AP41" s="44">
        <f t="shared" si="55"/>
        <v>0</v>
      </c>
      <c r="AQ41" s="44">
        <f t="shared" si="56"/>
        <v>0</v>
      </c>
      <c r="AR41" s="44">
        <f t="shared" si="57"/>
        <v>0</v>
      </c>
      <c r="AS41" s="44">
        <f t="shared" si="58"/>
        <v>0</v>
      </c>
      <c r="AT41" s="44">
        <f t="shared" si="59"/>
        <v>0</v>
      </c>
      <c r="AU41" s="44">
        <f t="shared" si="60"/>
        <v>0</v>
      </c>
      <c r="AV41" s="44">
        <f t="shared" si="61"/>
        <v>0</v>
      </c>
      <c r="AW41" s="44">
        <f t="shared" si="62"/>
        <v>0</v>
      </c>
      <c r="AX41" s="44">
        <f t="shared" si="63"/>
        <v>0</v>
      </c>
      <c r="AY41" s="44">
        <f t="shared" si="64"/>
        <v>0</v>
      </c>
      <c r="AZ41" s="44">
        <f t="shared" si="65"/>
        <v>0</v>
      </c>
      <c r="BA41" s="44">
        <f t="shared" si="66"/>
        <v>0</v>
      </c>
      <c r="BB41" s="44">
        <f t="shared" si="67"/>
        <v>0</v>
      </c>
      <c r="BC41" s="44">
        <f t="shared" si="68"/>
        <v>0</v>
      </c>
      <c r="BD41" s="44">
        <f t="shared" si="69"/>
        <v>0</v>
      </c>
      <c r="BE41" s="44">
        <f t="shared" si="70"/>
        <v>0</v>
      </c>
      <c r="BF41" s="44">
        <f t="shared" si="71"/>
        <v>0</v>
      </c>
      <c r="BG41" s="44">
        <f t="shared" si="72"/>
        <v>0</v>
      </c>
      <c r="BH41" s="44">
        <f t="shared" si="73"/>
        <v>0</v>
      </c>
      <c r="BI41" s="44">
        <f t="shared" si="74"/>
        <v>0</v>
      </c>
      <c r="BJ41" s="124">
        <f t="shared" si="75"/>
        <v>0</v>
      </c>
      <c r="BK41" s="44" t="str">
        <f t="shared" si="76"/>
        <v>0</v>
      </c>
    </row>
    <row r="42" spans="1:63" x14ac:dyDescent="0.3">
      <c r="A42" s="31"/>
      <c r="B42" s="37" t="str">
        <f t="shared" si="35"/>
        <v xml:space="preserve"> </v>
      </c>
      <c r="C42" s="23"/>
      <c r="D42" s="23"/>
      <c r="E42" s="112" t="str">
        <f t="shared" si="27"/>
        <v/>
      </c>
      <c r="F42" s="5" t="s">
        <v>14</v>
      </c>
      <c r="G42" s="46" t="str">
        <f t="shared" si="28"/>
        <v/>
      </c>
      <c r="H42" s="46" t="str">
        <f t="shared" si="29"/>
        <v/>
      </c>
      <c r="I42" s="46">
        <f t="shared" si="36"/>
        <v>0</v>
      </c>
      <c r="J42" s="46">
        <f t="shared" si="37"/>
        <v>0</v>
      </c>
      <c r="K42" s="46" t="str">
        <f t="shared" si="30"/>
        <v/>
      </c>
      <c r="L42" s="8" t="s">
        <v>14</v>
      </c>
      <c r="M42" s="5"/>
      <c r="N42" s="112" t="str">
        <f t="shared" si="77"/>
        <v/>
      </c>
      <c r="O42" s="112" t="str">
        <f t="shared" si="38"/>
        <v/>
      </c>
      <c r="P42" s="112" t="str">
        <f t="shared" si="31"/>
        <v/>
      </c>
      <c r="Q42" s="112"/>
      <c r="R42" s="5"/>
      <c r="S42" s="112" t="str">
        <f t="shared" si="32"/>
        <v/>
      </c>
      <c r="T42" s="44">
        <f t="shared" si="33"/>
        <v>0</v>
      </c>
      <c r="U42" s="44">
        <f t="shared" si="34"/>
        <v>0</v>
      </c>
      <c r="V42" s="44">
        <f t="shared" si="39"/>
        <v>0</v>
      </c>
      <c r="W42" s="130">
        <f t="shared" si="40"/>
        <v>0</v>
      </c>
      <c r="X42" s="44">
        <f t="shared" si="41"/>
        <v>0</v>
      </c>
      <c r="Y42" s="44">
        <f t="shared" si="42"/>
        <v>0</v>
      </c>
      <c r="Z42" s="44">
        <f t="shared" si="43"/>
        <v>0</v>
      </c>
      <c r="AA42" s="44"/>
      <c r="AB42" s="44"/>
      <c r="AC42" s="44"/>
      <c r="AD42" s="44"/>
      <c r="AE42" s="44">
        <f t="shared" si="44"/>
        <v>0</v>
      </c>
      <c r="AF42" s="44">
        <f t="shared" si="45"/>
        <v>0</v>
      </c>
      <c r="AG42" s="44">
        <f t="shared" si="46"/>
        <v>0</v>
      </c>
      <c r="AH42" s="44">
        <f t="shared" si="47"/>
        <v>0</v>
      </c>
      <c r="AI42" s="44">
        <f t="shared" si="48"/>
        <v>0</v>
      </c>
      <c r="AJ42" s="44" t="str">
        <f t="shared" si="49"/>
        <v/>
      </c>
      <c r="AK42" s="44">
        <f t="shared" si="50"/>
        <v>0</v>
      </c>
      <c r="AL42" s="44">
        <f t="shared" si="51"/>
        <v>0</v>
      </c>
      <c r="AM42" s="44">
        <f t="shared" si="52"/>
        <v>0</v>
      </c>
      <c r="AN42" s="44">
        <f t="shared" si="53"/>
        <v>0</v>
      </c>
      <c r="AO42" s="44">
        <f t="shared" si="54"/>
        <v>0</v>
      </c>
      <c r="AP42" s="44">
        <f t="shared" si="55"/>
        <v>0</v>
      </c>
      <c r="AQ42" s="44">
        <f t="shared" si="56"/>
        <v>0</v>
      </c>
      <c r="AR42" s="44">
        <f t="shared" si="57"/>
        <v>0</v>
      </c>
      <c r="AS42" s="44">
        <f t="shared" si="58"/>
        <v>0</v>
      </c>
      <c r="AT42" s="44">
        <f t="shared" si="59"/>
        <v>0</v>
      </c>
      <c r="AU42" s="44">
        <f t="shared" si="60"/>
        <v>0</v>
      </c>
      <c r="AV42" s="44">
        <f t="shared" si="61"/>
        <v>0</v>
      </c>
      <c r="AW42" s="44">
        <f t="shared" si="62"/>
        <v>0</v>
      </c>
      <c r="AX42" s="44">
        <f t="shared" si="63"/>
        <v>0</v>
      </c>
      <c r="AY42" s="44">
        <f t="shared" si="64"/>
        <v>0</v>
      </c>
      <c r="AZ42" s="44">
        <f t="shared" si="65"/>
        <v>0</v>
      </c>
      <c r="BA42" s="44">
        <f t="shared" si="66"/>
        <v>0</v>
      </c>
      <c r="BB42" s="44">
        <f t="shared" si="67"/>
        <v>0</v>
      </c>
      <c r="BC42" s="44">
        <f t="shared" si="68"/>
        <v>0</v>
      </c>
      <c r="BD42" s="44">
        <f t="shared" si="69"/>
        <v>0</v>
      </c>
      <c r="BE42" s="44">
        <f t="shared" si="70"/>
        <v>0</v>
      </c>
      <c r="BF42" s="44">
        <f t="shared" si="71"/>
        <v>0</v>
      </c>
      <c r="BG42" s="44">
        <f t="shared" si="72"/>
        <v>0</v>
      </c>
      <c r="BH42" s="44">
        <f t="shared" si="73"/>
        <v>0</v>
      </c>
      <c r="BI42" s="44">
        <f t="shared" si="74"/>
        <v>0</v>
      </c>
      <c r="BJ42" s="124">
        <f t="shared" si="75"/>
        <v>0</v>
      </c>
      <c r="BK42" s="44" t="str">
        <f t="shared" si="76"/>
        <v>0</v>
      </c>
    </row>
    <row r="43" spans="1:63" x14ac:dyDescent="0.3">
      <c r="A43" s="31"/>
      <c r="B43" s="37" t="str">
        <f t="shared" si="35"/>
        <v xml:space="preserve"> </v>
      </c>
      <c r="C43" s="23"/>
      <c r="D43" s="23"/>
      <c r="E43" s="112" t="str">
        <f t="shared" si="27"/>
        <v/>
      </c>
      <c r="F43" s="5" t="s">
        <v>14</v>
      </c>
      <c r="G43" s="46" t="str">
        <f t="shared" si="28"/>
        <v/>
      </c>
      <c r="H43" s="46" t="str">
        <f t="shared" si="29"/>
        <v/>
      </c>
      <c r="I43" s="46">
        <f t="shared" si="36"/>
        <v>0</v>
      </c>
      <c r="J43" s="46">
        <f t="shared" si="37"/>
        <v>0</v>
      </c>
      <c r="K43" s="46" t="str">
        <f t="shared" si="30"/>
        <v/>
      </c>
      <c r="L43" s="8" t="s">
        <v>14</v>
      </c>
      <c r="M43" s="5"/>
      <c r="N43" s="112" t="str">
        <f t="shared" si="77"/>
        <v/>
      </c>
      <c r="O43" s="112" t="str">
        <f t="shared" si="38"/>
        <v/>
      </c>
      <c r="P43" s="112" t="str">
        <f t="shared" si="31"/>
        <v/>
      </c>
      <c r="Q43" s="112"/>
      <c r="R43" s="5"/>
      <c r="S43" s="112" t="str">
        <f t="shared" si="32"/>
        <v/>
      </c>
      <c r="T43" s="44">
        <f t="shared" si="33"/>
        <v>0</v>
      </c>
      <c r="U43" s="44">
        <f t="shared" si="34"/>
        <v>0</v>
      </c>
      <c r="V43" s="44">
        <f t="shared" si="39"/>
        <v>0</v>
      </c>
      <c r="W43" s="130">
        <f t="shared" si="40"/>
        <v>0</v>
      </c>
      <c r="X43" s="44">
        <f t="shared" si="41"/>
        <v>0</v>
      </c>
      <c r="Y43" s="44">
        <f t="shared" si="42"/>
        <v>0</v>
      </c>
      <c r="Z43" s="44">
        <f t="shared" si="43"/>
        <v>0</v>
      </c>
      <c r="AA43" s="44"/>
      <c r="AB43" s="44"/>
      <c r="AC43" s="44"/>
      <c r="AD43" s="44"/>
      <c r="AE43" s="44">
        <f t="shared" si="44"/>
        <v>0</v>
      </c>
      <c r="AF43" s="44">
        <f t="shared" si="45"/>
        <v>0</v>
      </c>
      <c r="AG43" s="44">
        <f t="shared" si="46"/>
        <v>0</v>
      </c>
      <c r="AH43" s="44">
        <f t="shared" si="47"/>
        <v>0</v>
      </c>
      <c r="AI43" s="44">
        <f t="shared" si="48"/>
        <v>0</v>
      </c>
      <c r="AJ43" s="44" t="str">
        <f t="shared" si="49"/>
        <v/>
      </c>
      <c r="AK43" s="44">
        <f t="shared" si="50"/>
        <v>0</v>
      </c>
      <c r="AL43" s="44">
        <f t="shared" si="51"/>
        <v>0</v>
      </c>
      <c r="AM43" s="44">
        <f t="shared" si="52"/>
        <v>0</v>
      </c>
      <c r="AN43" s="44">
        <f t="shared" si="53"/>
        <v>0</v>
      </c>
      <c r="AO43" s="44">
        <f t="shared" si="54"/>
        <v>0</v>
      </c>
      <c r="AP43" s="44">
        <f t="shared" si="55"/>
        <v>0</v>
      </c>
      <c r="AQ43" s="44">
        <f t="shared" si="56"/>
        <v>0</v>
      </c>
      <c r="AR43" s="44">
        <f t="shared" si="57"/>
        <v>0</v>
      </c>
      <c r="AS43" s="44">
        <f t="shared" si="58"/>
        <v>0</v>
      </c>
      <c r="AT43" s="44">
        <f t="shared" si="59"/>
        <v>0</v>
      </c>
      <c r="AU43" s="44">
        <f t="shared" si="60"/>
        <v>0</v>
      </c>
      <c r="AV43" s="44">
        <f t="shared" si="61"/>
        <v>0</v>
      </c>
      <c r="AW43" s="44">
        <f t="shared" si="62"/>
        <v>0</v>
      </c>
      <c r="AX43" s="44">
        <f t="shared" si="63"/>
        <v>0</v>
      </c>
      <c r="AY43" s="44">
        <f t="shared" si="64"/>
        <v>0</v>
      </c>
      <c r="AZ43" s="44">
        <f t="shared" si="65"/>
        <v>0</v>
      </c>
      <c r="BA43" s="44">
        <f t="shared" si="66"/>
        <v>0</v>
      </c>
      <c r="BB43" s="44">
        <f t="shared" si="67"/>
        <v>0</v>
      </c>
      <c r="BC43" s="44">
        <f t="shared" si="68"/>
        <v>0</v>
      </c>
      <c r="BD43" s="44">
        <f t="shared" si="69"/>
        <v>0</v>
      </c>
      <c r="BE43" s="44">
        <f t="shared" si="70"/>
        <v>0</v>
      </c>
      <c r="BF43" s="44">
        <f t="shared" si="71"/>
        <v>0</v>
      </c>
      <c r="BG43" s="44">
        <f t="shared" si="72"/>
        <v>0</v>
      </c>
      <c r="BH43" s="44">
        <f t="shared" si="73"/>
        <v>0</v>
      </c>
      <c r="BI43" s="44">
        <f t="shared" si="74"/>
        <v>0</v>
      </c>
      <c r="BJ43" s="124">
        <f t="shared" si="75"/>
        <v>0</v>
      </c>
      <c r="BK43" s="44" t="str">
        <f t="shared" si="76"/>
        <v>0</v>
      </c>
    </row>
    <row r="44" spans="1:63" x14ac:dyDescent="0.3">
      <c r="A44" s="31"/>
      <c r="B44" s="37" t="str">
        <f t="shared" si="35"/>
        <v xml:space="preserve"> </v>
      </c>
      <c r="C44" s="23"/>
      <c r="D44" s="23"/>
      <c r="E44" s="112" t="str">
        <f t="shared" si="27"/>
        <v/>
      </c>
      <c r="F44" s="5" t="s">
        <v>14</v>
      </c>
      <c r="G44" s="46" t="str">
        <f t="shared" si="28"/>
        <v/>
      </c>
      <c r="H44" s="46" t="str">
        <f t="shared" si="29"/>
        <v/>
      </c>
      <c r="I44" s="46">
        <f t="shared" si="36"/>
        <v>0</v>
      </c>
      <c r="J44" s="46">
        <f t="shared" si="37"/>
        <v>0</v>
      </c>
      <c r="K44" s="46" t="str">
        <f t="shared" si="30"/>
        <v/>
      </c>
      <c r="L44" s="8" t="s">
        <v>14</v>
      </c>
      <c r="M44" s="5"/>
      <c r="N44" s="112" t="str">
        <f t="shared" si="77"/>
        <v/>
      </c>
      <c r="O44" s="112" t="str">
        <f t="shared" si="38"/>
        <v/>
      </c>
      <c r="P44" s="112" t="str">
        <f t="shared" si="31"/>
        <v/>
      </c>
      <c r="Q44" s="112"/>
      <c r="R44" s="5"/>
      <c r="S44" s="112" t="str">
        <f t="shared" si="32"/>
        <v/>
      </c>
      <c r="T44" s="44">
        <f t="shared" si="33"/>
        <v>0</v>
      </c>
      <c r="U44" s="44">
        <f t="shared" si="34"/>
        <v>0</v>
      </c>
      <c r="V44" s="44">
        <f t="shared" si="39"/>
        <v>0</v>
      </c>
      <c r="W44" s="130">
        <f t="shared" si="40"/>
        <v>0</v>
      </c>
      <c r="X44" s="44">
        <f t="shared" si="41"/>
        <v>0</v>
      </c>
      <c r="Y44" s="44">
        <f t="shared" si="42"/>
        <v>0</v>
      </c>
      <c r="Z44" s="44">
        <f t="shared" si="43"/>
        <v>0</v>
      </c>
      <c r="AA44" s="44"/>
      <c r="AB44" s="44"/>
      <c r="AC44" s="44"/>
      <c r="AD44" s="44"/>
      <c r="AE44" s="44">
        <f t="shared" si="44"/>
        <v>0</v>
      </c>
      <c r="AF44" s="44">
        <f t="shared" si="45"/>
        <v>0</v>
      </c>
      <c r="AG44" s="44">
        <f t="shared" si="46"/>
        <v>0</v>
      </c>
      <c r="AH44" s="44">
        <f t="shared" si="47"/>
        <v>0</v>
      </c>
      <c r="AI44" s="44">
        <f t="shared" si="48"/>
        <v>0</v>
      </c>
      <c r="AJ44" s="44" t="str">
        <f t="shared" si="49"/>
        <v/>
      </c>
      <c r="AK44" s="44">
        <f t="shared" si="50"/>
        <v>0</v>
      </c>
      <c r="AL44" s="44">
        <f t="shared" si="51"/>
        <v>0</v>
      </c>
      <c r="AM44" s="44">
        <f t="shared" si="52"/>
        <v>0</v>
      </c>
      <c r="AN44" s="44">
        <f t="shared" si="53"/>
        <v>0</v>
      </c>
      <c r="AO44" s="44">
        <f t="shared" si="54"/>
        <v>0</v>
      </c>
      <c r="AP44" s="44">
        <f t="shared" si="55"/>
        <v>0</v>
      </c>
      <c r="AQ44" s="44">
        <f t="shared" si="56"/>
        <v>0</v>
      </c>
      <c r="AR44" s="44">
        <f t="shared" si="57"/>
        <v>0</v>
      </c>
      <c r="AS44" s="44">
        <f t="shared" si="58"/>
        <v>0</v>
      </c>
      <c r="AT44" s="44">
        <f t="shared" si="59"/>
        <v>0</v>
      </c>
      <c r="AU44" s="44">
        <f t="shared" si="60"/>
        <v>0</v>
      </c>
      <c r="AV44" s="44">
        <f t="shared" si="61"/>
        <v>0</v>
      </c>
      <c r="AW44" s="44">
        <f t="shared" si="62"/>
        <v>0</v>
      </c>
      <c r="AX44" s="44">
        <f t="shared" si="63"/>
        <v>0</v>
      </c>
      <c r="AY44" s="44">
        <f t="shared" si="64"/>
        <v>0</v>
      </c>
      <c r="AZ44" s="44">
        <f t="shared" si="65"/>
        <v>0</v>
      </c>
      <c r="BA44" s="44">
        <f t="shared" si="66"/>
        <v>0</v>
      </c>
      <c r="BB44" s="44">
        <f t="shared" si="67"/>
        <v>0</v>
      </c>
      <c r="BC44" s="44">
        <f t="shared" si="68"/>
        <v>0</v>
      </c>
      <c r="BD44" s="44">
        <f t="shared" si="69"/>
        <v>0</v>
      </c>
      <c r="BE44" s="44">
        <f t="shared" si="70"/>
        <v>0</v>
      </c>
      <c r="BF44" s="44">
        <f t="shared" si="71"/>
        <v>0</v>
      </c>
      <c r="BG44" s="44">
        <f t="shared" si="72"/>
        <v>0</v>
      </c>
      <c r="BH44" s="44">
        <f t="shared" si="73"/>
        <v>0</v>
      </c>
      <c r="BI44" s="44">
        <f t="shared" si="74"/>
        <v>0</v>
      </c>
      <c r="BJ44" s="124">
        <f t="shared" si="75"/>
        <v>0</v>
      </c>
      <c r="BK44" s="44" t="str">
        <f t="shared" si="76"/>
        <v>0</v>
      </c>
    </row>
    <row r="45" spans="1:63" x14ac:dyDescent="0.3">
      <c r="A45" s="31"/>
      <c r="B45" s="37" t="str">
        <f t="shared" si="35"/>
        <v xml:space="preserve"> </v>
      </c>
      <c r="C45" s="23"/>
      <c r="D45" s="23"/>
      <c r="E45" s="112" t="str">
        <f t="shared" si="27"/>
        <v/>
      </c>
      <c r="F45" s="5" t="s">
        <v>14</v>
      </c>
      <c r="G45" s="46" t="str">
        <f t="shared" si="28"/>
        <v/>
      </c>
      <c r="H45" s="46" t="str">
        <f t="shared" si="29"/>
        <v/>
      </c>
      <c r="I45" s="46">
        <f t="shared" si="36"/>
        <v>0</v>
      </c>
      <c r="J45" s="46">
        <f t="shared" si="37"/>
        <v>0</v>
      </c>
      <c r="K45" s="46" t="str">
        <f t="shared" si="30"/>
        <v/>
      </c>
      <c r="L45" s="8" t="s">
        <v>14</v>
      </c>
      <c r="M45" s="5"/>
      <c r="N45" s="112" t="str">
        <f t="shared" si="77"/>
        <v/>
      </c>
      <c r="O45" s="112" t="str">
        <f t="shared" si="38"/>
        <v/>
      </c>
      <c r="P45" s="112" t="str">
        <f t="shared" si="31"/>
        <v/>
      </c>
      <c r="Q45" s="112"/>
      <c r="R45" s="5"/>
      <c r="S45" s="112" t="str">
        <f t="shared" si="32"/>
        <v/>
      </c>
      <c r="T45" s="44">
        <f t="shared" si="33"/>
        <v>0</v>
      </c>
      <c r="U45" s="44">
        <f t="shared" si="34"/>
        <v>0</v>
      </c>
      <c r="V45" s="44">
        <f t="shared" si="39"/>
        <v>0</v>
      </c>
      <c r="W45" s="130">
        <f t="shared" si="40"/>
        <v>0</v>
      </c>
      <c r="X45" s="44">
        <f t="shared" si="41"/>
        <v>0</v>
      </c>
      <c r="Y45" s="44">
        <f t="shared" si="42"/>
        <v>0</v>
      </c>
      <c r="Z45" s="44">
        <f t="shared" si="43"/>
        <v>0</v>
      </c>
      <c r="AA45" s="44"/>
      <c r="AB45" s="44"/>
      <c r="AC45" s="44"/>
      <c r="AD45" s="44"/>
      <c r="AE45" s="44">
        <f t="shared" si="44"/>
        <v>0</v>
      </c>
      <c r="AF45" s="44">
        <f t="shared" si="45"/>
        <v>0</v>
      </c>
      <c r="AG45" s="44">
        <f t="shared" si="46"/>
        <v>0</v>
      </c>
      <c r="AH45" s="44">
        <f t="shared" si="47"/>
        <v>0</v>
      </c>
      <c r="AI45" s="44">
        <f t="shared" si="48"/>
        <v>0</v>
      </c>
      <c r="AJ45" s="44" t="str">
        <f t="shared" si="49"/>
        <v/>
      </c>
      <c r="AK45" s="44">
        <f t="shared" si="50"/>
        <v>0</v>
      </c>
      <c r="AL45" s="44">
        <f t="shared" si="51"/>
        <v>0</v>
      </c>
      <c r="AM45" s="44">
        <f t="shared" si="52"/>
        <v>0</v>
      </c>
      <c r="AN45" s="44">
        <f t="shared" si="53"/>
        <v>0</v>
      </c>
      <c r="AO45" s="44">
        <f t="shared" si="54"/>
        <v>0</v>
      </c>
      <c r="AP45" s="44">
        <f t="shared" si="55"/>
        <v>0</v>
      </c>
      <c r="AQ45" s="44">
        <f t="shared" si="56"/>
        <v>0</v>
      </c>
      <c r="AR45" s="44">
        <f t="shared" si="57"/>
        <v>0</v>
      </c>
      <c r="AS45" s="44">
        <f t="shared" si="58"/>
        <v>0</v>
      </c>
      <c r="AT45" s="44">
        <f t="shared" si="59"/>
        <v>0</v>
      </c>
      <c r="AU45" s="44">
        <f t="shared" si="60"/>
        <v>0</v>
      </c>
      <c r="AV45" s="44">
        <f t="shared" si="61"/>
        <v>0</v>
      </c>
      <c r="AW45" s="44">
        <f t="shared" si="62"/>
        <v>0</v>
      </c>
      <c r="AX45" s="44">
        <f t="shared" si="63"/>
        <v>0</v>
      </c>
      <c r="AY45" s="44">
        <f t="shared" si="64"/>
        <v>0</v>
      </c>
      <c r="AZ45" s="44">
        <f t="shared" si="65"/>
        <v>0</v>
      </c>
      <c r="BA45" s="44">
        <f t="shared" si="66"/>
        <v>0</v>
      </c>
      <c r="BB45" s="44">
        <f t="shared" si="67"/>
        <v>0</v>
      </c>
      <c r="BC45" s="44">
        <f t="shared" si="68"/>
        <v>0</v>
      </c>
      <c r="BD45" s="44">
        <f t="shared" si="69"/>
        <v>0</v>
      </c>
      <c r="BE45" s="44">
        <f t="shared" si="70"/>
        <v>0</v>
      </c>
      <c r="BF45" s="44">
        <f t="shared" si="71"/>
        <v>0</v>
      </c>
      <c r="BG45" s="44">
        <f t="shared" si="72"/>
        <v>0</v>
      </c>
      <c r="BH45" s="44">
        <f t="shared" si="73"/>
        <v>0</v>
      </c>
      <c r="BI45" s="44">
        <f t="shared" si="74"/>
        <v>0</v>
      </c>
      <c r="BJ45" s="124">
        <f t="shared" si="75"/>
        <v>0</v>
      </c>
      <c r="BK45" s="44" t="str">
        <f t="shared" si="76"/>
        <v>0</v>
      </c>
    </row>
    <row r="46" spans="1:63" x14ac:dyDescent="0.3">
      <c r="A46" s="31"/>
      <c r="B46" s="37" t="str">
        <f t="shared" si="35"/>
        <v xml:space="preserve"> </v>
      </c>
      <c r="C46" s="23"/>
      <c r="D46" s="23"/>
      <c r="E46" s="112" t="str">
        <f t="shared" si="27"/>
        <v/>
      </c>
      <c r="F46" s="5" t="s">
        <v>14</v>
      </c>
      <c r="G46" s="46" t="str">
        <f t="shared" si="28"/>
        <v/>
      </c>
      <c r="H46" s="46" t="str">
        <f t="shared" si="29"/>
        <v/>
      </c>
      <c r="I46" s="46">
        <f t="shared" si="36"/>
        <v>0</v>
      </c>
      <c r="J46" s="46">
        <f t="shared" si="37"/>
        <v>0</v>
      </c>
      <c r="K46" s="46" t="str">
        <f t="shared" si="30"/>
        <v/>
      </c>
      <c r="L46" s="8" t="s">
        <v>14</v>
      </c>
      <c r="M46" s="5"/>
      <c r="N46" s="112" t="str">
        <f t="shared" si="77"/>
        <v/>
      </c>
      <c r="O46" s="112" t="str">
        <f t="shared" si="38"/>
        <v/>
      </c>
      <c r="P46" s="112" t="str">
        <f t="shared" si="31"/>
        <v/>
      </c>
      <c r="Q46" s="112"/>
      <c r="R46" s="5"/>
      <c r="S46" s="112" t="str">
        <f t="shared" si="32"/>
        <v/>
      </c>
      <c r="T46" s="44">
        <f t="shared" si="33"/>
        <v>0</v>
      </c>
      <c r="U46" s="44">
        <f t="shared" si="34"/>
        <v>0</v>
      </c>
      <c r="V46" s="44">
        <f t="shared" si="39"/>
        <v>0</v>
      </c>
      <c r="W46" s="130">
        <f t="shared" si="40"/>
        <v>0</v>
      </c>
      <c r="X46" s="44">
        <f t="shared" si="41"/>
        <v>0</v>
      </c>
      <c r="Y46" s="44">
        <f t="shared" si="42"/>
        <v>0</v>
      </c>
      <c r="Z46" s="44">
        <f t="shared" si="43"/>
        <v>0</v>
      </c>
      <c r="AA46" s="44"/>
      <c r="AB46" s="44"/>
      <c r="AC46" s="44"/>
      <c r="AD46" s="44"/>
      <c r="AE46" s="44">
        <f t="shared" si="44"/>
        <v>0</v>
      </c>
      <c r="AF46" s="44">
        <f t="shared" si="45"/>
        <v>0</v>
      </c>
      <c r="AG46" s="44">
        <f t="shared" si="46"/>
        <v>0</v>
      </c>
      <c r="AH46" s="44">
        <f t="shared" si="47"/>
        <v>0</v>
      </c>
      <c r="AI46" s="44">
        <f t="shared" si="48"/>
        <v>0</v>
      </c>
      <c r="AJ46" s="44" t="str">
        <f t="shared" si="49"/>
        <v/>
      </c>
      <c r="AK46" s="44">
        <f t="shared" si="50"/>
        <v>0</v>
      </c>
      <c r="AL46" s="44">
        <f t="shared" si="51"/>
        <v>0</v>
      </c>
      <c r="AM46" s="44">
        <f t="shared" si="52"/>
        <v>0</v>
      </c>
      <c r="AN46" s="44">
        <f t="shared" si="53"/>
        <v>0</v>
      </c>
      <c r="AO46" s="44">
        <f t="shared" si="54"/>
        <v>0</v>
      </c>
      <c r="AP46" s="44">
        <f t="shared" si="55"/>
        <v>0</v>
      </c>
      <c r="AQ46" s="44">
        <f t="shared" si="56"/>
        <v>0</v>
      </c>
      <c r="AR46" s="44">
        <f t="shared" si="57"/>
        <v>0</v>
      </c>
      <c r="AS46" s="44">
        <f t="shared" si="58"/>
        <v>0</v>
      </c>
      <c r="AT46" s="44">
        <f t="shared" si="59"/>
        <v>0</v>
      </c>
      <c r="AU46" s="44">
        <f t="shared" si="60"/>
        <v>0</v>
      </c>
      <c r="AV46" s="44">
        <f t="shared" si="61"/>
        <v>0</v>
      </c>
      <c r="AW46" s="44">
        <f t="shared" si="62"/>
        <v>0</v>
      </c>
      <c r="AX46" s="44">
        <f t="shared" si="63"/>
        <v>0</v>
      </c>
      <c r="AY46" s="44">
        <f t="shared" si="64"/>
        <v>0</v>
      </c>
      <c r="AZ46" s="44">
        <f t="shared" si="65"/>
        <v>0</v>
      </c>
      <c r="BA46" s="44">
        <f t="shared" si="66"/>
        <v>0</v>
      </c>
      <c r="BB46" s="44">
        <f t="shared" si="67"/>
        <v>0</v>
      </c>
      <c r="BC46" s="44">
        <f t="shared" si="68"/>
        <v>0</v>
      </c>
      <c r="BD46" s="44">
        <f t="shared" si="69"/>
        <v>0</v>
      </c>
      <c r="BE46" s="44">
        <f t="shared" si="70"/>
        <v>0</v>
      </c>
      <c r="BF46" s="44">
        <f t="shared" si="71"/>
        <v>0</v>
      </c>
      <c r="BG46" s="44">
        <f t="shared" si="72"/>
        <v>0</v>
      </c>
      <c r="BH46" s="44">
        <f t="shared" si="73"/>
        <v>0</v>
      </c>
      <c r="BI46" s="44">
        <f t="shared" si="74"/>
        <v>0</v>
      </c>
      <c r="BJ46" s="124">
        <f t="shared" si="75"/>
        <v>0</v>
      </c>
      <c r="BK46" s="44" t="str">
        <f t="shared" si="76"/>
        <v>0</v>
      </c>
    </row>
    <row r="47" spans="1:63" x14ac:dyDescent="0.3">
      <c r="A47" s="31"/>
      <c r="B47" s="37" t="str">
        <f t="shared" si="35"/>
        <v xml:space="preserve"> </v>
      </c>
      <c r="C47" s="23"/>
      <c r="D47" s="23"/>
      <c r="E47" s="112" t="str">
        <f t="shared" si="27"/>
        <v/>
      </c>
      <c r="F47" s="5" t="s">
        <v>14</v>
      </c>
      <c r="G47" s="46" t="str">
        <f t="shared" si="28"/>
        <v/>
      </c>
      <c r="H47" s="46" t="str">
        <f t="shared" si="29"/>
        <v/>
      </c>
      <c r="I47" s="46">
        <f t="shared" si="36"/>
        <v>0</v>
      </c>
      <c r="J47" s="46">
        <f t="shared" si="37"/>
        <v>0</v>
      </c>
      <c r="K47" s="46" t="str">
        <f t="shared" si="30"/>
        <v/>
      </c>
      <c r="L47" s="8" t="s">
        <v>14</v>
      </c>
      <c r="M47" s="5"/>
      <c r="N47" s="112" t="str">
        <f t="shared" si="77"/>
        <v/>
      </c>
      <c r="O47" s="112" t="str">
        <f t="shared" si="38"/>
        <v/>
      </c>
      <c r="P47" s="112" t="str">
        <f t="shared" si="31"/>
        <v/>
      </c>
      <c r="Q47" s="112"/>
      <c r="R47" s="5"/>
      <c r="S47" s="112" t="str">
        <f t="shared" si="32"/>
        <v/>
      </c>
      <c r="T47" s="44">
        <f t="shared" si="33"/>
        <v>0</v>
      </c>
      <c r="U47" s="44">
        <f t="shared" si="34"/>
        <v>0</v>
      </c>
      <c r="V47" s="44">
        <f t="shared" si="39"/>
        <v>0</v>
      </c>
      <c r="W47" s="130">
        <f t="shared" si="40"/>
        <v>0</v>
      </c>
      <c r="X47" s="44">
        <f t="shared" si="41"/>
        <v>0</v>
      </c>
      <c r="Y47" s="44">
        <f t="shared" si="42"/>
        <v>0</v>
      </c>
      <c r="Z47" s="44">
        <f t="shared" si="43"/>
        <v>0</v>
      </c>
      <c r="AA47" s="44"/>
      <c r="AB47" s="44"/>
      <c r="AC47" s="44"/>
      <c r="AD47" s="44"/>
      <c r="AE47" s="44">
        <f t="shared" si="44"/>
        <v>0</v>
      </c>
      <c r="AF47" s="44">
        <f t="shared" si="45"/>
        <v>0</v>
      </c>
      <c r="AG47" s="44">
        <f t="shared" si="46"/>
        <v>0</v>
      </c>
      <c r="AH47" s="44">
        <f t="shared" si="47"/>
        <v>0</v>
      </c>
      <c r="AI47" s="44">
        <f t="shared" si="48"/>
        <v>0</v>
      </c>
      <c r="AJ47" s="44" t="str">
        <f t="shared" si="49"/>
        <v/>
      </c>
      <c r="AK47" s="44">
        <f t="shared" si="50"/>
        <v>0</v>
      </c>
      <c r="AL47" s="44">
        <f t="shared" si="51"/>
        <v>0</v>
      </c>
      <c r="AM47" s="44">
        <f t="shared" si="52"/>
        <v>0</v>
      </c>
      <c r="AN47" s="44">
        <f t="shared" si="53"/>
        <v>0</v>
      </c>
      <c r="AO47" s="44">
        <f t="shared" si="54"/>
        <v>0</v>
      </c>
      <c r="AP47" s="44">
        <f t="shared" si="55"/>
        <v>0</v>
      </c>
      <c r="AQ47" s="44">
        <f t="shared" si="56"/>
        <v>0</v>
      </c>
      <c r="AR47" s="44">
        <f t="shared" si="57"/>
        <v>0</v>
      </c>
      <c r="AS47" s="44">
        <f t="shared" si="58"/>
        <v>0</v>
      </c>
      <c r="AT47" s="44">
        <f t="shared" si="59"/>
        <v>0</v>
      </c>
      <c r="AU47" s="44">
        <f t="shared" si="60"/>
        <v>0</v>
      </c>
      <c r="AV47" s="44">
        <f t="shared" si="61"/>
        <v>0</v>
      </c>
      <c r="AW47" s="44">
        <f t="shared" si="62"/>
        <v>0</v>
      </c>
      <c r="AX47" s="44">
        <f t="shared" si="63"/>
        <v>0</v>
      </c>
      <c r="AY47" s="44">
        <f t="shared" si="64"/>
        <v>0</v>
      </c>
      <c r="AZ47" s="44">
        <f t="shared" si="65"/>
        <v>0</v>
      </c>
      <c r="BA47" s="44">
        <f t="shared" si="66"/>
        <v>0</v>
      </c>
      <c r="BB47" s="44">
        <f t="shared" si="67"/>
        <v>0</v>
      </c>
      <c r="BC47" s="44">
        <f t="shared" si="68"/>
        <v>0</v>
      </c>
      <c r="BD47" s="44">
        <f t="shared" si="69"/>
        <v>0</v>
      </c>
      <c r="BE47" s="44">
        <f t="shared" si="70"/>
        <v>0</v>
      </c>
      <c r="BF47" s="44">
        <f t="shared" si="71"/>
        <v>0</v>
      </c>
      <c r="BG47" s="44">
        <f t="shared" si="72"/>
        <v>0</v>
      </c>
      <c r="BH47" s="44">
        <f t="shared" si="73"/>
        <v>0</v>
      </c>
      <c r="BI47" s="44">
        <f t="shared" si="74"/>
        <v>0</v>
      </c>
      <c r="BJ47" s="124">
        <f t="shared" si="75"/>
        <v>0</v>
      </c>
      <c r="BK47" s="44" t="str">
        <f t="shared" si="76"/>
        <v>0</v>
      </c>
    </row>
    <row r="48" spans="1:63" x14ac:dyDescent="0.3">
      <c r="A48" s="31"/>
      <c r="B48" s="37" t="str">
        <f t="shared" si="35"/>
        <v xml:space="preserve"> </v>
      </c>
      <c r="C48" s="23"/>
      <c r="D48" s="23"/>
      <c r="E48" s="112" t="str">
        <f t="shared" si="27"/>
        <v/>
      </c>
      <c r="F48" s="5" t="s">
        <v>14</v>
      </c>
      <c r="G48" s="46" t="str">
        <f t="shared" si="28"/>
        <v/>
      </c>
      <c r="H48" s="46" t="str">
        <f t="shared" si="29"/>
        <v/>
      </c>
      <c r="I48" s="46">
        <f t="shared" si="36"/>
        <v>0</v>
      </c>
      <c r="J48" s="46">
        <f t="shared" si="37"/>
        <v>0</v>
      </c>
      <c r="K48" s="46" t="str">
        <f t="shared" si="30"/>
        <v/>
      </c>
      <c r="L48" s="8" t="s">
        <v>14</v>
      </c>
      <c r="M48" s="5"/>
      <c r="N48" s="112" t="str">
        <f t="shared" si="77"/>
        <v/>
      </c>
      <c r="O48" s="112" t="str">
        <f t="shared" si="38"/>
        <v/>
      </c>
      <c r="P48" s="112" t="str">
        <f t="shared" si="31"/>
        <v/>
      </c>
      <c r="Q48" s="112"/>
      <c r="R48" s="5"/>
      <c r="S48" s="112" t="str">
        <f t="shared" si="32"/>
        <v/>
      </c>
      <c r="T48" s="44">
        <f t="shared" si="33"/>
        <v>0</v>
      </c>
      <c r="U48" s="44">
        <f t="shared" si="34"/>
        <v>0</v>
      </c>
      <c r="V48" s="44">
        <f t="shared" si="39"/>
        <v>0</v>
      </c>
      <c r="W48" s="130">
        <f t="shared" si="40"/>
        <v>0</v>
      </c>
      <c r="X48" s="44">
        <f t="shared" si="41"/>
        <v>0</v>
      </c>
      <c r="Y48" s="44">
        <f t="shared" si="42"/>
        <v>0</v>
      </c>
      <c r="Z48" s="44">
        <f t="shared" si="43"/>
        <v>0</v>
      </c>
      <c r="AA48" s="44"/>
      <c r="AB48" s="44"/>
      <c r="AC48" s="44"/>
      <c r="AD48" s="44"/>
      <c r="AE48" s="44">
        <f t="shared" si="44"/>
        <v>0</v>
      </c>
      <c r="AF48" s="44">
        <f t="shared" si="45"/>
        <v>0</v>
      </c>
      <c r="AG48" s="44">
        <f t="shared" si="46"/>
        <v>0</v>
      </c>
      <c r="AH48" s="44">
        <f t="shared" si="47"/>
        <v>0</v>
      </c>
      <c r="AI48" s="44">
        <f t="shared" si="48"/>
        <v>0</v>
      </c>
      <c r="AJ48" s="44" t="str">
        <f t="shared" si="49"/>
        <v/>
      </c>
      <c r="AK48" s="44">
        <f t="shared" si="50"/>
        <v>0</v>
      </c>
      <c r="AL48" s="44">
        <f t="shared" si="51"/>
        <v>0</v>
      </c>
      <c r="AM48" s="44">
        <f t="shared" si="52"/>
        <v>0</v>
      </c>
      <c r="AN48" s="44">
        <f t="shared" si="53"/>
        <v>0</v>
      </c>
      <c r="AO48" s="44">
        <f t="shared" si="54"/>
        <v>0</v>
      </c>
      <c r="AP48" s="44">
        <f t="shared" si="55"/>
        <v>0</v>
      </c>
      <c r="AQ48" s="44">
        <f t="shared" si="56"/>
        <v>0</v>
      </c>
      <c r="AR48" s="44">
        <f t="shared" si="57"/>
        <v>0</v>
      </c>
      <c r="AS48" s="44">
        <f t="shared" si="58"/>
        <v>0</v>
      </c>
      <c r="AT48" s="44">
        <f t="shared" si="59"/>
        <v>0</v>
      </c>
      <c r="AU48" s="44">
        <f t="shared" si="60"/>
        <v>0</v>
      </c>
      <c r="AV48" s="44">
        <f t="shared" si="61"/>
        <v>0</v>
      </c>
      <c r="AW48" s="44">
        <f t="shared" si="62"/>
        <v>0</v>
      </c>
      <c r="AX48" s="44">
        <f t="shared" si="63"/>
        <v>0</v>
      </c>
      <c r="AY48" s="44">
        <f t="shared" si="64"/>
        <v>0</v>
      </c>
      <c r="AZ48" s="44">
        <f t="shared" si="65"/>
        <v>0</v>
      </c>
      <c r="BA48" s="44">
        <f t="shared" si="66"/>
        <v>0</v>
      </c>
      <c r="BB48" s="44">
        <f t="shared" si="67"/>
        <v>0</v>
      </c>
      <c r="BC48" s="44">
        <f t="shared" si="68"/>
        <v>0</v>
      </c>
      <c r="BD48" s="44">
        <f t="shared" si="69"/>
        <v>0</v>
      </c>
      <c r="BE48" s="44">
        <f t="shared" si="70"/>
        <v>0</v>
      </c>
      <c r="BF48" s="44">
        <f t="shared" si="71"/>
        <v>0</v>
      </c>
      <c r="BG48" s="44">
        <f t="shared" si="72"/>
        <v>0</v>
      </c>
      <c r="BH48" s="44">
        <f t="shared" si="73"/>
        <v>0</v>
      </c>
      <c r="BI48" s="44">
        <f t="shared" si="74"/>
        <v>0</v>
      </c>
      <c r="BJ48" s="124">
        <f t="shared" si="75"/>
        <v>0</v>
      </c>
      <c r="BK48" s="44" t="str">
        <f t="shared" si="76"/>
        <v>0</v>
      </c>
    </row>
    <row r="49" spans="1:63" x14ac:dyDescent="0.3">
      <c r="A49" s="31"/>
      <c r="B49" s="37" t="str">
        <f t="shared" si="35"/>
        <v xml:space="preserve"> </v>
      </c>
      <c r="C49" s="23"/>
      <c r="D49" s="23"/>
      <c r="E49" s="112" t="str">
        <f t="shared" si="27"/>
        <v/>
      </c>
      <c r="F49" s="5" t="s">
        <v>14</v>
      </c>
      <c r="G49" s="46" t="str">
        <f t="shared" si="28"/>
        <v/>
      </c>
      <c r="H49" s="46" t="str">
        <f t="shared" si="29"/>
        <v/>
      </c>
      <c r="I49" s="46">
        <f t="shared" si="36"/>
        <v>0</v>
      </c>
      <c r="J49" s="46">
        <f t="shared" si="37"/>
        <v>0</v>
      </c>
      <c r="K49" s="46" t="str">
        <f t="shared" si="30"/>
        <v/>
      </c>
      <c r="L49" s="8" t="s">
        <v>14</v>
      </c>
      <c r="M49" s="5"/>
      <c r="N49" s="112" t="str">
        <f t="shared" si="77"/>
        <v/>
      </c>
      <c r="O49" s="112" t="str">
        <f t="shared" si="38"/>
        <v/>
      </c>
      <c r="P49" s="112" t="str">
        <f t="shared" si="31"/>
        <v/>
      </c>
      <c r="Q49" s="112"/>
      <c r="R49" s="5"/>
      <c r="S49" s="112" t="str">
        <f t="shared" si="32"/>
        <v/>
      </c>
      <c r="T49" s="44">
        <f t="shared" si="33"/>
        <v>0</v>
      </c>
      <c r="U49" s="44">
        <f t="shared" si="34"/>
        <v>0</v>
      </c>
      <c r="V49" s="44">
        <f t="shared" si="39"/>
        <v>0</v>
      </c>
      <c r="W49" s="130">
        <f t="shared" si="40"/>
        <v>0</v>
      </c>
      <c r="X49" s="44">
        <f t="shared" si="41"/>
        <v>0</v>
      </c>
      <c r="Y49" s="44">
        <f t="shared" si="42"/>
        <v>0</v>
      </c>
      <c r="Z49" s="44">
        <f t="shared" si="43"/>
        <v>0</v>
      </c>
      <c r="AA49" s="44"/>
      <c r="AB49" s="44"/>
      <c r="AC49" s="44"/>
      <c r="AD49" s="44"/>
      <c r="AE49" s="44">
        <f t="shared" si="44"/>
        <v>0</v>
      </c>
      <c r="AF49" s="44">
        <f t="shared" si="45"/>
        <v>0</v>
      </c>
      <c r="AG49" s="44">
        <f t="shared" si="46"/>
        <v>0</v>
      </c>
      <c r="AH49" s="44">
        <f t="shared" si="47"/>
        <v>0</v>
      </c>
      <c r="AI49" s="44">
        <f t="shared" si="48"/>
        <v>0</v>
      </c>
      <c r="AJ49" s="44" t="str">
        <f t="shared" si="49"/>
        <v/>
      </c>
      <c r="AK49" s="44">
        <f t="shared" si="50"/>
        <v>0</v>
      </c>
      <c r="AL49" s="44">
        <f t="shared" si="51"/>
        <v>0</v>
      </c>
      <c r="AM49" s="44">
        <f t="shared" si="52"/>
        <v>0</v>
      </c>
      <c r="AN49" s="44">
        <f t="shared" si="53"/>
        <v>0</v>
      </c>
      <c r="AO49" s="44">
        <f t="shared" si="54"/>
        <v>0</v>
      </c>
      <c r="AP49" s="44">
        <f t="shared" si="55"/>
        <v>0</v>
      </c>
      <c r="AQ49" s="44">
        <f t="shared" si="56"/>
        <v>0</v>
      </c>
      <c r="AR49" s="44">
        <f t="shared" si="57"/>
        <v>0</v>
      </c>
      <c r="AS49" s="44">
        <f t="shared" si="58"/>
        <v>0</v>
      </c>
      <c r="AT49" s="44">
        <f t="shared" si="59"/>
        <v>0</v>
      </c>
      <c r="AU49" s="44">
        <f t="shared" si="60"/>
        <v>0</v>
      </c>
      <c r="AV49" s="44">
        <f t="shared" si="61"/>
        <v>0</v>
      </c>
      <c r="AW49" s="44">
        <f t="shared" si="62"/>
        <v>0</v>
      </c>
      <c r="AX49" s="44">
        <f t="shared" si="63"/>
        <v>0</v>
      </c>
      <c r="AY49" s="44">
        <f t="shared" si="64"/>
        <v>0</v>
      </c>
      <c r="AZ49" s="44">
        <f t="shared" si="65"/>
        <v>0</v>
      </c>
      <c r="BA49" s="44">
        <f t="shared" si="66"/>
        <v>0</v>
      </c>
      <c r="BB49" s="44">
        <f t="shared" si="67"/>
        <v>0</v>
      </c>
      <c r="BC49" s="44">
        <f t="shared" si="68"/>
        <v>0</v>
      </c>
      <c r="BD49" s="44">
        <f t="shared" si="69"/>
        <v>0</v>
      </c>
      <c r="BE49" s="44">
        <f t="shared" si="70"/>
        <v>0</v>
      </c>
      <c r="BF49" s="44">
        <f t="shared" si="71"/>
        <v>0</v>
      </c>
      <c r="BG49" s="44">
        <f t="shared" si="72"/>
        <v>0</v>
      </c>
      <c r="BH49" s="44">
        <f t="shared" si="73"/>
        <v>0</v>
      </c>
      <c r="BI49" s="44">
        <f t="shared" si="74"/>
        <v>0</v>
      </c>
      <c r="BJ49" s="124">
        <f t="shared" si="75"/>
        <v>0</v>
      </c>
      <c r="BK49" s="44" t="str">
        <f t="shared" si="76"/>
        <v>0</v>
      </c>
    </row>
    <row r="50" spans="1:63" x14ac:dyDescent="0.3">
      <c r="A50" s="31"/>
      <c r="B50" s="37" t="str">
        <f t="shared" si="35"/>
        <v xml:space="preserve"> </v>
      </c>
      <c r="C50" s="23"/>
      <c r="D50" s="23"/>
      <c r="E50" s="112" t="str">
        <f t="shared" si="27"/>
        <v/>
      </c>
      <c r="F50" s="5" t="s">
        <v>14</v>
      </c>
      <c r="G50" s="46" t="str">
        <f t="shared" si="28"/>
        <v/>
      </c>
      <c r="H50" s="46" t="str">
        <f t="shared" si="29"/>
        <v/>
      </c>
      <c r="I50" s="46">
        <f t="shared" si="36"/>
        <v>0</v>
      </c>
      <c r="J50" s="46">
        <f t="shared" si="37"/>
        <v>0</v>
      </c>
      <c r="K50" s="46" t="str">
        <f t="shared" si="30"/>
        <v/>
      </c>
      <c r="L50" s="8" t="s">
        <v>14</v>
      </c>
      <c r="M50" s="5"/>
      <c r="N50" s="112" t="str">
        <f t="shared" si="77"/>
        <v/>
      </c>
      <c r="O50" s="112" t="str">
        <f t="shared" si="38"/>
        <v/>
      </c>
      <c r="P50" s="112" t="str">
        <f t="shared" si="31"/>
        <v/>
      </c>
      <c r="Q50" s="112"/>
      <c r="R50" s="5"/>
      <c r="S50" s="112" t="str">
        <f t="shared" si="32"/>
        <v/>
      </c>
      <c r="T50" s="44">
        <f t="shared" si="33"/>
        <v>0</v>
      </c>
      <c r="U50" s="44">
        <f t="shared" si="34"/>
        <v>0</v>
      </c>
      <c r="V50" s="44">
        <f t="shared" si="39"/>
        <v>0</v>
      </c>
      <c r="W50" s="130">
        <f t="shared" si="40"/>
        <v>0</v>
      </c>
      <c r="X50" s="44">
        <f t="shared" si="41"/>
        <v>0</v>
      </c>
      <c r="Y50" s="44">
        <f t="shared" si="42"/>
        <v>0</v>
      </c>
      <c r="Z50" s="44">
        <f t="shared" si="43"/>
        <v>0</v>
      </c>
      <c r="AA50" s="44"/>
      <c r="AB50" s="44"/>
      <c r="AC50" s="44"/>
      <c r="AD50" s="44"/>
      <c r="AE50" s="44">
        <f t="shared" si="44"/>
        <v>0</v>
      </c>
      <c r="AF50" s="44">
        <f t="shared" si="45"/>
        <v>0</v>
      </c>
      <c r="AG50" s="44">
        <f t="shared" si="46"/>
        <v>0</v>
      </c>
      <c r="AH50" s="44">
        <f t="shared" si="47"/>
        <v>0</v>
      </c>
      <c r="AI50" s="44">
        <f t="shared" si="48"/>
        <v>0</v>
      </c>
      <c r="AJ50" s="44" t="str">
        <f t="shared" si="49"/>
        <v/>
      </c>
      <c r="AK50" s="44">
        <f t="shared" si="50"/>
        <v>0</v>
      </c>
      <c r="AL50" s="44">
        <f t="shared" si="51"/>
        <v>0</v>
      </c>
      <c r="AM50" s="44">
        <f t="shared" si="52"/>
        <v>0</v>
      </c>
      <c r="AN50" s="44">
        <f t="shared" si="53"/>
        <v>0</v>
      </c>
      <c r="AO50" s="44">
        <f t="shared" si="54"/>
        <v>0</v>
      </c>
      <c r="AP50" s="44">
        <f t="shared" si="55"/>
        <v>0</v>
      </c>
      <c r="AQ50" s="44">
        <f t="shared" si="56"/>
        <v>0</v>
      </c>
      <c r="AR50" s="44">
        <f t="shared" si="57"/>
        <v>0</v>
      </c>
      <c r="AS50" s="44">
        <f t="shared" si="58"/>
        <v>0</v>
      </c>
      <c r="AT50" s="44">
        <f t="shared" si="59"/>
        <v>0</v>
      </c>
      <c r="AU50" s="44">
        <f t="shared" si="60"/>
        <v>0</v>
      </c>
      <c r="AV50" s="44">
        <f t="shared" si="61"/>
        <v>0</v>
      </c>
      <c r="AW50" s="44">
        <f t="shared" si="62"/>
        <v>0</v>
      </c>
      <c r="AX50" s="44">
        <f t="shared" si="63"/>
        <v>0</v>
      </c>
      <c r="AY50" s="44">
        <f t="shared" si="64"/>
        <v>0</v>
      </c>
      <c r="AZ50" s="44">
        <f t="shared" si="65"/>
        <v>0</v>
      </c>
      <c r="BA50" s="44">
        <f t="shared" si="66"/>
        <v>0</v>
      </c>
      <c r="BB50" s="44">
        <f t="shared" si="67"/>
        <v>0</v>
      </c>
      <c r="BC50" s="44">
        <f t="shared" si="68"/>
        <v>0</v>
      </c>
      <c r="BD50" s="44">
        <f t="shared" si="69"/>
        <v>0</v>
      </c>
      <c r="BE50" s="44">
        <f t="shared" si="70"/>
        <v>0</v>
      </c>
      <c r="BF50" s="44">
        <f t="shared" si="71"/>
        <v>0</v>
      </c>
      <c r="BG50" s="44">
        <f t="shared" si="72"/>
        <v>0</v>
      </c>
      <c r="BH50" s="44">
        <f t="shared" si="73"/>
        <v>0</v>
      </c>
      <c r="BI50" s="44">
        <f t="shared" si="74"/>
        <v>0</v>
      </c>
      <c r="BJ50" s="124">
        <f t="shared" si="75"/>
        <v>0</v>
      </c>
      <c r="BK50" s="44" t="str">
        <f t="shared" si="76"/>
        <v>0</v>
      </c>
    </row>
    <row r="51" spans="1:63" x14ac:dyDescent="0.3">
      <c r="A51" s="31"/>
      <c r="B51" s="37" t="str">
        <f t="shared" si="35"/>
        <v xml:space="preserve"> </v>
      </c>
      <c r="C51" s="23"/>
      <c r="D51" s="23"/>
      <c r="E51" s="112" t="str">
        <f t="shared" si="27"/>
        <v/>
      </c>
      <c r="F51" s="5" t="s">
        <v>14</v>
      </c>
      <c r="G51" s="46" t="str">
        <f t="shared" si="28"/>
        <v/>
      </c>
      <c r="H51" s="46" t="str">
        <f t="shared" si="29"/>
        <v/>
      </c>
      <c r="I51" s="46">
        <f t="shared" si="36"/>
        <v>0</v>
      </c>
      <c r="J51" s="46">
        <f t="shared" si="37"/>
        <v>0</v>
      </c>
      <c r="K51" s="46" t="str">
        <f t="shared" si="30"/>
        <v/>
      </c>
      <c r="L51" s="8" t="s">
        <v>14</v>
      </c>
      <c r="M51" s="5"/>
      <c r="N51" s="112" t="str">
        <f t="shared" si="77"/>
        <v/>
      </c>
      <c r="O51" s="112" t="str">
        <f t="shared" si="38"/>
        <v/>
      </c>
      <c r="P51" s="112" t="str">
        <f t="shared" si="31"/>
        <v/>
      </c>
      <c r="Q51" s="112"/>
      <c r="R51" s="5"/>
      <c r="S51" s="112" t="str">
        <f t="shared" si="32"/>
        <v/>
      </c>
      <c r="T51" s="44">
        <f t="shared" si="33"/>
        <v>0</v>
      </c>
      <c r="U51" s="44">
        <f t="shared" si="34"/>
        <v>0</v>
      </c>
      <c r="V51" s="44">
        <f t="shared" si="39"/>
        <v>0</v>
      </c>
      <c r="W51" s="130">
        <f t="shared" si="40"/>
        <v>0</v>
      </c>
      <c r="X51" s="44">
        <f t="shared" si="41"/>
        <v>0</v>
      </c>
      <c r="Y51" s="44">
        <f t="shared" si="42"/>
        <v>0</v>
      </c>
      <c r="Z51" s="44">
        <f t="shared" si="43"/>
        <v>0</v>
      </c>
      <c r="AA51" s="44"/>
      <c r="AB51" s="44"/>
      <c r="AC51" s="44"/>
      <c r="AD51" s="44"/>
      <c r="AE51" s="44">
        <f t="shared" si="44"/>
        <v>0</v>
      </c>
      <c r="AF51" s="44">
        <f t="shared" si="45"/>
        <v>0</v>
      </c>
      <c r="AG51" s="44">
        <f t="shared" si="46"/>
        <v>0</v>
      </c>
      <c r="AH51" s="44">
        <f t="shared" si="47"/>
        <v>0</v>
      </c>
      <c r="AI51" s="44">
        <f t="shared" si="48"/>
        <v>0</v>
      </c>
      <c r="AJ51" s="44" t="str">
        <f t="shared" si="49"/>
        <v/>
      </c>
      <c r="AK51" s="44">
        <f t="shared" si="50"/>
        <v>0</v>
      </c>
      <c r="AL51" s="44">
        <f t="shared" si="51"/>
        <v>0</v>
      </c>
      <c r="AM51" s="44">
        <f t="shared" si="52"/>
        <v>0</v>
      </c>
      <c r="AN51" s="44">
        <f t="shared" si="53"/>
        <v>0</v>
      </c>
      <c r="AO51" s="44">
        <f t="shared" si="54"/>
        <v>0</v>
      </c>
      <c r="AP51" s="44">
        <f t="shared" si="55"/>
        <v>0</v>
      </c>
      <c r="AQ51" s="44">
        <f t="shared" si="56"/>
        <v>0</v>
      </c>
      <c r="AR51" s="44">
        <f t="shared" si="57"/>
        <v>0</v>
      </c>
      <c r="AS51" s="44">
        <f t="shared" si="58"/>
        <v>0</v>
      </c>
      <c r="AT51" s="44">
        <f t="shared" si="59"/>
        <v>0</v>
      </c>
      <c r="AU51" s="44">
        <f t="shared" si="60"/>
        <v>0</v>
      </c>
      <c r="AV51" s="44">
        <f t="shared" si="61"/>
        <v>0</v>
      </c>
      <c r="AW51" s="44">
        <f t="shared" si="62"/>
        <v>0</v>
      </c>
      <c r="AX51" s="44">
        <f t="shared" si="63"/>
        <v>0</v>
      </c>
      <c r="AY51" s="44">
        <f t="shared" si="64"/>
        <v>0</v>
      </c>
      <c r="AZ51" s="44">
        <f t="shared" si="65"/>
        <v>0</v>
      </c>
      <c r="BA51" s="44">
        <f t="shared" si="66"/>
        <v>0</v>
      </c>
      <c r="BB51" s="44">
        <f t="shared" si="67"/>
        <v>0</v>
      </c>
      <c r="BC51" s="44">
        <f t="shared" si="68"/>
        <v>0</v>
      </c>
      <c r="BD51" s="44">
        <f t="shared" si="69"/>
        <v>0</v>
      </c>
      <c r="BE51" s="44">
        <f t="shared" si="70"/>
        <v>0</v>
      </c>
      <c r="BF51" s="44">
        <f t="shared" si="71"/>
        <v>0</v>
      </c>
      <c r="BG51" s="44">
        <f t="shared" si="72"/>
        <v>0</v>
      </c>
      <c r="BH51" s="44">
        <f t="shared" si="73"/>
        <v>0</v>
      </c>
      <c r="BI51" s="44">
        <f t="shared" si="74"/>
        <v>0</v>
      </c>
      <c r="BJ51" s="124">
        <f t="shared" si="75"/>
        <v>0</v>
      </c>
      <c r="BK51" s="44" t="str">
        <f t="shared" si="76"/>
        <v>0</v>
      </c>
    </row>
    <row r="52" spans="1:63" x14ac:dyDescent="0.3">
      <c r="A52" s="31"/>
      <c r="B52" s="37" t="str">
        <f t="shared" si="35"/>
        <v xml:space="preserve"> </v>
      </c>
      <c r="C52" s="23"/>
      <c r="D52" s="23"/>
      <c r="E52" s="112" t="str">
        <f t="shared" si="27"/>
        <v/>
      </c>
      <c r="F52" s="5" t="s">
        <v>14</v>
      </c>
      <c r="G52" s="46" t="str">
        <f t="shared" si="28"/>
        <v/>
      </c>
      <c r="H52" s="46" t="str">
        <f t="shared" si="29"/>
        <v/>
      </c>
      <c r="I52" s="46">
        <f t="shared" si="36"/>
        <v>0</v>
      </c>
      <c r="J52" s="46">
        <f t="shared" si="37"/>
        <v>0</v>
      </c>
      <c r="K52" s="46" t="str">
        <f t="shared" si="30"/>
        <v/>
      </c>
      <c r="L52" s="8" t="s">
        <v>14</v>
      </c>
      <c r="M52" s="5"/>
      <c r="N52" s="112" t="str">
        <f t="shared" si="77"/>
        <v/>
      </c>
      <c r="O52" s="112" t="str">
        <f t="shared" si="38"/>
        <v/>
      </c>
      <c r="P52" s="112" t="str">
        <f t="shared" si="31"/>
        <v/>
      </c>
      <c r="Q52" s="112"/>
      <c r="R52" s="5"/>
      <c r="S52" s="112" t="str">
        <f t="shared" si="32"/>
        <v/>
      </c>
      <c r="T52" s="44">
        <f t="shared" si="33"/>
        <v>0</v>
      </c>
      <c r="U52" s="44">
        <f t="shared" si="34"/>
        <v>0</v>
      </c>
      <c r="V52" s="44">
        <f t="shared" si="39"/>
        <v>0</v>
      </c>
      <c r="W52" s="130">
        <f t="shared" si="40"/>
        <v>0</v>
      </c>
      <c r="X52" s="44">
        <f t="shared" si="41"/>
        <v>0</v>
      </c>
      <c r="Y52" s="44">
        <f t="shared" si="42"/>
        <v>0</v>
      </c>
      <c r="Z52" s="44">
        <f t="shared" si="43"/>
        <v>0</v>
      </c>
      <c r="AA52" s="44"/>
      <c r="AB52" s="44"/>
      <c r="AC52" s="44"/>
      <c r="AD52" s="44"/>
      <c r="AE52" s="44">
        <f t="shared" si="44"/>
        <v>0</v>
      </c>
      <c r="AF52" s="44">
        <f t="shared" si="45"/>
        <v>0</v>
      </c>
      <c r="AG52" s="44">
        <f t="shared" si="46"/>
        <v>0</v>
      </c>
      <c r="AH52" s="44">
        <f t="shared" si="47"/>
        <v>0</v>
      </c>
      <c r="AI52" s="44">
        <f t="shared" si="48"/>
        <v>0</v>
      </c>
      <c r="AJ52" s="44" t="str">
        <f t="shared" si="49"/>
        <v/>
      </c>
      <c r="AK52" s="44">
        <f t="shared" si="50"/>
        <v>0</v>
      </c>
      <c r="AL52" s="44">
        <f t="shared" si="51"/>
        <v>0</v>
      </c>
      <c r="AM52" s="44">
        <f t="shared" si="52"/>
        <v>0</v>
      </c>
      <c r="AN52" s="44">
        <f t="shared" si="53"/>
        <v>0</v>
      </c>
      <c r="AO52" s="44">
        <f t="shared" si="54"/>
        <v>0</v>
      </c>
      <c r="AP52" s="44">
        <f t="shared" si="55"/>
        <v>0</v>
      </c>
      <c r="AQ52" s="44">
        <f t="shared" si="56"/>
        <v>0</v>
      </c>
      <c r="AR52" s="44">
        <f t="shared" si="57"/>
        <v>0</v>
      </c>
      <c r="AS52" s="44">
        <f t="shared" si="58"/>
        <v>0</v>
      </c>
      <c r="AT52" s="44">
        <f t="shared" si="59"/>
        <v>0</v>
      </c>
      <c r="AU52" s="44">
        <f t="shared" si="60"/>
        <v>0</v>
      </c>
      <c r="AV52" s="44">
        <f t="shared" si="61"/>
        <v>0</v>
      </c>
      <c r="AW52" s="44">
        <f t="shared" si="62"/>
        <v>0</v>
      </c>
      <c r="AX52" s="44">
        <f t="shared" si="63"/>
        <v>0</v>
      </c>
      <c r="AY52" s="44">
        <f t="shared" si="64"/>
        <v>0</v>
      </c>
      <c r="AZ52" s="44">
        <f t="shared" si="65"/>
        <v>0</v>
      </c>
      <c r="BA52" s="44">
        <f t="shared" si="66"/>
        <v>0</v>
      </c>
      <c r="BB52" s="44">
        <f t="shared" si="67"/>
        <v>0</v>
      </c>
      <c r="BC52" s="44">
        <f t="shared" si="68"/>
        <v>0</v>
      </c>
      <c r="BD52" s="44">
        <f t="shared" si="69"/>
        <v>0</v>
      </c>
      <c r="BE52" s="44">
        <f t="shared" si="70"/>
        <v>0</v>
      </c>
      <c r="BF52" s="44">
        <f t="shared" si="71"/>
        <v>0</v>
      </c>
      <c r="BG52" s="44">
        <f t="shared" si="72"/>
        <v>0</v>
      </c>
      <c r="BH52" s="44">
        <f t="shared" si="73"/>
        <v>0</v>
      </c>
      <c r="BI52" s="44">
        <f t="shared" si="74"/>
        <v>0</v>
      </c>
      <c r="BJ52" s="124">
        <f t="shared" si="75"/>
        <v>0</v>
      </c>
      <c r="BK52" s="44" t="str">
        <f t="shared" si="76"/>
        <v>0</v>
      </c>
    </row>
    <row r="53" spans="1:63" x14ac:dyDescent="0.3">
      <c r="A53" s="31"/>
      <c r="B53" s="37" t="str">
        <f t="shared" si="35"/>
        <v xml:space="preserve"> </v>
      </c>
      <c r="C53" s="23"/>
      <c r="D53" s="23"/>
      <c r="E53" s="112" t="str">
        <f t="shared" si="27"/>
        <v/>
      </c>
      <c r="F53" s="5" t="s">
        <v>14</v>
      </c>
      <c r="G53" s="46" t="str">
        <f t="shared" si="28"/>
        <v/>
      </c>
      <c r="H53" s="46" t="str">
        <f t="shared" si="29"/>
        <v/>
      </c>
      <c r="I53" s="46">
        <f t="shared" si="36"/>
        <v>0</v>
      </c>
      <c r="J53" s="46">
        <f t="shared" si="37"/>
        <v>0</v>
      </c>
      <c r="K53" s="46" t="str">
        <f t="shared" si="30"/>
        <v/>
      </c>
      <c r="L53" s="8" t="s">
        <v>14</v>
      </c>
      <c r="M53" s="5"/>
      <c r="N53" s="112" t="str">
        <f t="shared" si="77"/>
        <v/>
      </c>
      <c r="O53" s="112" t="str">
        <f t="shared" si="38"/>
        <v/>
      </c>
      <c r="P53" s="112" t="str">
        <f t="shared" si="31"/>
        <v/>
      </c>
      <c r="Q53" s="112"/>
      <c r="R53" s="5"/>
      <c r="S53" s="112" t="str">
        <f t="shared" si="32"/>
        <v/>
      </c>
      <c r="T53" s="44">
        <f t="shared" si="33"/>
        <v>0</v>
      </c>
      <c r="U53" s="44">
        <f t="shared" si="34"/>
        <v>0</v>
      </c>
      <c r="V53" s="44">
        <f t="shared" si="39"/>
        <v>0</v>
      </c>
      <c r="W53" s="130">
        <f t="shared" si="40"/>
        <v>0</v>
      </c>
      <c r="X53" s="44">
        <f t="shared" si="41"/>
        <v>0</v>
      </c>
      <c r="Y53" s="44">
        <f t="shared" si="42"/>
        <v>0</v>
      </c>
      <c r="Z53" s="44">
        <f t="shared" si="43"/>
        <v>0</v>
      </c>
      <c r="AA53" s="44"/>
      <c r="AB53" s="44"/>
      <c r="AC53" s="44"/>
      <c r="AD53" s="44"/>
      <c r="AE53" s="44">
        <f t="shared" si="44"/>
        <v>0</v>
      </c>
      <c r="AF53" s="44">
        <f t="shared" si="45"/>
        <v>0</v>
      </c>
      <c r="AG53" s="44">
        <f t="shared" si="46"/>
        <v>0</v>
      </c>
      <c r="AH53" s="44">
        <f t="shared" si="47"/>
        <v>0</v>
      </c>
      <c r="AI53" s="44">
        <f t="shared" si="48"/>
        <v>0</v>
      </c>
      <c r="AJ53" s="44" t="str">
        <f t="shared" si="49"/>
        <v/>
      </c>
      <c r="AK53" s="44">
        <f t="shared" si="50"/>
        <v>0</v>
      </c>
      <c r="AL53" s="44">
        <f t="shared" si="51"/>
        <v>0</v>
      </c>
      <c r="AM53" s="44">
        <f t="shared" si="52"/>
        <v>0</v>
      </c>
      <c r="AN53" s="44">
        <f t="shared" si="53"/>
        <v>0</v>
      </c>
      <c r="AO53" s="44">
        <f t="shared" si="54"/>
        <v>0</v>
      </c>
      <c r="AP53" s="44">
        <f t="shared" si="55"/>
        <v>0</v>
      </c>
      <c r="AQ53" s="44">
        <f t="shared" si="56"/>
        <v>0</v>
      </c>
      <c r="AR53" s="44">
        <f t="shared" si="57"/>
        <v>0</v>
      </c>
      <c r="AS53" s="44">
        <f t="shared" si="58"/>
        <v>0</v>
      </c>
      <c r="AT53" s="44">
        <f t="shared" si="59"/>
        <v>0</v>
      </c>
      <c r="AU53" s="44">
        <f t="shared" si="60"/>
        <v>0</v>
      </c>
      <c r="AV53" s="44">
        <f t="shared" si="61"/>
        <v>0</v>
      </c>
      <c r="AW53" s="44">
        <f t="shared" si="62"/>
        <v>0</v>
      </c>
      <c r="AX53" s="44">
        <f t="shared" si="63"/>
        <v>0</v>
      </c>
      <c r="AY53" s="44">
        <f t="shared" si="64"/>
        <v>0</v>
      </c>
      <c r="AZ53" s="44">
        <f t="shared" si="65"/>
        <v>0</v>
      </c>
      <c r="BA53" s="44">
        <f t="shared" si="66"/>
        <v>0</v>
      </c>
      <c r="BB53" s="44">
        <f t="shared" si="67"/>
        <v>0</v>
      </c>
      <c r="BC53" s="44">
        <f t="shared" si="68"/>
        <v>0</v>
      </c>
      <c r="BD53" s="44">
        <f t="shared" si="69"/>
        <v>0</v>
      </c>
      <c r="BE53" s="44">
        <f t="shared" si="70"/>
        <v>0</v>
      </c>
      <c r="BF53" s="44">
        <f t="shared" si="71"/>
        <v>0</v>
      </c>
      <c r="BG53" s="44">
        <f t="shared" si="72"/>
        <v>0</v>
      </c>
      <c r="BH53" s="44">
        <f t="shared" si="73"/>
        <v>0</v>
      </c>
      <c r="BI53" s="44">
        <f t="shared" si="74"/>
        <v>0</v>
      </c>
      <c r="BJ53" s="124">
        <f t="shared" si="75"/>
        <v>0</v>
      </c>
      <c r="BK53" s="44" t="str">
        <f t="shared" si="76"/>
        <v>0</v>
      </c>
    </row>
    <row r="54" spans="1:63" x14ac:dyDescent="0.3">
      <c r="A54" s="31"/>
      <c r="B54" s="37" t="str">
        <f t="shared" si="35"/>
        <v xml:space="preserve"> </v>
      </c>
      <c r="C54" s="23"/>
      <c r="D54" s="23"/>
      <c r="E54" s="112" t="str">
        <f t="shared" si="27"/>
        <v/>
      </c>
      <c r="F54" s="5" t="s">
        <v>14</v>
      </c>
      <c r="G54" s="46" t="str">
        <f t="shared" si="28"/>
        <v/>
      </c>
      <c r="H54" s="46" t="str">
        <f t="shared" si="29"/>
        <v/>
      </c>
      <c r="I54" s="46">
        <f t="shared" si="36"/>
        <v>0</v>
      </c>
      <c r="J54" s="46">
        <f t="shared" si="37"/>
        <v>0</v>
      </c>
      <c r="K54" s="46" t="str">
        <f t="shared" si="30"/>
        <v/>
      </c>
      <c r="L54" s="8" t="s">
        <v>14</v>
      </c>
      <c r="M54" s="5"/>
      <c r="N54" s="112" t="str">
        <f t="shared" si="77"/>
        <v/>
      </c>
      <c r="O54" s="112" t="str">
        <f t="shared" si="38"/>
        <v/>
      </c>
      <c r="P54" s="112" t="str">
        <f t="shared" si="31"/>
        <v/>
      </c>
      <c r="Q54" s="112"/>
      <c r="R54" s="5"/>
      <c r="S54" s="112" t="str">
        <f t="shared" si="32"/>
        <v/>
      </c>
      <c r="T54" s="44">
        <f t="shared" si="33"/>
        <v>0</v>
      </c>
      <c r="U54" s="44">
        <f t="shared" si="34"/>
        <v>0</v>
      </c>
      <c r="V54" s="44">
        <f t="shared" si="39"/>
        <v>0</v>
      </c>
      <c r="W54" s="130">
        <f t="shared" si="40"/>
        <v>0</v>
      </c>
      <c r="X54" s="44">
        <f t="shared" si="41"/>
        <v>0</v>
      </c>
      <c r="Y54" s="44">
        <f t="shared" si="42"/>
        <v>0</v>
      </c>
      <c r="Z54" s="44">
        <f t="shared" si="43"/>
        <v>0</v>
      </c>
      <c r="AA54" s="44"/>
      <c r="AB54" s="44"/>
      <c r="AC54" s="44"/>
      <c r="AD54" s="44"/>
      <c r="AE54" s="44">
        <f t="shared" si="44"/>
        <v>0</v>
      </c>
      <c r="AF54" s="44">
        <f t="shared" si="45"/>
        <v>0</v>
      </c>
      <c r="AG54" s="44">
        <f t="shared" si="46"/>
        <v>0</v>
      </c>
      <c r="AH54" s="44">
        <f t="shared" si="47"/>
        <v>0</v>
      </c>
      <c r="AI54" s="44">
        <f t="shared" si="48"/>
        <v>0</v>
      </c>
      <c r="AJ54" s="44" t="str">
        <f t="shared" si="49"/>
        <v/>
      </c>
      <c r="AK54" s="44">
        <f t="shared" si="50"/>
        <v>0</v>
      </c>
      <c r="AL54" s="44">
        <f t="shared" si="51"/>
        <v>0</v>
      </c>
      <c r="AM54" s="44">
        <f t="shared" si="52"/>
        <v>0</v>
      </c>
      <c r="AN54" s="44">
        <f t="shared" si="53"/>
        <v>0</v>
      </c>
      <c r="AO54" s="44">
        <f t="shared" si="54"/>
        <v>0</v>
      </c>
      <c r="AP54" s="44">
        <f t="shared" si="55"/>
        <v>0</v>
      </c>
      <c r="AQ54" s="44">
        <f t="shared" si="56"/>
        <v>0</v>
      </c>
      <c r="AR54" s="44">
        <f t="shared" si="57"/>
        <v>0</v>
      </c>
      <c r="AS54" s="44">
        <f t="shared" si="58"/>
        <v>0</v>
      </c>
      <c r="AT54" s="44">
        <f t="shared" si="59"/>
        <v>0</v>
      </c>
      <c r="AU54" s="44">
        <f t="shared" si="60"/>
        <v>0</v>
      </c>
      <c r="AV54" s="44">
        <f t="shared" si="61"/>
        <v>0</v>
      </c>
      <c r="AW54" s="44">
        <f t="shared" si="62"/>
        <v>0</v>
      </c>
      <c r="AX54" s="44">
        <f t="shared" si="63"/>
        <v>0</v>
      </c>
      <c r="AY54" s="44">
        <f t="shared" si="64"/>
        <v>0</v>
      </c>
      <c r="AZ54" s="44">
        <f t="shared" si="65"/>
        <v>0</v>
      </c>
      <c r="BA54" s="44">
        <f t="shared" si="66"/>
        <v>0</v>
      </c>
      <c r="BB54" s="44">
        <f t="shared" si="67"/>
        <v>0</v>
      </c>
      <c r="BC54" s="44">
        <f t="shared" si="68"/>
        <v>0</v>
      </c>
      <c r="BD54" s="44">
        <f t="shared" si="69"/>
        <v>0</v>
      </c>
      <c r="BE54" s="44">
        <f t="shared" si="70"/>
        <v>0</v>
      </c>
      <c r="BF54" s="44">
        <f t="shared" si="71"/>
        <v>0</v>
      </c>
      <c r="BG54" s="44">
        <f t="shared" si="72"/>
        <v>0</v>
      </c>
      <c r="BH54" s="44">
        <f t="shared" si="73"/>
        <v>0</v>
      </c>
      <c r="BI54" s="44">
        <f t="shared" si="74"/>
        <v>0</v>
      </c>
      <c r="BJ54" s="124">
        <f t="shared" si="75"/>
        <v>0</v>
      </c>
      <c r="BK54" s="44" t="str">
        <f t="shared" si="76"/>
        <v>0</v>
      </c>
    </row>
    <row r="55" spans="1:63" x14ac:dyDescent="0.3">
      <c r="A55" s="31"/>
      <c r="B55" s="37" t="str">
        <f t="shared" si="35"/>
        <v xml:space="preserve"> </v>
      </c>
      <c r="C55" s="23"/>
      <c r="D55" s="23"/>
      <c r="E55" s="112" t="str">
        <f t="shared" si="27"/>
        <v/>
      </c>
      <c r="F55" s="5" t="s">
        <v>14</v>
      </c>
      <c r="G55" s="46" t="str">
        <f t="shared" si="28"/>
        <v/>
      </c>
      <c r="H55" s="46" t="str">
        <f t="shared" si="29"/>
        <v/>
      </c>
      <c r="I55" s="46">
        <f t="shared" si="36"/>
        <v>0</v>
      </c>
      <c r="J55" s="46">
        <f t="shared" si="37"/>
        <v>0</v>
      </c>
      <c r="K55" s="46" t="str">
        <f t="shared" si="30"/>
        <v/>
      </c>
      <c r="L55" s="8" t="s">
        <v>14</v>
      </c>
      <c r="M55" s="5"/>
      <c r="N55" s="112" t="str">
        <f t="shared" si="77"/>
        <v/>
      </c>
      <c r="O55" s="112" t="str">
        <f t="shared" si="38"/>
        <v/>
      </c>
      <c r="P55" s="112" t="str">
        <f t="shared" si="31"/>
        <v/>
      </c>
      <c r="Q55" s="112"/>
      <c r="R55" s="5"/>
      <c r="S55" s="112" t="str">
        <f t="shared" si="32"/>
        <v/>
      </c>
      <c r="T55" s="44">
        <f t="shared" si="33"/>
        <v>0</v>
      </c>
      <c r="U55" s="44">
        <f t="shared" si="34"/>
        <v>0</v>
      </c>
      <c r="V55" s="44">
        <f t="shared" si="39"/>
        <v>0</v>
      </c>
      <c r="W55" s="130">
        <f t="shared" si="40"/>
        <v>0</v>
      </c>
      <c r="X55" s="44">
        <f t="shared" si="41"/>
        <v>0</v>
      </c>
      <c r="Y55" s="44">
        <f t="shared" si="42"/>
        <v>0</v>
      </c>
      <c r="Z55" s="44">
        <f t="shared" si="43"/>
        <v>0</v>
      </c>
      <c r="AA55" s="44"/>
      <c r="AB55" s="44"/>
      <c r="AC55" s="44"/>
      <c r="AD55" s="44"/>
      <c r="AE55" s="44">
        <f t="shared" si="44"/>
        <v>0</v>
      </c>
      <c r="AF55" s="44">
        <f t="shared" si="45"/>
        <v>0</v>
      </c>
      <c r="AG55" s="44">
        <f t="shared" si="46"/>
        <v>0</v>
      </c>
      <c r="AH55" s="44">
        <f t="shared" si="47"/>
        <v>0</v>
      </c>
      <c r="AI55" s="44">
        <f t="shared" si="48"/>
        <v>0</v>
      </c>
      <c r="AJ55" s="44" t="str">
        <f t="shared" si="49"/>
        <v/>
      </c>
      <c r="AK55" s="44">
        <f t="shared" si="50"/>
        <v>0</v>
      </c>
      <c r="AL55" s="44">
        <f t="shared" si="51"/>
        <v>0</v>
      </c>
      <c r="AM55" s="44">
        <f t="shared" si="52"/>
        <v>0</v>
      </c>
      <c r="AN55" s="44">
        <f t="shared" si="53"/>
        <v>0</v>
      </c>
      <c r="AO55" s="44">
        <f t="shared" si="54"/>
        <v>0</v>
      </c>
      <c r="AP55" s="44">
        <f t="shared" si="55"/>
        <v>0</v>
      </c>
      <c r="AQ55" s="44">
        <f t="shared" si="56"/>
        <v>0</v>
      </c>
      <c r="AR55" s="44">
        <f t="shared" si="57"/>
        <v>0</v>
      </c>
      <c r="AS55" s="44">
        <f t="shared" si="58"/>
        <v>0</v>
      </c>
      <c r="AT55" s="44">
        <f t="shared" si="59"/>
        <v>0</v>
      </c>
      <c r="AU55" s="44">
        <f t="shared" si="60"/>
        <v>0</v>
      </c>
      <c r="AV55" s="44">
        <f t="shared" si="61"/>
        <v>0</v>
      </c>
      <c r="AW55" s="44">
        <f t="shared" si="62"/>
        <v>0</v>
      </c>
      <c r="AX55" s="44">
        <f t="shared" si="63"/>
        <v>0</v>
      </c>
      <c r="AY55" s="44">
        <f t="shared" si="64"/>
        <v>0</v>
      </c>
      <c r="AZ55" s="44">
        <f t="shared" si="65"/>
        <v>0</v>
      </c>
      <c r="BA55" s="44">
        <f t="shared" si="66"/>
        <v>0</v>
      </c>
      <c r="BB55" s="44">
        <f t="shared" si="67"/>
        <v>0</v>
      </c>
      <c r="BC55" s="44">
        <f t="shared" si="68"/>
        <v>0</v>
      </c>
      <c r="BD55" s="44">
        <f t="shared" si="69"/>
        <v>0</v>
      </c>
      <c r="BE55" s="44">
        <f t="shared" si="70"/>
        <v>0</v>
      </c>
      <c r="BF55" s="44">
        <f t="shared" si="71"/>
        <v>0</v>
      </c>
      <c r="BG55" s="44">
        <f t="shared" si="72"/>
        <v>0</v>
      </c>
      <c r="BH55" s="44">
        <f t="shared" si="73"/>
        <v>0</v>
      </c>
      <c r="BI55" s="44">
        <f t="shared" si="74"/>
        <v>0</v>
      </c>
      <c r="BJ55" s="124">
        <f t="shared" si="75"/>
        <v>0</v>
      </c>
      <c r="BK55" s="44" t="str">
        <f t="shared" si="76"/>
        <v>0</v>
      </c>
    </row>
    <row r="56" spans="1:63" x14ac:dyDescent="0.3">
      <c r="A56" s="31"/>
      <c r="B56" s="37" t="str">
        <f t="shared" si="35"/>
        <v xml:space="preserve"> </v>
      </c>
      <c r="C56" s="23"/>
      <c r="D56" s="23"/>
      <c r="E56" s="112" t="str">
        <f t="shared" si="27"/>
        <v/>
      </c>
      <c r="F56" s="5" t="s">
        <v>14</v>
      </c>
      <c r="G56" s="46" t="str">
        <f t="shared" si="28"/>
        <v/>
      </c>
      <c r="H56" s="46" t="str">
        <f t="shared" si="29"/>
        <v/>
      </c>
      <c r="I56" s="46">
        <f t="shared" si="36"/>
        <v>0</v>
      </c>
      <c r="J56" s="46">
        <f t="shared" si="37"/>
        <v>0</v>
      </c>
      <c r="K56" s="46" t="str">
        <f t="shared" si="30"/>
        <v/>
      </c>
      <c r="L56" s="8" t="s">
        <v>14</v>
      </c>
      <c r="M56" s="5"/>
      <c r="N56" s="112" t="str">
        <f t="shared" si="77"/>
        <v/>
      </c>
      <c r="O56" s="112" t="str">
        <f t="shared" si="38"/>
        <v/>
      </c>
      <c r="P56" s="112" t="str">
        <f t="shared" si="31"/>
        <v/>
      </c>
      <c r="Q56" s="112"/>
      <c r="R56" s="5"/>
      <c r="S56" s="112" t="str">
        <f t="shared" si="32"/>
        <v/>
      </c>
      <c r="T56" s="44">
        <f t="shared" si="33"/>
        <v>0</v>
      </c>
      <c r="U56" s="44">
        <f t="shared" si="34"/>
        <v>0</v>
      </c>
      <c r="V56" s="44">
        <f t="shared" si="39"/>
        <v>0</v>
      </c>
      <c r="W56" s="130">
        <f t="shared" si="40"/>
        <v>0</v>
      </c>
      <c r="X56" s="44">
        <f t="shared" si="41"/>
        <v>0</v>
      </c>
      <c r="Y56" s="44">
        <f t="shared" si="42"/>
        <v>0</v>
      </c>
      <c r="Z56" s="44">
        <f t="shared" si="43"/>
        <v>0</v>
      </c>
      <c r="AA56" s="44"/>
      <c r="AB56" s="44"/>
      <c r="AC56" s="44"/>
      <c r="AD56" s="44"/>
      <c r="AE56" s="44">
        <f t="shared" si="44"/>
        <v>0</v>
      </c>
      <c r="AF56" s="44">
        <f t="shared" si="45"/>
        <v>0</v>
      </c>
      <c r="AG56" s="44">
        <f t="shared" si="46"/>
        <v>0</v>
      </c>
      <c r="AH56" s="44">
        <f t="shared" si="47"/>
        <v>0</v>
      </c>
      <c r="AI56" s="44">
        <f t="shared" si="48"/>
        <v>0</v>
      </c>
      <c r="AJ56" s="44" t="str">
        <f t="shared" si="49"/>
        <v/>
      </c>
      <c r="AK56" s="44">
        <f t="shared" si="50"/>
        <v>0</v>
      </c>
      <c r="AL56" s="44">
        <f t="shared" si="51"/>
        <v>0</v>
      </c>
      <c r="AM56" s="44">
        <f t="shared" si="52"/>
        <v>0</v>
      </c>
      <c r="AN56" s="44">
        <f t="shared" si="53"/>
        <v>0</v>
      </c>
      <c r="AO56" s="44">
        <f t="shared" si="54"/>
        <v>0</v>
      </c>
      <c r="AP56" s="44">
        <f t="shared" si="55"/>
        <v>0</v>
      </c>
      <c r="AQ56" s="44">
        <f t="shared" si="56"/>
        <v>0</v>
      </c>
      <c r="AR56" s="44">
        <f t="shared" si="57"/>
        <v>0</v>
      </c>
      <c r="AS56" s="44">
        <f t="shared" si="58"/>
        <v>0</v>
      </c>
      <c r="AT56" s="44">
        <f t="shared" si="59"/>
        <v>0</v>
      </c>
      <c r="AU56" s="44">
        <f t="shared" si="60"/>
        <v>0</v>
      </c>
      <c r="AV56" s="44">
        <f t="shared" si="61"/>
        <v>0</v>
      </c>
      <c r="AW56" s="44">
        <f t="shared" si="62"/>
        <v>0</v>
      </c>
      <c r="AX56" s="44">
        <f t="shared" si="63"/>
        <v>0</v>
      </c>
      <c r="AY56" s="44">
        <f t="shared" si="64"/>
        <v>0</v>
      </c>
      <c r="AZ56" s="44">
        <f t="shared" si="65"/>
        <v>0</v>
      </c>
      <c r="BA56" s="44">
        <f t="shared" si="66"/>
        <v>0</v>
      </c>
      <c r="BB56" s="44">
        <f t="shared" si="67"/>
        <v>0</v>
      </c>
      <c r="BC56" s="44">
        <f t="shared" si="68"/>
        <v>0</v>
      </c>
      <c r="BD56" s="44">
        <f t="shared" si="69"/>
        <v>0</v>
      </c>
      <c r="BE56" s="44">
        <f t="shared" si="70"/>
        <v>0</v>
      </c>
      <c r="BF56" s="44">
        <f t="shared" si="71"/>
        <v>0</v>
      </c>
      <c r="BG56" s="44">
        <f t="shared" si="72"/>
        <v>0</v>
      </c>
      <c r="BH56" s="44">
        <f t="shared" si="73"/>
        <v>0</v>
      </c>
      <c r="BI56" s="44">
        <f t="shared" si="74"/>
        <v>0</v>
      </c>
      <c r="BJ56" s="124">
        <f t="shared" si="75"/>
        <v>0</v>
      </c>
      <c r="BK56" s="44" t="str">
        <f t="shared" si="76"/>
        <v>0</v>
      </c>
    </row>
    <row r="57" spans="1:63" x14ac:dyDescent="0.3">
      <c r="A57" s="31"/>
      <c r="B57" s="37" t="str">
        <f t="shared" si="35"/>
        <v xml:space="preserve"> </v>
      </c>
      <c r="C57" s="23"/>
      <c r="D57" s="23"/>
      <c r="E57" s="112" t="str">
        <f t="shared" si="27"/>
        <v/>
      </c>
      <c r="F57" s="5" t="s">
        <v>14</v>
      </c>
      <c r="G57" s="46" t="str">
        <f t="shared" si="28"/>
        <v/>
      </c>
      <c r="H57" s="46" t="str">
        <f t="shared" si="29"/>
        <v/>
      </c>
      <c r="I57" s="46">
        <f t="shared" si="36"/>
        <v>0</v>
      </c>
      <c r="J57" s="46">
        <f t="shared" si="37"/>
        <v>0</v>
      </c>
      <c r="K57" s="46" t="str">
        <f t="shared" si="30"/>
        <v/>
      </c>
      <c r="L57" s="8" t="s">
        <v>14</v>
      </c>
      <c r="M57" s="5"/>
      <c r="N57" s="112" t="str">
        <f t="shared" si="77"/>
        <v/>
      </c>
      <c r="O57" s="112" t="str">
        <f t="shared" si="38"/>
        <v/>
      </c>
      <c r="P57" s="112" t="str">
        <f t="shared" si="31"/>
        <v/>
      </c>
      <c r="Q57" s="112"/>
      <c r="R57" s="5"/>
      <c r="S57" s="112" t="str">
        <f t="shared" si="32"/>
        <v/>
      </c>
      <c r="T57" s="44">
        <f t="shared" si="33"/>
        <v>0</v>
      </c>
      <c r="U57" s="44">
        <f t="shared" si="34"/>
        <v>0</v>
      </c>
      <c r="V57" s="44">
        <f t="shared" si="39"/>
        <v>0</v>
      </c>
      <c r="W57" s="130">
        <f t="shared" si="40"/>
        <v>0</v>
      </c>
      <c r="X57" s="44">
        <f t="shared" si="41"/>
        <v>0</v>
      </c>
      <c r="Y57" s="44">
        <f t="shared" si="42"/>
        <v>0</v>
      </c>
      <c r="Z57" s="44">
        <f t="shared" si="43"/>
        <v>0</v>
      </c>
      <c r="AA57" s="44"/>
      <c r="AB57" s="44"/>
      <c r="AC57" s="44"/>
      <c r="AD57" s="44"/>
      <c r="AE57" s="44">
        <f t="shared" si="44"/>
        <v>0</v>
      </c>
      <c r="AF57" s="44">
        <f t="shared" si="45"/>
        <v>0</v>
      </c>
      <c r="AG57" s="44">
        <f t="shared" si="46"/>
        <v>0</v>
      </c>
      <c r="AH57" s="44">
        <f t="shared" si="47"/>
        <v>0</v>
      </c>
      <c r="AI57" s="44">
        <f t="shared" si="48"/>
        <v>0</v>
      </c>
      <c r="AJ57" s="44" t="str">
        <f t="shared" si="49"/>
        <v/>
      </c>
      <c r="AK57" s="44">
        <f t="shared" si="50"/>
        <v>0</v>
      </c>
      <c r="AL57" s="44">
        <f t="shared" si="51"/>
        <v>0</v>
      </c>
      <c r="AM57" s="44">
        <f t="shared" si="52"/>
        <v>0</v>
      </c>
      <c r="AN57" s="44">
        <f t="shared" si="53"/>
        <v>0</v>
      </c>
      <c r="AO57" s="44">
        <f t="shared" si="54"/>
        <v>0</v>
      </c>
      <c r="AP57" s="44">
        <f t="shared" si="55"/>
        <v>0</v>
      </c>
      <c r="AQ57" s="44">
        <f t="shared" si="56"/>
        <v>0</v>
      </c>
      <c r="AR57" s="44">
        <f t="shared" si="57"/>
        <v>0</v>
      </c>
      <c r="AS57" s="44">
        <f t="shared" si="58"/>
        <v>0</v>
      </c>
      <c r="AT57" s="44">
        <f t="shared" si="59"/>
        <v>0</v>
      </c>
      <c r="AU57" s="44">
        <f t="shared" si="60"/>
        <v>0</v>
      </c>
      <c r="AV57" s="44">
        <f t="shared" si="61"/>
        <v>0</v>
      </c>
      <c r="AW57" s="44">
        <f t="shared" si="62"/>
        <v>0</v>
      </c>
      <c r="AX57" s="44">
        <f t="shared" si="63"/>
        <v>0</v>
      </c>
      <c r="AY57" s="44">
        <f t="shared" si="64"/>
        <v>0</v>
      </c>
      <c r="AZ57" s="44">
        <f t="shared" si="65"/>
        <v>0</v>
      </c>
      <c r="BA57" s="44">
        <f t="shared" si="66"/>
        <v>0</v>
      </c>
      <c r="BB57" s="44">
        <f t="shared" si="67"/>
        <v>0</v>
      </c>
      <c r="BC57" s="44">
        <f t="shared" si="68"/>
        <v>0</v>
      </c>
      <c r="BD57" s="44">
        <f t="shared" si="69"/>
        <v>0</v>
      </c>
      <c r="BE57" s="44">
        <f t="shared" si="70"/>
        <v>0</v>
      </c>
      <c r="BF57" s="44">
        <f t="shared" si="71"/>
        <v>0</v>
      </c>
      <c r="BG57" s="44">
        <f t="shared" si="72"/>
        <v>0</v>
      </c>
      <c r="BH57" s="44">
        <f t="shared" si="73"/>
        <v>0</v>
      </c>
      <c r="BI57" s="44">
        <f t="shared" si="74"/>
        <v>0</v>
      </c>
      <c r="BJ57" s="124">
        <f t="shared" si="75"/>
        <v>0</v>
      </c>
      <c r="BK57" s="44" t="str">
        <f t="shared" si="76"/>
        <v>0</v>
      </c>
    </row>
    <row r="58" spans="1:63" x14ac:dyDescent="0.3">
      <c r="A58" s="31"/>
      <c r="B58" s="37" t="str">
        <f t="shared" si="35"/>
        <v xml:space="preserve"> </v>
      </c>
      <c r="C58" s="23"/>
      <c r="D58" s="23"/>
      <c r="E58" s="112" t="str">
        <f t="shared" si="27"/>
        <v/>
      </c>
      <c r="F58" s="5" t="s">
        <v>14</v>
      </c>
      <c r="G58" s="46" t="str">
        <f t="shared" si="28"/>
        <v/>
      </c>
      <c r="H58" s="46" t="str">
        <f t="shared" si="29"/>
        <v/>
      </c>
      <c r="I58" s="46">
        <f t="shared" si="36"/>
        <v>0</v>
      </c>
      <c r="J58" s="46">
        <f t="shared" si="37"/>
        <v>0</v>
      </c>
      <c r="K58" s="46" t="str">
        <f t="shared" si="30"/>
        <v/>
      </c>
      <c r="L58" s="8" t="s">
        <v>14</v>
      </c>
      <c r="M58" s="5"/>
      <c r="N58" s="112" t="str">
        <f t="shared" si="77"/>
        <v/>
      </c>
      <c r="O58" s="112" t="str">
        <f t="shared" si="38"/>
        <v/>
      </c>
      <c r="P58" s="112" t="str">
        <f t="shared" si="31"/>
        <v/>
      </c>
      <c r="Q58" s="112"/>
      <c r="R58" s="5"/>
      <c r="S58" s="112" t="str">
        <f t="shared" si="32"/>
        <v/>
      </c>
      <c r="T58" s="44">
        <f t="shared" si="33"/>
        <v>0</v>
      </c>
      <c r="U58" s="44">
        <f t="shared" si="34"/>
        <v>0</v>
      </c>
      <c r="V58" s="44">
        <f t="shared" si="39"/>
        <v>0</v>
      </c>
      <c r="W58" s="130">
        <f t="shared" si="40"/>
        <v>0</v>
      </c>
      <c r="X58" s="44">
        <f t="shared" si="41"/>
        <v>0</v>
      </c>
      <c r="Y58" s="44">
        <f t="shared" si="42"/>
        <v>0</v>
      </c>
      <c r="Z58" s="44">
        <f t="shared" si="43"/>
        <v>0</v>
      </c>
      <c r="AA58" s="44"/>
      <c r="AB58" s="44"/>
      <c r="AC58" s="44"/>
      <c r="AD58" s="44"/>
      <c r="AE58" s="44">
        <f t="shared" si="44"/>
        <v>0</v>
      </c>
      <c r="AF58" s="44">
        <f t="shared" si="45"/>
        <v>0</v>
      </c>
      <c r="AG58" s="44">
        <f t="shared" si="46"/>
        <v>0</v>
      </c>
      <c r="AH58" s="44">
        <f t="shared" si="47"/>
        <v>0</v>
      </c>
      <c r="AI58" s="44">
        <f t="shared" si="48"/>
        <v>0</v>
      </c>
      <c r="AJ58" s="44" t="str">
        <f t="shared" si="49"/>
        <v/>
      </c>
      <c r="AK58" s="44">
        <f t="shared" si="50"/>
        <v>0</v>
      </c>
      <c r="AL58" s="44">
        <f t="shared" si="51"/>
        <v>0</v>
      </c>
      <c r="AM58" s="44">
        <f t="shared" si="52"/>
        <v>0</v>
      </c>
      <c r="AN58" s="44">
        <f t="shared" si="53"/>
        <v>0</v>
      </c>
      <c r="AO58" s="44">
        <f t="shared" si="54"/>
        <v>0</v>
      </c>
      <c r="AP58" s="44">
        <f t="shared" si="55"/>
        <v>0</v>
      </c>
      <c r="AQ58" s="44">
        <f t="shared" si="56"/>
        <v>0</v>
      </c>
      <c r="AR58" s="44">
        <f t="shared" si="57"/>
        <v>0</v>
      </c>
      <c r="AS58" s="44">
        <f t="shared" si="58"/>
        <v>0</v>
      </c>
      <c r="AT58" s="44">
        <f t="shared" si="59"/>
        <v>0</v>
      </c>
      <c r="AU58" s="44">
        <f t="shared" si="60"/>
        <v>0</v>
      </c>
      <c r="AV58" s="44">
        <f t="shared" si="61"/>
        <v>0</v>
      </c>
      <c r="AW58" s="44">
        <f t="shared" si="62"/>
        <v>0</v>
      </c>
      <c r="AX58" s="44">
        <f t="shared" si="63"/>
        <v>0</v>
      </c>
      <c r="AY58" s="44">
        <f t="shared" si="64"/>
        <v>0</v>
      </c>
      <c r="AZ58" s="44">
        <f t="shared" si="65"/>
        <v>0</v>
      </c>
      <c r="BA58" s="44">
        <f t="shared" si="66"/>
        <v>0</v>
      </c>
      <c r="BB58" s="44">
        <f t="shared" si="67"/>
        <v>0</v>
      </c>
      <c r="BC58" s="44">
        <f t="shared" si="68"/>
        <v>0</v>
      </c>
      <c r="BD58" s="44">
        <f t="shared" si="69"/>
        <v>0</v>
      </c>
      <c r="BE58" s="44">
        <f t="shared" si="70"/>
        <v>0</v>
      </c>
      <c r="BF58" s="44">
        <f t="shared" si="71"/>
        <v>0</v>
      </c>
      <c r="BG58" s="44">
        <f t="shared" si="72"/>
        <v>0</v>
      </c>
      <c r="BH58" s="44">
        <f t="shared" si="73"/>
        <v>0</v>
      </c>
      <c r="BI58" s="44">
        <f t="shared" si="74"/>
        <v>0</v>
      </c>
      <c r="BJ58" s="124">
        <f t="shared" si="75"/>
        <v>0</v>
      </c>
      <c r="BK58" s="44" t="str">
        <f t="shared" si="76"/>
        <v>0</v>
      </c>
    </row>
    <row r="59" spans="1:63" x14ac:dyDescent="0.3">
      <c r="A59" s="31"/>
      <c r="B59" s="37" t="str">
        <f t="shared" si="35"/>
        <v xml:space="preserve"> </v>
      </c>
      <c r="C59" s="23"/>
      <c r="D59" s="23"/>
      <c r="E59" s="112" t="str">
        <f t="shared" si="27"/>
        <v/>
      </c>
      <c r="F59" s="5" t="s">
        <v>14</v>
      </c>
      <c r="G59" s="46" t="str">
        <f t="shared" si="28"/>
        <v/>
      </c>
      <c r="H59" s="46" t="str">
        <f t="shared" si="29"/>
        <v/>
      </c>
      <c r="I59" s="46">
        <f t="shared" si="36"/>
        <v>0</v>
      </c>
      <c r="J59" s="46">
        <f t="shared" si="37"/>
        <v>0</v>
      </c>
      <c r="K59" s="46" t="str">
        <f t="shared" si="30"/>
        <v/>
      </c>
      <c r="L59" s="8" t="s">
        <v>14</v>
      </c>
      <c r="M59" s="5"/>
      <c r="N59" s="112" t="str">
        <f t="shared" si="77"/>
        <v/>
      </c>
      <c r="O59" s="112" t="str">
        <f t="shared" si="38"/>
        <v/>
      </c>
      <c r="P59" s="112" t="str">
        <f t="shared" si="31"/>
        <v/>
      </c>
      <c r="Q59" s="112"/>
      <c r="R59" s="5"/>
      <c r="S59" s="112" t="str">
        <f t="shared" si="32"/>
        <v/>
      </c>
      <c r="T59" s="44">
        <f t="shared" si="33"/>
        <v>0</v>
      </c>
      <c r="U59" s="44">
        <f t="shared" si="34"/>
        <v>0</v>
      </c>
      <c r="V59" s="44">
        <f t="shared" si="39"/>
        <v>0</v>
      </c>
      <c r="W59" s="130">
        <f t="shared" si="40"/>
        <v>0</v>
      </c>
      <c r="X59" s="44">
        <f t="shared" si="41"/>
        <v>0</v>
      </c>
      <c r="Y59" s="44">
        <f t="shared" si="42"/>
        <v>0</v>
      </c>
      <c r="Z59" s="44">
        <f t="shared" si="43"/>
        <v>0</v>
      </c>
      <c r="AA59" s="44"/>
      <c r="AB59" s="44"/>
      <c r="AC59" s="44"/>
      <c r="AD59" s="44"/>
      <c r="AE59" s="44">
        <f t="shared" si="44"/>
        <v>0</v>
      </c>
      <c r="AF59" s="44">
        <f t="shared" si="45"/>
        <v>0</v>
      </c>
      <c r="AG59" s="44">
        <f t="shared" si="46"/>
        <v>0</v>
      </c>
      <c r="AH59" s="44">
        <f t="shared" si="47"/>
        <v>0</v>
      </c>
      <c r="AI59" s="44">
        <f t="shared" si="48"/>
        <v>0</v>
      </c>
      <c r="AJ59" s="44" t="str">
        <f t="shared" si="49"/>
        <v/>
      </c>
      <c r="AK59" s="44">
        <f t="shared" si="50"/>
        <v>0</v>
      </c>
      <c r="AL59" s="44">
        <f t="shared" si="51"/>
        <v>0</v>
      </c>
      <c r="AM59" s="44">
        <f t="shared" si="52"/>
        <v>0</v>
      </c>
      <c r="AN59" s="44">
        <f t="shared" si="53"/>
        <v>0</v>
      </c>
      <c r="AO59" s="44">
        <f t="shared" si="54"/>
        <v>0</v>
      </c>
      <c r="AP59" s="44">
        <f t="shared" si="55"/>
        <v>0</v>
      </c>
      <c r="AQ59" s="44">
        <f t="shared" si="56"/>
        <v>0</v>
      </c>
      <c r="AR59" s="44">
        <f t="shared" si="57"/>
        <v>0</v>
      </c>
      <c r="AS59" s="44">
        <f t="shared" si="58"/>
        <v>0</v>
      </c>
      <c r="AT59" s="44">
        <f t="shared" si="59"/>
        <v>0</v>
      </c>
      <c r="AU59" s="44">
        <f t="shared" si="60"/>
        <v>0</v>
      </c>
      <c r="AV59" s="44">
        <f t="shared" si="61"/>
        <v>0</v>
      </c>
      <c r="AW59" s="44">
        <f t="shared" si="62"/>
        <v>0</v>
      </c>
      <c r="AX59" s="44">
        <f t="shared" si="63"/>
        <v>0</v>
      </c>
      <c r="AY59" s="44">
        <f t="shared" si="64"/>
        <v>0</v>
      </c>
      <c r="AZ59" s="44">
        <f t="shared" si="65"/>
        <v>0</v>
      </c>
      <c r="BA59" s="44">
        <f t="shared" si="66"/>
        <v>0</v>
      </c>
      <c r="BB59" s="44">
        <f t="shared" si="67"/>
        <v>0</v>
      </c>
      <c r="BC59" s="44">
        <f t="shared" si="68"/>
        <v>0</v>
      </c>
      <c r="BD59" s="44">
        <f t="shared" si="69"/>
        <v>0</v>
      </c>
      <c r="BE59" s="44">
        <f t="shared" si="70"/>
        <v>0</v>
      </c>
      <c r="BF59" s="44">
        <f t="shared" si="71"/>
        <v>0</v>
      </c>
      <c r="BG59" s="44">
        <f t="shared" si="72"/>
        <v>0</v>
      </c>
      <c r="BH59" s="44">
        <f t="shared" si="73"/>
        <v>0</v>
      </c>
      <c r="BI59" s="44">
        <f t="shared" si="74"/>
        <v>0</v>
      </c>
      <c r="BJ59" s="124">
        <f t="shared" si="75"/>
        <v>0</v>
      </c>
      <c r="BK59" s="44" t="str">
        <f t="shared" si="76"/>
        <v>0</v>
      </c>
    </row>
    <row r="60" spans="1:63" x14ac:dyDescent="0.3">
      <c r="A60" s="31"/>
      <c r="B60" s="37" t="str">
        <f t="shared" si="35"/>
        <v xml:space="preserve"> </v>
      </c>
      <c r="C60" s="23"/>
      <c r="D60" s="23"/>
      <c r="E60" s="112" t="str">
        <f t="shared" si="27"/>
        <v/>
      </c>
      <c r="F60" s="5" t="s">
        <v>14</v>
      </c>
      <c r="G60" s="46" t="str">
        <f t="shared" si="28"/>
        <v/>
      </c>
      <c r="H60" s="46" t="str">
        <f t="shared" si="29"/>
        <v/>
      </c>
      <c r="I60" s="46">
        <f t="shared" si="36"/>
        <v>0</v>
      </c>
      <c r="J60" s="46">
        <f t="shared" si="37"/>
        <v>0</v>
      </c>
      <c r="K60" s="46" t="str">
        <f t="shared" si="30"/>
        <v/>
      </c>
      <c r="L60" s="8" t="s">
        <v>14</v>
      </c>
      <c r="M60" s="5"/>
      <c r="N60" s="112" t="str">
        <f t="shared" si="77"/>
        <v/>
      </c>
      <c r="O60" s="112" t="str">
        <f t="shared" si="38"/>
        <v/>
      </c>
      <c r="P60" s="112" t="str">
        <f t="shared" si="31"/>
        <v/>
      </c>
      <c r="Q60" s="112"/>
      <c r="R60" s="5"/>
      <c r="S60" s="112" t="str">
        <f t="shared" si="32"/>
        <v/>
      </c>
      <c r="T60" s="44">
        <f t="shared" si="33"/>
        <v>0</v>
      </c>
      <c r="U60" s="44">
        <f t="shared" si="34"/>
        <v>0</v>
      </c>
      <c r="V60" s="44">
        <f t="shared" si="39"/>
        <v>0</v>
      </c>
      <c r="W60" s="130">
        <f t="shared" si="40"/>
        <v>0</v>
      </c>
      <c r="X60" s="44">
        <f t="shared" si="41"/>
        <v>0</v>
      </c>
      <c r="Y60" s="44">
        <f t="shared" si="42"/>
        <v>0</v>
      </c>
      <c r="Z60" s="44">
        <f t="shared" si="43"/>
        <v>0</v>
      </c>
      <c r="AA60" s="44"/>
      <c r="AB60" s="44"/>
      <c r="AC60" s="44"/>
      <c r="AD60" s="44"/>
      <c r="AE60" s="44">
        <f t="shared" si="44"/>
        <v>0</v>
      </c>
      <c r="AF60" s="44">
        <f t="shared" si="45"/>
        <v>0</v>
      </c>
      <c r="AG60" s="44">
        <f t="shared" si="46"/>
        <v>0</v>
      </c>
      <c r="AH60" s="44">
        <f t="shared" si="47"/>
        <v>0</v>
      </c>
      <c r="AI60" s="44">
        <f t="shared" si="48"/>
        <v>0</v>
      </c>
      <c r="AJ60" s="44" t="str">
        <f t="shared" si="49"/>
        <v/>
      </c>
      <c r="AK60" s="44">
        <f t="shared" si="50"/>
        <v>0</v>
      </c>
      <c r="AL60" s="44">
        <f t="shared" si="51"/>
        <v>0</v>
      </c>
      <c r="AM60" s="44">
        <f t="shared" si="52"/>
        <v>0</v>
      </c>
      <c r="AN60" s="44">
        <f t="shared" si="53"/>
        <v>0</v>
      </c>
      <c r="AO60" s="44">
        <f t="shared" si="54"/>
        <v>0</v>
      </c>
      <c r="AP60" s="44">
        <f t="shared" si="55"/>
        <v>0</v>
      </c>
      <c r="AQ60" s="44">
        <f t="shared" si="56"/>
        <v>0</v>
      </c>
      <c r="AR60" s="44">
        <f t="shared" si="57"/>
        <v>0</v>
      </c>
      <c r="AS60" s="44">
        <f t="shared" si="58"/>
        <v>0</v>
      </c>
      <c r="AT60" s="44">
        <f t="shared" si="59"/>
        <v>0</v>
      </c>
      <c r="AU60" s="44">
        <f t="shared" si="60"/>
        <v>0</v>
      </c>
      <c r="AV60" s="44">
        <f t="shared" si="61"/>
        <v>0</v>
      </c>
      <c r="AW60" s="44">
        <f t="shared" si="62"/>
        <v>0</v>
      </c>
      <c r="AX60" s="44">
        <f t="shared" si="63"/>
        <v>0</v>
      </c>
      <c r="AY60" s="44">
        <f t="shared" si="64"/>
        <v>0</v>
      </c>
      <c r="AZ60" s="44">
        <f t="shared" si="65"/>
        <v>0</v>
      </c>
      <c r="BA60" s="44">
        <f t="shared" si="66"/>
        <v>0</v>
      </c>
      <c r="BB60" s="44">
        <f t="shared" si="67"/>
        <v>0</v>
      </c>
      <c r="BC60" s="44">
        <f t="shared" si="68"/>
        <v>0</v>
      </c>
      <c r="BD60" s="44">
        <f t="shared" si="69"/>
        <v>0</v>
      </c>
      <c r="BE60" s="44">
        <f t="shared" si="70"/>
        <v>0</v>
      </c>
      <c r="BF60" s="44">
        <f t="shared" si="71"/>
        <v>0</v>
      </c>
      <c r="BG60" s="44">
        <f t="shared" si="72"/>
        <v>0</v>
      </c>
      <c r="BH60" s="44">
        <f t="shared" si="73"/>
        <v>0</v>
      </c>
      <c r="BI60" s="44">
        <f t="shared" si="74"/>
        <v>0</v>
      </c>
      <c r="BJ60" s="124">
        <f t="shared" si="75"/>
        <v>0</v>
      </c>
      <c r="BK60" s="44" t="str">
        <f t="shared" si="76"/>
        <v>0</v>
      </c>
    </row>
    <row r="61" spans="1:63" x14ac:dyDescent="0.3">
      <c r="A61" s="31"/>
      <c r="B61" s="37" t="str">
        <f t="shared" si="35"/>
        <v xml:space="preserve"> </v>
      </c>
      <c r="C61" s="23"/>
      <c r="D61" s="23"/>
      <c r="E61" s="112" t="str">
        <f t="shared" ref="E61:E79" si="78">IFERROR(VLOOKUP(F61,new_accounts,2,FALSE),"")</f>
        <v/>
      </c>
      <c r="F61" s="5" t="s">
        <v>14</v>
      </c>
      <c r="G61" s="46" t="str">
        <f t="shared" ref="G61:G79" si="79">IFERROR(VLOOKUP($E$21,new_department,3,FALSE),"")</f>
        <v/>
      </c>
      <c r="H61" s="46" t="str">
        <f t="shared" ref="H61:H79" si="80">IFERROR(VLOOKUP($E$21,new_department,4,FALSE),"")</f>
        <v/>
      </c>
      <c r="I61" s="46">
        <f t="shared" si="36"/>
        <v>0</v>
      </c>
      <c r="J61" s="46">
        <f t="shared" si="37"/>
        <v>0</v>
      </c>
      <c r="K61" s="46" t="str">
        <f t="shared" ref="K61:K79" si="81">IFERROR(VLOOKUP(L61,new_workorder,2,FALSE),"")</f>
        <v/>
      </c>
      <c r="L61" s="8" t="s">
        <v>14</v>
      </c>
      <c r="M61" s="5"/>
      <c r="N61" s="112" t="str">
        <f t="shared" si="77"/>
        <v/>
      </c>
      <c r="O61" s="112" t="str">
        <f t="shared" si="38"/>
        <v/>
      </c>
      <c r="P61" s="112" t="str">
        <f t="shared" ref="P61:P79" si="82">IF(Q61&gt;0,Q61,IF(M61="","",IFERROR(IF(IFERROR(VLOOKUP(BK61,prijslijst_eigen,9,FALSE),"")&lt;&gt;"",IFERROR(VLOOKUP(BK61,prijslijst_eigen,9,FALSE),""),VLOOKUP(M61,lijst_resources,3,FALSE)),"")))</f>
        <v/>
      </c>
      <c r="Q61" s="112"/>
      <c r="R61" s="5"/>
      <c r="S61" s="112" t="str">
        <f t="shared" ref="S61:S79" si="83">IFERROR(VLOOKUP(P61,dekking,2,FALSE),"")</f>
        <v/>
      </c>
      <c r="T61" s="44">
        <f t="shared" ref="T61:T79" si="84">IFERROR(VLOOKUP(M61,tarief_itern,3,FALSE),0)</f>
        <v>0</v>
      </c>
      <c r="U61" s="44">
        <f t="shared" ref="U61:U79" si="85">IFERROR(INDEX( Prijslijst, MATCH(M61,Medewerkers,0), MATCH($M$21,Factuurregels,0) ),0)</f>
        <v>0</v>
      </c>
      <c r="V61" s="44">
        <f t="shared" si="39"/>
        <v>0</v>
      </c>
      <c r="W61" s="130">
        <f t="shared" si="40"/>
        <v>0</v>
      </c>
      <c r="X61" s="44">
        <f t="shared" si="41"/>
        <v>0</v>
      </c>
      <c r="Y61" s="44">
        <f t="shared" si="42"/>
        <v>0</v>
      </c>
      <c r="Z61" s="44">
        <f t="shared" si="43"/>
        <v>0</v>
      </c>
      <c r="AA61" s="44"/>
      <c r="AB61" s="44"/>
      <c r="AC61" s="44"/>
      <c r="AD61" s="44"/>
      <c r="AE61" s="44">
        <f t="shared" si="44"/>
        <v>0</v>
      </c>
      <c r="AF61" s="44">
        <f t="shared" si="45"/>
        <v>0</v>
      </c>
      <c r="AG61" s="44">
        <f t="shared" si="46"/>
        <v>0</v>
      </c>
      <c r="AH61" s="44">
        <f t="shared" si="47"/>
        <v>0</v>
      </c>
      <c r="AI61" s="44">
        <f t="shared" si="48"/>
        <v>0</v>
      </c>
      <c r="AJ61" s="44" t="str">
        <f t="shared" si="49"/>
        <v/>
      </c>
      <c r="AK61" s="44">
        <f t="shared" si="50"/>
        <v>0</v>
      </c>
      <c r="AL61" s="44">
        <f t="shared" si="51"/>
        <v>0</v>
      </c>
      <c r="AM61" s="44">
        <f t="shared" si="52"/>
        <v>0</v>
      </c>
      <c r="AN61" s="44">
        <f t="shared" si="53"/>
        <v>0</v>
      </c>
      <c r="AO61" s="44">
        <f t="shared" si="54"/>
        <v>0</v>
      </c>
      <c r="AP61" s="44">
        <f t="shared" si="55"/>
        <v>0</v>
      </c>
      <c r="AQ61" s="44">
        <f t="shared" si="56"/>
        <v>0</v>
      </c>
      <c r="AR61" s="44">
        <f t="shared" si="57"/>
        <v>0</v>
      </c>
      <c r="AS61" s="44">
        <f t="shared" si="58"/>
        <v>0</v>
      </c>
      <c r="AT61" s="44">
        <f t="shared" si="59"/>
        <v>0</v>
      </c>
      <c r="AU61" s="44">
        <f t="shared" si="60"/>
        <v>0</v>
      </c>
      <c r="AV61" s="44">
        <f t="shared" si="61"/>
        <v>0</v>
      </c>
      <c r="AW61" s="44">
        <f t="shared" si="62"/>
        <v>0</v>
      </c>
      <c r="AX61" s="44">
        <f t="shared" si="63"/>
        <v>0</v>
      </c>
      <c r="AY61" s="44">
        <f t="shared" si="64"/>
        <v>0</v>
      </c>
      <c r="AZ61" s="44">
        <f t="shared" si="65"/>
        <v>0</v>
      </c>
      <c r="BA61" s="44">
        <f t="shared" si="66"/>
        <v>0</v>
      </c>
      <c r="BB61" s="44">
        <f t="shared" si="67"/>
        <v>0</v>
      </c>
      <c r="BC61" s="44">
        <f t="shared" si="68"/>
        <v>0</v>
      </c>
      <c r="BD61" s="44">
        <f t="shared" si="69"/>
        <v>0</v>
      </c>
      <c r="BE61" s="44">
        <f t="shared" si="70"/>
        <v>0</v>
      </c>
      <c r="BF61" s="44">
        <f t="shared" si="71"/>
        <v>0</v>
      </c>
      <c r="BG61" s="44">
        <f t="shared" si="72"/>
        <v>0</v>
      </c>
      <c r="BH61" s="44">
        <f t="shared" si="73"/>
        <v>0</v>
      </c>
      <c r="BI61" s="44">
        <f t="shared" si="74"/>
        <v>0</v>
      </c>
      <c r="BJ61" s="124">
        <f t="shared" si="75"/>
        <v>0</v>
      </c>
      <c r="BK61" s="44" t="str">
        <f t="shared" si="76"/>
        <v>0</v>
      </c>
    </row>
    <row r="62" spans="1:63" x14ac:dyDescent="0.3">
      <c r="A62" s="31"/>
      <c r="B62" s="37" t="str">
        <f t="shared" si="35"/>
        <v xml:space="preserve"> </v>
      </c>
      <c r="C62" s="23"/>
      <c r="D62" s="23"/>
      <c r="E62" s="112" t="str">
        <f t="shared" si="78"/>
        <v/>
      </c>
      <c r="F62" s="5" t="s">
        <v>14</v>
      </c>
      <c r="G62" s="46" t="str">
        <f t="shared" si="79"/>
        <v/>
      </c>
      <c r="H62" s="46" t="str">
        <f t="shared" si="80"/>
        <v/>
      </c>
      <c r="I62" s="46">
        <f t="shared" si="36"/>
        <v>0</v>
      </c>
      <c r="J62" s="46">
        <f t="shared" si="37"/>
        <v>0</v>
      </c>
      <c r="K62" s="46" t="str">
        <f t="shared" si="81"/>
        <v/>
      </c>
      <c r="L62" s="8" t="s">
        <v>14</v>
      </c>
      <c r="M62" s="5"/>
      <c r="N62" s="112" t="str">
        <f t="shared" si="77"/>
        <v/>
      </c>
      <c r="O62" s="112" t="str">
        <f t="shared" si="38"/>
        <v/>
      </c>
      <c r="P62" s="112" t="str">
        <f t="shared" si="82"/>
        <v/>
      </c>
      <c r="Q62" s="112"/>
      <c r="R62" s="5"/>
      <c r="S62" s="112" t="str">
        <f t="shared" si="83"/>
        <v/>
      </c>
      <c r="T62" s="44">
        <f t="shared" si="84"/>
        <v>0</v>
      </c>
      <c r="U62" s="44">
        <f t="shared" si="85"/>
        <v>0</v>
      </c>
      <c r="V62" s="44">
        <f t="shared" si="39"/>
        <v>0</v>
      </c>
      <c r="W62" s="130">
        <f t="shared" si="40"/>
        <v>0</v>
      </c>
      <c r="X62" s="44">
        <f t="shared" si="41"/>
        <v>0</v>
      </c>
      <c r="Y62" s="44">
        <f t="shared" si="42"/>
        <v>0</v>
      </c>
      <c r="Z62" s="44">
        <f t="shared" si="43"/>
        <v>0</v>
      </c>
      <c r="AA62" s="44"/>
      <c r="AB62" s="44"/>
      <c r="AC62" s="44"/>
      <c r="AD62" s="44"/>
      <c r="AE62" s="44">
        <f t="shared" si="44"/>
        <v>0</v>
      </c>
      <c r="AF62" s="44">
        <f t="shared" si="45"/>
        <v>0</v>
      </c>
      <c r="AG62" s="44">
        <f t="shared" si="46"/>
        <v>0</v>
      </c>
      <c r="AH62" s="44">
        <f t="shared" si="47"/>
        <v>0</v>
      </c>
      <c r="AI62" s="44">
        <f t="shared" si="48"/>
        <v>0</v>
      </c>
      <c r="AJ62" s="44" t="str">
        <f t="shared" si="49"/>
        <v/>
      </c>
      <c r="AK62" s="44">
        <f t="shared" si="50"/>
        <v>0</v>
      </c>
      <c r="AL62" s="44">
        <f t="shared" si="51"/>
        <v>0</v>
      </c>
      <c r="AM62" s="44">
        <f t="shared" si="52"/>
        <v>0</v>
      </c>
      <c r="AN62" s="44">
        <f t="shared" si="53"/>
        <v>0</v>
      </c>
      <c r="AO62" s="44">
        <f t="shared" si="54"/>
        <v>0</v>
      </c>
      <c r="AP62" s="44">
        <f t="shared" si="55"/>
        <v>0</v>
      </c>
      <c r="AQ62" s="44">
        <f t="shared" si="56"/>
        <v>0</v>
      </c>
      <c r="AR62" s="44">
        <f t="shared" si="57"/>
        <v>0</v>
      </c>
      <c r="AS62" s="44">
        <f t="shared" si="58"/>
        <v>0</v>
      </c>
      <c r="AT62" s="44">
        <f t="shared" si="59"/>
        <v>0</v>
      </c>
      <c r="AU62" s="44">
        <f t="shared" si="60"/>
        <v>0</v>
      </c>
      <c r="AV62" s="44">
        <f t="shared" si="61"/>
        <v>0</v>
      </c>
      <c r="AW62" s="44">
        <f t="shared" si="62"/>
        <v>0</v>
      </c>
      <c r="AX62" s="44">
        <f t="shared" si="63"/>
        <v>0</v>
      </c>
      <c r="AY62" s="44">
        <f t="shared" si="64"/>
        <v>0</v>
      </c>
      <c r="AZ62" s="44">
        <f t="shared" si="65"/>
        <v>0</v>
      </c>
      <c r="BA62" s="44">
        <f t="shared" si="66"/>
        <v>0</v>
      </c>
      <c r="BB62" s="44">
        <f t="shared" si="67"/>
        <v>0</v>
      </c>
      <c r="BC62" s="44">
        <f t="shared" si="68"/>
        <v>0</v>
      </c>
      <c r="BD62" s="44">
        <f t="shared" si="69"/>
        <v>0</v>
      </c>
      <c r="BE62" s="44">
        <f t="shared" si="70"/>
        <v>0</v>
      </c>
      <c r="BF62" s="44">
        <f t="shared" si="71"/>
        <v>0</v>
      </c>
      <c r="BG62" s="44">
        <f t="shared" si="72"/>
        <v>0</v>
      </c>
      <c r="BH62" s="44">
        <f t="shared" si="73"/>
        <v>0</v>
      </c>
      <c r="BI62" s="44">
        <f t="shared" si="74"/>
        <v>0</v>
      </c>
      <c r="BJ62" s="124">
        <f t="shared" si="75"/>
        <v>0</v>
      </c>
      <c r="BK62" s="44" t="str">
        <f t="shared" si="76"/>
        <v>0</v>
      </c>
    </row>
    <row r="63" spans="1:63" x14ac:dyDescent="0.3">
      <c r="A63" s="31"/>
      <c r="B63" s="37" t="str">
        <f t="shared" si="35"/>
        <v xml:space="preserve"> </v>
      </c>
      <c r="C63" s="23"/>
      <c r="D63" s="23"/>
      <c r="E63" s="112" t="str">
        <f t="shared" si="78"/>
        <v/>
      </c>
      <c r="F63" s="5" t="s">
        <v>14</v>
      </c>
      <c r="G63" s="46" t="str">
        <f t="shared" si="79"/>
        <v/>
      </c>
      <c r="H63" s="46" t="str">
        <f t="shared" si="80"/>
        <v/>
      </c>
      <c r="I63" s="46">
        <f t="shared" si="36"/>
        <v>0</v>
      </c>
      <c r="J63" s="46">
        <f t="shared" si="37"/>
        <v>0</v>
      </c>
      <c r="K63" s="46" t="str">
        <f t="shared" si="81"/>
        <v/>
      </c>
      <c r="L63" s="8" t="s">
        <v>14</v>
      </c>
      <c r="M63" s="5"/>
      <c r="N63" s="112" t="str">
        <f t="shared" ref="N63:N79" si="86">IFERROR(VLOOKUP(M63,new_resources,2,FALSE),"")</f>
        <v/>
      </c>
      <c r="O63" s="112" t="str">
        <f t="shared" si="38"/>
        <v/>
      </c>
      <c r="P63" s="112" t="str">
        <f t="shared" si="82"/>
        <v/>
      </c>
      <c r="Q63" s="112"/>
      <c r="R63" s="5"/>
      <c r="S63" s="112" t="str">
        <f t="shared" si="83"/>
        <v/>
      </c>
      <c r="T63" s="44">
        <f t="shared" si="84"/>
        <v>0</v>
      </c>
      <c r="U63" s="44">
        <f t="shared" si="85"/>
        <v>0</v>
      </c>
      <c r="V63" s="44">
        <f t="shared" si="39"/>
        <v>0</v>
      </c>
      <c r="W63" s="130">
        <f t="shared" si="40"/>
        <v>0</v>
      </c>
      <c r="X63" s="44">
        <f t="shared" si="41"/>
        <v>0</v>
      </c>
      <c r="Y63" s="44">
        <f t="shared" si="42"/>
        <v>0</v>
      </c>
      <c r="Z63" s="44">
        <f t="shared" si="43"/>
        <v>0</v>
      </c>
      <c r="AA63" s="44"/>
      <c r="AB63" s="44"/>
      <c r="AC63" s="44"/>
      <c r="AD63" s="44"/>
      <c r="AE63" s="44">
        <f t="shared" si="44"/>
        <v>0</v>
      </c>
      <c r="AF63" s="44">
        <f t="shared" si="45"/>
        <v>0</v>
      </c>
      <c r="AG63" s="44">
        <f t="shared" si="46"/>
        <v>0</v>
      </c>
      <c r="AH63" s="44">
        <f t="shared" si="47"/>
        <v>0</v>
      </c>
      <c r="AI63" s="44">
        <f t="shared" si="48"/>
        <v>0</v>
      </c>
      <c r="AJ63" s="44" t="str">
        <f t="shared" si="49"/>
        <v/>
      </c>
      <c r="AK63" s="44">
        <f t="shared" si="50"/>
        <v>0</v>
      </c>
      <c r="AL63" s="44">
        <f t="shared" si="51"/>
        <v>0</v>
      </c>
      <c r="AM63" s="44">
        <f t="shared" si="52"/>
        <v>0</v>
      </c>
      <c r="AN63" s="44">
        <f t="shared" si="53"/>
        <v>0</v>
      </c>
      <c r="AO63" s="44">
        <f t="shared" si="54"/>
        <v>0</v>
      </c>
      <c r="AP63" s="44">
        <f t="shared" si="55"/>
        <v>0</v>
      </c>
      <c r="AQ63" s="44">
        <f t="shared" si="56"/>
        <v>0</v>
      </c>
      <c r="AR63" s="44">
        <f t="shared" si="57"/>
        <v>0</v>
      </c>
      <c r="AS63" s="44">
        <f t="shared" si="58"/>
        <v>0</v>
      </c>
      <c r="AT63" s="44">
        <f t="shared" si="59"/>
        <v>0</v>
      </c>
      <c r="AU63" s="44">
        <f t="shared" si="60"/>
        <v>0</v>
      </c>
      <c r="AV63" s="44">
        <f t="shared" si="61"/>
        <v>0</v>
      </c>
      <c r="AW63" s="44">
        <f t="shared" si="62"/>
        <v>0</v>
      </c>
      <c r="AX63" s="44">
        <f t="shared" si="63"/>
        <v>0</v>
      </c>
      <c r="AY63" s="44">
        <f t="shared" si="64"/>
        <v>0</v>
      </c>
      <c r="AZ63" s="44">
        <f t="shared" si="65"/>
        <v>0</v>
      </c>
      <c r="BA63" s="44">
        <f t="shared" si="66"/>
        <v>0</v>
      </c>
      <c r="BB63" s="44">
        <f t="shared" si="67"/>
        <v>0</v>
      </c>
      <c r="BC63" s="44">
        <f t="shared" si="68"/>
        <v>0</v>
      </c>
      <c r="BD63" s="44">
        <f t="shared" si="69"/>
        <v>0</v>
      </c>
      <c r="BE63" s="44">
        <f t="shared" si="70"/>
        <v>0</v>
      </c>
      <c r="BF63" s="44">
        <f t="shared" si="71"/>
        <v>0</v>
      </c>
      <c r="BG63" s="44">
        <f t="shared" si="72"/>
        <v>0</v>
      </c>
      <c r="BH63" s="44">
        <f t="shared" si="73"/>
        <v>0</v>
      </c>
      <c r="BI63" s="44">
        <f t="shared" si="74"/>
        <v>0</v>
      </c>
      <c r="BJ63" s="124">
        <f t="shared" si="75"/>
        <v>0</v>
      </c>
      <c r="BK63" s="44" t="str">
        <f t="shared" si="76"/>
        <v>0</v>
      </c>
    </row>
    <row r="64" spans="1:63" x14ac:dyDescent="0.3">
      <c r="A64" s="31"/>
      <c r="B64" s="37" t="str">
        <f t="shared" si="35"/>
        <v xml:space="preserve"> </v>
      </c>
      <c r="C64" s="23"/>
      <c r="D64" s="23"/>
      <c r="E64" s="112" t="str">
        <f t="shared" si="78"/>
        <v/>
      </c>
      <c r="F64" s="5" t="s">
        <v>14</v>
      </c>
      <c r="G64" s="46" t="str">
        <f t="shared" si="79"/>
        <v/>
      </c>
      <c r="H64" s="46" t="str">
        <f t="shared" si="80"/>
        <v/>
      </c>
      <c r="I64" s="46">
        <f t="shared" si="36"/>
        <v>0</v>
      </c>
      <c r="J64" s="46">
        <f t="shared" si="37"/>
        <v>0</v>
      </c>
      <c r="K64" s="46" t="str">
        <f t="shared" si="81"/>
        <v/>
      </c>
      <c r="L64" s="8" t="s">
        <v>14</v>
      </c>
      <c r="M64" s="5"/>
      <c r="N64" s="112" t="str">
        <f t="shared" si="86"/>
        <v/>
      </c>
      <c r="O64" s="112" t="str">
        <f t="shared" si="38"/>
        <v/>
      </c>
      <c r="P64" s="112" t="str">
        <f t="shared" si="82"/>
        <v/>
      </c>
      <c r="Q64" s="112"/>
      <c r="R64" s="5"/>
      <c r="S64" s="112" t="str">
        <f t="shared" si="83"/>
        <v/>
      </c>
      <c r="T64" s="44">
        <f t="shared" si="84"/>
        <v>0</v>
      </c>
      <c r="U64" s="44">
        <f t="shared" si="85"/>
        <v>0</v>
      </c>
      <c r="V64" s="44">
        <f t="shared" si="39"/>
        <v>0</v>
      </c>
      <c r="W64" s="130">
        <f t="shared" si="40"/>
        <v>0</v>
      </c>
      <c r="X64" s="44">
        <f t="shared" si="41"/>
        <v>0</v>
      </c>
      <c r="Y64" s="44">
        <f t="shared" si="42"/>
        <v>0</v>
      </c>
      <c r="Z64" s="44">
        <f t="shared" si="43"/>
        <v>0</v>
      </c>
      <c r="AA64" s="44"/>
      <c r="AB64" s="44"/>
      <c r="AC64" s="44"/>
      <c r="AD64" s="44"/>
      <c r="AE64" s="44">
        <f t="shared" si="44"/>
        <v>0</v>
      </c>
      <c r="AF64" s="44">
        <f t="shared" si="45"/>
        <v>0</v>
      </c>
      <c r="AG64" s="44">
        <f t="shared" si="46"/>
        <v>0</v>
      </c>
      <c r="AH64" s="44">
        <f t="shared" si="47"/>
        <v>0</v>
      </c>
      <c r="AI64" s="44">
        <f t="shared" si="48"/>
        <v>0</v>
      </c>
      <c r="AJ64" s="44" t="str">
        <f t="shared" si="49"/>
        <v/>
      </c>
      <c r="AK64" s="44">
        <f t="shared" si="50"/>
        <v>0</v>
      </c>
      <c r="AL64" s="44">
        <f t="shared" si="51"/>
        <v>0</v>
      </c>
      <c r="AM64" s="44">
        <f t="shared" si="52"/>
        <v>0</v>
      </c>
      <c r="AN64" s="44">
        <f t="shared" si="53"/>
        <v>0</v>
      </c>
      <c r="AO64" s="44">
        <f t="shared" si="54"/>
        <v>0</v>
      </c>
      <c r="AP64" s="44">
        <f t="shared" si="55"/>
        <v>0</v>
      </c>
      <c r="AQ64" s="44">
        <f t="shared" si="56"/>
        <v>0</v>
      </c>
      <c r="AR64" s="44">
        <f t="shared" si="57"/>
        <v>0</v>
      </c>
      <c r="AS64" s="44">
        <f t="shared" si="58"/>
        <v>0</v>
      </c>
      <c r="AT64" s="44">
        <f t="shared" si="59"/>
        <v>0</v>
      </c>
      <c r="AU64" s="44">
        <f t="shared" si="60"/>
        <v>0</v>
      </c>
      <c r="AV64" s="44">
        <f t="shared" si="61"/>
        <v>0</v>
      </c>
      <c r="AW64" s="44">
        <f t="shared" si="62"/>
        <v>0</v>
      </c>
      <c r="AX64" s="44">
        <f t="shared" si="63"/>
        <v>0</v>
      </c>
      <c r="AY64" s="44">
        <f t="shared" si="64"/>
        <v>0</v>
      </c>
      <c r="AZ64" s="44">
        <f t="shared" si="65"/>
        <v>0</v>
      </c>
      <c r="BA64" s="44">
        <f t="shared" si="66"/>
        <v>0</v>
      </c>
      <c r="BB64" s="44">
        <f t="shared" si="67"/>
        <v>0</v>
      </c>
      <c r="BC64" s="44">
        <f t="shared" si="68"/>
        <v>0</v>
      </c>
      <c r="BD64" s="44">
        <f t="shared" si="69"/>
        <v>0</v>
      </c>
      <c r="BE64" s="44">
        <f t="shared" si="70"/>
        <v>0</v>
      </c>
      <c r="BF64" s="44">
        <f t="shared" si="71"/>
        <v>0</v>
      </c>
      <c r="BG64" s="44">
        <f t="shared" si="72"/>
        <v>0</v>
      </c>
      <c r="BH64" s="44">
        <f t="shared" si="73"/>
        <v>0</v>
      </c>
      <c r="BI64" s="44">
        <f t="shared" si="74"/>
        <v>0</v>
      </c>
      <c r="BJ64" s="124">
        <f t="shared" si="75"/>
        <v>0</v>
      </c>
      <c r="BK64" s="44" t="str">
        <f t="shared" si="76"/>
        <v>0</v>
      </c>
    </row>
    <row r="65" spans="1:63" x14ac:dyDescent="0.3">
      <c r="A65" s="31"/>
      <c r="B65" s="37" t="str">
        <f t="shared" si="35"/>
        <v xml:space="preserve"> </v>
      </c>
      <c r="C65" s="23"/>
      <c r="D65" s="23"/>
      <c r="E65" s="112" t="str">
        <f t="shared" si="78"/>
        <v/>
      </c>
      <c r="F65" s="5" t="s">
        <v>14</v>
      </c>
      <c r="G65" s="46" t="str">
        <f t="shared" si="79"/>
        <v/>
      </c>
      <c r="H65" s="46" t="str">
        <f t="shared" si="80"/>
        <v/>
      </c>
      <c r="I65" s="46">
        <f t="shared" si="36"/>
        <v>0</v>
      </c>
      <c r="J65" s="46">
        <f t="shared" si="37"/>
        <v>0</v>
      </c>
      <c r="K65" s="46" t="str">
        <f t="shared" si="81"/>
        <v/>
      </c>
      <c r="L65" s="8" t="s">
        <v>14</v>
      </c>
      <c r="M65" s="5"/>
      <c r="N65" s="112" t="str">
        <f t="shared" si="86"/>
        <v/>
      </c>
      <c r="O65" s="112" t="str">
        <f t="shared" si="38"/>
        <v/>
      </c>
      <c r="P65" s="112" t="str">
        <f t="shared" si="82"/>
        <v/>
      </c>
      <c r="Q65" s="112"/>
      <c r="R65" s="5"/>
      <c r="S65" s="112" t="str">
        <f t="shared" si="83"/>
        <v/>
      </c>
      <c r="T65" s="44">
        <f t="shared" si="84"/>
        <v>0</v>
      </c>
      <c r="U65" s="44">
        <f t="shared" si="85"/>
        <v>0</v>
      </c>
      <c r="V65" s="44">
        <f t="shared" si="39"/>
        <v>0</v>
      </c>
      <c r="W65" s="130">
        <f t="shared" si="40"/>
        <v>0</v>
      </c>
      <c r="X65" s="44">
        <f t="shared" si="41"/>
        <v>0</v>
      </c>
      <c r="Y65" s="44">
        <f t="shared" si="42"/>
        <v>0</v>
      </c>
      <c r="Z65" s="44">
        <f t="shared" si="43"/>
        <v>0</v>
      </c>
      <c r="AA65" s="44"/>
      <c r="AB65" s="44"/>
      <c r="AC65" s="44"/>
      <c r="AD65" s="44"/>
      <c r="AE65" s="44">
        <f t="shared" si="44"/>
        <v>0</v>
      </c>
      <c r="AF65" s="44">
        <f t="shared" si="45"/>
        <v>0</v>
      </c>
      <c r="AG65" s="44">
        <f t="shared" si="46"/>
        <v>0</v>
      </c>
      <c r="AH65" s="44">
        <f t="shared" si="47"/>
        <v>0</v>
      </c>
      <c r="AI65" s="44">
        <f t="shared" si="48"/>
        <v>0</v>
      </c>
      <c r="AJ65" s="44" t="str">
        <f t="shared" si="49"/>
        <v/>
      </c>
      <c r="AK65" s="44">
        <f t="shared" si="50"/>
        <v>0</v>
      </c>
      <c r="AL65" s="44">
        <f t="shared" si="51"/>
        <v>0</v>
      </c>
      <c r="AM65" s="44">
        <f t="shared" si="52"/>
        <v>0</v>
      </c>
      <c r="AN65" s="44">
        <f t="shared" si="53"/>
        <v>0</v>
      </c>
      <c r="AO65" s="44">
        <f t="shared" si="54"/>
        <v>0</v>
      </c>
      <c r="AP65" s="44">
        <f t="shared" si="55"/>
        <v>0</v>
      </c>
      <c r="AQ65" s="44">
        <f t="shared" si="56"/>
        <v>0</v>
      </c>
      <c r="AR65" s="44">
        <f t="shared" si="57"/>
        <v>0</v>
      </c>
      <c r="AS65" s="44">
        <f t="shared" si="58"/>
        <v>0</v>
      </c>
      <c r="AT65" s="44">
        <f t="shared" si="59"/>
        <v>0</v>
      </c>
      <c r="AU65" s="44">
        <f t="shared" si="60"/>
        <v>0</v>
      </c>
      <c r="AV65" s="44">
        <f t="shared" si="61"/>
        <v>0</v>
      </c>
      <c r="AW65" s="44">
        <f t="shared" si="62"/>
        <v>0</v>
      </c>
      <c r="AX65" s="44">
        <f t="shared" si="63"/>
        <v>0</v>
      </c>
      <c r="AY65" s="44">
        <f t="shared" si="64"/>
        <v>0</v>
      </c>
      <c r="AZ65" s="44">
        <f t="shared" si="65"/>
        <v>0</v>
      </c>
      <c r="BA65" s="44">
        <f t="shared" si="66"/>
        <v>0</v>
      </c>
      <c r="BB65" s="44">
        <f t="shared" si="67"/>
        <v>0</v>
      </c>
      <c r="BC65" s="44">
        <f t="shared" si="68"/>
        <v>0</v>
      </c>
      <c r="BD65" s="44">
        <f t="shared" si="69"/>
        <v>0</v>
      </c>
      <c r="BE65" s="44">
        <f t="shared" si="70"/>
        <v>0</v>
      </c>
      <c r="BF65" s="44">
        <f t="shared" si="71"/>
        <v>0</v>
      </c>
      <c r="BG65" s="44">
        <f t="shared" si="72"/>
        <v>0</v>
      </c>
      <c r="BH65" s="44">
        <f t="shared" si="73"/>
        <v>0</v>
      </c>
      <c r="BI65" s="44">
        <f t="shared" si="74"/>
        <v>0</v>
      </c>
      <c r="BJ65" s="124">
        <f t="shared" si="75"/>
        <v>0</v>
      </c>
      <c r="BK65" s="44" t="str">
        <f t="shared" si="76"/>
        <v>0</v>
      </c>
    </row>
    <row r="66" spans="1:63" x14ac:dyDescent="0.3">
      <c r="A66" s="31"/>
      <c r="B66" s="37" t="str">
        <f t="shared" si="35"/>
        <v xml:space="preserve"> </v>
      </c>
      <c r="C66" s="23"/>
      <c r="D66" s="23"/>
      <c r="E66" s="112" t="str">
        <f t="shared" si="78"/>
        <v/>
      </c>
      <c r="F66" s="5" t="s">
        <v>14</v>
      </c>
      <c r="G66" s="46" t="str">
        <f t="shared" si="79"/>
        <v/>
      </c>
      <c r="H66" s="46" t="str">
        <f t="shared" si="80"/>
        <v/>
      </c>
      <c r="I66" s="46">
        <f t="shared" si="36"/>
        <v>0</v>
      </c>
      <c r="J66" s="46">
        <f t="shared" si="37"/>
        <v>0</v>
      </c>
      <c r="K66" s="46" t="str">
        <f t="shared" si="81"/>
        <v/>
      </c>
      <c r="L66" s="8" t="s">
        <v>14</v>
      </c>
      <c r="M66" s="5"/>
      <c r="N66" s="112" t="str">
        <f t="shared" si="86"/>
        <v/>
      </c>
      <c r="O66" s="112" t="str">
        <f t="shared" si="38"/>
        <v/>
      </c>
      <c r="P66" s="112" t="str">
        <f t="shared" si="82"/>
        <v/>
      </c>
      <c r="Q66" s="112"/>
      <c r="R66" s="5"/>
      <c r="S66" s="112" t="str">
        <f t="shared" si="83"/>
        <v/>
      </c>
      <c r="T66" s="44">
        <f t="shared" si="84"/>
        <v>0</v>
      </c>
      <c r="U66" s="44">
        <f t="shared" si="85"/>
        <v>0</v>
      </c>
      <c r="V66" s="44">
        <f t="shared" si="39"/>
        <v>0</v>
      </c>
      <c r="W66" s="130">
        <f t="shared" si="40"/>
        <v>0</v>
      </c>
      <c r="X66" s="44">
        <f t="shared" si="41"/>
        <v>0</v>
      </c>
      <c r="Y66" s="44">
        <f t="shared" si="42"/>
        <v>0</v>
      </c>
      <c r="Z66" s="44">
        <f t="shared" si="43"/>
        <v>0</v>
      </c>
      <c r="AA66" s="44"/>
      <c r="AB66" s="44"/>
      <c r="AC66" s="44"/>
      <c r="AD66" s="44"/>
      <c r="AE66" s="44">
        <f t="shared" si="44"/>
        <v>0</v>
      </c>
      <c r="AF66" s="44">
        <f t="shared" si="45"/>
        <v>0</v>
      </c>
      <c r="AG66" s="44">
        <f t="shared" si="46"/>
        <v>0</v>
      </c>
      <c r="AH66" s="44">
        <f t="shared" si="47"/>
        <v>0</v>
      </c>
      <c r="AI66" s="44">
        <f t="shared" si="48"/>
        <v>0</v>
      </c>
      <c r="AJ66" s="44" t="str">
        <f t="shared" si="49"/>
        <v/>
      </c>
      <c r="AK66" s="44">
        <f t="shared" si="50"/>
        <v>0</v>
      </c>
      <c r="AL66" s="44">
        <f t="shared" si="51"/>
        <v>0</v>
      </c>
      <c r="AM66" s="44">
        <f t="shared" si="52"/>
        <v>0</v>
      </c>
      <c r="AN66" s="44">
        <f t="shared" si="53"/>
        <v>0</v>
      </c>
      <c r="AO66" s="44">
        <f t="shared" si="54"/>
        <v>0</v>
      </c>
      <c r="AP66" s="44">
        <f t="shared" si="55"/>
        <v>0</v>
      </c>
      <c r="AQ66" s="44">
        <f t="shared" si="56"/>
        <v>0</v>
      </c>
      <c r="AR66" s="44">
        <f t="shared" si="57"/>
        <v>0</v>
      </c>
      <c r="AS66" s="44">
        <f t="shared" si="58"/>
        <v>0</v>
      </c>
      <c r="AT66" s="44">
        <f t="shared" si="59"/>
        <v>0</v>
      </c>
      <c r="AU66" s="44">
        <f t="shared" si="60"/>
        <v>0</v>
      </c>
      <c r="AV66" s="44">
        <f t="shared" si="61"/>
        <v>0</v>
      </c>
      <c r="AW66" s="44">
        <f t="shared" si="62"/>
        <v>0</v>
      </c>
      <c r="AX66" s="44">
        <f t="shared" si="63"/>
        <v>0</v>
      </c>
      <c r="AY66" s="44">
        <f t="shared" si="64"/>
        <v>0</v>
      </c>
      <c r="AZ66" s="44">
        <f t="shared" si="65"/>
        <v>0</v>
      </c>
      <c r="BA66" s="44">
        <f t="shared" si="66"/>
        <v>0</v>
      </c>
      <c r="BB66" s="44">
        <f t="shared" si="67"/>
        <v>0</v>
      </c>
      <c r="BC66" s="44">
        <f t="shared" si="68"/>
        <v>0</v>
      </c>
      <c r="BD66" s="44">
        <f t="shared" si="69"/>
        <v>0</v>
      </c>
      <c r="BE66" s="44">
        <f t="shared" si="70"/>
        <v>0</v>
      </c>
      <c r="BF66" s="44">
        <f t="shared" si="71"/>
        <v>0</v>
      </c>
      <c r="BG66" s="44">
        <f t="shared" si="72"/>
        <v>0</v>
      </c>
      <c r="BH66" s="44">
        <f t="shared" si="73"/>
        <v>0</v>
      </c>
      <c r="BI66" s="44">
        <f t="shared" si="74"/>
        <v>0</v>
      </c>
      <c r="BJ66" s="124">
        <f t="shared" si="75"/>
        <v>0</v>
      </c>
      <c r="BK66" s="44" t="str">
        <f t="shared" si="76"/>
        <v>0</v>
      </c>
    </row>
    <row r="67" spans="1:63" x14ac:dyDescent="0.3">
      <c r="A67" s="31"/>
      <c r="B67" s="37" t="str">
        <f t="shared" si="35"/>
        <v xml:space="preserve"> </v>
      </c>
      <c r="C67" s="23"/>
      <c r="D67" s="23"/>
      <c r="E67" s="112" t="str">
        <f t="shared" si="78"/>
        <v/>
      </c>
      <c r="F67" s="5" t="s">
        <v>14</v>
      </c>
      <c r="G67" s="46" t="str">
        <f t="shared" si="79"/>
        <v/>
      </c>
      <c r="H67" s="46" t="str">
        <f t="shared" si="80"/>
        <v/>
      </c>
      <c r="I67" s="46">
        <f t="shared" si="36"/>
        <v>0</v>
      </c>
      <c r="J67" s="46">
        <f t="shared" si="37"/>
        <v>0</v>
      </c>
      <c r="K67" s="46" t="str">
        <f t="shared" si="81"/>
        <v/>
      </c>
      <c r="L67" s="8" t="s">
        <v>14</v>
      </c>
      <c r="M67" s="5"/>
      <c r="N67" s="112" t="str">
        <f t="shared" si="86"/>
        <v/>
      </c>
      <c r="O67" s="112" t="str">
        <f t="shared" si="38"/>
        <v/>
      </c>
      <c r="P67" s="112" t="str">
        <f t="shared" si="82"/>
        <v/>
      </c>
      <c r="Q67" s="112"/>
      <c r="R67" s="5"/>
      <c r="S67" s="112" t="str">
        <f t="shared" si="83"/>
        <v/>
      </c>
      <c r="T67" s="44">
        <f t="shared" si="84"/>
        <v>0</v>
      </c>
      <c r="U67" s="44">
        <f t="shared" si="85"/>
        <v>0</v>
      </c>
      <c r="V67" s="44">
        <f t="shared" si="39"/>
        <v>0</v>
      </c>
      <c r="W67" s="130">
        <f t="shared" si="40"/>
        <v>0</v>
      </c>
      <c r="X67" s="44">
        <f t="shared" si="41"/>
        <v>0</v>
      </c>
      <c r="Y67" s="44">
        <f t="shared" si="42"/>
        <v>0</v>
      </c>
      <c r="Z67" s="44">
        <f t="shared" si="43"/>
        <v>0</v>
      </c>
      <c r="AA67" s="44"/>
      <c r="AB67" s="44"/>
      <c r="AC67" s="44"/>
      <c r="AD67" s="44"/>
      <c r="AE67" s="44">
        <f t="shared" si="44"/>
        <v>0</v>
      </c>
      <c r="AF67" s="44">
        <f t="shared" si="45"/>
        <v>0</v>
      </c>
      <c r="AG67" s="44">
        <f t="shared" si="46"/>
        <v>0</v>
      </c>
      <c r="AH67" s="44">
        <f t="shared" si="47"/>
        <v>0</v>
      </c>
      <c r="AI67" s="44">
        <f t="shared" si="48"/>
        <v>0</v>
      </c>
      <c r="AJ67" s="44" t="str">
        <f t="shared" si="49"/>
        <v/>
      </c>
      <c r="AK67" s="44">
        <f t="shared" si="50"/>
        <v>0</v>
      </c>
      <c r="AL67" s="44">
        <f t="shared" si="51"/>
        <v>0</v>
      </c>
      <c r="AM67" s="44">
        <f t="shared" si="52"/>
        <v>0</v>
      </c>
      <c r="AN67" s="44">
        <f t="shared" si="53"/>
        <v>0</v>
      </c>
      <c r="AO67" s="44">
        <f t="shared" si="54"/>
        <v>0</v>
      </c>
      <c r="AP67" s="44">
        <f t="shared" si="55"/>
        <v>0</v>
      </c>
      <c r="AQ67" s="44">
        <f t="shared" si="56"/>
        <v>0</v>
      </c>
      <c r="AR67" s="44">
        <f t="shared" si="57"/>
        <v>0</v>
      </c>
      <c r="AS67" s="44">
        <f t="shared" si="58"/>
        <v>0</v>
      </c>
      <c r="AT67" s="44">
        <f t="shared" si="59"/>
        <v>0</v>
      </c>
      <c r="AU67" s="44">
        <f t="shared" si="60"/>
        <v>0</v>
      </c>
      <c r="AV67" s="44">
        <f t="shared" si="61"/>
        <v>0</v>
      </c>
      <c r="AW67" s="44">
        <f t="shared" si="62"/>
        <v>0</v>
      </c>
      <c r="AX67" s="44">
        <f t="shared" si="63"/>
        <v>0</v>
      </c>
      <c r="AY67" s="44">
        <f t="shared" si="64"/>
        <v>0</v>
      </c>
      <c r="AZ67" s="44">
        <f t="shared" si="65"/>
        <v>0</v>
      </c>
      <c r="BA67" s="44">
        <f t="shared" si="66"/>
        <v>0</v>
      </c>
      <c r="BB67" s="44">
        <f t="shared" si="67"/>
        <v>0</v>
      </c>
      <c r="BC67" s="44">
        <f t="shared" si="68"/>
        <v>0</v>
      </c>
      <c r="BD67" s="44">
        <f t="shared" si="69"/>
        <v>0</v>
      </c>
      <c r="BE67" s="44">
        <f t="shared" si="70"/>
        <v>0</v>
      </c>
      <c r="BF67" s="44">
        <f t="shared" si="71"/>
        <v>0</v>
      </c>
      <c r="BG67" s="44">
        <f t="shared" si="72"/>
        <v>0</v>
      </c>
      <c r="BH67" s="44">
        <f t="shared" si="73"/>
        <v>0</v>
      </c>
      <c r="BI67" s="44">
        <f t="shared" si="74"/>
        <v>0</v>
      </c>
      <c r="BJ67" s="124">
        <f t="shared" si="75"/>
        <v>0</v>
      </c>
      <c r="BK67" s="44" t="str">
        <f t="shared" si="76"/>
        <v>0</v>
      </c>
    </row>
    <row r="68" spans="1:63" x14ac:dyDescent="0.3">
      <c r="A68" s="31"/>
      <c r="B68" s="37" t="str">
        <f t="shared" si="35"/>
        <v xml:space="preserve"> </v>
      </c>
      <c r="C68" s="23"/>
      <c r="D68" s="23"/>
      <c r="E68" s="112" t="str">
        <f t="shared" si="78"/>
        <v/>
      </c>
      <c r="F68" s="5" t="s">
        <v>14</v>
      </c>
      <c r="G68" s="46" t="str">
        <f t="shared" si="79"/>
        <v/>
      </c>
      <c r="H68" s="46" t="str">
        <f t="shared" si="80"/>
        <v/>
      </c>
      <c r="I68" s="46">
        <f t="shared" si="36"/>
        <v>0</v>
      </c>
      <c r="J68" s="46">
        <f t="shared" si="37"/>
        <v>0</v>
      </c>
      <c r="K68" s="46" t="str">
        <f t="shared" si="81"/>
        <v/>
      </c>
      <c r="L68" s="8" t="s">
        <v>14</v>
      </c>
      <c r="M68" s="5"/>
      <c r="N68" s="112" t="str">
        <f t="shared" si="86"/>
        <v/>
      </c>
      <c r="O68" s="112" t="str">
        <f t="shared" si="38"/>
        <v/>
      </c>
      <c r="P68" s="112" t="str">
        <f t="shared" si="82"/>
        <v/>
      </c>
      <c r="Q68" s="112"/>
      <c r="R68" s="5"/>
      <c r="S68" s="112" t="str">
        <f t="shared" si="83"/>
        <v/>
      </c>
      <c r="T68" s="44">
        <f t="shared" si="84"/>
        <v>0</v>
      </c>
      <c r="U68" s="44">
        <f t="shared" si="85"/>
        <v>0</v>
      </c>
      <c r="V68" s="44">
        <f t="shared" si="39"/>
        <v>0</v>
      </c>
      <c r="W68" s="130">
        <f t="shared" si="40"/>
        <v>0</v>
      </c>
      <c r="X68" s="44">
        <f t="shared" si="41"/>
        <v>0</v>
      </c>
      <c r="Y68" s="44">
        <f t="shared" si="42"/>
        <v>0</v>
      </c>
      <c r="Z68" s="44">
        <f t="shared" si="43"/>
        <v>0</v>
      </c>
      <c r="AA68" s="44"/>
      <c r="AB68" s="44"/>
      <c r="AC68" s="44"/>
      <c r="AD68" s="44"/>
      <c r="AE68" s="44">
        <f t="shared" si="44"/>
        <v>0</v>
      </c>
      <c r="AF68" s="44">
        <f t="shared" si="45"/>
        <v>0</v>
      </c>
      <c r="AG68" s="44">
        <f t="shared" si="46"/>
        <v>0</v>
      </c>
      <c r="AH68" s="44">
        <f t="shared" si="47"/>
        <v>0</v>
      </c>
      <c r="AI68" s="44">
        <f t="shared" si="48"/>
        <v>0</v>
      </c>
      <c r="AJ68" s="44" t="str">
        <f t="shared" si="49"/>
        <v/>
      </c>
      <c r="AK68" s="44">
        <f t="shared" si="50"/>
        <v>0</v>
      </c>
      <c r="AL68" s="44">
        <f t="shared" si="51"/>
        <v>0</v>
      </c>
      <c r="AM68" s="44">
        <f t="shared" si="52"/>
        <v>0</v>
      </c>
      <c r="AN68" s="44">
        <f t="shared" si="53"/>
        <v>0</v>
      </c>
      <c r="AO68" s="44">
        <f t="shared" si="54"/>
        <v>0</v>
      </c>
      <c r="AP68" s="44">
        <f t="shared" si="55"/>
        <v>0</v>
      </c>
      <c r="AQ68" s="44">
        <f t="shared" si="56"/>
        <v>0</v>
      </c>
      <c r="AR68" s="44">
        <f t="shared" si="57"/>
        <v>0</v>
      </c>
      <c r="AS68" s="44">
        <f t="shared" si="58"/>
        <v>0</v>
      </c>
      <c r="AT68" s="44">
        <f t="shared" si="59"/>
        <v>0</v>
      </c>
      <c r="AU68" s="44">
        <f t="shared" si="60"/>
        <v>0</v>
      </c>
      <c r="AV68" s="44">
        <f t="shared" si="61"/>
        <v>0</v>
      </c>
      <c r="AW68" s="44">
        <f t="shared" si="62"/>
        <v>0</v>
      </c>
      <c r="AX68" s="44">
        <f t="shared" si="63"/>
        <v>0</v>
      </c>
      <c r="AY68" s="44">
        <f t="shared" si="64"/>
        <v>0</v>
      </c>
      <c r="AZ68" s="44">
        <f t="shared" si="65"/>
        <v>0</v>
      </c>
      <c r="BA68" s="44">
        <f t="shared" si="66"/>
        <v>0</v>
      </c>
      <c r="BB68" s="44">
        <f t="shared" si="67"/>
        <v>0</v>
      </c>
      <c r="BC68" s="44">
        <f t="shared" si="68"/>
        <v>0</v>
      </c>
      <c r="BD68" s="44">
        <f t="shared" si="69"/>
        <v>0</v>
      </c>
      <c r="BE68" s="44">
        <f t="shared" si="70"/>
        <v>0</v>
      </c>
      <c r="BF68" s="44">
        <f t="shared" si="71"/>
        <v>0</v>
      </c>
      <c r="BG68" s="44">
        <f t="shared" si="72"/>
        <v>0</v>
      </c>
      <c r="BH68" s="44">
        <f t="shared" si="73"/>
        <v>0</v>
      </c>
      <c r="BI68" s="44">
        <f t="shared" si="74"/>
        <v>0</v>
      </c>
      <c r="BJ68" s="124">
        <f t="shared" si="75"/>
        <v>0</v>
      </c>
      <c r="BK68" s="44" t="str">
        <f t="shared" si="76"/>
        <v>0</v>
      </c>
    </row>
    <row r="69" spans="1:63" x14ac:dyDescent="0.3">
      <c r="A69" s="31"/>
      <c r="B69" s="37" t="str">
        <f t="shared" si="35"/>
        <v xml:space="preserve"> </v>
      </c>
      <c r="C69" s="23"/>
      <c r="D69" s="23"/>
      <c r="E69" s="112" t="str">
        <f t="shared" si="78"/>
        <v/>
      </c>
      <c r="F69" s="5" t="s">
        <v>14</v>
      </c>
      <c r="G69" s="46" t="str">
        <f t="shared" si="79"/>
        <v/>
      </c>
      <c r="H69" s="46" t="str">
        <f t="shared" si="80"/>
        <v/>
      </c>
      <c r="I69" s="46">
        <f t="shared" si="36"/>
        <v>0</v>
      </c>
      <c r="J69" s="46">
        <f t="shared" si="37"/>
        <v>0</v>
      </c>
      <c r="K69" s="46" t="str">
        <f t="shared" si="81"/>
        <v/>
      </c>
      <c r="L69" s="8" t="s">
        <v>14</v>
      </c>
      <c r="M69" s="5"/>
      <c r="N69" s="112" t="str">
        <f t="shared" si="86"/>
        <v/>
      </c>
      <c r="O69" s="112" t="str">
        <f t="shared" si="38"/>
        <v/>
      </c>
      <c r="P69" s="112" t="str">
        <f t="shared" si="82"/>
        <v/>
      </c>
      <c r="Q69" s="112"/>
      <c r="R69" s="5"/>
      <c r="S69" s="112" t="str">
        <f t="shared" si="83"/>
        <v/>
      </c>
      <c r="T69" s="44">
        <f t="shared" si="84"/>
        <v>0</v>
      </c>
      <c r="U69" s="44">
        <f t="shared" si="85"/>
        <v>0</v>
      </c>
      <c r="V69" s="44">
        <f t="shared" si="39"/>
        <v>0</v>
      </c>
      <c r="W69" s="130">
        <f t="shared" si="40"/>
        <v>0</v>
      </c>
      <c r="X69" s="44">
        <f t="shared" si="41"/>
        <v>0</v>
      </c>
      <c r="Y69" s="44">
        <f t="shared" si="42"/>
        <v>0</v>
      </c>
      <c r="Z69" s="44">
        <f t="shared" si="43"/>
        <v>0</v>
      </c>
      <c r="AA69" s="44"/>
      <c r="AB69" s="44"/>
      <c r="AC69" s="44"/>
      <c r="AD69" s="44"/>
      <c r="AE69" s="44">
        <f t="shared" si="44"/>
        <v>0</v>
      </c>
      <c r="AF69" s="44">
        <f t="shared" si="45"/>
        <v>0</v>
      </c>
      <c r="AG69" s="44">
        <f t="shared" si="46"/>
        <v>0</v>
      </c>
      <c r="AH69" s="44">
        <f t="shared" si="47"/>
        <v>0</v>
      </c>
      <c r="AI69" s="44">
        <f t="shared" si="48"/>
        <v>0</v>
      </c>
      <c r="AJ69" s="44" t="str">
        <f t="shared" si="49"/>
        <v/>
      </c>
      <c r="AK69" s="44">
        <f t="shared" si="50"/>
        <v>0</v>
      </c>
      <c r="AL69" s="44">
        <f t="shared" si="51"/>
        <v>0</v>
      </c>
      <c r="AM69" s="44">
        <f t="shared" si="52"/>
        <v>0</v>
      </c>
      <c r="AN69" s="44">
        <f t="shared" si="53"/>
        <v>0</v>
      </c>
      <c r="AO69" s="44">
        <f t="shared" si="54"/>
        <v>0</v>
      </c>
      <c r="AP69" s="44">
        <f t="shared" si="55"/>
        <v>0</v>
      </c>
      <c r="AQ69" s="44">
        <f t="shared" si="56"/>
        <v>0</v>
      </c>
      <c r="AR69" s="44">
        <f t="shared" si="57"/>
        <v>0</v>
      </c>
      <c r="AS69" s="44">
        <f t="shared" si="58"/>
        <v>0</v>
      </c>
      <c r="AT69" s="44">
        <f t="shared" si="59"/>
        <v>0</v>
      </c>
      <c r="AU69" s="44">
        <f t="shared" si="60"/>
        <v>0</v>
      </c>
      <c r="AV69" s="44">
        <f t="shared" si="61"/>
        <v>0</v>
      </c>
      <c r="AW69" s="44">
        <f t="shared" si="62"/>
        <v>0</v>
      </c>
      <c r="AX69" s="44">
        <f t="shared" si="63"/>
        <v>0</v>
      </c>
      <c r="AY69" s="44">
        <f t="shared" si="64"/>
        <v>0</v>
      </c>
      <c r="AZ69" s="44">
        <f t="shared" si="65"/>
        <v>0</v>
      </c>
      <c r="BA69" s="44">
        <f t="shared" si="66"/>
        <v>0</v>
      </c>
      <c r="BB69" s="44">
        <f t="shared" si="67"/>
        <v>0</v>
      </c>
      <c r="BC69" s="44">
        <f t="shared" si="68"/>
        <v>0</v>
      </c>
      <c r="BD69" s="44">
        <f t="shared" si="69"/>
        <v>0</v>
      </c>
      <c r="BE69" s="44">
        <f t="shared" si="70"/>
        <v>0</v>
      </c>
      <c r="BF69" s="44">
        <f t="shared" si="71"/>
        <v>0</v>
      </c>
      <c r="BG69" s="44">
        <f t="shared" si="72"/>
        <v>0</v>
      </c>
      <c r="BH69" s="44">
        <f t="shared" si="73"/>
        <v>0</v>
      </c>
      <c r="BI69" s="44">
        <f t="shared" si="74"/>
        <v>0</v>
      </c>
      <c r="BJ69" s="124">
        <f t="shared" si="75"/>
        <v>0</v>
      </c>
      <c r="BK69" s="44" t="str">
        <f t="shared" si="76"/>
        <v>0</v>
      </c>
    </row>
    <row r="70" spans="1:63" x14ac:dyDescent="0.3">
      <c r="A70" s="31"/>
      <c r="B70" s="37" t="str">
        <f t="shared" si="35"/>
        <v xml:space="preserve"> </v>
      </c>
      <c r="C70" s="23"/>
      <c r="D70" s="23"/>
      <c r="E70" s="112" t="str">
        <f t="shared" si="78"/>
        <v/>
      </c>
      <c r="F70" s="5" t="s">
        <v>14</v>
      </c>
      <c r="G70" s="46" t="str">
        <f t="shared" si="79"/>
        <v/>
      </c>
      <c r="H70" s="46" t="str">
        <f t="shared" si="80"/>
        <v/>
      </c>
      <c r="I70" s="46">
        <f t="shared" si="36"/>
        <v>0</v>
      </c>
      <c r="J70" s="46">
        <f t="shared" si="37"/>
        <v>0</v>
      </c>
      <c r="K70" s="46" t="str">
        <f t="shared" si="81"/>
        <v/>
      </c>
      <c r="L70" s="8" t="s">
        <v>14</v>
      </c>
      <c r="M70" s="5"/>
      <c r="N70" s="112" t="str">
        <f t="shared" si="86"/>
        <v/>
      </c>
      <c r="O70" s="112" t="str">
        <f t="shared" si="38"/>
        <v/>
      </c>
      <c r="P70" s="112" t="str">
        <f t="shared" si="82"/>
        <v/>
      </c>
      <c r="Q70" s="112"/>
      <c r="R70" s="5"/>
      <c r="S70" s="112" t="str">
        <f t="shared" si="83"/>
        <v/>
      </c>
      <c r="T70" s="44">
        <f t="shared" si="84"/>
        <v>0</v>
      </c>
      <c r="U70" s="44">
        <f t="shared" si="85"/>
        <v>0</v>
      </c>
      <c r="V70" s="44">
        <f t="shared" si="39"/>
        <v>0</v>
      </c>
      <c r="W70" s="130">
        <f t="shared" si="40"/>
        <v>0</v>
      </c>
      <c r="X70" s="44">
        <f t="shared" si="41"/>
        <v>0</v>
      </c>
      <c r="Y70" s="44">
        <f t="shared" si="42"/>
        <v>0</v>
      </c>
      <c r="Z70" s="44">
        <f t="shared" si="43"/>
        <v>0</v>
      </c>
      <c r="AA70" s="44"/>
      <c r="AB70" s="44"/>
      <c r="AC70" s="44"/>
      <c r="AD70" s="44"/>
      <c r="AE70" s="44">
        <f t="shared" si="44"/>
        <v>0</v>
      </c>
      <c r="AF70" s="44">
        <f t="shared" si="45"/>
        <v>0</v>
      </c>
      <c r="AG70" s="44">
        <f t="shared" si="46"/>
        <v>0</v>
      </c>
      <c r="AH70" s="44">
        <f t="shared" si="47"/>
        <v>0</v>
      </c>
      <c r="AI70" s="44">
        <f t="shared" si="48"/>
        <v>0</v>
      </c>
      <c r="AJ70" s="44" t="str">
        <f t="shared" si="49"/>
        <v/>
      </c>
      <c r="AK70" s="44">
        <f t="shared" si="50"/>
        <v>0</v>
      </c>
      <c r="AL70" s="44">
        <f t="shared" si="51"/>
        <v>0</v>
      </c>
      <c r="AM70" s="44">
        <f t="shared" si="52"/>
        <v>0</v>
      </c>
      <c r="AN70" s="44">
        <f t="shared" si="53"/>
        <v>0</v>
      </c>
      <c r="AO70" s="44">
        <f t="shared" si="54"/>
        <v>0</v>
      </c>
      <c r="AP70" s="44">
        <f t="shared" si="55"/>
        <v>0</v>
      </c>
      <c r="AQ70" s="44">
        <f t="shared" si="56"/>
        <v>0</v>
      </c>
      <c r="AR70" s="44">
        <f t="shared" si="57"/>
        <v>0</v>
      </c>
      <c r="AS70" s="44">
        <f t="shared" si="58"/>
        <v>0</v>
      </c>
      <c r="AT70" s="44">
        <f t="shared" si="59"/>
        <v>0</v>
      </c>
      <c r="AU70" s="44">
        <f t="shared" si="60"/>
        <v>0</v>
      </c>
      <c r="AV70" s="44">
        <f t="shared" si="61"/>
        <v>0</v>
      </c>
      <c r="AW70" s="44">
        <f t="shared" si="62"/>
        <v>0</v>
      </c>
      <c r="AX70" s="44">
        <f t="shared" si="63"/>
        <v>0</v>
      </c>
      <c r="AY70" s="44">
        <f t="shared" si="64"/>
        <v>0</v>
      </c>
      <c r="AZ70" s="44">
        <f t="shared" si="65"/>
        <v>0</v>
      </c>
      <c r="BA70" s="44">
        <f t="shared" si="66"/>
        <v>0</v>
      </c>
      <c r="BB70" s="44">
        <f t="shared" si="67"/>
        <v>0</v>
      </c>
      <c r="BC70" s="44">
        <f t="shared" si="68"/>
        <v>0</v>
      </c>
      <c r="BD70" s="44">
        <f t="shared" si="69"/>
        <v>0</v>
      </c>
      <c r="BE70" s="44">
        <f t="shared" si="70"/>
        <v>0</v>
      </c>
      <c r="BF70" s="44">
        <f t="shared" si="71"/>
        <v>0</v>
      </c>
      <c r="BG70" s="44">
        <f t="shared" si="72"/>
        <v>0</v>
      </c>
      <c r="BH70" s="44">
        <f t="shared" si="73"/>
        <v>0</v>
      </c>
      <c r="BI70" s="44">
        <f t="shared" si="74"/>
        <v>0</v>
      </c>
      <c r="BJ70" s="124">
        <f t="shared" si="75"/>
        <v>0</v>
      </c>
      <c r="BK70" s="44" t="str">
        <f t="shared" si="76"/>
        <v>0</v>
      </c>
    </row>
    <row r="71" spans="1:63" x14ac:dyDescent="0.3">
      <c r="A71" s="31"/>
      <c r="B71" s="37" t="str">
        <f t="shared" si="35"/>
        <v xml:space="preserve"> </v>
      </c>
      <c r="C71" s="23"/>
      <c r="D71" s="23"/>
      <c r="E71" s="112" t="str">
        <f t="shared" si="78"/>
        <v/>
      </c>
      <c r="F71" s="5" t="s">
        <v>14</v>
      </c>
      <c r="G71" s="46" t="str">
        <f t="shared" si="79"/>
        <v/>
      </c>
      <c r="H71" s="46" t="str">
        <f t="shared" si="80"/>
        <v/>
      </c>
      <c r="I71" s="46">
        <f t="shared" si="36"/>
        <v>0</v>
      </c>
      <c r="J71" s="46">
        <f t="shared" si="37"/>
        <v>0</v>
      </c>
      <c r="K71" s="46" t="str">
        <f t="shared" si="81"/>
        <v/>
      </c>
      <c r="L71" s="8" t="s">
        <v>14</v>
      </c>
      <c r="M71" s="5"/>
      <c r="N71" s="112" t="str">
        <f t="shared" si="86"/>
        <v/>
      </c>
      <c r="O71" s="112" t="str">
        <f t="shared" si="38"/>
        <v/>
      </c>
      <c r="P71" s="112" t="str">
        <f t="shared" si="82"/>
        <v/>
      </c>
      <c r="Q71" s="112"/>
      <c r="R71" s="5"/>
      <c r="S71" s="112" t="str">
        <f t="shared" si="83"/>
        <v/>
      </c>
      <c r="T71" s="44">
        <f t="shared" si="84"/>
        <v>0</v>
      </c>
      <c r="U71" s="44">
        <f t="shared" si="85"/>
        <v>0</v>
      </c>
      <c r="V71" s="44">
        <f t="shared" si="39"/>
        <v>0</v>
      </c>
      <c r="W71" s="130">
        <f t="shared" si="40"/>
        <v>0</v>
      </c>
      <c r="X71" s="44">
        <f t="shared" si="41"/>
        <v>0</v>
      </c>
      <c r="Y71" s="44">
        <f t="shared" si="42"/>
        <v>0</v>
      </c>
      <c r="Z71" s="44">
        <f t="shared" si="43"/>
        <v>0</v>
      </c>
      <c r="AA71" s="44"/>
      <c r="AB71" s="44"/>
      <c r="AC71" s="44"/>
      <c r="AD71" s="44"/>
      <c r="AE71" s="44">
        <f t="shared" si="44"/>
        <v>0</v>
      </c>
      <c r="AF71" s="44">
        <f t="shared" si="45"/>
        <v>0</v>
      </c>
      <c r="AG71" s="44">
        <f t="shared" si="46"/>
        <v>0</v>
      </c>
      <c r="AH71" s="44">
        <f t="shared" si="47"/>
        <v>0</v>
      </c>
      <c r="AI71" s="44">
        <f t="shared" si="48"/>
        <v>0</v>
      </c>
      <c r="AJ71" s="44" t="str">
        <f t="shared" si="49"/>
        <v/>
      </c>
      <c r="AK71" s="44">
        <f t="shared" si="50"/>
        <v>0</v>
      </c>
      <c r="AL71" s="44">
        <f t="shared" si="51"/>
        <v>0</v>
      </c>
      <c r="AM71" s="44">
        <f t="shared" si="52"/>
        <v>0</v>
      </c>
      <c r="AN71" s="44">
        <f t="shared" si="53"/>
        <v>0</v>
      </c>
      <c r="AO71" s="44">
        <f t="shared" si="54"/>
        <v>0</v>
      </c>
      <c r="AP71" s="44">
        <f t="shared" si="55"/>
        <v>0</v>
      </c>
      <c r="AQ71" s="44">
        <f t="shared" si="56"/>
        <v>0</v>
      </c>
      <c r="AR71" s="44">
        <f t="shared" si="57"/>
        <v>0</v>
      </c>
      <c r="AS71" s="44">
        <f t="shared" si="58"/>
        <v>0</v>
      </c>
      <c r="AT71" s="44">
        <f t="shared" si="59"/>
        <v>0</v>
      </c>
      <c r="AU71" s="44">
        <f t="shared" si="60"/>
        <v>0</v>
      </c>
      <c r="AV71" s="44">
        <f t="shared" si="61"/>
        <v>0</v>
      </c>
      <c r="AW71" s="44">
        <f t="shared" si="62"/>
        <v>0</v>
      </c>
      <c r="AX71" s="44">
        <f t="shared" si="63"/>
        <v>0</v>
      </c>
      <c r="AY71" s="44">
        <f t="shared" si="64"/>
        <v>0</v>
      </c>
      <c r="AZ71" s="44">
        <f t="shared" si="65"/>
        <v>0</v>
      </c>
      <c r="BA71" s="44">
        <f t="shared" si="66"/>
        <v>0</v>
      </c>
      <c r="BB71" s="44">
        <f t="shared" si="67"/>
        <v>0</v>
      </c>
      <c r="BC71" s="44">
        <f t="shared" si="68"/>
        <v>0</v>
      </c>
      <c r="BD71" s="44">
        <f t="shared" si="69"/>
        <v>0</v>
      </c>
      <c r="BE71" s="44">
        <f t="shared" si="70"/>
        <v>0</v>
      </c>
      <c r="BF71" s="44">
        <f t="shared" si="71"/>
        <v>0</v>
      </c>
      <c r="BG71" s="44">
        <f t="shared" si="72"/>
        <v>0</v>
      </c>
      <c r="BH71" s="44">
        <f t="shared" si="73"/>
        <v>0</v>
      </c>
      <c r="BI71" s="44">
        <f t="shared" si="74"/>
        <v>0</v>
      </c>
      <c r="BJ71" s="124">
        <f t="shared" si="75"/>
        <v>0</v>
      </c>
      <c r="BK71" s="44" t="str">
        <f t="shared" si="76"/>
        <v>0</v>
      </c>
    </row>
    <row r="72" spans="1:63" x14ac:dyDescent="0.3">
      <c r="A72" s="31"/>
      <c r="B72" s="37" t="str">
        <f t="shared" si="35"/>
        <v xml:space="preserve"> </v>
      </c>
      <c r="C72" s="23"/>
      <c r="D72" s="23"/>
      <c r="E72" s="112" t="str">
        <f t="shared" si="78"/>
        <v/>
      </c>
      <c r="F72" s="5" t="s">
        <v>14</v>
      </c>
      <c r="G72" s="46" t="str">
        <f t="shared" si="79"/>
        <v/>
      </c>
      <c r="H72" s="46" t="str">
        <f t="shared" si="80"/>
        <v/>
      </c>
      <c r="I72" s="46">
        <f t="shared" si="36"/>
        <v>0</v>
      </c>
      <c r="J72" s="46">
        <f t="shared" si="37"/>
        <v>0</v>
      </c>
      <c r="K72" s="46" t="str">
        <f t="shared" si="81"/>
        <v/>
      </c>
      <c r="L72" s="8" t="s">
        <v>14</v>
      </c>
      <c r="M72" s="5"/>
      <c r="N72" s="112" t="str">
        <f t="shared" si="86"/>
        <v/>
      </c>
      <c r="O72" s="112" t="str">
        <f t="shared" si="38"/>
        <v/>
      </c>
      <c r="P72" s="112" t="str">
        <f t="shared" si="82"/>
        <v/>
      </c>
      <c r="Q72" s="112"/>
      <c r="R72" s="5"/>
      <c r="S72" s="112" t="str">
        <f t="shared" si="83"/>
        <v/>
      </c>
      <c r="T72" s="44">
        <f t="shared" si="84"/>
        <v>0</v>
      </c>
      <c r="U72" s="44">
        <f t="shared" si="85"/>
        <v>0</v>
      </c>
      <c r="V72" s="44">
        <f t="shared" si="39"/>
        <v>0</v>
      </c>
      <c r="W72" s="130">
        <f t="shared" si="40"/>
        <v>0</v>
      </c>
      <c r="X72" s="44">
        <f t="shared" si="41"/>
        <v>0</v>
      </c>
      <c r="Y72" s="44">
        <f t="shared" si="42"/>
        <v>0</v>
      </c>
      <c r="Z72" s="44">
        <f t="shared" si="43"/>
        <v>0</v>
      </c>
      <c r="AA72" s="44"/>
      <c r="AB72" s="44"/>
      <c r="AC72" s="44"/>
      <c r="AD72" s="44"/>
      <c r="AE72" s="44">
        <f t="shared" si="44"/>
        <v>0</v>
      </c>
      <c r="AF72" s="44">
        <f t="shared" si="45"/>
        <v>0</v>
      </c>
      <c r="AG72" s="44">
        <f t="shared" si="46"/>
        <v>0</v>
      </c>
      <c r="AH72" s="44">
        <f t="shared" si="47"/>
        <v>0</v>
      </c>
      <c r="AI72" s="44">
        <f t="shared" si="48"/>
        <v>0</v>
      </c>
      <c r="AJ72" s="44" t="str">
        <f t="shared" si="49"/>
        <v/>
      </c>
      <c r="AK72" s="44">
        <f t="shared" si="50"/>
        <v>0</v>
      </c>
      <c r="AL72" s="44">
        <f t="shared" si="51"/>
        <v>0</v>
      </c>
      <c r="AM72" s="44">
        <f t="shared" si="52"/>
        <v>0</v>
      </c>
      <c r="AN72" s="44">
        <f t="shared" si="53"/>
        <v>0</v>
      </c>
      <c r="AO72" s="44">
        <f t="shared" si="54"/>
        <v>0</v>
      </c>
      <c r="AP72" s="44">
        <f t="shared" si="55"/>
        <v>0</v>
      </c>
      <c r="AQ72" s="44">
        <f t="shared" si="56"/>
        <v>0</v>
      </c>
      <c r="AR72" s="44">
        <f t="shared" si="57"/>
        <v>0</v>
      </c>
      <c r="AS72" s="44">
        <f t="shared" si="58"/>
        <v>0</v>
      </c>
      <c r="AT72" s="44">
        <f t="shared" si="59"/>
        <v>0</v>
      </c>
      <c r="AU72" s="44">
        <f t="shared" si="60"/>
        <v>0</v>
      </c>
      <c r="AV72" s="44">
        <f t="shared" si="61"/>
        <v>0</v>
      </c>
      <c r="AW72" s="44">
        <f t="shared" si="62"/>
        <v>0</v>
      </c>
      <c r="AX72" s="44">
        <f t="shared" si="63"/>
        <v>0</v>
      </c>
      <c r="AY72" s="44">
        <f t="shared" si="64"/>
        <v>0</v>
      </c>
      <c r="AZ72" s="44">
        <f t="shared" si="65"/>
        <v>0</v>
      </c>
      <c r="BA72" s="44">
        <f t="shared" si="66"/>
        <v>0</v>
      </c>
      <c r="BB72" s="44">
        <f t="shared" si="67"/>
        <v>0</v>
      </c>
      <c r="BC72" s="44">
        <f t="shared" si="68"/>
        <v>0</v>
      </c>
      <c r="BD72" s="44">
        <f t="shared" si="69"/>
        <v>0</v>
      </c>
      <c r="BE72" s="44">
        <f t="shared" si="70"/>
        <v>0</v>
      </c>
      <c r="BF72" s="44">
        <f t="shared" si="71"/>
        <v>0</v>
      </c>
      <c r="BG72" s="44">
        <f t="shared" si="72"/>
        <v>0</v>
      </c>
      <c r="BH72" s="44">
        <f t="shared" si="73"/>
        <v>0</v>
      </c>
      <c r="BI72" s="44">
        <f t="shared" si="74"/>
        <v>0</v>
      </c>
      <c r="BJ72" s="124">
        <f t="shared" si="75"/>
        <v>0</v>
      </c>
      <c r="BK72" s="44" t="str">
        <f t="shared" si="76"/>
        <v>0</v>
      </c>
    </row>
    <row r="73" spans="1:63" x14ac:dyDescent="0.3">
      <c r="A73" s="31"/>
      <c r="B73" s="37" t="str">
        <f t="shared" si="35"/>
        <v xml:space="preserve"> </v>
      </c>
      <c r="C73" s="23"/>
      <c r="D73" s="23"/>
      <c r="E73" s="112" t="str">
        <f t="shared" si="78"/>
        <v/>
      </c>
      <c r="F73" s="5" t="s">
        <v>14</v>
      </c>
      <c r="G73" s="46" t="str">
        <f t="shared" si="79"/>
        <v/>
      </c>
      <c r="H73" s="46" t="str">
        <f t="shared" si="80"/>
        <v/>
      </c>
      <c r="I73" s="46">
        <f t="shared" si="36"/>
        <v>0</v>
      </c>
      <c r="J73" s="46">
        <f t="shared" si="37"/>
        <v>0</v>
      </c>
      <c r="K73" s="46" t="str">
        <f t="shared" si="81"/>
        <v/>
      </c>
      <c r="L73" s="8" t="s">
        <v>14</v>
      </c>
      <c r="M73" s="5"/>
      <c r="N73" s="112" t="str">
        <f t="shared" si="86"/>
        <v/>
      </c>
      <c r="O73" s="112" t="str">
        <f t="shared" si="38"/>
        <v/>
      </c>
      <c r="P73" s="112" t="str">
        <f t="shared" si="82"/>
        <v/>
      </c>
      <c r="Q73" s="112"/>
      <c r="R73" s="5"/>
      <c r="S73" s="112" t="str">
        <f t="shared" si="83"/>
        <v/>
      </c>
      <c r="T73" s="44">
        <f t="shared" si="84"/>
        <v>0</v>
      </c>
      <c r="U73" s="44">
        <f t="shared" si="85"/>
        <v>0</v>
      </c>
      <c r="V73" s="44">
        <f t="shared" si="39"/>
        <v>0</v>
      </c>
      <c r="W73" s="130">
        <f t="shared" si="40"/>
        <v>0</v>
      </c>
      <c r="X73" s="44">
        <f t="shared" si="41"/>
        <v>0</v>
      </c>
      <c r="Y73" s="44">
        <f t="shared" si="42"/>
        <v>0</v>
      </c>
      <c r="Z73" s="44">
        <f t="shared" si="43"/>
        <v>0</v>
      </c>
      <c r="AA73" s="44"/>
      <c r="AB73" s="44"/>
      <c r="AC73" s="44"/>
      <c r="AD73" s="44"/>
      <c r="AE73" s="44">
        <f t="shared" si="44"/>
        <v>0</v>
      </c>
      <c r="AF73" s="44">
        <f t="shared" si="45"/>
        <v>0</v>
      </c>
      <c r="AG73" s="44">
        <f t="shared" si="46"/>
        <v>0</v>
      </c>
      <c r="AH73" s="44">
        <f t="shared" si="47"/>
        <v>0</v>
      </c>
      <c r="AI73" s="44">
        <f t="shared" si="48"/>
        <v>0</v>
      </c>
      <c r="AJ73" s="44" t="str">
        <f t="shared" si="49"/>
        <v/>
      </c>
      <c r="AK73" s="44">
        <f t="shared" si="50"/>
        <v>0</v>
      </c>
      <c r="AL73" s="44">
        <f t="shared" si="51"/>
        <v>0</v>
      </c>
      <c r="AM73" s="44">
        <f t="shared" si="52"/>
        <v>0</v>
      </c>
      <c r="AN73" s="44">
        <f t="shared" si="53"/>
        <v>0</v>
      </c>
      <c r="AO73" s="44">
        <f t="shared" si="54"/>
        <v>0</v>
      </c>
      <c r="AP73" s="44">
        <f t="shared" si="55"/>
        <v>0</v>
      </c>
      <c r="AQ73" s="44">
        <f t="shared" si="56"/>
        <v>0</v>
      </c>
      <c r="AR73" s="44">
        <f t="shared" si="57"/>
        <v>0</v>
      </c>
      <c r="AS73" s="44">
        <f t="shared" si="58"/>
        <v>0</v>
      </c>
      <c r="AT73" s="44">
        <f t="shared" si="59"/>
        <v>0</v>
      </c>
      <c r="AU73" s="44">
        <f t="shared" si="60"/>
        <v>0</v>
      </c>
      <c r="AV73" s="44">
        <f t="shared" si="61"/>
        <v>0</v>
      </c>
      <c r="AW73" s="44">
        <f t="shared" si="62"/>
        <v>0</v>
      </c>
      <c r="AX73" s="44">
        <f t="shared" si="63"/>
        <v>0</v>
      </c>
      <c r="AY73" s="44">
        <f t="shared" si="64"/>
        <v>0</v>
      </c>
      <c r="AZ73" s="44">
        <f t="shared" si="65"/>
        <v>0</v>
      </c>
      <c r="BA73" s="44">
        <f t="shared" si="66"/>
        <v>0</v>
      </c>
      <c r="BB73" s="44">
        <f t="shared" si="67"/>
        <v>0</v>
      </c>
      <c r="BC73" s="44">
        <f t="shared" si="68"/>
        <v>0</v>
      </c>
      <c r="BD73" s="44">
        <f t="shared" si="69"/>
        <v>0</v>
      </c>
      <c r="BE73" s="44">
        <f t="shared" si="70"/>
        <v>0</v>
      </c>
      <c r="BF73" s="44">
        <f t="shared" si="71"/>
        <v>0</v>
      </c>
      <c r="BG73" s="44">
        <f t="shared" si="72"/>
        <v>0</v>
      </c>
      <c r="BH73" s="44">
        <f t="shared" si="73"/>
        <v>0</v>
      </c>
      <c r="BI73" s="44">
        <f t="shared" si="74"/>
        <v>0</v>
      </c>
      <c r="BJ73" s="124">
        <f t="shared" si="75"/>
        <v>0</v>
      </c>
      <c r="BK73" s="44" t="str">
        <f t="shared" si="76"/>
        <v>0</v>
      </c>
    </row>
    <row r="74" spans="1:63" x14ac:dyDescent="0.3">
      <c r="A74" s="31"/>
      <c r="B74" s="37" t="str">
        <f t="shared" si="35"/>
        <v xml:space="preserve"> </v>
      </c>
      <c r="C74" s="23"/>
      <c r="D74" s="23"/>
      <c r="E74" s="112" t="str">
        <f t="shared" si="78"/>
        <v/>
      </c>
      <c r="F74" s="5" t="s">
        <v>14</v>
      </c>
      <c r="G74" s="46" t="str">
        <f t="shared" si="79"/>
        <v/>
      </c>
      <c r="H74" s="46" t="str">
        <f t="shared" si="80"/>
        <v/>
      </c>
      <c r="I74" s="46">
        <f t="shared" si="36"/>
        <v>0</v>
      </c>
      <c r="J74" s="46">
        <f t="shared" si="37"/>
        <v>0</v>
      </c>
      <c r="K74" s="46" t="str">
        <f t="shared" si="81"/>
        <v/>
      </c>
      <c r="L74" s="8" t="s">
        <v>14</v>
      </c>
      <c r="M74" s="5"/>
      <c r="N74" s="112" t="str">
        <f t="shared" si="86"/>
        <v/>
      </c>
      <c r="O74" s="112" t="str">
        <f t="shared" si="38"/>
        <v/>
      </c>
      <c r="P74" s="112" t="str">
        <f t="shared" si="82"/>
        <v/>
      </c>
      <c r="Q74" s="112"/>
      <c r="R74" s="5"/>
      <c r="S74" s="112" t="str">
        <f t="shared" si="83"/>
        <v/>
      </c>
      <c r="T74" s="44">
        <f t="shared" si="84"/>
        <v>0</v>
      </c>
      <c r="U74" s="44">
        <f t="shared" si="85"/>
        <v>0</v>
      </c>
      <c r="V74" s="44">
        <f t="shared" si="39"/>
        <v>0</v>
      </c>
      <c r="W74" s="130">
        <f t="shared" si="40"/>
        <v>0</v>
      </c>
      <c r="X74" s="44">
        <f t="shared" si="41"/>
        <v>0</v>
      </c>
      <c r="Y74" s="44">
        <f t="shared" si="42"/>
        <v>0</v>
      </c>
      <c r="Z74" s="44">
        <f t="shared" si="43"/>
        <v>0</v>
      </c>
      <c r="AA74" s="44"/>
      <c r="AB74" s="44"/>
      <c r="AC74" s="44"/>
      <c r="AD74" s="44"/>
      <c r="AE74" s="44">
        <f t="shared" si="44"/>
        <v>0</v>
      </c>
      <c r="AF74" s="44">
        <f t="shared" si="45"/>
        <v>0</v>
      </c>
      <c r="AG74" s="44">
        <f t="shared" si="46"/>
        <v>0</v>
      </c>
      <c r="AH74" s="44">
        <f t="shared" si="47"/>
        <v>0</v>
      </c>
      <c r="AI74" s="44">
        <f t="shared" si="48"/>
        <v>0</v>
      </c>
      <c r="AJ74" s="44" t="str">
        <f t="shared" si="49"/>
        <v/>
      </c>
      <c r="AK74" s="44">
        <f t="shared" si="50"/>
        <v>0</v>
      </c>
      <c r="AL74" s="44">
        <f t="shared" si="51"/>
        <v>0</v>
      </c>
      <c r="AM74" s="44">
        <f t="shared" si="52"/>
        <v>0</v>
      </c>
      <c r="AN74" s="44">
        <f t="shared" si="53"/>
        <v>0</v>
      </c>
      <c r="AO74" s="44">
        <f t="shared" si="54"/>
        <v>0</v>
      </c>
      <c r="AP74" s="44">
        <f t="shared" si="55"/>
        <v>0</v>
      </c>
      <c r="AQ74" s="44">
        <f t="shared" si="56"/>
        <v>0</v>
      </c>
      <c r="AR74" s="44">
        <f t="shared" si="57"/>
        <v>0</v>
      </c>
      <c r="AS74" s="44">
        <f t="shared" si="58"/>
        <v>0</v>
      </c>
      <c r="AT74" s="44">
        <f t="shared" si="59"/>
        <v>0</v>
      </c>
      <c r="AU74" s="44">
        <f t="shared" si="60"/>
        <v>0</v>
      </c>
      <c r="AV74" s="44">
        <f t="shared" si="61"/>
        <v>0</v>
      </c>
      <c r="AW74" s="44">
        <f t="shared" si="62"/>
        <v>0</v>
      </c>
      <c r="AX74" s="44">
        <f t="shared" si="63"/>
        <v>0</v>
      </c>
      <c r="AY74" s="44">
        <f t="shared" si="64"/>
        <v>0</v>
      </c>
      <c r="AZ74" s="44">
        <f t="shared" si="65"/>
        <v>0</v>
      </c>
      <c r="BA74" s="44">
        <f t="shared" si="66"/>
        <v>0</v>
      </c>
      <c r="BB74" s="44">
        <f t="shared" si="67"/>
        <v>0</v>
      </c>
      <c r="BC74" s="44">
        <f t="shared" si="68"/>
        <v>0</v>
      </c>
      <c r="BD74" s="44">
        <f t="shared" si="69"/>
        <v>0</v>
      </c>
      <c r="BE74" s="44">
        <f t="shared" si="70"/>
        <v>0</v>
      </c>
      <c r="BF74" s="44">
        <f t="shared" si="71"/>
        <v>0</v>
      </c>
      <c r="BG74" s="44">
        <f t="shared" si="72"/>
        <v>0</v>
      </c>
      <c r="BH74" s="44">
        <f t="shared" si="73"/>
        <v>0</v>
      </c>
      <c r="BI74" s="44">
        <f t="shared" si="74"/>
        <v>0</v>
      </c>
      <c r="BJ74" s="124">
        <f t="shared" si="75"/>
        <v>0</v>
      </c>
      <c r="BK74" s="44" t="str">
        <f t="shared" si="76"/>
        <v>0</v>
      </c>
    </row>
    <row r="75" spans="1:63" x14ac:dyDescent="0.3">
      <c r="A75" s="31"/>
      <c r="B75" s="37" t="str">
        <f t="shared" si="35"/>
        <v xml:space="preserve"> </v>
      </c>
      <c r="C75" s="23"/>
      <c r="D75" s="23"/>
      <c r="E75" s="112" t="str">
        <f t="shared" si="78"/>
        <v/>
      </c>
      <c r="F75" s="5" t="s">
        <v>14</v>
      </c>
      <c r="G75" s="46" t="str">
        <f t="shared" si="79"/>
        <v/>
      </c>
      <c r="H75" s="46" t="str">
        <f t="shared" si="80"/>
        <v/>
      </c>
      <c r="I75" s="46">
        <f t="shared" si="36"/>
        <v>0</v>
      </c>
      <c r="J75" s="46">
        <f t="shared" si="37"/>
        <v>0</v>
      </c>
      <c r="K75" s="46" t="str">
        <f t="shared" si="81"/>
        <v/>
      </c>
      <c r="L75" s="8" t="s">
        <v>14</v>
      </c>
      <c r="M75" s="5"/>
      <c r="N75" s="112" t="str">
        <f t="shared" si="86"/>
        <v/>
      </c>
      <c r="O75" s="112" t="str">
        <f t="shared" si="38"/>
        <v/>
      </c>
      <c r="P75" s="112" t="str">
        <f t="shared" si="82"/>
        <v/>
      </c>
      <c r="Q75" s="112"/>
      <c r="R75" s="5"/>
      <c r="S75" s="112" t="str">
        <f t="shared" si="83"/>
        <v/>
      </c>
      <c r="T75" s="44">
        <f t="shared" si="84"/>
        <v>0</v>
      </c>
      <c r="U75" s="44">
        <f t="shared" si="85"/>
        <v>0</v>
      </c>
      <c r="V75" s="44">
        <f t="shared" si="39"/>
        <v>0</v>
      </c>
      <c r="W75" s="130">
        <f t="shared" si="40"/>
        <v>0</v>
      </c>
      <c r="X75" s="44">
        <f t="shared" si="41"/>
        <v>0</v>
      </c>
      <c r="Y75" s="44">
        <f t="shared" si="42"/>
        <v>0</v>
      </c>
      <c r="Z75" s="44">
        <f t="shared" si="43"/>
        <v>0</v>
      </c>
      <c r="AA75" s="44"/>
      <c r="AB75" s="44"/>
      <c r="AC75" s="44"/>
      <c r="AD75" s="44"/>
      <c r="AE75" s="44">
        <f t="shared" si="44"/>
        <v>0</v>
      </c>
      <c r="AF75" s="44">
        <f t="shared" si="45"/>
        <v>0</v>
      </c>
      <c r="AG75" s="44">
        <f t="shared" si="46"/>
        <v>0</v>
      </c>
      <c r="AH75" s="44">
        <f t="shared" si="47"/>
        <v>0</v>
      </c>
      <c r="AI75" s="44">
        <f t="shared" si="48"/>
        <v>0</v>
      </c>
      <c r="AJ75" s="44" t="str">
        <f t="shared" si="49"/>
        <v/>
      </c>
      <c r="AK75" s="44">
        <f t="shared" si="50"/>
        <v>0</v>
      </c>
      <c r="AL75" s="44">
        <f t="shared" si="51"/>
        <v>0</v>
      </c>
      <c r="AM75" s="44">
        <f t="shared" si="52"/>
        <v>0</v>
      </c>
      <c r="AN75" s="44">
        <f t="shared" si="53"/>
        <v>0</v>
      </c>
      <c r="AO75" s="44">
        <f t="shared" si="54"/>
        <v>0</v>
      </c>
      <c r="AP75" s="44">
        <f t="shared" si="55"/>
        <v>0</v>
      </c>
      <c r="AQ75" s="44">
        <f t="shared" si="56"/>
        <v>0</v>
      </c>
      <c r="AR75" s="44">
        <f t="shared" si="57"/>
        <v>0</v>
      </c>
      <c r="AS75" s="44">
        <f t="shared" si="58"/>
        <v>0</v>
      </c>
      <c r="AT75" s="44">
        <f t="shared" si="59"/>
        <v>0</v>
      </c>
      <c r="AU75" s="44">
        <f t="shared" si="60"/>
        <v>0</v>
      </c>
      <c r="AV75" s="44">
        <f t="shared" si="61"/>
        <v>0</v>
      </c>
      <c r="AW75" s="44">
        <f t="shared" si="62"/>
        <v>0</v>
      </c>
      <c r="AX75" s="44">
        <f t="shared" si="63"/>
        <v>0</v>
      </c>
      <c r="AY75" s="44">
        <f t="shared" si="64"/>
        <v>0</v>
      </c>
      <c r="AZ75" s="44">
        <f t="shared" si="65"/>
        <v>0</v>
      </c>
      <c r="BA75" s="44">
        <f t="shared" si="66"/>
        <v>0</v>
      </c>
      <c r="BB75" s="44">
        <f t="shared" si="67"/>
        <v>0</v>
      </c>
      <c r="BC75" s="44">
        <f t="shared" si="68"/>
        <v>0</v>
      </c>
      <c r="BD75" s="44">
        <f t="shared" si="69"/>
        <v>0</v>
      </c>
      <c r="BE75" s="44">
        <f t="shared" si="70"/>
        <v>0</v>
      </c>
      <c r="BF75" s="44">
        <f t="shared" si="71"/>
        <v>0</v>
      </c>
      <c r="BG75" s="44">
        <f t="shared" si="72"/>
        <v>0</v>
      </c>
      <c r="BH75" s="44">
        <f t="shared" si="73"/>
        <v>0</v>
      </c>
      <c r="BI75" s="44">
        <f t="shared" si="74"/>
        <v>0</v>
      </c>
      <c r="BJ75" s="124">
        <f t="shared" si="75"/>
        <v>0</v>
      </c>
      <c r="BK75" s="44" t="str">
        <f t="shared" si="76"/>
        <v>0</v>
      </c>
    </row>
    <row r="76" spans="1:63" x14ac:dyDescent="0.3">
      <c r="A76" s="31"/>
      <c r="B76" s="37" t="str">
        <f t="shared" si="35"/>
        <v xml:space="preserve"> </v>
      </c>
      <c r="C76" s="23"/>
      <c r="D76" s="23"/>
      <c r="E76" s="112" t="str">
        <f t="shared" si="78"/>
        <v/>
      </c>
      <c r="F76" s="5" t="s">
        <v>14</v>
      </c>
      <c r="G76" s="46" t="str">
        <f t="shared" si="79"/>
        <v/>
      </c>
      <c r="H76" s="46" t="str">
        <f t="shared" si="80"/>
        <v/>
      </c>
      <c r="I76" s="46">
        <f t="shared" si="36"/>
        <v>0</v>
      </c>
      <c r="J76" s="46">
        <f t="shared" si="37"/>
        <v>0</v>
      </c>
      <c r="K76" s="46" t="str">
        <f t="shared" si="81"/>
        <v/>
      </c>
      <c r="L76" s="8" t="s">
        <v>14</v>
      </c>
      <c r="M76" s="5"/>
      <c r="N76" s="112" t="str">
        <f t="shared" si="86"/>
        <v/>
      </c>
      <c r="O76" s="112" t="str">
        <f t="shared" si="38"/>
        <v/>
      </c>
      <c r="P76" s="112" t="str">
        <f t="shared" si="82"/>
        <v/>
      </c>
      <c r="Q76" s="112"/>
      <c r="R76" s="5"/>
      <c r="S76" s="112" t="str">
        <f t="shared" si="83"/>
        <v/>
      </c>
      <c r="T76" s="44">
        <f t="shared" si="84"/>
        <v>0</v>
      </c>
      <c r="U76" s="44">
        <f t="shared" si="85"/>
        <v>0</v>
      </c>
      <c r="V76" s="44">
        <f t="shared" si="39"/>
        <v>0</v>
      </c>
      <c r="W76" s="130">
        <f t="shared" si="40"/>
        <v>0</v>
      </c>
      <c r="X76" s="44">
        <f t="shared" si="41"/>
        <v>0</v>
      </c>
      <c r="Y76" s="44">
        <f t="shared" si="42"/>
        <v>0</v>
      </c>
      <c r="Z76" s="44">
        <f t="shared" si="43"/>
        <v>0</v>
      </c>
      <c r="AA76" s="44"/>
      <c r="AB76" s="44"/>
      <c r="AC76" s="44"/>
      <c r="AD76" s="44"/>
      <c r="AE76" s="44">
        <f t="shared" si="44"/>
        <v>0</v>
      </c>
      <c r="AF76" s="44">
        <f t="shared" si="45"/>
        <v>0</v>
      </c>
      <c r="AG76" s="44">
        <f t="shared" si="46"/>
        <v>0</v>
      </c>
      <c r="AH76" s="44">
        <f t="shared" si="47"/>
        <v>0</v>
      </c>
      <c r="AI76" s="44">
        <f t="shared" si="48"/>
        <v>0</v>
      </c>
      <c r="AJ76" s="44" t="str">
        <f t="shared" si="49"/>
        <v/>
      </c>
      <c r="AK76" s="44">
        <f t="shared" si="50"/>
        <v>0</v>
      </c>
      <c r="AL76" s="44">
        <f t="shared" si="51"/>
        <v>0</v>
      </c>
      <c r="AM76" s="44">
        <f t="shared" si="52"/>
        <v>0</v>
      </c>
      <c r="AN76" s="44">
        <f t="shared" si="53"/>
        <v>0</v>
      </c>
      <c r="AO76" s="44">
        <f t="shared" si="54"/>
        <v>0</v>
      </c>
      <c r="AP76" s="44">
        <f t="shared" si="55"/>
        <v>0</v>
      </c>
      <c r="AQ76" s="44">
        <f t="shared" si="56"/>
        <v>0</v>
      </c>
      <c r="AR76" s="44">
        <f t="shared" si="57"/>
        <v>0</v>
      </c>
      <c r="AS76" s="44">
        <f t="shared" si="58"/>
        <v>0</v>
      </c>
      <c r="AT76" s="44">
        <f t="shared" si="59"/>
        <v>0</v>
      </c>
      <c r="AU76" s="44">
        <f t="shared" si="60"/>
        <v>0</v>
      </c>
      <c r="AV76" s="44">
        <f t="shared" si="61"/>
        <v>0</v>
      </c>
      <c r="AW76" s="44">
        <f t="shared" si="62"/>
        <v>0</v>
      </c>
      <c r="AX76" s="44">
        <f t="shared" si="63"/>
        <v>0</v>
      </c>
      <c r="AY76" s="44">
        <f t="shared" si="64"/>
        <v>0</v>
      </c>
      <c r="AZ76" s="44">
        <f t="shared" si="65"/>
        <v>0</v>
      </c>
      <c r="BA76" s="44">
        <f t="shared" si="66"/>
        <v>0</v>
      </c>
      <c r="BB76" s="44">
        <f t="shared" si="67"/>
        <v>0</v>
      </c>
      <c r="BC76" s="44">
        <f t="shared" si="68"/>
        <v>0</v>
      </c>
      <c r="BD76" s="44">
        <f t="shared" si="69"/>
        <v>0</v>
      </c>
      <c r="BE76" s="44">
        <f t="shared" si="70"/>
        <v>0</v>
      </c>
      <c r="BF76" s="44">
        <f t="shared" si="71"/>
        <v>0</v>
      </c>
      <c r="BG76" s="44">
        <f t="shared" si="72"/>
        <v>0</v>
      </c>
      <c r="BH76" s="44">
        <f t="shared" si="73"/>
        <v>0</v>
      </c>
      <c r="BI76" s="44">
        <f t="shared" si="74"/>
        <v>0</v>
      </c>
      <c r="BJ76" s="124">
        <f t="shared" si="75"/>
        <v>0</v>
      </c>
      <c r="BK76" s="44" t="str">
        <f t="shared" si="76"/>
        <v>0</v>
      </c>
    </row>
    <row r="77" spans="1:63" x14ac:dyDescent="0.3">
      <c r="A77" s="31"/>
      <c r="B77" s="37" t="str">
        <f t="shared" si="35"/>
        <v xml:space="preserve"> </v>
      </c>
      <c r="C77" s="23"/>
      <c r="D77" s="23"/>
      <c r="E77" s="112" t="str">
        <f t="shared" si="78"/>
        <v/>
      </c>
      <c r="F77" s="5" t="s">
        <v>14</v>
      </c>
      <c r="G77" s="46" t="str">
        <f t="shared" si="79"/>
        <v/>
      </c>
      <c r="H77" s="46" t="str">
        <f t="shared" si="80"/>
        <v/>
      </c>
      <c r="I77" s="46">
        <f t="shared" si="36"/>
        <v>0</v>
      </c>
      <c r="J77" s="46">
        <f t="shared" si="37"/>
        <v>0</v>
      </c>
      <c r="K77" s="46" t="str">
        <f t="shared" si="81"/>
        <v/>
      </c>
      <c r="L77" s="8" t="s">
        <v>14</v>
      </c>
      <c r="M77" s="5"/>
      <c r="N77" s="112" t="str">
        <f t="shared" si="86"/>
        <v/>
      </c>
      <c r="O77" s="112" t="str">
        <f t="shared" si="38"/>
        <v/>
      </c>
      <c r="P77" s="112" t="str">
        <f t="shared" si="82"/>
        <v/>
      </c>
      <c r="Q77" s="112"/>
      <c r="R77" s="5"/>
      <c r="S77" s="112" t="str">
        <f t="shared" si="83"/>
        <v/>
      </c>
      <c r="T77" s="44">
        <f t="shared" si="84"/>
        <v>0</v>
      </c>
      <c r="U77" s="44">
        <f t="shared" si="85"/>
        <v>0</v>
      </c>
      <c r="V77" s="44">
        <f t="shared" si="39"/>
        <v>0</v>
      </c>
      <c r="W77" s="130">
        <f t="shared" si="40"/>
        <v>0</v>
      </c>
      <c r="X77" s="44">
        <f t="shared" si="41"/>
        <v>0</v>
      </c>
      <c r="Y77" s="44">
        <f t="shared" si="42"/>
        <v>0</v>
      </c>
      <c r="Z77" s="44">
        <f t="shared" si="43"/>
        <v>0</v>
      </c>
      <c r="AA77" s="44"/>
      <c r="AB77" s="44"/>
      <c r="AC77" s="44"/>
      <c r="AD77" s="44"/>
      <c r="AE77" s="44">
        <f t="shared" si="44"/>
        <v>0</v>
      </c>
      <c r="AF77" s="44">
        <f t="shared" si="45"/>
        <v>0</v>
      </c>
      <c r="AG77" s="44">
        <f t="shared" si="46"/>
        <v>0</v>
      </c>
      <c r="AH77" s="44">
        <f t="shared" si="47"/>
        <v>0</v>
      </c>
      <c r="AI77" s="44">
        <f t="shared" si="48"/>
        <v>0</v>
      </c>
      <c r="AJ77" s="44" t="str">
        <f t="shared" si="49"/>
        <v/>
      </c>
      <c r="AK77" s="44">
        <f t="shared" si="50"/>
        <v>0</v>
      </c>
      <c r="AL77" s="44">
        <f t="shared" si="51"/>
        <v>0</v>
      </c>
      <c r="AM77" s="44">
        <f t="shared" si="52"/>
        <v>0</v>
      </c>
      <c r="AN77" s="44">
        <f t="shared" si="53"/>
        <v>0</v>
      </c>
      <c r="AO77" s="44">
        <f t="shared" si="54"/>
        <v>0</v>
      </c>
      <c r="AP77" s="44">
        <f t="shared" si="55"/>
        <v>0</v>
      </c>
      <c r="AQ77" s="44">
        <f t="shared" si="56"/>
        <v>0</v>
      </c>
      <c r="AR77" s="44">
        <f t="shared" si="57"/>
        <v>0</v>
      </c>
      <c r="AS77" s="44">
        <f t="shared" si="58"/>
        <v>0</v>
      </c>
      <c r="AT77" s="44">
        <f t="shared" si="59"/>
        <v>0</v>
      </c>
      <c r="AU77" s="44">
        <f t="shared" si="60"/>
        <v>0</v>
      </c>
      <c r="AV77" s="44">
        <f t="shared" si="61"/>
        <v>0</v>
      </c>
      <c r="AW77" s="44">
        <f t="shared" si="62"/>
        <v>0</v>
      </c>
      <c r="AX77" s="44">
        <f t="shared" si="63"/>
        <v>0</v>
      </c>
      <c r="AY77" s="44">
        <f t="shared" si="64"/>
        <v>0</v>
      </c>
      <c r="AZ77" s="44">
        <f t="shared" si="65"/>
        <v>0</v>
      </c>
      <c r="BA77" s="44">
        <f t="shared" si="66"/>
        <v>0</v>
      </c>
      <c r="BB77" s="44">
        <f t="shared" si="67"/>
        <v>0</v>
      </c>
      <c r="BC77" s="44">
        <f t="shared" si="68"/>
        <v>0</v>
      </c>
      <c r="BD77" s="44">
        <f t="shared" si="69"/>
        <v>0</v>
      </c>
      <c r="BE77" s="44">
        <f t="shared" si="70"/>
        <v>0</v>
      </c>
      <c r="BF77" s="44">
        <f t="shared" si="71"/>
        <v>0</v>
      </c>
      <c r="BG77" s="44">
        <f t="shared" si="72"/>
        <v>0</v>
      </c>
      <c r="BH77" s="44">
        <f t="shared" si="73"/>
        <v>0</v>
      </c>
      <c r="BI77" s="44">
        <f t="shared" si="74"/>
        <v>0</v>
      </c>
      <c r="BJ77" s="124">
        <f t="shared" si="75"/>
        <v>0</v>
      </c>
      <c r="BK77" s="44" t="str">
        <f t="shared" si="76"/>
        <v>0</v>
      </c>
    </row>
    <row r="78" spans="1:63" x14ac:dyDescent="0.3">
      <c r="A78" s="31"/>
      <c r="B78" s="37" t="str">
        <f t="shared" si="35"/>
        <v xml:space="preserve"> </v>
      </c>
      <c r="C78" s="23"/>
      <c r="D78" s="23"/>
      <c r="E78" s="112" t="str">
        <f t="shared" si="78"/>
        <v/>
      </c>
      <c r="F78" s="5" t="s">
        <v>14</v>
      </c>
      <c r="G78" s="46" t="str">
        <f t="shared" si="79"/>
        <v/>
      </c>
      <c r="H78" s="46" t="str">
        <f t="shared" si="80"/>
        <v/>
      </c>
      <c r="I78" s="46">
        <f t="shared" si="36"/>
        <v>0</v>
      </c>
      <c r="J78" s="46">
        <f t="shared" si="37"/>
        <v>0</v>
      </c>
      <c r="K78" s="46" t="str">
        <f t="shared" si="81"/>
        <v/>
      </c>
      <c r="L78" s="8" t="s">
        <v>14</v>
      </c>
      <c r="M78" s="5"/>
      <c r="N78" s="112" t="str">
        <f t="shared" si="86"/>
        <v/>
      </c>
      <c r="O78" s="112" t="str">
        <f t="shared" si="38"/>
        <v/>
      </c>
      <c r="P78" s="112" t="str">
        <f t="shared" si="82"/>
        <v/>
      </c>
      <c r="Q78" s="112"/>
      <c r="R78" s="5"/>
      <c r="S78" s="112" t="str">
        <f t="shared" si="83"/>
        <v/>
      </c>
      <c r="T78" s="44">
        <f t="shared" si="84"/>
        <v>0</v>
      </c>
      <c r="U78" s="44">
        <f t="shared" si="85"/>
        <v>0</v>
      </c>
      <c r="V78" s="44">
        <f t="shared" si="39"/>
        <v>0</v>
      </c>
      <c r="W78" s="130">
        <f t="shared" si="40"/>
        <v>0</v>
      </c>
      <c r="X78" s="44">
        <f t="shared" si="41"/>
        <v>0</v>
      </c>
      <c r="Y78" s="44">
        <f t="shared" si="42"/>
        <v>0</v>
      </c>
      <c r="Z78" s="44">
        <f t="shared" si="43"/>
        <v>0</v>
      </c>
      <c r="AA78" s="44"/>
      <c r="AB78" s="44"/>
      <c r="AC78" s="44"/>
      <c r="AD78" s="44"/>
      <c r="AE78" s="44">
        <f t="shared" si="44"/>
        <v>0</v>
      </c>
      <c r="AF78" s="44">
        <f t="shared" si="45"/>
        <v>0</v>
      </c>
      <c r="AG78" s="44">
        <f t="shared" si="46"/>
        <v>0</v>
      </c>
      <c r="AH78" s="44">
        <f t="shared" si="47"/>
        <v>0</v>
      </c>
      <c r="AI78" s="44">
        <f t="shared" si="48"/>
        <v>0</v>
      </c>
      <c r="AJ78" s="44" t="str">
        <f t="shared" si="49"/>
        <v/>
      </c>
      <c r="AK78" s="44">
        <f t="shared" si="50"/>
        <v>0</v>
      </c>
      <c r="AL78" s="44">
        <f t="shared" si="51"/>
        <v>0</v>
      </c>
      <c r="AM78" s="44">
        <f t="shared" si="52"/>
        <v>0</v>
      </c>
      <c r="AN78" s="44">
        <f t="shared" si="53"/>
        <v>0</v>
      </c>
      <c r="AO78" s="44">
        <f t="shared" si="54"/>
        <v>0</v>
      </c>
      <c r="AP78" s="44">
        <f t="shared" si="55"/>
        <v>0</v>
      </c>
      <c r="AQ78" s="44">
        <f t="shared" si="56"/>
        <v>0</v>
      </c>
      <c r="AR78" s="44">
        <f t="shared" si="57"/>
        <v>0</v>
      </c>
      <c r="AS78" s="44">
        <f t="shared" si="58"/>
        <v>0</v>
      </c>
      <c r="AT78" s="44">
        <f t="shared" si="59"/>
        <v>0</v>
      </c>
      <c r="AU78" s="44">
        <f t="shared" si="60"/>
        <v>0</v>
      </c>
      <c r="AV78" s="44">
        <f t="shared" si="61"/>
        <v>0</v>
      </c>
      <c r="AW78" s="44">
        <f t="shared" si="62"/>
        <v>0</v>
      </c>
      <c r="AX78" s="44">
        <f t="shared" si="63"/>
        <v>0</v>
      </c>
      <c r="AY78" s="44">
        <f t="shared" si="64"/>
        <v>0</v>
      </c>
      <c r="AZ78" s="44">
        <f t="shared" si="65"/>
        <v>0</v>
      </c>
      <c r="BA78" s="44">
        <f t="shared" si="66"/>
        <v>0</v>
      </c>
      <c r="BB78" s="44">
        <f t="shared" si="67"/>
        <v>0</v>
      </c>
      <c r="BC78" s="44">
        <f t="shared" si="68"/>
        <v>0</v>
      </c>
      <c r="BD78" s="44">
        <f t="shared" si="69"/>
        <v>0</v>
      </c>
      <c r="BE78" s="44">
        <f t="shared" si="70"/>
        <v>0</v>
      </c>
      <c r="BF78" s="44">
        <f t="shared" si="71"/>
        <v>0</v>
      </c>
      <c r="BG78" s="44">
        <f t="shared" si="72"/>
        <v>0</v>
      </c>
      <c r="BH78" s="44">
        <f t="shared" si="73"/>
        <v>0</v>
      </c>
      <c r="BI78" s="44">
        <f t="shared" si="74"/>
        <v>0</v>
      </c>
      <c r="BJ78" s="124">
        <f t="shared" si="75"/>
        <v>0</v>
      </c>
      <c r="BK78" s="44" t="str">
        <f t="shared" si="76"/>
        <v>0</v>
      </c>
    </row>
    <row r="79" spans="1:63" x14ac:dyDescent="0.3">
      <c r="A79" s="31"/>
      <c r="B79" s="37" t="str">
        <f t="shared" si="35"/>
        <v xml:space="preserve"> </v>
      </c>
      <c r="C79" s="23"/>
      <c r="D79" s="23"/>
      <c r="E79" s="112" t="str">
        <f t="shared" si="78"/>
        <v/>
      </c>
      <c r="F79" s="5" t="s">
        <v>14</v>
      </c>
      <c r="G79" s="46" t="str">
        <f t="shared" si="79"/>
        <v/>
      </c>
      <c r="H79" s="46" t="str">
        <f t="shared" si="80"/>
        <v/>
      </c>
      <c r="I79" s="46">
        <f t="shared" si="36"/>
        <v>0</v>
      </c>
      <c r="J79" s="46">
        <f t="shared" si="37"/>
        <v>0</v>
      </c>
      <c r="K79" s="46" t="str">
        <f t="shared" si="81"/>
        <v/>
      </c>
      <c r="L79" s="8" t="s">
        <v>14</v>
      </c>
      <c r="M79" s="5"/>
      <c r="N79" s="112" t="str">
        <f t="shared" si="86"/>
        <v/>
      </c>
      <c r="O79" s="112" t="str">
        <f t="shared" si="38"/>
        <v/>
      </c>
      <c r="P79" s="112" t="str">
        <f t="shared" si="82"/>
        <v/>
      </c>
      <c r="Q79" s="112"/>
      <c r="R79" s="5"/>
      <c r="S79" s="112" t="str">
        <f t="shared" si="83"/>
        <v/>
      </c>
      <c r="T79" s="44">
        <f t="shared" si="84"/>
        <v>0</v>
      </c>
      <c r="U79" s="44">
        <f t="shared" si="85"/>
        <v>0</v>
      </c>
      <c r="V79" s="44">
        <f t="shared" si="39"/>
        <v>0</v>
      </c>
      <c r="W79" s="130">
        <f t="shared" si="40"/>
        <v>0</v>
      </c>
      <c r="X79" s="44">
        <f t="shared" si="41"/>
        <v>0</v>
      </c>
      <c r="Y79" s="44">
        <f t="shared" si="42"/>
        <v>0</v>
      </c>
      <c r="Z79" s="44">
        <f t="shared" si="43"/>
        <v>0</v>
      </c>
      <c r="AA79" s="44"/>
      <c r="AB79" s="44"/>
      <c r="AC79" s="44"/>
      <c r="AD79" s="44"/>
      <c r="AE79" s="44">
        <f t="shared" si="44"/>
        <v>0</v>
      </c>
      <c r="AF79" s="44">
        <f t="shared" si="45"/>
        <v>0</v>
      </c>
      <c r="AG79" s="44">
        <f t="shared" si="46"/>
        <v>0</v>
      </c>
      <c r="AH79" s="44">
        <f t="shared" si="47"/>
        <v>0</v>
      </c>
      <c r="AI79" s="44">
        <f t="shared" si="48"/>
        <v>0</v>
      </c>
      <c r="AJ79" s="44" t="str">
        <f t="shared" si="49"/>
        <v/>
      </c>
      <c r="AK79" s="44">
        <f t="shared" si="50"/>
        <v>0</v>
      </c>
      <c r="AL79" s="44">
        <f t="shared" si="51"/>
        <v>0</v>
      </c>
      <c r="AM79" s="44">
        <f t="shared" si="52"/>
        <v>0</v>
      </c>
      <c r="AN79" s="44">
        <f t="shared" si="53"/>
        <v>0</v>
      </c>
      <c r="AO79" s="44">
        <f t="shared" si="54"/>
        <v>0</v>
      </c>
      <c r="AP79" s="44">
        <f t="shared" si="55"/>
        <v>0</v>
      </c>
      <c r="AQ79" s="44">
        <f t="shared" si="56"/>
        <v>0</v>
      </c>
      <c r="AR79" s="44">
        <f t="shared" si="57"/>
        <v>0</v>
      </c>
      <c r="AS79" s="44">
        <f t="shared" si="58"/>
        <v>0</v>
      </c>
      <c r="AT79" s="44">
        <f t="shared" si="59"/>
        <v>0</v>
      </c>
      <c r="AU79" s="44">
        <f t="shared" si="60"/>
        <v>0</v>
      </c>
      <c r="AV79" s="44">
        <f t="shared" si="61"/>
        <v>0</v>
      </c>
      <c r="AW79" s="44">
        <f t="shared" si="62"/>
        <v>0</v>
      </c>
      <c r="AX79" s="44">
        <f t="shared" si="63"/>
        <v>0</v>
      </c>
      <c r="AY79" s="44">
        <f t="shared" si="64"/>
        <v>0</v>
      </c>
      <c r="AZ79" s="44">
        <f t="shared" si="65"/>
        <v>0</v>
      </c>
      <c r="BA79" s="44">
        <f t="shared" si="66"/>
        <v>0</v>
      </c>
      <c r="BB79" s="44">
        <f t="shared" si="67"/>
        <v>0</v>
      </c>
      <c r="BC79" s="44">
        <f t="shared" si="68"/>
        <v>0</v>
      </c>
      <c r="BD79" s="44">
        <f t="shared" si="69"/>
        <v>0</v>
      </c>
      <c r="BE79" s="44">
        <f t="shared" si="70"/>
        <v>0</v>
      </c>
      <c r="BF79" s="44">
        <f t="shared" si="71"/>
        <v>0</v>
      </c>
      <c r="BG79" s="44">
        <f t="shared" si="72"/>
        <v>0</v>
      </c>
      <c r="BH79" s="44">
        <f t="shared" si="73"/>
        <v>0</v>
      </c>
      <c r="BI79" s="44">
        <f t="shared" si="74"/>
        <v>0</v>
      </c>
      <c r="BJ79" s="124">
        <f t="shared" si="75"/>
        <v>0</v>
      </c>
      <c r="BK79" s="44" t="str">
        <f t="shared" si="76"/>
        <v>0</v>
      </c>
    </row>
    <row r="80" spans="1:63" x14ac:dyDescent="0.3">
      <c r="A80" s="31"/>
      <c r="B80" s="35"/>
      <c r="E80" s="36"/>
      <c r="F80" s="36"/>
      <c r="G80" s="36"/>
      <c r="H80" s="36"/>
      <c r="I80" s="36"/>
      <c r="J80" s="154" t="s">
        <v>169</v>
      </c>
      <c r="K80" s="154"/>
      <c r="L80" s="154"/>
      <c r="M80" s="136"/>
      <c r="N80" s="136"/>
      <c r="O80" s="136"/>
      <c r="P80" s="136"/>
      <c r="Q80" s="136"/>
      <c r="R80" s="136"/>
      <c r="S80" s="133"/>
      <c r="T80" s="136"/>
      <c r="U80" s="136"/>
      <c r="V80" s="41">
        <f>SUBTOTAL(9,V29:V79)</f>
        <v>0</v>
      </c>
      <c r="W80" s="41"/>
      <c r="X80" s="41">
        <f t="shared" ref="X80:AI80" si="87">SUBTOTAL(9,X29:X79)</f>
        <v>0</v>
      </c>
      <c r="Y80" s="41">
        <f t="shared" si="87"/>
        <v>0</v>
      </c>
      <c r="Z80" s="41">
        <f t="shared" si="87"/>
        <v>0</v>
      </c>
      <c r="AA80" s="41">
        <f t="shared" si="87"/>
        <v>0</v>
      </c>
      <c r="AB80" s="41">
        <f t="shared" si="87"/>
        <v>0</v>
      </c>
      <c r="AC80" s="41">
        <f t="shared" si="87"/>
        <v>0</v>
      </c>
      <c r="AD80" s="41">
        <f t="shared" si="87"/>
        <v>0</v>
      </c>
      <c r="AE80" s="41">
        <f t="shared" si="87"/>
        <v>0</v>
      </c>
      <c r="AF80" s="41">
        <f t="shared" si="87"/>
        <v>0</v>
      </c>
      <c r="AG80" s="41">
        <f t="shared" si="87"/>
        <v>0</v>
      </c>
      <c r="AH80" s="41">
        <f t="shared" si="87"/>
        <v>0</v>
      </c>
      <c r="AI80" s="41">
        <f t="shared" si="87"/>
        <v>0</v>
      </c>
      <c r="AJ80" s="41"/>
      <c r="AK80" s="41">
        <f t="shared" ref="AK80:BH80" si="88">SUBTOTAL(9,AK29:AK79)</f>
        <v>0</v>
      </c>
      <c r="AL80" s="41">
        <f t="shared" si="88"/>
        <v>0</v>
      </c>
      <c r="AM80" s="41">
        <f t="shared" si="88"/>
        <v>0</v>
      </c>
      <c r="AN80" s="41">
        <f t="shared" si="88"/>
        <v>0</v>
      </c>
      <c r="AO80" s="41">
        <f t="shared" si="88"/>
        <v>0</v>
      </c>
      <c r="AP80" s="41">
        <f t="shared" si="88"/>
        <v>0</v>
      </c>
      <c r="AQ80" s="41">
        <f t="shared" si="88"/>
        <v>0</v>
      </c>
      <c r="AR80" s="41">
        <f t="shared" si="88"/>
        <v>0</v>
      </c>
      <c r="AS80" s="41">
        <f t="shared" si="88"/>
        <v>0</v>
      </c>
      <c r="AT80" s="41">
        <f t="shared" si="88"/>
        <v>0</v>
      </c>
      <c r="AU80" s="41">
        <f t="shared" si="88"/>
        <v>0</v>
      </c>
      <c r="AV80" s="41">
        <f t="shared" si="88"/>
        <v>0</v>
      </c>
      <c r="AW80" s="41">
        <f t="shared" si="88"/>
        <v>0</v>
      </c>
      <c r="AX80" s="41">
        <f t="shared" si="88"/>
        <v>0</v>
      </c>
      <c r="AY80" s="41">
        <f t="shared" si="88"/>
        <v>0</v>
      </c>
      <c r="AZ80" s="41">
        <f t="shared" si="88"/>
        <v>0</v>
      </c>
      <c r="BA80" s="41">
        <f t="shared" si="88"/>
        <v>0</v>
      </c>
      <c r="BB80" s="41">
        <f t="shared" si="88"/>
        <v>0</v>
      </c>
      <c r="BC80" s="41">
        <f t="shared" si="88"/>
        <v>0</v>
      </c>
      <c r="BD80" s="41">
        <f t="shared" si="88"/>
        <v>0</v>
      </c>
      <c r="BE80" s="41">
        <f t="shared" si="88"/>
        <v>0</v>
      </c>
      <c r="BF80" s="41">
        <f t="shared" si="88"/>
        <v>0</v>
      </c>
      <c r="BG80" s="41">
        <f t="shared" si="88"/>
        <v>0</v>
      </c>
      <c r="BH80" s="41">
        <f t="shared" si="88"/>
        <v>0</v>
      </c>
      <c r="BI80" s="41">
        <f>SUBTOTAL(9,BI29:BI79)</f>
        <v>0</v>
      </c>
      <c r="BJ80" s="41">
        <f>SUBTOTAL(9,BJ29:BJ79)</f>
        <v>0</v>
      </c>
      <c r="BK80" s="96"/>
    </row>
    <row r="81" spans="12:63" x14ac:dyDescent="0.3"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</row>
    <row r="82" spans="12:63" x14ac:dyDescent="0.3">
      <c r="L82" s="48"/>
      <c r="M82" s="48"/>
      <c r="N82" s="48"/>
      <c r="O82" s="48"/>
      <c r="P82" s="127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</row>
    <row r="83" spans="12:63" x14ac:dyDescent="0.3">
      <c r="L83" s="48"/>
    </row>
    <row r="84" spans="12:63" x14ac:dyDescent="0.3">
      <c r="L84" s="48"/>
    </row>
    <row r="85" spans="12:63" x14ac:dyDescent="0.3">
      <c r="L85" s="48"/>
    </row>
  </sheetData>
  <autoFilter ref="E27:BL27" xr:uid="{00000000-0009-0000-0000-000009000000}"/>
  <mergeCells count="4">
    <mergeCell ref="V19:Y19"/>
    <mergeCell ref="AK19:BG19"/>
    <mergeCell ref="J80:L80"/>
    <mergeCell ref="E14:L15"/>
  </mergeCells>
  <conditionalFormatting sqref="BJ29">
    <cfRule type="expression" dxfId="15" priority="5">
      <formula>BJ29&lt;&gt;0</formula>
    </cfRule>
    <cfRule type="expression" dxfId="14" priority="6">
      <formula>BJ29=0</formula>
    </cfRule>
  </conditionalFormatting>
  <conditionalFormatting sqref="BI29">
    <cfRule type="expression" dxfId="13" priority="7">
      <formula>$BI29&lt;&gt;0</formula>
    </cfRule>
    <cfRule type="expression" dxfId="12" priority="8">
      <formula>BI29=0</formula>
    </cfRule>
  </conditionalFormatting>
  <conditionalFormatting sqref="BJ30:BJ79">
    <cfRule type="expression" dxfId="11" priority="1">
      <formula>BJ30&lt;&gt;0</formula>
    </cfRule>
    <cfRule type="expression" dxfId="10" priority="2">
      <formula>BJ30=0</formula>
    </cfRule>
  </conditionalFormatting>
  <conditionalFormatting sqref="BI30:BI79">
    <cfRule type="expression" dxfId="9" priority="3">
      <formula>$BI30&lt;&gt;0</formula>
    </cfRule>
    <cfRule type="expression" dxfId="8" priority="4">
      <formula>BI30=0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ACA8C9-3C0B-403F-95C9-EEE8DF93D585}">
          <x14:formula1>
            <xm:f>Dimensies_nieuw!$C$19:$C$28</xm:f>
          </x14:formula1>
          <xm:sqref>L29:L79</xm:sqref>
        </x14:dataValidation>
        <x14:dataValidation type="list" allowBlank="1" showInputMessage="1" showErrorMessage="1" xr:uid="{2340CE16-CEF5-4725-9BE3-10BB98C824FC}">
          <x14:formula1>
            <xm:f>Dimensies_nieuw!$B$33:$B$230</xm:f>
          </x14:formula1>
          <xm:sqref>F29:F79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F3E9-ACF1-47DF-925F-2BCF1522358B}">
  <dimension ref="A1:BX45"/>
  <sheetViews>
    <sheetView tabSelected="1" topLeftCell="A2" zoomScale="85" zoomScaleNormal="85" workbookViewId="0">
      <selection activeCell="I42" sqref="I42"/>
    </sheetView>
  </sheetViews>
  <sheetFormatPr defaultRowHeight="14.4" outlineLevelCol="1" x14ac:dyDescent="0.3"/>
  <cols>
    <col min="1" max="1" width="20" style="47" customWidth="1"/>
    <col min="2" max="2" width="5.88671875" style="47" hidden="1" customWidth="1"/>
    <col min="3" max="3" width="4.44140625" style="47" hidden="1" customWidth="1"/>
    <col min="4" max="4" width="9.88671875" style="48" customWidth="1"/>
    <col min="5" max="5" width="29.77734375" style="48" customWidth="1"/>
    <col min="6" max="6" width="9.5546875" style="48" customWidth="1"/>
    <col min="7" max="7" width="26.33203125" style="48" customWidth="1"/>
    <col min="8" max="8" width="10.5546875" style="48" customWidth="1"/>
    <col min="9" max="9" width="29.6640625" style="48" customWidth="1"/>
    <col min="10" max="10" width="17.44140625" style="48" customWidth="1"/>
    <col min="11" max="11" width="28" style="49" customWidth="1"/>
    <col min="12" max="12" width="14.6640625" style="49" customWidth="1"/>
    <col min="13" max="13" width="24.5546875" style="49" customWidth="1"/>
    <col min="14" max="14" width="15.44140625" style="49" hidden="1" customWidth="1"/>
    <col min="15" max="15" width="12.33203125" style="49" bestFit="1" customWidth="1"/>
    <col min="16" max="16" width="15.88671875" style="49" customWidth="1"/>
    <col min="17" max="17" width="12.33203125" style="49" customWidth="1"/>
    <col min="18" max="18" width="24.5546875" style="49" customWidth="1"/>
    <col min="19" max="19" width="13.44140625" style="49" bestFit="1" customWidth="1"/>
    <col min="20" max="20" width="13.5546875" style="49" bestFit="1" customWidth="1"/>
    <col min="21" max="21" width="20.6640625" style="49" customWidth="1"/>
    <col min="22" max="22" width="12.6640625" style="49" hidden="1" customWidth="1"/>
    <col min="23" max="23" width="20.6640625" style="49" customWidth="1"/>
    <col min="24" max="24" width="18.5546875" style="49" customWidth="1"/>
    <col min="25" max="25" width="17.44140625" style="49" customWidth="1"/>
    <col min="26" max="29" width="15.6640625" style="49" customWidth="1"/>
    <col min="30" max="30" width="20.6640625" style="49" customWidth="1"/>
    <col min="31" max="33" width="18.109375" style="49" customWidth="1"/>
    <col min="34" max="35" width="18.88671875" style="49" customWidth="1"/>
    <col min="36" max="59" width="15.6640625" style="49" hidden="1" customWidth="1" outlineLevel="1"/>
    <col min="60" max="60" width="13.5546875" style="49" customWidth="1" collapsed="1"/>
    <col min="61" max="61" width="12.88671875" style="49" bestFit="1" customWidth="1"/>
    <col min="62" max="62" width="15.6640625" style="49" hidden="1" customWidth="1"/>
    <col min="63" max="63" width="9.109375" style="47" hidden="1" customWidth="1"/>
    <col min="64" max="75" width="15.6640625" style="49" hidden="1" customWidth="1"/>
    <col min="76" max="76" width="20.6640625" style="49" hidden="1" customWidth="1"/>
    <col min="77" max="16384" width="8.88671875" style="47"/>
  </cols>
  <sheetData>
    <row r="1" spans="1:76" hidden="1" x14ac:dyDescent="0.3">
      <c r="F1" s="52"/>
      <c r="G1" s="52"/>
      <c r="H1" s="52"/>
      <c r="I1" s="22"/>
      <c r="J1" s="2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</row>
    <row r="3" spans="1:76" hidden="1" x14ac:dyDescent="0.3">
      <c r="A3" s="32" t="s">
        <v>15</v>
      </c>
      <c r="B3" s="32"/>
      <c r="C3" s="32"/>
    </row>
    <row r="4" spans="1:76" hidden="1" x14ac:dyDescent="0.3">
      <c r="A4" s="33" t="s">
        <v>15733</v>
      </c>
      <c r="B4" s="33"/>
      <c r="C4" s="33"/>
      <c r="D4" s="34">
        <v>10</v>
      </c>
      <c r="E4" s="17" t="s">
        <v>27</v>
      </c>
    </row>
    <row r="5" spans="1:76" hidden="1" x14ac:dyDescent="0.3">
      <c r="A5" s="33" t="s">
        <v>15734</v>
      </c>
      <c r="B5" s="33"/>
      <c r="C5" s="33"/>
      <c r="D5" s="40" t="s">
        <v>314</v>
      </c>
      <c r="E5" s="17" t="s">
        <v>28</v>
      </c>
    </row>
    <row r="6" spans="1:76" hidden="1" x14ac:dyDescent="0.3">
      <c r="A6" s="33" t="s">
        <v>15735</v>
      </c>
      <c r="B6" s="33"/>
      <c r="C6" s="33"/>
      <c r="D6" s="18" t="s">
        <v>16</v>
      </c>
      <c r="E6" s="17" t="s">
        <v>29</v>
      </c>
    </row>
    <row r="7" spans="1:76" hidden="1" x14ac:dyDescent="0.3">
      <c r="A7" s="32" t="s">
        <v>17</v>
      </c>
      <c r="B7" s="32"/>
      <c r="C7" s="32"/>
      <c r="D7" s="19"/>
      <c r="E7" s="15"/>
    </row>
    <row r="8" spans="1:76" hidden="1" x14ac:dyDescent="0.3">
      <c r="A8" s="33" t="s">
        <v>18</v>
      </c>
      <c r="B8" s="33"/>
      <c r="C8" s="33"/>
      <c r="D8" s="18" t="s">
        <v>19</v>
      </c>
      <c r="E8" s="17" t="s">
        <v>20</v>
      </c>
      <c r="T8" s="77"/>
    </row>
    <row r="9" spans="1:76" hidden="1" x14ac:dyDescent="0.3">
      <c r="A9" s="33" t="s">
        <v>67</v>
      </c>
      <c r="B9" s="33"/>
      <c r="C9" s="33"/>
      <c r="D9" s="18" t="s">
        <v>30</v>
      </c>
      <c r="E9" s="17" t="s">
        <v>32</v>
      </c>
    </row>
    <row r="10" spans="1:76" hidden="1" x14ac:dyDescent="0.3">
      <c r="A10" s="33" t="s">
        <v>74</v>
      </c>
      <c r="B10" s="33"/>
      <c r="C10" s="33"/>
      <c r="D10" s="18" t="s">
        <v>72</v>
      </c>
      <c r="E10" s="17" t="s">
        <v>73</v>
      </c>
    </row>
    <row r="11" spans="1:76" hidden="1" x14ac:dyDescent="0.3">
      <c r="A11" s="33" t="s">
        <v>62</v>
      </c>
      <c r="B11" s="33"/>
      <c r="C11" s="33"/>
      <c r="D11" s="18" t="s">
        <v>31</v>
      </c>
      <c r="E11" s="17" t="s">
        <v>33</v>
      </c>
    </row>
    <row r="12" spans="1:76" ht="15" customHeight="1" x14ac:dyDescent="0.3">
      <c r="D12" s="152" t="s">
        <v>15721</v>
      </c>
      <c r="E12" s="152"/>
    </row>
    <row r="13" spans="1:76" ht="15" customHeight="1" x14ac:dyDescent="0.3">
      <c r="D13" s="152"/>
      <c r="E13" s="152"/>
    </row>
    <row r="14" spans="1:76" hidden="1" x14ac:dyDescent="0.3">
      <c r="D14" s="32" t="s">
        <v>64</v>
      </c>
    </row>
    <row r="15" spans="1:76" x14ac:dyDescent="0.3">
      <c r="D15" s="32" t="s">
        <v>27</v>
      </c>
      <c r="E15" s="48">
        <v>10</v>
      </c>
    </row>
    <row r="16" spans="1:76" ht="60" customHeight="1" x14ac:dyDescent="0.3">
      <c r="U16" s="156" t="s">
        <v>311</v>
      </c>
      <c r="V16" s="156"/>
      <c r="W16" s="156"/>
      <c r="X16" s="156"/>
      <c r="Y16" s="148"/>
      <c r="AD16" s="149"/>
      <c r="AE16" s="149"/>
      <c r="AF16" s="149"/>
      <c r="AG16" s="149"/>
      <c r="AH16" s="149"/>
      <c r="AI16" s="149"/>
      <c r="AJ16" s="155" t="s">
        <v>101</v>
      </c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48"/>
      <c r="BI16" s="149"/>
      <c r="BL16" s="153" t="s">
        <v>123</v>
      </c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56" t="s">
        <v>124</v>
      </c>
    </row>
    <row r="17" spans="1:76" x14ac:dyDescent="0.3">
      <c r="E17" s="92"/>
      <c r="I17" s="92" t="s">
        <v>184</v>
      </c>
      <c r="J17" s="91">
        <v>44196</v>
      </c>
      <c r="K17" s="92" t="s">
        <v>244</v>
      </c>
      <c r="L17" s="48" t="s">
        <v>391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7"/>
      <c r="AE17" s="47"/>
      <c r="AF17" s="47"/>
      <c r="AG17" s="47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L17" s="48">
        <v>0</v>
      </c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</row>
    <row r="18" spans="1:76" x14ac:dyDescent="0.3">
      <c r="E18" s="92"/>
      <c r="I18" s="92" t="s">
        <v>303</v>
      </c>
      <c r="J18" s="48">
        <v>202012</v>
      </c>
      <c r="K18" s="92" t="s">
        <v>245</v>
      </c>
      <c r="L18" s="94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</row>
    <row r="19" spans="1:76" hidden="1" x14ac:dyDescent="0.3">
      <c r="A19" s="14" t="s">
        <v>21</v>
      </c>
      <c r="B19" s="14"/>
      <c r="C19" s="14"/>
      <c r="D19" s="48" t="s">
        <v>22</v>
      </c>
      <c r="F19" s="48" t="s">
        <v>23</v>
      </c>
      <c r="H19" s="48" t="s">
        <v>25</v>
      </c>
      <c r="J19" s="48" t="s">
        <v>26</v>
      </c>
      <c r="K19" s="48"/>
      <c r="L19" s="48" t="s">
        <v>71</v>
      </c>
      <c r="M19" s="48"/>
      <c r="N19" s="48" t="s">
        <v>315</v>
      </c>
      <c r="O19" s="48" t="s">
        <v>181</v>
      </c>
      <c r="P19" s="48"/>
      <c r="Q19" s="48"/>
      <c r="R19" s="48"/>
      <c r="S19" s="48" t="s">
        <v>227</v>
      </c>
      <c r="T19" s="48"/>
      <c r="V19" s="49" t="s">
        <v>318</v>
      </c>
      <c r="X19" s="29"/>
      <c r="Y19" s="29"/>
      <c r="Z19" s="48"/>
      <c r="AA19" s="48"/>
      <c r="AB19" s="48"/>
      <c r="AC19" s="48"/>
      <c r="AJ19" s="29" t="s">
        <v>24</v>
      </c>
      <c r="AK19" s="29" t="s">
        <v>187</v>
      </c>
      <c r="AL19" s="29" t="s">
        <v>24</v>
      </c>
      <c r="AM19" s="29" t="s">
        <v>187</v>
      </c>
      <c r="AN19" s="29" t="s">
        <v>24</v>
      </c>
      <c r="AO19" s="29" t="s">
        <v>187</v>
      </c>
      <c r="AP19" s="29" t="s">
        <v>24</v>
      </c>
      <c r="AQ19" s="29" t="s">
        <v>187</v>
      </c>
      <c r="AR19" s="29" t="s">
        <v>24</v>
      </c>
      <c r="AS19" s="29" t="s">
        <v>187</v>
      </c>
      <c r="AT19" s="29" t="s">
        <v>24</v>
      </c>
      <c r="AU19" s="29" t="s">
        <v>187</v>
      </c>
      <c r="AV19" s="29" t="s">
        <v>24</v>
      </c>
      <c r="AW19" s="29" t="s">
        <v>187</v>
      </c>
      <c r="AX19" s="29" t="s">
        <v>24</v>
      </c>
      <c r="AY19" s="29" t="s">
        <v>187</v>
      </c>
      <c r="AZ19" s="29" t="s">
        <v>24</v>
      </c>
      <c r="BA19" s="29" t="s">
        <v>187</v>
      </c>
      <c r="BB19" s="29" t="s">
        <v>24</v>
      </c>
      <c r="BC19" s="29" t="s">
        <v>187</v>
      </c>
      <c r="BD19" s="29" t="s">
        <v>24</v>
      </c>
      <c r="BE19" s="29" t="s">
        <v>187</v>
      </c>
      <c r="BF19" s="29" t="s">
        <v>24</v>
      </c>
      <c r="BG19" s="29" t="s">
        <v>187</v>
      </c>
      <c r="BH19" s="48"/>
      <c r="BJ19" s="48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</row>
    <row r="20" spans="1:76" hidden="1" x14ac:dyDescent="0.3">
      <c r="A20" s="14" t="s">
        <v>63</v>
      </c>
      <c r="B20" s="14"/>
      <c r="C20" s="14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29"/>
      <c r="Y20" s="29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29">
        <v>202001</v>
      </c>
      <c r="AK20" s="29">
        <v>202001</v>
      </c>
      <c r="AL20" s="29">
        <v>202002</v>
      </c>
      <c r="AM20" s="29">
        <v>202002</v>
      </c>
      <c r="AN20" s="29">
        <v>202003</v>
      </c>
      <c r="AO20" s="29">
        <v>202003</v>
      </c>
      <c r="AP20" s="29">
        <v>202004</v>
      </c>
      <c r="AQ20" s="29">
        <v>202004</v>
      </c>
      <c r="AR20" s="29">
        <v>202005</v>
      </c>
      <c r="AS20" s="29">
        <v>202005</v>
      </c>
      <c r="AT20" s="29">
        <v>202006</v>
      </c>
      <c r="AU20" s="29">
        <v>202006</v>
      </c>
      <c r="AV20" s="29">
        <v>202007</v>
      </c>
      <c r="AW20" s="29">
        <v>202007</v>
      </c>
      <c r="AX20" s="29">
        <v>202008</v>
      </c>
      <c r="AY20" s="29">
        <v>202008</v>
      </c>
      <c r="AZ20" s="29">
        <v>202009</v>
      </c>
      <c r="BA20" s="29">
        <v>202009</v>
      </c>
      <c r="BB20" s="29">
        <v>202010</v>
      </c>
      <c r="BC20" s="29">
        <v>202010</v>
      </c>
      <c r="BD20" s="29">
        <v>202011</v>
      </c>
      <c r="BE20" s="29">
        <v>202011</v>
      </c>
      <c r="BF20" s="29">
        <v>202012</v>
      </c>
      <c r="BG20" s="29">
        <v>202012</v>
      </c>
      <c r="BH20" s="48"/>
      <c r="BI20" s="48"/>
      <c r="BJ20" s="48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8"/>
    </row>
    <row r="21" spans="1:76" s="10" customFormat="1" x14ac:dyDescent="0.3"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X21" s="123"/>
      <c r="Y21" s="123">
        <v>1.0000000000000002</v>
      </c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122">
        <v>7.4999999999999997E-2</v>
      </c>
      <c r="AK21" s="122">
        <v>7.4999999999999997E-2</v>
      </c>
      <c r="AL21" s="122">
        <v>0.1</v>
      </c>
      <c r="AM21" s="122">
        <v>0.1</v>
      </c>
      <c r="AN21" s="122">
        <v>0.1</v>
      </c>
      <c r="AO21" s="122">
        <v>0.1</v>
      </c>
      <c r="AP21" s="122">
        <v>0.1</v>
      </c>
      <c r="AQ21" s="122">
        <v>0.1</v>
      </c>
      <c r="AR21" s="122">
        <v>0.1</v>
      </c>
      <c r="AS21" s="122">
        <v>0.1</v>
      </c>
      <c r="AT21" s="122">
        <v>0.1</v>
      </c>
      <c r="AU21" s="122">
        <v>0.1</v>
      </c>
      <c r="AV21" s="122">
        <v>0.03</v>
      </c>
      <c r="AW21" s="122">
        <v>0.03</v>
      </c>
      <c r="AX21" s="122">
        <v>0.02</v>
      </c>
      <c r="AY21" s="122">
        <v>0.02</v>
      </c>
      <c r="AZ21" s="122">
        <v>0.1</v>
      </c>
      <c r="BA21" s="122">
        <v>0.1</v>
      </c>
      <c r="BB21" s="122">
        <v>0.1</v>
      </c>
      <c r="BC21" s="122">
        <v>0.1</v>
      </c>
      <c r="BD21" s="122">
        <v>0.1</v>
      </c>
      <c r="BE21" s="122">
        <v>0.1</v>
      </c>
      <c r="BF21" s="122">
        <v>7.4999999999999997E-2</v>
      </c>
      <c r="BG21" s="122">
        <v>7.4999999999999997E-2</v>
      </c>
      <c r="BH21" s="51"/>
      <c r="BI21" s="51"/>
      <c r="BJ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</row>
    <row r="22" spans="1:76" s="3" customFormat="1" ht="24.75" customHeight="1" x14ac:dyDescent="0.3">
      <c r="A22" s="50" t="s">
        <v>69</v>
      </c>
      <c r="D22" s="38" t="s">
        <v>2</v>
      </c>
      <c r="E22" s="4" t="s">
        <v>8</v>
      </c>
      <c r="F22" s="50" t="s">
        <v>10</v>
      </c>
      <c r="G22" s="4" t="s">
        <v>9</v>
      </c>
      <c r="H22" s="50" t="s">
        <v>3</v>
      </c>
      <c r="I22" s="4" t="s">
        <v>11</v>
      </c>
      <c r="J22" s="50" t="s">
        <v>4</v>
      </c>
      <c r="K22" s="4" t="s">
        <v>12</v>
      </c>
      <c r="L22" s="70" t="s">
        <v>70</v>
      </c>
      <c r="M22" s="4" t="s">
        <v>119</v>
      </c>
      <c r="N22" s="70" t="s">
        <v>316</v>
      </c>
      <c r="O22" s="4" t="s">
        <v>179</v>
      </c>
      <c r="P22" s="70" t="s">
        <v>293</v>
      </c>
      <c r="Q22" s="70" t="s">
        <v>292</v>
      </c>
      <c r="R22" s="4" t="s">
        <v>180</v>
      </c>
      <c r="S22" s="4" t="s">
        <v>185</v>
      </c>
      <c r="T22" s="4" t="s">
        <v>186</v>
      </c>
      <c r="U22" s="73" t="s">
        <v>212</v>
      </c>
      <c r="V22" s="45" t="s">
        <v>317</v>
      </c>
      <c r="W22" s="45" t="s">
        <v>305</v>
      </c>
      <c r="X22" s="73" t="s">
        <v>306</v>
      </c>
      <c r="Y22" s="45" t="s">
        <v>304</v>
      </c>
      <c r="Z22" s="45" t="s">
        <v>102</v>
      </c>
      <c r="AA22" s="45" t="s">
        <v>216</v>
      </c>
      <c r="AB22" s="95" t="s">
        <v>15695</v>
      </c>
      <c r="AC22" s="95" t="s">
        <v>15696</v>
      </c>
      <c r="AD22" s="45" t="s">
        <v>215</v>
      </c>
      <c r="AE22" s="45" t="s">
        <v>217</v>
      </c>
      <c r="AF22" s="45" t="s">
        <v>307</v>
      </c>
      <c r="AG22" s="45" t="s">
        <v>308</v>
      </c>
      <c r="AH22" s="45" t="s">
        <v>309</v>
      </c>
      <c r="AI22" s="45" t="s">
        <v>310</v>
      </c>
      <c r="AJ22" s="45" t="s">
        <v>15697</v>
      </c>
      <c r="AK22" s="45" t="s">
        <v>15698</v>
      </c>
      <c r="AL22" s="45" t="s">
        <v>15699</v>
      </c>
      <c r="AM22" s="45" t="s">
        <v>15700</v>
      </c>
      <c r="AN22" s="45" t="s">
        <v>15701</v>
      </c>
      <c r="AO22" s="45" t="s">
        <v>15702</v>
      </c>
      <c r="AP22" s="45" t="s">
        <v>15703</v>
      </c>
      <c r="AQ22" s="45" t="s">
        <v>15704</v>
      </c>
      <c r="AR22" s="45" t="s">
        <v>15705</v>
      </c>
      <c r="AS22" s="45" t="s">
        <v>15706</v>
      </c>
      <c r="AT22" s="45" t="s">
        <v>15707</v>
      </c>
      <c r="AU22" s="45" t="s">
        <v>15708</v>
      </c>
      <c r="AV22" s="45" t="s">
        <v>15709</v>
      </c>
      <c r="AW22" s="45" t="s">
        <v>15710</v>
      </c>
      <c r="AX22" s="45" t="s">
        <v>15711</v>
      </c>
      <c r="AY22" s="45" t="s">
        <v>15712</v>
      </c>
      <c r="AZ22" s="45" t="s">
        <v>15713</v>
      </c>
      <c r="BA22" s="45" t="s">
        <v>15714</v>
      </c>
      <c r="BB22" s="45" t="s">
        <v>15715</v>
      </c>
      <c r="BC22" s="45" t="s">
        <v>15716</v>
      </c>
      <c r="BD22" s="45" t="s">
        <v>15717</v>
      </c>
      <c r="BE22" s="45" t="s">
        <v>15718</v>
      </c>
      <c r="BF22" s="45" t="s">
        <v>15719</v>
      </c>
      <c r="BG22" s="45" t="s">
        <v>15720</v>
      </c>
      <c r="BH22" s="45" t="s">
        <v>214</v>
      </c>
      <c r="BI22" s="45" t="s">
        <v>213</v>
      </c>
      <c r="BJ22" s="95" t="s">
        <v>286</v>
      </c>
      <c r="BL22" s="12">
        <v>202001</v>
      </c>
      <c r="BM22" s="12">
        <v>202002</v>
      </c>
      <c r="BN22" s="12">
        <v>202003</v>
      </c>
      <c r="BO22" s="12">
        <v>202004</v>
      </c>
      <c r="BP22" s="12">
        <v>202005</v>
      </c>
      <c r="BQ22" s="12">
        <v>202006</v>
      </c>
      <c r="BR22" s="12">
        <v>202007</v>
      </c>
      <c r="BS22" s="12">
        <v>202008</v>
      </c>
      <c r="BT22" s="12">
        <v>202009</v>
      </c>
      <c r="BU22" s="12">
        <v>202010</v>
      </c>
      <c r="BV22" s="12">
        <v>202011</v>
      </c>
      <c r="BW22" s="12">
        <v>202012</v>
      </c>
      <c r="BX22" s="12" t="s">
        <v>125</v>
      </c>
    </row>
    <row r="23" spans="1:76" x14ac:dyDescent="0.3">
      <c r="A23" s="85"/>
      <c r="B23" s="86"/>
      <c r="C23" s="86"/>
      <c r="D23" s="87"/>
      <c r="E23" s="87"/>
      <c r="F23" s="88"/>
      <c r="G23" s="88"/>
      <c r="H23" s="88"/>
      <c r="I23" s="88"/>
      <c r="J23" s="88"/>
      <c r="K23" s="89"/>
      <c r="L23" s="87"/>
      <c r="M23" s="87"/>
      <c r="N23" s="87"/>
      <c r="O23" s="87"/>
      <c r="P23" s="87"/>
      <c r="Q23" s="87"/>
      <c r="R23" s="131"/>
      <c r="S23" s="87"/>
      <c r="T23" s="87"/>
      <c r="U23" s="90">
        <v>3124</v>
      </c>
      <c r="V23" s="90"/>
      <c r="W23" s="90">
        <v>137772</v>
      </c>
      <c r="X23" s="90">
        <v>-137772</v>
      </c>
      <c r="Y23" s="90">
        <v>0</v>
      </c>
      <c r="Z23" s="90">
        <v>-6508.0799999999872</v>
      </c>
      <c r="AA23" s="90">
        <v>1742</v>
      </c>
      <c r="AB23" s="90">
        <v>0</v>
      </c>
      <c r="AC23" s="90">
        <v>0</v>
      </c>
      <c r="AD23" s="90">
        <v>139152.82</v>
      </c>
      <c r="AE23" s="90">
        <v>0</v>
      </c>
      <c r="AF23" s="90">
        <v>-137772</v>
      </c>
      <c r="AG23" s="90">
        <v>137772</v>
      </c>
      <c r="AH23" s="90">
        <v>0</v>
      </c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>
        <v>0</v>
      </c>
      <c r="BI23" s="90">
        <v>0</v>
      </c>
      <c r="BJ23" s="90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</row>
    <row r="24" spans="1:76" x14ac:dyDescent="0.3">
      <c r="A24" s="37" t="s">
        <v>15736</v>
      </c>
      <c r="B24" s="23" t="s">
        <v>6332</v>
      </c>
      <c r="C24" s="23" t="s">
        <v>6332</v>
      </c>
      <c r="D24" s="5" t="s">
        <v>15136</v>
      </c>
      <c r="E24" s="5" t="s">
        <v>15137</v>
      </c>
      <c r="F24" s="6" t="s">
        <v>15106</v>
      </c>
      <c r="G24" s="6" t="s">
        <v>15762</v>
      </c>
      <c r="H24" s="6" t="s">
        <v>15763</v>
      </c>
      <c r="I24" s="6" t="s">
        <v>15761</v>
      </c>
      <c r="J24" s="6" t="s">
        <v>15759</v>
      </c>
      <c r="K24" s="8" t="s">
        <v>15761</v>
      </c>
      <c r="L24" s="5" t="s">
        <v>15732</v>
      </c>
      <c r="M24" s="5" t="s">
        <v>15722</v>
      </c>
      <c r="N24" s="112" t="s">
        <v>15737</v>
      </c>
      <c r="O24" s="112">
        <v>470000</v>
      </c>
      <c r="P24" s="112"/>
      <c r="Q24" s="5" t="s">
        <v>15757</v>
      </c>
      <c r="R24" s="112" t="s">
        <v>15758</v>
      </c>
      <c r="S24" s="44">
        <v>61</v>
      </c>
      <c r="T24" s="44">
        <v>66.77</v>
      </c>
      <c r="U24" s="151">
        <v>216</v>
      </c>
      <c r="V24" s="130">
        <v>1</v>
      </c>
      <c r="W24" s="44">
        <v>13176</v>
      </c>
      <c r="X24" s="44">
        <v>0</v>
      </c>
      <c r="Y24" s="44">
        <v>13176</v>
      </c>
      <c r="Z24" s="44">
        <v>10927.28</v>
      </c>
      <c r="AA24" s="44">
        <v>182</v>
      </c>
      <c r="AB24" s="44">
        <v>0</v>
      </c>
      <c r="AC24" s="44">
        <v>0</v>
      </c>
      <c r="AD24" s="44">
        <v>14422.32</v>
      </c>
      <c r="AE24" s="44">
        <v>0</v>
      </c>
      <c r="AF24" s="44">
        <v>0</v>
      </c>
      <c r="AG24" s="44">
        <v>13176</v>
      </c>
      <c r="AH24" s="44">
        <v>13176</v>
      </c>
      <c r="AI24" s="44" t="s">
        <v>15738</v>
      </c>
      <c r="AJ24" s="44">
        <v>985</v>
      </c>
      <c r="AK24" s="44">
        <v>16.200000000000024</v>
      </c>
      <c r="AL24" s="44">
        <v>1318</v>
      </c>
      <c r="AM24" s="44">
        <v>21.6</v>
      </c>
      <c r="AN24" s="44">
        <v>1318</v>
      </c>
      <c r="AO24" s="44">
        <v>21.6</v>
      </c>
      <c r="AP24" s="44">
        <v>1318</v>
      </c>
      <c r="AQ24" s="44">
        <v>21.6</v>
      </c>
      <c r="AR24" s="44">
        <v>1318</v>
      </c>
      <c r="AS24" s="44">
        <v>21.6</v>
      </c>
      <c r="AT24" s="44">
        <v>1318</v>
      </c>
      <c r="AU24" s="44">
        <v>21.6</v>
      </c>
      <c r="AV24" s="44">
        <v>395</v>
      </c>
      <c r="AW24" s="44">
        <v>6.4799999999999995</v>
      </c>
      <c r="AX24" s="44">
        <v>264</v>
      </c>
      <c r="AY24" s="44">
        <v>4.32</v>
      </c>
      <c r="AZ24" s="44">
        <v>1318</v>
      </c>
      <c r="BA24" s="44">
        <v>21.6</v>
      </c>
      <c r="BB24" s="44">
        <v>1318</v>
      </c>
      <c r="BC24" s="44">
        <v>21.6</v>
      </c>
      <c r="BD24" s="44">
        <v>1318</v>
      </c>
      <c r="BE24" s="44">
        <v>21.6</v>
      </c>
      <c r="BF24" s="44">
        <v>988</v>
      </c>
      <c r="BG24" s="44">
        <v>16.2</v>
      </c>
      <c r="BH24" s="44">
        <v>0</v>
      </c>
      <c r="BI24" s="124">
        <v>0</v>
      </c>
      <c r="BJ24" s="44" t="s">
        <v>15739</v>
      </c>
      <c r="BL24" s="44">
        <v>0</v>
      </c>
      <c r="BM24" s="44">
        <v>0</v>
      </c>
      <c r="BN24" s="44">
        <v>0</v>
      </c>
      <c r="BO24" s="44">
        <v>0</v>
      </c>
      <c r="BP24" s="44">
        <v>0</v>
      </c>
      <c r="BQ24" s="44">
        <v>0</v>
      </c>
      <c r="BR24" s="44">
        <v>0</v>
      </c>
      <c r="BS24" s="44">
        <v>0</v>
      </c>
      <c r="BT24" s="44">
        <v>0</v>
      </c>
      <c r="BU24" s="44">
        <v>0</v>
      </c>
      <c r="BV24" s="44">
        <v>0</v>
      </c>
      <c r="BW24" s="44">
        <v>0</v>
      </c>
      <c r="BX24" s="44">
        <v>0</v>
      </c>
    </row>
    <row r="25" spans="1:76" x14ac:dyDescent="0.3">
      <c r="A25" s="37" t="s">
        <v>15736</v>
      </c>
      <c r="B25" s="23" t="s">
        <v>6332</v>
      </c>
      <c r="C25" s="23" t="s">
        <v>6332</v>
      </c>
      <c r="D25" s="5" t="s">
        <v>15136</v>
      </c>
      <c r="E25" s="5" t="s">
        <v>15137</v>
      </c>
      <c r="F25" s="6" t="s">
        <v>15106</v>
      </c>
      <c r="G25" s="6" t="s">
        <v>15762</v>
      </c>
      <c r="H25" s="6" t="s">
        <v>15763</v>
      </c>
      <c r="I25" s="6" t="s">
        <v>15761</v>
      </c>
      <c r="J25" s="6" t="s">
        <v>15759</v>
      </c>
      <c r="K25" s="8" t="s">
        <v>15761</v>
      </c>
      <c r="L25" s="5" t="s">
        <v>15749</v>
      </c>
      <c r="M25" s="5" t="s">
        <v>15723</v>
      </c>
      <c r="N25" s="112" t="s">
        <v>15737</v>
      </c>
      <c r="O25" s="112">
        <v>470000</v>
      </c>
      <c r="P25" s="112"/>
      <c r="Q25" s="5" t="s">
        <v>15757</v>
      </c>
      <c r="R25" s="112" t="s">
        <v>15758</v>
      </c>
      <c r="S25" s="44">
        <v>53</v>
      </c>
      <c r="T25" s="44">
        <v>57.52</v>
      </c>
      <c r="U25" s="151">
        <v>320</v>
      </c>
      <c r="V25" s="130">
        <v>1</v>
      </c>
      <c r="W25" s="44">
        <v>16960</v>
      </c>
      <c r="X25" s="44">
        <v>0</v>
      </c>
      <c r="Y25" s="44">
        <v>16960</v>
      </c>
      <c r="Z25" s="44">
        <v>8436.16</v>
      </c>
      <c r="AA25" s="44">
        <v>164</v>
      </c>
      <c r="AB25" s="44">
        <v>0</v>
      </c>
      <c r="AC25" s="44">
        <v>0</v>
      </c>
      <c r="AD25" s="44">
        <v>18406.400000000001</v>
      </c>
      <c r="AE25" s="44">
        <v>0</v>
      </c>
      <c r="AF25" s="44">
        <v>0</v>
      </c>
      <c r="AG25" s="44">
        <v>16960</v>
      </c>
      <c r="AH25" s="44">
        <v>16960</v>
      </c>
      <c r="AI25" s="44" t="s">
        <v>15738</v>
      </c>
      <c r="AJ25" s="44">
        <v>1272</v>
      </c>
      <c r="AK25" s="44">
        <v>24</v>
      </c>
      <c r="AL25" s="44">
        <v>1696</v>
      </c>
      <c r="AM25" s="44">
        <v>32</v>
      </c>
      <c r="AN25" s="44">
        <v>1696</v>
      </c>
      <c r="AO25" s="44">
        <v>32</v>
      </c>
      <c r="AP25" s="44">
        <v>1696</v>
      </c>
      <c r="AQ25" s="44">
        <v>32</v>
      </c>
      <c r="AR25" s="44">
        <v>1696</v>
      </c>
      <c r="AS25" s="44">
        <v>32</v>
      </c>
      <c r="AT25" s="44">
        <v>1696</v>
      </c>
      <c r="AU25" s="44">
        <v>32</v>
      </c>
      <c r="AV25" s="44">
        <v>509</v>
      </c>
      <c r="AW25" s="44">
        <v>9.6</v>
      </c>
      <c r="AX25" s="44">
        <v>339</v>
      </c>
      <c r="AY25" s="44">
        <v>6.4</v>
      </c>
      <c r="AZ25" s="44">
        <v>1696</v>
      </c>
      <c r="BA25" s="44">
        <v>32</v>
      </c>
      <c r="BB25" s="44">
        <v>1696</v>
      </c>
      <c r="BC25" s="44">
        <v>32</v>
      </c>
      <c r="BD25" s="44">
        <v>1696</v>
      </c>
      <c r="BE25" s="44">
        <v>32</v>
      </c>
      <c r="BF25" s="44">
        <v>1272</v>
      </c>
      <c r="BG25" s="44">
        <v>24</v>
      </c>
      <c r="BH25" s="44">
        <v>0</v>
      </c>
      <c r="BI25" s="124">
        <v>0</v>
      </c>
      <c r="BJ25" s="44" t="s">
        <v>15740</v>
      </c>
      <c r="BL25" s="44">
        <v>0</v>
      </c>
      <c r="BM25" s="44">
        <v>0</v>
      </c>
      <c r="BN25" s="44">
        <v>0</v>
      </c>
      <c r="BO25" s="44">
        <v>0</v>
      </c>
      <c r="BP25" s="44">
        <v>0</v>
      </c>
      <c r="BQ25" s="44">
        <v>0</v>
      </c>
      <c r="BR25" s="44">
        <v>0</v>
      </c>
      <c r="BS25" s="44">
        <v>0</v>
      </c>
      <c r="BT25" s="44">
        <v>0</v>
      </c>
      <c r="BU25" s="44">
        <v>0</v>
      </c>
      <c r="BV25" s="44">
        <v>0</v>
      </c>
      <c r="BW25" s="44">
        <v>0</v>
      </c>
      <c r="BX25" s="44">
        <v>0</v>
      </c>
    </row>
    <row r="26" spans="1:76" x14ac:dyDescent="0.3">
      <c r="A26" s="37" t="s">
        <v>15736</v>
      </c>
      <c r="B26" s="23" t="s">
        <v>6332</v>
      </c>
      <c r="C26" s="23" t="s">
        <v>6332</v>
      </c>
      <c r="D26" s="5" t="s">
        <v>15136</v>
      </c>
      <c r="E26" s="5" t="s">
        <v>15137</v>
      </c>
      <c r="F26" s="6" t="s">
        <v>15106</v>
      </c>
      <c r="G26" s="6" t="s">
        <v>15762</v>
      </c>
      <c r="H26" s="6" t="s">
        <v>15763</v>
      </c>
      <c r="I26" s="6" t="s">
        <v>15761</v>
      </c>
      <c r="J26" s="6" t="s">
        <v>15759</v>
      </c>
      <c r="K26" s="8" t="s">
        <v>15761</v>
      </c>
      <c r="L26" s="5" t="s">
        <v>15750</v>
      </c>
      <c r="M26" s="5" t="s">
        <v>15724</v>
      </c>
      <c r="N26" s="112" t="s">
        <v>15737</v>
      </c>
      <c r="O26" s="112">
        <v>470000</v>
      </c>
      <c r="P26" s="112"/>
      <c r="Q26" s="5" t="s">
        <v>15757</v>
      </c>
      <c r="R26" s="112" t="s">
        <v>15758</v>
      </c>
      <c r="S26" s="44">
        <v>62</v>
      </c>
      <c r="T26" s="44">
        <v>66.77</v>
      </c>
      <c r="U26" s="151">
        <v>80</v>
      </c>
      <c r="V26" s="130">
        <v>1</v>
      </c>
      <c r="W26" s="44">
        <v>4960</v>
      </c>
      <c r="X26" s="44">
        <v>0</v>
      </c>
      <c r="Y26" s="44">
        <v>4960</v>
      </c>
      <c r="Z26" s="44">
        <v>2685.76</v>
      </c>
      <c r="AA26" s="44">
        <v>44</v>
      </c>
      <c r="AB26" s="44">
        <v>0</v>
      </c>
      <c r="AC26" s="44">
        <v>0</v>
      </c>
      <c r="AD26" s="44">
        <v>5341.5999999999995</v>
      </c>
      <c r="AE26" s="44">
        <v>0</v>
      </c>
      <c r="AF26" s="44">
        <v>0</v>
      </c>
      <c r="AG26" s="44">
        <v>4960</v>
      </c>
      <c r="AH26" s="44">
        <v>4960</v>
      </c>
      <c r="AI26" s="44" t="s">
        <v>15738</v>
      </c>
      <c r="AJ26" s="44">
        <v>372</v>
      </c>
      <c r="AK26" s="44">
        <v>6</v>
      </c>
      <c r="AL26" s="44">
        <v>496</v>
      </c>
      <c r="AM26" s="44">
        <v>8</v>
      </c>
      <c r="AN26" s="44">
        <v>496</v>
      </c>
      <c r="AO26" s="44">
        <v>8</v>
      </c>
      <c r="AP26" s="44">
        <v>496</v>
      </c>
      <c r="AQ26" s="44">
        <v>8</v>
      </c>
      <c r="AR26" s="44">
        <v>496</v>
      </c>
      <c r="AS26" s="44">
        <v>8</v>
      </c>
      <c r="AT26" s="44">
        <v>496</v>
      </c>
      <c r="AU26" s="44">
        <v>8</v>
      </c>
      <c r="AV26" s="44">
        <v>149</v>
      </c>
      <c r="AW26" s="44">
        <v>2.4</v>
      </c>
      <c r="AX26" s="44">
        <v>99</v>
      </c>
      <c r="AY26" s="44">
        <v>1.6</v>
      </c>
      <c r="AZ26" s="44">
        <v>496</v>
      </c>
      <c r="BA26" s="44">
        <v>8</v>
      </c>
      <c r="BB26" s="44">
        <v>496</v>
      </c>
      <c r="BC26" s="44">
        <v>8</v>
      </c>
      <c r="BD26" s="44">
        <v>496</v>
      </c>
      <c r="BE26" s="44">
        <v>8</v>
      </c>
      <c r="BF26" s="44">
        <v>372</v>
      </c>
      <c r="BG26" s="44">
        <v>6</v>
      </c>
      <c r="BH26" s="44">
        <v>0</v>
      </c>
      <c r="BI26" s="124">
        <v>0</v>
      </c>
      <c r="BJ26" s="44" t="s">
        <v>15741</v>
      </c>
      <c r="BL26" s="44">
        <v>0</v>
      </c>
      <c r="BM26" s="44">
        <v>0</v>
      </c>
      <c r="BN26" s="44">
        <v>0</v>
      </c>
      <c r="BO26" s="44">
        <v>0</v>
      </c>
      <c r="BP26" s="44">
        <v>0</v>
      </c>
      <c r="BQ26" s="44">
        <v>0</v>
      </c>
      <c r="BR26" s="44">
        <v>0</v>
      </c>
      <c r="BS26" s="44">
        <v>0</v>
      </c>
      <c r="BT26" s="44">
        <v>0</v>
      </c>
      <c r="BU26" s="44">
        <v>0</v>
      </c>
      <c r="BV26" s="44">
        <v>0</v>
      </c>
      <c r="BW26" s="44">
        <v>0</v>
      </c>
      <c r="BX26" s="44">
        <v>0</v>
      </c>
    </row>
    <row r="27" spans="1:76" x14ac:dyDescent="0.3">
      <c r="A27" s="37" t="s">
        <v>15736</v>
      </c>
      <c r="B27" s="23" t="s">
        <v>6332</v>
      </c>
      <c r="C27" s="23" t="s">
        <v>6332</v>
      </c>
      <c r="D27" s="5" t="s">
        <v>15136</v>
      </c>
      <c r="E27" s="5" t="s">
        <v>15137</v>
      </c>
      <c r="F27" s="6" t="s">
        <v>15106</v>
      </c>
      <c r="G27" s="6" t="s">
        <v>15762</v>
      </c>
      <c r="H27" s="6" t="s">
        <v>15763</v>
      </c>
      <c r="I27" s="6" t="s">
        <v>15761</v>
      </c>
      <c r="J27" s="6" t="s">
        <v>15759</v>
      </c>
      <c r="K27" s="8" t="s">
        <v>15761</v>
      </c>
      <c r="L27" s="5" t="s">
        <v>394</v>
      </c>
      <c r="M27" s="5" t="s">
        <v>15725</v>
      </c>
      <c r="N27" s="112" t="s">
        <v>15737</v>
      </c>
      <c r="O27" s="112">
        <v>470000</v>
      </c>
      <c r="P27" s="112"/>
      <c r="Q27" s="5" t="s">
        <v>15757</v>
      </c>
      <c r="R27" s="112" t="s">
        <v>15758</v>
      </c>
      <c r="S27" s="44">
        <v>47</v>
      </c>
      <c r="T27" s="44">
        <v>50.27</v>
      </c>
      <c r="U27" s="151">
        <v>320</v>
      </c>
      <c r="V27" s="130">
        <v>1</v>
      </c>
      <c r="W27" s="44">
        <v>15040</v>
      </c>
      <c r="X27" s="44">
        <v>0</v>
      </c>
      <c r="Y27" s="44">
        <v>15040</v>
      </c>
      <c r="Z27" s="44">
        <v>11336.08</v>
      </c>
      <c r="AA27" s="44">
        <v>248</v>
      </c>
      <c r="AB27" s="44">
        <v>0</v>
      </c>
      <c r="AC27" s="44">
        <v>0</v>
      </c>
      <c r="AD27" s="44">
        <v>16086.400000000001</v>
      </c>
      <c r="AE27" s="44">
        <v>0</v>
      </c>
      <c r="AF27" s="44">
        <v>0</v>
      </c>
      <c r="AG27" s="44">
        <v>15040</v>
      </c>
      <c r="AH27" s="44">
        <v>15040</v>
      </c>
      <c r="AI27" s="44" t="s">
        <v>15738</v>
      </c>
      <c r="AJ27" s="44">
        <v>1128</v>
      </c>
      <c r="AK27" s="44">
        <v>24</v>
      </c>
      <c r="AL27" s="44">
        <v>1504</v>
      </c>
      <c r="AM27" s="44">
        <v>32</v>
      </c>
      <c r="AN27" s="44">
        <v>1504</v>
      </c>
      <c r="AO27" s="44">
        <v>32</v>
      </c>
      <c r="AP27" s="44">
        <v>1504</v>
      </c>
      <c r="AQ27" s="44">
        <v>32</v>
      </c>
      <c r="AR27" s="44">
        <v>1504</v>
      </c>
      <c r="AS27" s="44">
        <v>32</v>
      </c>
      <c r="AT27" s="44">
        <v>1504</v>
      </c>
      <c r="AU27" s="44">
        <v>32</v>
      </c>
      <c r="AV27" s="44">
        <v>451</v>
      </c>
      <c r="AW27" s="44">
        <v>9.6</v>
      </c>
      <c r="AX27" s="44">
        <v>301</v>
      </c>
      <c r="AY27" s="44">
        <v>6.4</v>
      </c>
      <c r="AZ27" s="44">
        <v>1504</v>
      </c>
      <c r="BA27" s="44">
        <v>32</v>
      </c>
      <c r="BB27" s="44">
        <v>1504</v>
      </c>
      <c r="BC27" s="44">
        <v>32</v>
      </c>
      <c r="BD27" s="44">
        <v>1504</v>
      </c>
      <c r="BE27" s="44">
        <v>32</v>
      </c>
      <c r="BF27" s="44">
        <v>1128</v>
      </c>
      <c r="BG27" s="44">
        <v>24</v>
      </c>
      <c r="BH27" s="44">
        <v>0</v>
      </c>
      <c r="BI27" s="124">
        <v>0</v>
      </c>
      <c r="BJ27" s="44" t="s">
        <v>15742</v>
      </c>
      <c r="BL27" s="44">
        <v>0</v>
      </c>
      <c r="BM27" s="44">
        <v>0</v>
      </c>
      <c r="BN27" s="44">
        <v>0</v>
      </c>
      <c r="BO27" s="44">
        <v>0</v>
      </c>
      <c r="BP27" s="44">
        <v>0</v>
      </c>
      <c r="BQ27" s="44">
        <v>0</v>
      </c>
      <c r="BR27" s="44">
        <v>0</v>
      </c>
      <c r="BS27" s="44">
        <v>0</v>
      </c>
      <c r="BT27" s="44">
        <v>0</v>
      </c>
      <c r="BU27" s="44">
        <v>0</v>
      </c>
      <c r="BV27" s="44">
        <v>0</v>
      </c>
      <c r="BW27" s="44">
        <v>0</v>
      </c>
      <c r="BX27" s="44">
        <v>0</v>
      </c>
    </row>
    <row r="28" spans="1:76" x14ac:dyDescent="0.3">
      <c r="A28" s="37" t="s">
        <v>15736</v>
      </c>
      <c r="B28" s="23" t="s">
        <v>6332</v>
      </c>
      <c r="C28" s="23" t="s">
        <v>6332</v>
      </c>
      <c r="D28" s="5" t="s">
        <v>15136</v>
      </c>
      <c r="E28" s="5" t="s">
        <v>15137</v>
      </c>
      <c r="F28" s="6" t="s">
        <v>15106</v>
      </c>
      <c r="G28" s="6" t="s">
        <v>15762</v>
      </c>
      <c r="H28" s="6" t="s">
        <v>15763</v>
      </c>
      <c r="I28" s="6" t="s">
        <v>15761</v>
      </c>
      <c r="J28" s="6" t="s">
        <v>15759</v>
      </c>
      <c r="K28" s="8" t="s">
        <v>15761</v>
      </c>
      <c r="L28" s="5" t="s">
        <v>15751</v>
      </c>
      <c r="M28" s="5" t="s">
        <v>15726</v>
      </c>
      <c r="N28" s="112" t="s">
        <v>15737</v>
      </c>
      <c r="O28" s="112">
        <v>470000</v>
      </c>
      <c r="P28" s="112"/>
      <c r="Q28" s="5" t="s">
        <v>15757</v>
      </c>
      <c r="R28" s="112" t="s">
        <v>15758</v>
      </c>
      <c r="S28" s="44">
        <v>46</v>
      </c>
      <c r="T28" s="44">
        <v>48.63</v>
      </c>
      <c r="U28" s="151">
        <v>90</v>
      </c>
      <c r="V28" s="130">
        <v>1</v>
      </c>
      <c r="W28" s="44">
        <v>4140</v>
      </c>
      <c r="X28" s="44">
        <v>0</v>
      </c>
      <c r="Y28" s="44">
        <v>4140</v>
      </c>
      <c r="Z28" s="44">
        <v>3391.85</v>
      </c>
      <c r="AA28" s="44">
        <v>77</v>
      </c>
      <c r="AB28" s="44">
        <v>0</v>
      </c>
      <c r="AC28" s="44">
        <v>0</v>
      </c>
      <c r="AD28" s="44">
        <v>4376.7</v>
      </c>
      <c r="AE28" s="44">
        <v>0</v>
      </c>
      <c r="AF28" s="44">
        <v>0</v>
      </c>
      <c r="AG28" s="44">
        <v>4140</v>
      </c>
      <c r="AH28" s="44">
        <v>4140</v>
      </c>
      <c r="AI28" s="44" t="s">
        <v>15738</v>
      </c>
      <c r="AJ28" s="44">
        <v>310</v>
      </c>
      <c r="AK28" s="44">
        <v>6.75</v>
      </c>
      <c r="AL28" s="44">
        <v>414</v>
      </c>
      <c r="AM28" s="44">
        <v>9</v>
      </c>
      <c r="AN28" s="44">
        <v>414</v>
      </c>
      <c r="AO28" s="44">
        <v>9</v>
      </c>
      <c r="AP28" s="44">
        <v>414</v>
      </c>
      <c r="AQ28" s="44">
        <v>9</v>
      </c>
      <c r="AR28" s="44">
        <v>414</v>
      </c>
      <c r="AS28" s="44">
        <v>9</v>
      </c>
      <c r="AT28" s="44">
        <v>414</v>
      </c>
      <c r="AU28" s="44">
        <v>9</v>
      </c>
      <c r="AV28" s="44">
        <v>124</v>
      </c>
      <c r="AW28" s="44">
        <v>2.6999999999999997</v>
      </c>
      <c r="AX28" s="44">
        <v>83</v>
      </c>
      <c r="AY28" s="44">
        <v>1.8</v>
      </c>
      <c r="AZ28" s="44">
        <v>414</v>
      </c>
      <c r="BA28" s="44">
        <v>9</v>
      </c>
      <c r="BB28" s="44">
        <v>414</v>
      </c>
      <c r="BC28" s="44">
        <v>9</v>
      </c>
      <c r="BD28" s="44">
        <v>414</v>
      </c>
      <c r="BE28" s="44">
        <v>9</v>
      </c>
      <c r="BF28" s="44">
        <v>311</v>
      </c>
      <c r="BG28" s="44">
        <v>6.75</v>
      </c>
      <c r="BH28" s="44">
        <v>0</v>
      </c>
      <c r="BI28" s="124">
        <v>0</v>
      </c>
      <c r="BJ28" s="44" t="s">
        <v>15743</v>
      </c>
      <c r="BL28" s="44">
        <v>0</v>
      </c>
      <c r="BM28" s="44">
        <v>0</v>
      </c>
      <c r="BN28" s="44">
        <v>0</v>
      </c>
      <c r="BO28" s="44">
        <v>0</v>
      </c>
      <c r="BP28" s="44">
        <v>0</v>
      </c>
      <c r="BQ28" s="44">
        <v>0</v>
      </c>
      <c r="BR28" s="44">
        <v>0</v>
      </c>
      <c r="BS28" s="44">
        <v>0</v>
      </c>
      <c r="BT28" s="44">
        <v>0</v>
      </c>
      <c r="BU28" s="44">
        <v>0</v>
      </c>
      <c r="BV28" s="44">
        <v>0</v>
      </c>
      <c r="BW28" s="44">
        <v>0</v>
      </c>
      <c r="BX28" s="44">
        <v>0</v>
      </c>
    </row>
    <row r="29" spans="1:76" x14ac:dyDescent="0.3">
      <c r="A29" s="37" t="s">
        <v>15736</v>
      </c>
      <c r="B29" s="23" t="s">
        <v>6332</v>
      </c>
      <c r="C29" s="23" t="s">
        <v>6332</v>
      </c>
      <c r="D29" s="5" t="s">
        <v>15136</v>
      </c>
      <c r="E29" s="5" t="s">
        <v>15137</v>
      </c>
      <c r="F29" s="6" t="s">
        <v>15106</v>
      </c>
      <c r="G29" s="6" t="s">
        <v>15762</v>
      </c>
      <c r="H29" s="6" t="s">
        <v>15763</v>
      </c>
      <c r="I29" s="6" t="s">
        <v>15761</v>
      </c>
      <c r="J29" s="6" t="s">
        <v>15759</v>
      </c>
      <c r="K29" s="8" t="s">
        <v>15761</v>
      </c>
      <c r="L29" s="5" t="s">
        <v>15752</v>
      </c>
      <c r="M29" s="5" t="s">
        <v>15727</v>
      </c>
      <c r="N29" s="112" t="s">
        <v>15737</v>
      </c>
      <c r="O29" s="112">
        <v>470000</v>
      </c>
      <c r="P29" s="112"/>
      <c r="Q29" s="5" t="s">
        <v>15757</v>
      </c>
      <c r="R29" s="112" t="s">
        <v>15758</v>
      </c>
      <c r="S29" s="44">
        <v>34</v>
      </c>
      <c r="T29" s="44">
        <v>0</v>
      </c>
      <c r="U29" s="151">
        <v>128</v>
      </c>
      <c r="V29" s="130">
        <v>1</v>
      </c>
      <c r="W29" s="44">
        <v>4352</v>
      </c>
      <c r="X29" s="44">
        <v>0</v>
      </c>
      <c r="Y29" s="44">
        <v>4352</v>
      </c>
      <c r="Z29" s="44">
        <v>3801.6</v>
      </c>
      <c r="AA29" s="44">
        <v>110</v>
      </c>
      <c r="AB29" s="44">
        <v>0</v>
      </c>
      <c r="AC29" s="44">
        <v>0</v>
      </c>
      <c r="AD29" s="44">
        <v>0</v>
      </c>
      <c r="AE29" s="44">
        <v>0</v>
      </c>
      <c r="AF29" s="44">
        <v>0</v>
      </c>
      <c r="AG29" s="44">
        <v>4352</v>
      </c>
      <c r="AH29" s="44">
        <v>4352</v>
      </c>
      <c r="AI29" s="44" t="s">
        <v>15738</v>
      </c>
      <c r="AJ29" s="44">
        <v>328</v>
      </c>
      <c r="AK29" s="44">
        <v>9.6000000000000156</v>
      </c>
      <c r="AL29" s="44">
        <v>435</v>
      </c>
      <c r="AM29" s="44">
        <v>12.8</v>
      </c>
      <c r="AN29" s="44">
        <v>435</v>
      </c>
      <c r="AO29" s="44">
        <v>12.8</v>
      </c>
      <c r="AP29" s="44">
        <v>435</v>
      </c>
      <c r="AQ29" s="44">
        <v>12.8</v>
      </c>
      <c r="AR29" s="44">
        <v>435</v>
      </c>
      <c r="AS29" s="44">
        <v>12.8</v>
      </c>
      <c r="AT29" s="44">
        <v>435</v>
      </c>
      <c r="AU29" s="44">
        <v>12.8</v>
      </c>
      <c r="AV29" s="44">
        <v>131</v>
      </c>
      <c r="AW29" s="44">
        <v>3.84</v>
      </c>
      <c r="AX29" s="44">
        <v>87</v>
      </c>
      <c r="AY29" s="44">
        <v>2.56</v>
      </c>
      <c r="AZ29" s="44">
        <v>435</v>
      </c>
      <c r="BA29" s="44">
        <v>12.8</v>
      </c>
      <c r="BB29" s="44">
        <v>435</v>
      </c>
      <c r="BC29" s="44">
        <v>12.8</v>
      </c>
      <c r="BD29" s="44">
        <v>435</v>
      </c>
      <c r="BE29" s="44">
        <v>12.8</v>
      </c>
      <c r="BF29" s="44">
        <v>326</v>
      </c>
      <c r="BG29" s="44">
        <v>9.6</v>
      </c>
      <c r="BH29" s="44">
        <v>0</v>
      </c>
      <c r="BI29" s="124">
        <v>0</v>
      </c>
      <c r="BJ29" s="44" t="s">
        <v>15744</v>
      </c>
      <c r="BL29" s="44">
        <v>0</v>
      </c>
      <c r="BM29" s="44">
        <v>0</v>
      </c>
      <c r="BN29" s="44">
        <v>0</v>
      </c>
      <c r="BO29" s="44">
        <v>0</v>
      </c>
      <c r="BP29" s="44">
        <v>0</v>
      </c>
      <c r="BQ29" s="44">
        <v>0</v>
      </c>
      <c r="BR29" s="44">
        <v>0</v>
      </c>
      <c r="BS29" s="44">
        <v>0</v>
      </c>
      <c r="BT29" s="44">
        <v>0</v>
      </c>
      <c r="BU29" s="44">
        <v>0</v>
      </c>
      <c r="BV29" s="44">
        <v>0</v>
      </c>
      <c r="BW29" s="44">
        <v>0</v>
      </c>
      <c r="BX29" s="44">
        <v>0</v>
      </c>
    </row>
    <row r="30" spans="1:76" x14ac:dyDescent="0.3">
      <c r="A30" s="37" t="s">
        <v>15736</v>
      </c>
      <c r="B30" s="23" t="s">
        <v>6332</v>
      </c>
      <c r="C30" s="23" t="s">
        <v>6332</v>
      </c>
      <c r="D30" s="5" t="s">
        <v>15136</v>
      </c>
      <c r="E30" s="5" t="s">
        <v>15137</v>
      </c>
      <c r="F30" s="6" t="s">
        <v>15106</v>
      </c>
      <c r="G30" s="6" t="s">
        <v>15762</v>
      </c>
      <c r="H30" s="6" t="s">
        <v>15763</v>
      </c>
      <c r="I30" s="6" t="s">
        <v>15761</v>
      </c>
      <c r="J30" s="6" t="s">
        <v>15759</v>
      </c>
      <c r="K30" s="8" t="s">
        <v>15761</v>
      </c>
      <c r="L30" s="5" t="s">
        <v>15753</v>
      </c>
      <c r="M30" s="5" t="s">
        <v>15728</v>
      </c>
      <c r="N30" s="112" t="s">
        <v>15737</v>
      </c>
      <c r="O30" s="112">
        <v>470000</v>
      </c>
      <c r="P30" s="112"/>
      <c r="Q30" s="5" t="s">
        <v>15757</v>
      </c>
      <c r="R30" s="112" t="s">
        <v>15758</v>
      </c>
      <c r="S30" s="44">
        <v>32</v>
      </c>
      <c r="T30" s="44">
        <v>32.61</v>
      </c>
      <c r="U30" s="151">
        <v>80</v>
      </c>
      <c r="V30" s="130">
        <v>1</v>
      </c>
      <c r="W30" s="44">
        <v>2560</v>
      </c>
      <c r="X30" s="44">
        <v>0</v>
      </c>
      <c r="Y30" s="44">
        <v>2560</v>
      </c>
      <c r="Z30" s="44">
        <v>2012.8</v>
      </c>
      <c r="AA30" s="44">
        <v>68</v>
      </c>
      <c r="AB30" s="44">
        <v>0</v>
      </c>
      <c r="AC30" s="44">
        <v>0</v>
      </c>
      <c r="AD30" s="44">
        <v>2608.8000000000002</v>
      </c>
      <c r="AE30" s="44">
        <v>0</v>
      </c>
      <c r="AF30" s="44">
        <v>0</v>
      </c>
      <c r="AG30" s="44">
        <v>2560</v>
      </c>
      <c r="AH30" s="44">
        <v>2560</v>
      </c>
      <c r="AI30" s="44" t="s">
        <v>15738</v>
      </c>
      <c r="AJ30" s="44">
        <v>192</v>
      </c>
      <c r="AK30" s="44">
        <v>6</v>
      </c>
      <c r="AL30" s="44">
        <v>256</v>
      </c>
      <c r="AM30" s="44">
        <v>8</v>
      </c>
      <c r="AN30" s="44">
        <v>256</v>
      </c>
      <c r="AO30" s="44">
        <v>8</v>
      </c>
      <c r="AP30" s="44">
        <v>256</v>
      </c>
      <c r="AQ30" s="44">
        <v>8</v>
      </c>
      <c r="AR30" s="44">
        <v>256</v>
      </c>
      <c r="AS30" s="44">
        <v>8</v>
      </c>
      <c r="AT30" s="44">
        <v>256</v>
      </c>
      <c r="AU30" s="44">
        <v>8</v>
      </c>
      <c r="AV30" s="44">
        <v>77</v>
      </c>
      <c r="AW30" s="44">
        <v>2.4</v>
      </c>
      <c r="AX30" s="44">
        <v>51</v>
      </c>
      <c r="AY30" s="44">
        <v>1.6</v>
      </c>
      <c r="AZ30" s="44">
        <v>256</v>
      </c>
      <c r="BA30" s="44">
        <v>8</v>
      </c>
      <c r="BB30" s="44">
        <v>256</v>
      </c>
      <c r="BC30" s="44">
        <v>8</v>
      </c>
      <c r="BD30" s="44">
        <v>256</v>
      </c>
      <c r="BE30" s="44">
        <v>8</v>
      </c>
      <c r="BF30" s="44">
        <v>192</v>
      </c>
      <c r="BG30" s="44">
        <v>6</v>
      </c>
      <c r="BH30" s="44">
        <v>0</v>
      </c>
      <c r="BI30" s="124">
        <v>0</v>
      </c>
      <c r="BJ30" s="44" t="s">
        <v>15745</v>
      </c>
      <c r="BL30" s="44">
        <v>0</v>
      </c>
      <c r="BM30" s="44">
        <v>0</v>
      </c>
      <c r="BN30" s="44">
        <v>0</v>
      </c>
      <c r="BO30" s="44">
        <v>0</v>
      </c>
      <c r="BP30" s="44">
        <v>0</v>
      </c>
      <c r="BQ30" s="44">
        <v>0</v>
      </c>
      <c r="BR30" s="44">
        <v>0</v>
      </c>
      <c r="BS30" s="44">
        <v>0</v>
      </c>
      <c r="BT30" s="44">
        <v>0</v>
      </c>
      <c r="BU30" s="44">
        <v>0</v>
      </c>
      <c r="BV30" s="44">
        <v>0</v>
      </c>
      <c r="BW30" s="44">
        <v>0</v>
      </c>
      <c r="BX30" s="44">
        <v>0</v>
      </c>
    </row>
    <row r="31" spans="1:76" x14ac:dyDescent="0.3">
      <c r="A31" s="37" t="s">
        <v>15736</v>
      </c>
      <c r="B31" s="23" t="s">
        <v>6332</v>
      </c>
      <c r="C31" s="23" t="s">
        <v>6332</v>
      </c>
      <c r="D31" s="5" t="s">
        <v>15136</v>
      </c>
      <c r="E31" s="5" t="s">
        <v>15137</v>
      </c>
      <c r="F31" s="6" t="s">
        <v>15106</v>
      </c>
      <c r="G31" s="6" t="s">
        <v>15762</v>
      </c>
      <c r="H31" s="6" t="s">
        <v>15763</v>
      </c>
      <c r="I31" s="6" t="s">
        <v>15761</v>
      </c>
      <c r="J31" s="6" t="s">
        <v>15759</v>
      </c>
      <c r="K31" s="8" t="s">
        <v>15761</v>
      </c>
      <c r="L31" s="5" t="s">
        <v>15754</v>
      </c>
      <c r="M31" s="5" t="s">
        <v>15729</v>
      </c>
      <c r="N31" s="112" t="s">
        <v>15737</v>
      </c>
      <c r="O31" s="112">
        <v>470000</v>
      </c>
      <c r="P31" s="112"/>
      <c r="Q31" s="5" t="s">
        <v>15757</v>
      </c>
      <c r="R31" s="112" t="s">
        <v>15758</v>
      </c>
      <c r="S31" s="44">
        <v>43</v>
      </c>
      <c r="T31" s="44">
        <v>44.97</v>
      </c>
      <c r="U31" s="151">
        <v>1200</v>
      </c>
      <c r="V31" s="130">
        <v>1</v>
      </c>
      <c r="W31" s="44">
        <v>51600</v>
      </c>
      <c r="X31" s="44">
        <v>0</v>
      </c>
      <c r="Y31" s="44">
        <v>51600</v>
      </c>
      <c r="Z31" s="44">
        <v>26109.79</v>
      </c>
      <c r="AA31" s="44">
        <v>629</v>
      </c>
      <c r="AB31" s="44">
        <v>0</v>
      </c>
      <c r="AC31" s="44">
        <v>0</v>
      </c>
      <c r="AD31" s="44">
        <v>53964</v>
      </c>
      <c r="AE31" s="44">
        <v>0</v>
      </c>
      <c r="AF31" s="44">
        <v>0</v>
      </c>
      <c r="AG31" s="44">
        <v>51600</v>
      </c>
      <c r="AH31" s="44">
        <v>51600</v>
      </c>
      <c r="AI31" s="44" t="s">
        <v>15738</v>
      </c>
      <c r="AJ31" s="44">
        <v>3870</v>
      </c>
      <c r="AK31" s="44">
        <v>90</v>
      </c>
      <c r="AL31" s="44">
        <v>5160</v>
      </c>
      <c r="AM31" s="44">
        <v>120</v>
      </c>
      <c r="AN31" s="44">
        <v>5160</v>
      </c>
      <c r="AO31" s="44">
        <v>120</v>
      </c>
      <c r="AP31" s="44">
        <v>5160</v>
      </c>
      <c r="AQ31" s="44">
        <v>120</v>
      </c>
      <c r="AR31" s="44">
        <v>5160</v>
      </c>
      <c r="AS31" s="44">
        <v>120</v>
      </c>
      <c r="AT31" s="44">
        <v>5160</v>
      </c>
      <c r="AU31" s="44">
        <v>120</v>
      </c>
      <c r="AV31" s="44">
        <v>1548</v>
      </c>
      <c r="AW31" s="44">
        <v>36</v>
      </c>
      <c r="AX31" s="44">
        <v>1032</v>
      </c>
      <c r="AY31" s="44">
        <v>24</v>
      </c>
      <c r="AZ31" s="44">
        <v>5160</v>
      </c>
      <c r="BA31" s="44">
        <v>120</v>
      </c>
      <c r="BB31" s="44">
        <v>5160</v>
      </c>
      <c r="BC31" s="44">
        <v>120</v>
      </c>
      <c r="BD31" s="44">
        <v>5160</v>
      </c>
      <c r="BE31" s="44">
        <v>120</v>
      </c>
      <c r="BF31" s="44">
        <v>3870</v>
      </c>
      <c r="BG31" s="44">
        <v>90</v>
      </c>
      <c r="BH31" s="44">
        <v>0</v>
      </c>
      <c r="BI31" s="124">
        <v>0</v>
      </c>
      <c r="BJ31" s="44" t="s">
        <v>15746</v>
      </c>
      <c r="BL31" s="44">
        <v>0</v>
      </c>
      <c r="BM31" s="44">
        <v>0</v>
      </c>
      <c r="BN31" s="44">
        <v>0</v>
      </c>
      <c r="BO31" s="44">
        <v>0</v>
      </c>
      <c r="BP31" s="44">
        <v>0</v>
      </c>
      <c r="BQ31" s="44">
        <v>0</v>
      </c>
      <c r="BR31" s="44">
        <v>0</v>
      </c>
      <c r="BS31" s="44">
        <v>0</v>
      </c>
      <c r="BT31" s="44">
        <v>0</v>
      </c>
      <c r="BU31" s="44">
        <v>0</v>
      </c>
      <c r="BV31" s="44">
        <v>0</v>
      </c>
      <c r="BW31" s="44">
        <v>0</v>
      </c>
      <c r="BX31" s="44">
        <v>0</v>
      </c>
    </row>
    <row r="32" spans="1:76" x14ac:dyDescent="0.3">
      <c r="A32" s="37" t="s">
        <v>15736</v>
      </c>
      <c r="B32" s="23" t="s">
        <v>6332</v>
      </c>
      <c r="C32" s="23" t="s">
        <v>6332</v>
      </c>
      <c r="D32" s="5" t="s">
        <v>15136</v>
      </c>
      <c r="E32" s="5" t="s">
        <v>15137</v>
      </c>
      <c r="F32" s="6" t="s">
        <v>15106</v>
      </c>
      <c r="G32" s="6" t="s">
        <v>15762</v>
      </c>
      <c r="H32" s="6" t="s">
        <v>15763</v>
      </c>
      <c r="I32" s="6" t="s">
        <v>15761</v>
      </c>
      <c r="J32" s="6" t="s">
        <v>15759</v>
      </c>
      <c r="K32" s="8" t="s">
        <v>15761</v>
      </c>
      <c r="L32" s="5" t="s">
        <v>15755</v>
      </c>
      <c r="M32" s="5" t="s">
        <v>15730</v>
      </c>
      <c r="N32" s="112" t="s">
        <v>15737</v>
      </c>
      <c r="O32" s="112">
        <v>470000</v>
      </c>
      <c r="P32" s="112"/>
      <c r="Q32" s="5" t="s">
        <v>15757</v>
      </c>
      <c r="R32" s="112" t="s">
        <v>15758</v>
      </c>
      <c r="S32" s="44">
        <v>83.55</v>
      </c>
      <c r="T32" s="44">
        <v>66.16</v>
      </c>
      <c r="U32" s="151">
        <v>80</v>
      </c>
      <c r="V32" s="130">
        <v>1</v>
      </c>
      <c r="W32" s="44">
        <v>6684</v>
      </c>
      <c r="X32" s="44">
        <v>0</v>
      </c>
      <c r="Y32" s="44">
        <v>6684</v>
      </c>
      <c r="Z32" s="44">
        <v>1671</v>
      </c>
      <c r="AA32" s="44">
        <v>20</v>
      </c>
      <c r="AB32" s="44">
        <v>0</v>
      </c>
      <c r="AC32" s="44">
        <v>0</v>
      </c>
      <c r="AD32" s="44">
        <v>5292.7999999999993</v>
      </c>
      <c r="AE32" s="44">
        <v>0</v>
      </c>
      <c r="AF32" s="44">
        <v>0</v>
      </c>
      <c r="AG32" s="44">
        <v>6684</v>
      </c>
      <c r="AH32" s="44">
        <v>6684</v>
      </c>
      <c r="AI32" s="44" t="s">
        <v>15738</v>
      </c>
      <c r="AJ32" s="44">
        <v>504</v>
      </c>
      <c r="AK32" s="44">
        <v>6</v>
      </c>
      <c r="AL32" s="44">
        <v>668</v>
      </c>
      <c r="AM32" s="44">
        <v>8</v>
      </c>
      <c r="AN32" s="44">
        <v>668</v>
      </c>
      <c r="AO32" s="44">
        <v>8</v>
      </c>
      <c r="AP32" s="44">
        <v>668</v>
      </c>
      <c r="AQ32" s="44">
        <v>8</v>
      </c>
      <c r="AR32" s="44">
        <v>668</v>
      </c>
      <c r="AS32" s="44">
        <v>8</v>
      </c>
      <c r="AT32" s="44">
        <v>668</v>
      </c>
      <c r="AU32" s="44">
        <v>8</v>
      </c>
      <c r="AV32" s="44">
        <v>201</v>
      </c>
      <c r="AW32" s="44">
        <v>2.4</v>
      </c>
      <c r="AX32" s="44">
        <v>134</v>
      </c>
      <c r="AY32" s="44">
        <v>1.6</v>
      </c>
      <c r="AZ32" s="44">
        <v>668</v>
      </c>
      <c r="BA32" s="44">
        <v>8</v>
      </c>
      <c r="BB32" s="44">
        <v>668</v>
      </c>
      <c r="BC32" s="44">
        <v>8</v>
      </c>
      <c r="BD32" s="44">
        <v>668</v>
      </c>
      <c r="BE32" s="44">
        <v>8</v>
      </c>
      <c r="BF32" s="44">
        <v>501</v>
      </c>
      <c r="BG32" s="44">
        <v>6</v>
      </c>
      <c r="BH32" s="44">
        <v>0</v>
      </c>
      <c r="BI32" s="124">
        <v>0</v>
      </c>
      <c r="BJ32" s="44" t="s">
        <v>15747</v>
      </c>
      <c r="BL32" s="44">
        <v>0</v>
      </c>
      <c r="BM32" s="44">
        <v>0</v>
      </c>
      <c r="BN32" s="44">
        <v>0</v>
      </c>
      <c r="BO32" s="44">
        <v>0</v>
      </c>
      <c r="BP32" s="44">
        <v>0</v>
      </c>
      <c r="BQ32" s="44">
        <v>0</v>
      </c>
      <c r="BR32" s="44">
        <v>0</v>
      </c>
      <c r="BS32" s="44">
        <v>0</v>
      </c>
      <c r="BT32" s="44">
        <v>0</v>
      </c>
      <c r="BU32" s="44">
        <v>0</v>
      </c>
      <c r="BV32" s="44">
        <v>0</v>
      </c>
      <c r="BW32" s="44">
        <v>0</v>
      </c>
      <c r="BX32" s="44">
        <v>0</v>
      </c>
    </row>
    <row r="33" spans="1:76" x14ac:dyDescent="0.3">
      <c r="A33" s="37" t="s">
        <v>15736</v>
      </c>
      <c r="B33" s="23" t="s">
        <v>6332</v>
      </c>
      <c r="C33" s="23" t="s">
        <v>6332</v>
      </c>
      <c r="D33" s="5" t="s">
        <v>15136</v>
      </c>
      <c r="E33" s="5" t="s">
        <v>15137</v>
      </c>
      <c r="F33" s="6" t="s">
        <v>15106</v>
      </c>
      <c r="G33" s="6" t="s">
        <v>15762</v>
      </c>
      <c r="H33" s="6" t="s">
        <v>15763</v>
      </c>
      <c r="I33" s="6" t="s">
        <v>15761</v>
      </c>
      <c r="J33" s="6" t="s">
        <v>15759</v>
      </c>
      <c r="K33" s="8" t="s">
        <v>15761</v>
      </c>
      <c r="L33" s="76" t="s">
        <v>15756</v>
      </c>
      <c r="M33" s="5" t="s">
        <v>15731</v>
      </c>
      <c r="N33" s="112" t="s">
        <v>15737</v>
      </c>
      <c r="O33" s="112">
        <v>470000</v>
      </c>
      <c r="P33" s="112"/>
      <c r="Q33" s="5" t="s">
        <v>15757</v>
      </c>
      <c r="R33" s="112" t="s">
        <v>15758</v>
      </c>
      <c r="S33" s="44">
        <v>30</v>
      </c>
      <c r="T33" s="44">
        <v>30.58</v>
      </c>
      <c r="U33" s="151">
        <v>610</v>
      </c>
      <c r="V33" s="130">
        <v>1</v>
      </c>
      <c r="W33" s="44">
        <v>18300</v>
      </c>
      <c r="X33" s="44">
        <v>0</v>
      </c>
      <c r="Y33" s="44">
        <v>18300</v>
      </c>
      <c r="Z33" s="44">
        <v>5600</v>
      </c>
      <c r="AA33" s="44">
        <v>200</v>
      </c>
      <c r="AB33" s="44">
        <v>0</v>
      </c>
      <c r="AC33" s="44">
        <v>0</v>
      </c>
      <c r="AD33" s="44">
        <v>18653.8</v>
      </c>
      <c r="AE33" s="44">
        <v>0</v>
      </c>
      <c r="AF33" s="44">
        <v>0</v>
      </c>
      <c r="AG33" s="44">
        <v>18300</v>
      </c>
      <c r="AH33" s="44">
        <v>18300</v>
      </c>
      <c r="AI33" s="44" t="s">
        <v>15738</v>
      </c>
      <c r="AJ33" s="44">
        <v>1372</v>
      </c>
      <c r="AK33" s="44">
        <v>45.75</v>
      </c>
      <c r="AL33" s="44">
        <v>1830</v>
      </c>
      <c r="AM33" s="44">
        <v>61</v>
      </c>
      <c r="AN33" s="44">
        <v>1830</v>
      </c>
      <c r="AO33" s="44">
        <v>61</v>
      </c>
      <c r="AP33" s="44">
        <v>1830</v>
      </c>
      <c r="AQ33" s="44">
        <v>61</v>
      </c>
      <c r="AR33" s="44">
        <v>1830</v>
      </c>
      <c r="AS33" s="44">
        <v>61</v>
      </c>
      <c r="AT33" s="44">
        <v>1830</v>
      </c>
      <c r="AU33" s="44">
        <v>61</v>
      </c>
      <c r="AV33" s="44">
        <v>549</v>
      </c>
      <c r="AW33" s="44">
        <v>18.3</v>
      </c>
      <c r="AX33" s="44">
        <v>366</v>
      </c>
      <c r="AY33" s="44">
        <v>12.200000000000001</v>
      </c>
      <c r="AZ33" s="44">
        <v>1830</v>
      </c>
      <c r="BA33" s="44">
        <v>61</v>
      </c>
      <c r="BB33" s="44">
        <v>1830</v>
      </c>
      <c r="BC33" s="44">
        <v>61</v>
      </c>
      <c r="BD33" s="44">
        <v>1830</v>
      </c>
      <c r="BE33" s="44">
        <v>61</v>
      </c>
      <c r="BF33" s="44">
        <v>1373</v>
      </c>
      <c r="BG33" s="44">
        <v>45.75</v>
      </c>
      <c r="BH33" s="44">
        <v>0</v>
      </c>
      <c r="BI33" s="124">
        <v>0</v>
      </c>
      <c r="BJ33" s="44" t="s">
        <v>15748</v>
      </c>
      <c r="BL33" s="44">
        <v>0</v>
      </c>
      <c r="BM33" s="44">
        <v>0</v>
      </c>
      <c r="BN33" s="44">
        <v>0</v>
      </c>
      <c r="BO33" s="44">
        <v>0</v>
      </c>
      <c r="BP33" s="44">
        <v>0</v>
      </c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V33" s="44">
        <v>0</v>
      </c>
      <c r="BW33" s="44">
        <v>0</v>
      </c>
      <c r="BX33" s="44">
        <v>0</v>
      </c>
    </row>
    <row r="34" spans="1:76" x14ac:dyDescent="0.3">
      <c r="A34" s="37" t="s">
        <v>15736</v>
      </c>
      <c r="B34" s="23" t="s">
        <v>6332</v>
      </c>
      <c r="C34" s="23" t="s">
        <v>6332</v>
      </c>
      <c r="D34" s="5" t="s">
        <v>15352</v>
      </c>
      <c r="E34" s="5" t="s">
        <v>15353</v>
      </c>
      <c r="F34" s="6" t="s">
        <v>15106</v>
      </c>
      <c r="G34" s="6" t="s">
        <v>15762</v>
      </c>
      <c r="H34" s="6" t="s">
        <v>15763</v>
      </c>
      <c r="I34" s="6" t="s">
        <v>15761</v>
      </c>
      <c r="J34" s="6" t="s">
        <v>15759</v>
      </c>
      <c r="K34" s="8" t="s">
        <v>15761</v>
      </c>
      <c r="L34" s="5" t="s">
        <v>14</v>
      </c>
      <c r="M34" s="5"/>
      <c r="N34" s="112" t="s">
        <v>14</v>
      </c>
      <c r="O34" s="112" t="s">
        <v>14</v>
      </c>
      <c r="P34" s="112"/>
      <c r="Q34" s="5" t="s">
        <v>14</v>
      </c>
      <c r="R34" s="112" t="s">
        <v>14</v>
      </c>
      <c r="S34" s="44">
        <v>0</v>
      </c>
      <c r="T34" s="44">
        <v>0</v>
      </c>
      <c r="U34" s="44">
        <v>0</v>
      </c>
      <c r="V34" s="130">
        <v>0</v>
      </c>
      <c r="W34" s="44">
        <v>0</v>
      </c>
      <c r="X34" s="44">
        <v>10000</v>
      </c>
      <c r="Y34" s="44">
        <v>10000</v>
      </c>
      <c r="Z34" s="44">
        <v>4100.0010000000002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F34" s="44">
        <v>10000</v>
      </c>
      <c r="AG34" s="44">
        <v>0</v>
      </c>
      <c r="AH34" s="44">
        <v>10000</v>
      </c>
      <c r="AI34" s="44" t="s">
        <v>15738</v>
      </c>
      <c r="AJ34" s="44">
        <v>750</v>
      </c>
      <c r="AK34" s="44">
        <v>0</v>
      </c>
      <c r="AL34" s="44">
        <v>1000</v>
      </c>
      <c r="AM34" s="44">
        <v>0</v>
      </c>
      <c r="AN34" s="44">
        <v>1000</v>
      </c>
      <c r="AO34" s="44">
        <v>0</v>
      </c>
      <c r="AP34" s="44">
        <v>1000</v>
      </c>
      <c r="AQ34" s="44">
        <v>0</v>
      </c>
      <c r="AR34" s="44">
        <v>1000</v>
      </c>
      <c r="AS34" s="44">
        <v>0</v>
      </c>
      <c r="AT34" s="44">
        <v>1000</v>
      </c>
      <c r="AU34" s="44">
        <v>0</v>
      </c>
      <c r="AV34" s="44">
        <v>300</v>
      </c>
      <c r="AW34" s="44">
        <v>0</v>
      </c>
      <c r="AX34" s="44">
        <v>200</v>
      </c>
      <c r="AY34" s="44">
        <v>0</v>
      </c>
      <c r="AZ34" s="44">
        <v>1000</v>
      </c>
      <c r="BA34" s="44">
        <v>0</v>
      </c>
      <c r="BB34" s="44">
        <v>1000</v>
      </c>
      <c r="BC34" s="44">
        <v>0</v>
      </c>
      <c r="BD34" s="44">
        <v>1000</v>
      </c>
      <c r="BE34" s="44">
        <v>0</v>
      </c>
      <c r="BF34" s="44">
        <v>750</v>
      </c>
      <c r="BG34" s="44">
        <v>0</v>
      </c>
      <c r="BH34" s="44">
        <v>0</v>
      </c>
      <c r="BI34" s="124">
        <v>0</v>
      </c>
      <c r="BJ34" s="44" t="s">
        <v>6901</v>
      </c>
      <c r="BL34" s="44">
        <v>0</v>
      </c>
      <c r="BM34" s="44">
        <v>0</v>
      </c>
      <c r="BN34" s="44">
        <v>0</v>
      </c>
      <c r="BO34" s="44">
        <v>0</v>
      </c>
      <c r="BP34" s="44">
        <v>0</v>
      </c>
      <c r="BQ34" s="44">
        <v>0</v>
      </c>
      <c r="BR34" s="44">
        <v>0</v>
      </c>
      <c r="BS34" s="44">
        <v>0</v>
      </c>
      <c r="BT34" s="44">
        <v>0</v>
      </c>
      <c r="BU34" s="44">
        <v>0</v>
      </c>
      <c r="BV34" s="44">
        <v>0</v>
      </c>
      <c r="BW34" s="44">
        <v>0</v>
      </c>
      <c r="BX34" s="44">
        <v>0</v>
      </c>
    </row>
    <row r="35" spans="1:76" x14ac:dyDescent="0.3">
      <c r="A35" s="37" t="s">
        <v>15736</v>
      </c>
      <c r="B35" s="23" t="s">
        <v>6332</v>
      </c>
      <c r="C35" s="23" t="s">
        <v>6332</v>
      </c>
      <c r="D35" s="5" t="s">
        <v>15493</v>
      </c>
      <c r="E35" s="5" t="s">
        <v>15494</v>
      </c>
      <c r="F35" s="6" t="s">
        <v>15106</v>
      </c>
      <c r="G35" s="6" t="s">
        <v>15762</v>
      </c>
      <c r="H35" s="6" t="s">
        <v>15763</v>
      </c>
      <c r="I35" s="6" t="s">
        <v>15761</v>
      </c>
      <c r="J35" s="6" t="s">
        <v>15759</v>
      </c>
      <c r="K35" s="8" t="s">
        <v>15761</v>
      </c>
      <c r="L35" s="5" t="s">
        <v>14</v>
      </c>
      <c r="M35" s="5"/>
      <c r="N35" s="112" t="s">
        <v>14</v>
      </c>
      <c r="O35" s="112" t="s">
        <v>14</v>
      </c>
      <c r="P35" s="112"/>
      <c r="Q35" s="5" t="s">
        <v>14</v>
      </c>
      <c r="R35" s="112" t="s">
        <v>14</v>
      </c>
      <c r="S35" s="44">
        <v>0</v>
      </c>
      <c r="T35" s="44">
        <v>0</v>
      </c>
      <c r="U35" s="44">
        <v>0</v>
      </c>
      <c r="V35" s="130">
        <v>0</v>
      </c>
      <c r="W35" s="44">
        <v>0</v>
      </c>
      <c r="X35" s="44">
        <v>500</v>
      </c>
      <c r="Y35" s="44">
        <v>500</v>
      </c>
      <c r="Z35" s="44">
        <v>399.99900000000002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500</v>
      </c>
      <c r="AG35" s="44">
        <v>0</v>
      </c>
      <c r="AH35" s="44">
        <v>500</v>
      </c>
      <c r="AI35" s="44" t="s">
        <v>15738</v>
      </c>
      <c r="AJ35" s="44">
        <v>37</v>
      </c>
      <c r="AK35" s="44">
        <v>0</v>
      </c>
      <c r="AL35" s="44">
        <v>50</v>
      </c>
      <c r="AM35" s="44">
        <v>0</v>
      </c>
      <c r="AN35" s="44">
        <v>50</v>
      </c>
      <c r="AO35" s="44">
        <v>0</v>
      </c>
      <c r="AP35" s="44">
        <v>50</v>
      </c>
      <c r="AQ35" s="44">
        <v>0</v>
      </c>
      <c r="AR35" s="44">
        <v>50</v>
      </c>
      <c r="AS35" s="44">
        <v>0</v>
      </c>
      <c r="AT35" s="44">
        <v>50</v>
      </c>
      <c r="AU35" s="44">
        <v>0</v>
      </c>
      <c r="AV35" s="44">
        <v>15</v>
      </c>
      <c r="AW35" s="44">
        <v>0</v>
      </c>
      <c r="AX35" s="44">
        <v>10</v>
      </c>
      <c r="AY35" s="44">
        <v>0</v>
      </c>
      <c r="AZ35" s="44">
        <v>50</v>
      </c>
      <c r="BA35" s="44">
        <v>0</v>
      </c>
      <c r="BB35" s="44">
        <v>50</v>
      </c>
      <c r="BC35" s="44">
        <v>0</v>
      </c>
      <c r="BD35" s="44">
        <v>50</v>
      </c>
      <c r="BE35" s="44">
        <v>0</v>
      </c>
      <c r="BF35" s="44">
        <v>38</v>
      </c>
      <c r="BG35" s="44">
        <v>0</v>
      </c>
      <c r="BH35" s="44">
        <v>0</v>
      </c>
      <c r="BI35" s="124">
        <v>0</v>
      </c>
      <c r="BJ35" s="44" t="s">
        <v>6901</v>
      </c>
      <c r="BL35" s="44">
        <v>0</v>
      </c>
      <c r="BM35" s="44">
        <v>0</v>
      </c>
      <c r="BN35" s="44">
        <v>0</v>
      </c>
      <c r="BO35" s="44">
        <v>0</v>
      </c>
      <c r="BP35" s="44">
        <v>0</v>
      </c>
      <c r="BQ35" s="44">
        <v>0</v>
      </c>
      <c r="BR35" s="44">
        <v>0</v>
      </c>
      <c r="BS35" s="44">
        <v>0</v>
      </c>
      <c r="BT35" s="44">
        <v>0</v>
      </c>
      <c r="BU35" s="44">
        <v>0</v>
      </c>
      <c r="BV35" s="44">
        <v>0</v>
      </c>
      <c r="BW35" s="44">
        <v>0</v>
      </c>
      <c r="BX35" s="44">
        <v>0</v>
      </c>
    </row>
    <row r="36" spans="1:76" x14ac:dyDescent="0.3">
      <c r="A36" s="37" t="s">
        <v>15736</v>
      </c>
      <c r="B36" s="23" t="s">
        <v>6332</v>
      </c>
      <c r="C36" s="23" t="s">
        <v>6332</v>
      </c>
      <c r="D36" s="5" t="s">
        <v>15172</v>
      </c>
      <c r="E36" s="5"/>
      <c r="F36" s="6" t="s">
        <v>15106</v>
      </c>
      <c r="G36" s="6" t="s">
        <v>15762</v>
      </c>
      <c r="H36" s="6" t="s">
        <v>15763</v>
      </c>
      <c r="I36" s="6" t="s">
        <v>15761</v>
      </c>
      <c r="J36" s="6" t="s">
        <v>15759</v>
      </c>
      <c r="K36" s="8" t="s">
        <v>15761</v>
      </c>
      <c r="L36" s="5" t="s">
        <v>14</v>
      </c>
      <c r="M36" s="5"/>
      <c r="N36" s="112" t="s">
        <v>14</v>
      </c>
      <c r="O36" s="112" t="s">
        <v>14</v>
      </c>
      <c r="P36" s="112"/>
      <c r="Q36" s="5" t="s">
        <v>14</v>
      </c>
      <c r="R36" s="112" t="s">
        <v>14</v>
      </c>
      <c r="S36" s="44">
        <v>0</v>
      </c>
      <c r="T36" s="44">
        <v>0</v>
      </c>
      <c r="U36" s="44">
        <v>0</v>
      </c>
      <c r="V36" s="130">
        <v>0</v>
      </c>
      <c r="W36" s="44">
        <v>0</v>
      </c>
      <c r="X36" s="44">
        <v>-15465.66</v>
      </c>
      <c r="Y36" s="44">
        <v>-15465.66</v>
      </c>
      <c r="Z36" s="44">
        <v>-2150.6999999999998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  <c r="AF36" s="44">
        <v>-15465.66</v>
      </c>
      <c r="AG36" s="44">
        <v>0</v>
      </c>
      <c r="AH36" s="44">
        <v>-15465.66</v>
      </c>
      <c r="AI36" s="44" t="s">
        <v>15738</v>
      </c>
      <c r="AJ36" s="44">
        <v>-1156.6599999999999</v>
      </c>
      <c r="AK36" s="44">
        <v>0</v>
      </c>
      <c r="AL36" s="44">
        <v>-1547</v>
      </c>
      <c r="AM36" s="44">
        <v>0</v>
      </c>
      <c r="AN36" s="44">
        <v>-1547</v>
      </c>
      <c r="AO36" s="44">
        <v>0</v>
      </c>
      <c r="AP36" s="44">
        <v>-1547</v>
      </c>
      <c r="AQ36" s="44">
        <v>0</v>
      </c>
      <c r="AR36" s="44">
        <v>-1547</v>
      </c>
      <c r="AS36" s="44">
        <v>0</v>
      </c>
      <c r="AT36" s="44">
        <v>-1547</v>
      </c>
      <c r="AU36" s="44">
        <v>0</v>
      </c>
      <c r="AV36" s="44">
        <v>-464</v>
      </c>
      <c r="AW36" s="44">
        <v>0</v>
      </c>
      <c r="AX36" s="44">
        <v>-309</v>
      </c>
      <c r="AY36" s="44">
        <v>0</v>
      </c>
      <c r="AZ36" s="44">
        <v>-1547</v>
      </c>
      <c r="BA36" s="44">
        <v>0</v>
      </c>
      <c r="BB36" s="44">
        <v>-1547</v>
      </c>
      <c r="BC36" s="44">
        <v>0</v>
      </c>
      <c r="BD36" s="44">
        <v>-1547</v>
      </c>
      <c r="BE36" s="44">
        <v>0</v>
      </c>
      <c r="BF36" s="44">
        <v>-1160</v>
      </c>
      <c r="BG36" s="44">
        <v>0</v>
      </c>
      <c r="BH36" s="44">
        <v>0</v>
      </c>
      <c r="BI36" s="124">
        <v>0</v>
      </c>
      <c r="BJ36" s="44" t="s">
        <v>6901</v>
      </c>
      <c r="BL36" s="44">
        <v>0</v>
      </c>
      <c r="BM36" s="44">
        <v>0</v>
      </c>
      <c r="BN36" s="44">
        <v>0</v>
      </c>
      <c r="BO36" s="44">
        <v>0</v>
      </c>
      <c r="BP36" s="44">
        <v>0</v>
      </c>
      <c r="BQ36" s="44">
        <v>0</v>
      </c>
      <c r="BR36" s="44">
        <v>0</v>
      </c>
      <c r="BS36" s="44">
        <v>0</v>
      </c>
      <c r="BT36" s="44">
        <v>0</v>
      </c>
      <c r="BU36" s="44">
        <v>0</v>
      </c>
      <c r="BV36" s="44">
        <v>0</v>
      </c>
      <c r="BW36" s="44">
        <v>0</v>
      </c>
      <c r="BX36" s="44">
        <v>0</v>
      </c>
    </row>
    <row r="37" spans="1:76" x14ac:dyDescent="0.3">
      <c r="A37" s="37" t="s">
        <v>15736</v>
      </c>
      <c r="B37" s="23" t="s">
        <v>6332</v>
      </c>
      <c r="C37" s="23" t="s">
        <v>6332</v>
      </c>
      <c r="D37" s="5" t="s">
        <v>15499</v>
      </c>
      <c r="E37" s="5" t="s">
        <v>15500</v>
      </c>
      <c r="F37" s="6" t="s">
        <v>15106</v>
      </c>
      <c r="G37" s="6" t="s">
        <v>15762</v>
      </c>
      <c r="H37" s="6" t="s">
        <v>15763</v>
      </c>
      <c r="I37" s="6" t="s">
        <v>15761</v>
      </c>
      <c r="J37" s="6" t="s">
        <v>15759</v>
      </c>
      <c r="K37" s="8" t="s">
        <v>15761</v>
      </c>
      <c r="L37" s="5" t="s">
        <v>14</v>
      </c>
      <c r="M37" s="5"/>
      <c r="N37" s="112" t="s">
        <v>14</v>
      </c>
      <c r="O37" s="112" t="s">
        <v>14</v>
      </c>
      <c r="P37" s="112"/>
      <c r="Q37" s="5" t="s">
        <v>14</v>
      </c>
      <c r="R37" s="112" t="s">
        <v>14</v>
      </c>
      <c r="S37" s="44">
        <v>0</v>
      </c>
      <c r="T37" s="44">
        <v>0</v>
      </c>
      <c r="U37" s="44">
        <v>0</v>
      </c>
      <c r="V37" s="130">
        <v>0</v>
      </c>
      <c r="W37" s="44">
        <v>0</v>
      </c>
      <c r="X37" s="44">
        <v>-2110</v>
      </c>
      <c r="Y37" s="44">
        <v>-2110</v>
      </c>
      <c r="Z37" s="44">
        <v>-2150.6999999999998</v>
      </c>
      <c r="AA37" s="44">
        <v>0</v>
      </c>
      <c r="AB37" s="44">
        <v>0</v>
      </c>
      <c r="AC37" s="44">
        <v>0</v>
      </c>
      <c r="AD37" s="44">
        <v>0</v>
      </c>
      <c r="AE37" s="44">
        <v>0</v>
      </c>
      <c r="AF37" s="44">
        <v>-2110</v>
      </c>
      <c r="AG37" s="44">
        <v>0</v>
      </c>
      <c r="AH37" s="44">
        <v>-2110</v>
      </c>
      <c r="AI37" s="44" t="s">
        <v>15738</v>
      </c>
      <c r="AJ37" s="44">
        <v>-159</v>
      </c>
      <c r="AK37" s="44">
        <v>0</v>
      </c>
      <c r="AL37" s="44">
        <v>-211</v>
      </c>
      <c r="AM37" s="44">
        <v>0</v>
      </c>
      <c r="AN37" s="44">
        <v>-211</v>
      </c>
      <c r="AO37" s="44">
        <v>0</v>
      </c>
      <c r="AP37" s="44">
        <v>-211</v>
      </c>
      <c r="AQ37" s="44">
        <v>0</v>
      </c>
      <c r="AR37" s="44">
        <v>-211</v>
      </c>
      <c r="AS37" s="44">
        <v>0</v>
      </c>
      <c r="AT37" s="44">
        <v>-211</v>
      </c>
      <c r="AU37" s="44">
        <v>0</v>
      </c>
      <c r="AV37" s="44">
        <v>-63</v>
      </c>
      <c r="AW37" s="44">
        <v>0</v>
      </c>
      <c r="AX37" s="44">
        <v>-42</v>
      </c>
      <c r="AY37" s="44">
        <v>0</v>
      </c>
      <c r="AZ37" s="44">
        <v>-211</v>
      </c>
      <c r="BA37" s="44">
        <v>0</v>
      </c>
      <c r="BB37" s="44">
        <v>-211</v>
      </c>
      <c r="BC37" s="44">
        <v>0</v>
      </c>
      <c r="BD37" s="44">
        <v>-211</v>
      </c>
      <c r="BE37" s="44">
        <v>0</v>
      </c>
      <c r="BF37" s="44">
        <v>-158</v>
      </c>
      <c r="BG37" s="44">
        <v>0</v>
      </c>
      <c r="BH37" s="44">
        <v>0</v>
      </c>
      <c r="BI37" s="124">
        <v>0</v>
      </c>
      <c r="BJ37" s="44" t="s">
        <v>6901</v>
      </c>
      <c r="BL37" s="44">
        <v>0</v>
      </c>
      <c r="BM37" s="44">
        <v>0</v>
      </c>
      <c r="BN37" s="44">
        <v>0</v>
      </c>
      <c r="BO37" s="44">
        <v>0</v>
      </c>
      <c r="BP37" s="44">
        <v>0</v>
      </c>
      <c r="BQ37" s="44">
        <v>0</v>
      </c>
      <c r="BR37" s="44">
        <v>0</v>
      </c>
      <c r="BS37" s="44">
        <v>0</v>
      </c>
      <c r="BT37" s="44">
        <v>0</v>
      </c>
      <c r="BU37" s="44">
        <v>0</v>
      </c>
      <c r="BV37" s="44">
        <v>0</v>
      </c>
      <c r="BW37" s="44">
        <v>0</v>
      </c>
      <c r="BX37" s="44">
        <v>0</v>
      </c>
    </row>
    <row r="38" spans="1:76" x14ac:dyDescent="0.3">
      <c r="A38" s="37" t="s">
        <v>15736</v>
      </c>
      <c r="B38" s="23" t="s">
        <v>6332</v>
      </c>
      <c r="C38" s="23" t="s">
        <v>6332</v>
      </c>
      <c r="D38" s="5" t="s">
        <v>15588</v>
      </c>
      <c r="E38" s="5" t="s">
        <v>15591</v>
      </c>
      <c r="F38" s="6" t="s">
        <v>15106</v>
      </c>
      <c r="G38" s="6" t="s">
        <v>15762</v>
      </c>
      <c r="H38" s="6" t="s">
        <v>15763</v>
      </c>
      <c r="I38" s="6" t="s">
        <v>15761</v>
      </c>
      <c r="J38" s="6" t="s">
        <v>15759</v>
      </c>
      <c r="K38" s="8" t="s">
        <v>15761</v>
      </c>
      <c r="L38" s="5" t="s">
        <v>14</v>
      </c>
      <c r="M38" s="5"/>
      <c r="N38" s="112" t="s">
        <v>14</v>
      </c>
      <c r="O38" s="112" t="s">
        <v>14</v>
      </c>
      <c r="P38" s="112"/>
      <c r="Q38" s="5" t="s">
        <v>14</v>
      </c>
      <c r="R38" s="112" t="s">
        <v>14</v>
      </c>
      <c r="S38" s="44">
        <v>0</v>
      </c>
      <c r="T38" s="44">
        <v>0</v>
      </c>
      <c r="U38" s="44">
        <v>0</v>
      </c>
      <c r="V38" s="130">
        <v>0</v>
      </c>
      <c r="W38" s="44">
        <v>0</v>
      </c>
      <c r="X38" s="44">
        <v>-48908.83</v>
      </c>
      <c r="Y38" s="44">
        <v>-48908.83</v>
      </c>
      <c r="Z38" s="44">
        <v>-30940</v>
      </c>
      <c r="AA38" s="44">
        <v>0</v>
      </c>
      <c r="AB38" s="44">
        <v>0</v>
      </c>
      <c r="AC38" s="44">
        <v>0</v>
      </c>
      <c r="AD38" s="44">
        <v>0</v>
      </c>
      <c r="AE38" s="44">
        <v>0</v>
      </c>
      <c r="AF38" s="44">
        <v>-48908.83</v>
      </c>
      <c r="AG38" s="44">
        <v>0</v>
      </c>
      <c r="AH38" s="44">
        <v>-48908.83</v>
      </c>
      <c r="AI38" s="44" t="s">
        <v>15738</v>
      </c>
      <c r="AJ38" s="44">
        <v>-3667.8300000000017</v>
      </c>
      <c r="AK38" s="44">
        <v>0</v>
      </c>
      <c r="AL38" s="44">
        <v>-4891</v>
      </c>
      <c r="AM38" s="44">
        <v>0</v>
      </c>
      <c r="AN38" s="44">
        <v>-4891</v>
      </c>
      <c r="AO38" s="44">
        <v>0</v>
      </c>
      <c r="AP38" s="44">
        <v>-4891</v>
      </c>
      <c r="AQ38" s="44">
        <v>0</v>
      </c>
      <c r="AR38" s="44">
        <v>-4891</v>
      </c>
      <c r="AS38" s="44">
        <v>0</v>
      </c>
      <c r="AT38" s="44">
        <v>-4891</v>
      </c>
      <c r="AU38" s="44">
        <v>0</v>
      </c>
      <c r="AV38" s="44">
        <v>-1467</v>
      </c>
      <c r="AW38" s="44">
        <v>0</v>
      </c>
      <c r="AX38" s="44">
        <v>-978</v>
      </c>
      <c r="AY38" s="44">
        <v>0</v>
      </c>
      <c r="AZ38" s="44">
        <v>-4891</v>
      </c>
      <c r="BA38" s="44">
        <v>0</v>
      </c>
      <c r="BB38" s="44">
        <v>-4891</v>
      </c>
      <c r="BC38" s="44">
        <v>0</v>
      </c>
      <c r="BD38" s="44">
        <v>-4891</v>
      </c>
      <c r="BE38" s="44">
        <v>0</v>
      </c>
      <c r="BF38" s="44">
        <v>-3668</v>
      </c>
      <c r="BG38" s="44">
        <v>0</v>
      </c>
      <c r="BH38" s="44">
        <v>0</v>
      </c>
      <c r="BI38" s="124">
        <v>0</v>
      </c>
      <c r="BJ38" s="44" t="s">
        <v>6901</v>
      </c>
      <c r="BL38" s="44">
        <v>0</v>
      </c>
      <c r="BM38" s="44">
        <v>0</v>
      </c>
      <c r="BN38" s="44">
        <v>0</v>
      </c>
      <c r="BO38" s="44">
        <v>0</v>
      </c>
      <c r="BP38" s="44">
        <v>0</v>
      </c>
      <c r="BQ38" s="44">
        <v>0</v>
      </c>
      <c r="BR38" s="44">
        <v>0</v>
      </c>
      <c r="BS38" s="44">
        <v>0</v>
      </c>
      <c r="BT38" s="44">
        <v>0</v>
      </c>
      <c r="BU38" s="44">
        <v>0</v>
      </c>
      <c r="BV38" s="44">
        <v>0</v>
      </c>
      <c r="BW38" s="44">
        <v>0</v>
      </c>
      <c r="BX38" s="44">
        <v>0</v>
      </c>
    </row>
    <row r="39" spans="1:76" x14ac:dyDescent="0.3">
      <c r="A39" s="37" t="s">
        <v>15736</v>
      </c>
      <c r="B39" s="23" t="s">
        <v>6332</v>
      </c>
      <c r="C39" s="23" t="s">
        <v>6332</v>
      </c>
      <c r="D39" s="5" t="s">
        <v>15596</v>
      </c>
      <c r="E39" s="5" t="s">
        <v>15599</v>
      </c>
      <c r="F39" s="6" t="s">
        <v>15106</v>
      </c>
      <c r="G39" s="6" t="s">
        <v>15762</v>
      </c>
      <c r="H39" s="6" t="s">
        <v>15763</v>
      </c>
      <c r="I39" s="6" t="s">
        <v>15761</v>
      </c>
      <c r="J39" s="6" t="s">
        <v>15759</v>
      </c>
      <c r="K39" s="8" t="s">
        <v>15761</v>
      </c>
      <c r="L39" s="5" t="s">
        <v>14</v>
      </c>
      <c r="M39" s="5"/>
      <c r="N39" s="112" t="s">
        <v>14</v>
      </c>
      <c r="O39" s="112" t="s">
        <v>14</v>
      </c>
      <c r="P39" s="112"/>
      <c r="Q39" s="5" t="s">
        <v>14</v>
      </c>
      <c r="R39" s="112" t="s">
        <v>14</v>
      </c>
      <c r="S39" s="44">
        <v>0</v>
      </c>
      <c r="T39" s="44">
        <v>0</v>
      </c>
      <c r="U39" s="44">
        <v>0</v>
      </c>
      <c r="V39" s="130">
        <v>0</v>
      </c>
      <c r="W39" s="44">
        <v>0</v>
      </c>
      <c r="X39" s="44">
        <v>-81787.509999999995</v>
      </c>
      <c r="Y39" s="44">
        <v>-81787.509999999995</v>
      </c>
      <c r="Z39" s="44">
        <v>-51739</v>
      </c>
      <c r="AA39" s="44">
        <v>0</v>
      </c>
      <c r="AB39" s="44">
        <v>0</v>
      </c>
      <c r="AC39" s="44">
        <v>0</v>
      </c>
      <c r="AD39" s="44">
        <v>0</v>
      </c>
      <c r="AE39" s="44">
        <v>0</v>
      </c>
      <c r="AF39" s="44">
        <v>-81787.509999999995</v>
      </c>
      <c r="AG39" s="44">
        <v>0</v>
      </c>
      <c r="AH39" s="44">
        <v>-81787.509999999995</v>
      </c>
      <c r="AI39" s="44" t="s">
        <v>15738</v>
      </c>
      <c r="AJ39" s="44">
        <v>-6131.5099999999948</v>
      </c>
      <c r="AK39" s="44">
        <v>0</v>
      </c>
      <c r="AL39" s="44">
        <v>-8179</v>
      </c>
      <c r="AM39" s="44">
        <v>0</v>
      </c>
      <c r="AN39" s="44">
        <v>-8179</v>
      </c>
      <c r="AO39" s="44">
        <v>0</v>
      </c>
      <c r="AP39" s="44">
        <v>-8179</v>
      </c>
      <c r="AQ39" s="44">
        <v>0</v>
      </c>
      <c r="AR39" s="44">
        <v>-8179</v>
      </c>
      <c r="AS39" s="44">
        <v>0</v>
      </c>
      <c r="AT39" s="44">
        <v>-8179</v>
      </c>
      <c r="AU39" s="44">
        <v>0</v>
      </c>
      <c r="AV39" s="44">
        <v>-2454</v>
      </c>
      <c r="AW39" s="44">
        <v>0</v>
      </c>
      <c r="AX39" s="44">
        <v>-1636</v>
      </c>
      <c r="AY39" s="44">
        <v>0</v>
      </c>
      <c r="AZ39" s="44">
        <v>-8179</v>
      </c>
      <c r="BA39" s="44">
        <v>0</v>
      </c>
      <c r="BB39" s="44">
        <v>-8179</v>
      </c>
      <c r="BC39" s="44">
        <v>0</v>
      </c>
      <c r="BD39" s="44">
        <v>-8179</v>
      </c>
      <c r="BE39" s="44">
        <v>0</v>
      </c>
      <c r="BF39" s="44">
        <v>-6134</v>
      </c>
      <c r="BG39" s="44">
        <v>0</v>
      </c>
      <c r="BH39" s="44">
        <v>0</v>
      </c>
      <c r="BI39" s="124">
        <v>0</v>
      </c>
      <c r="BJ39" s="44" t="s">
        <v>6901</v>
      </c>
      <c r="BL39" s="44">
        <v>0</v>
      </c>
      <c r="BM39" s="44">
        <v>0</v>
      </c>
      <c r="BN39" s="44">
        <v>0</v>
      </c>
      <c r="BO39" s="44">
        <v>0</v>
      </c>
      <c r="BP39" s="44">
        <v>0</v>
      </c>
      <c r="BQ39" s="44">
        <v>0</v>
      </c>
      <c r="BR39" s="44">
        <v>0</v>
      </c>
      <c r="BS39" s="44">
        <v>0</v>
      </c>
      <c r="BT39" s="44">
        <v>0</v>
      </c>
      <c r="BU39" s="44">
        <v>0</v>
      </c>
      <c r="BV39" s="44">
        <v>0</v>
      </c>
      <c r="BW39" s="44">
        <v>0</v>
      </c>
      <c r="BX39" s="44">
        <v>0</v>
      </c>
    </row>
    <row r="40" spans="1:76" x14ac:dyDescent="0.3">
      <c r="A40" s="35"/>
      <c r="D40" s="36"/>
      <c r="E40" s="36"/>
      <c r="F40" s="36"/>
      <c r="G40" s="36"/>
      <c r="H40" s="36"/>
      <c r="I40" s="154" t="s">
        <v>15760</v>
      </c>
      <c r="J40" s="154"/>
      <c r="K40" s="154"/>
      <c r="L40" s="147"/>
      <c r="M40" s="147"/>
      <c r="N40" s="147"/>
      <c r="O40" s="147"/>
      <c r="P40" s="147"/>
      <c r="Q40" s="147"/>
      <c r="R40" s="133"/>
      <c r="S40" s="147"/>
      <c r="T40" s="147"/>
      <c r="U40" s="41">
        <v>3124</v>
      </c>
      <c r="V40" s="41"/>
      <c r="W40" s="41">
        <v>137772</v>
      </c>
      <c r="X40" s="41">
        <v>-137772</v>
      </c>
      <c r="Y40" s="41">
        <v>0</v>
      </c>
      <c r="Z40" s="41">
        <v>-6508.0799999999872</v>
      </c>
      <c r="AA40" s="41">
        <v>1742</v>
      </c>
      <c r="AB40" s="41">
        <v>0</v>
      </c>
      <c r="AC40" s="41">
        <v>0</v>
      </c>
      <c r="AD40" s="41">
        <v>139152.82</v>
      </c>
      <c r="AE40" s="41">
        <v>0</v>
      </c>
      <c r="AF40" s="41">
        <v>-137772</v>
      </c>
      <c r="AG40" s="41">
        <v>137772</v>
      </c>
      <c r="AH40" s="41">
        <v>0</v>
      </c>
      <c r="AI40" s="41"/>
      <c r="AJ40" s="41">
        <v>5.000000000003638</v>
      </c>
      <c r="AK40" s="41">
        <v>234.30000000000004</v>
      </c>
      <c r="AL40" s="41">
        <v>-1</v>
      </c>
      <c r="AM40" s="41">
        <v>312.39999999999998</v>
      </c>
      <c r="AN40" s="41">
        <v>-1</v>
      </c>
      <c r="AO40" s="41">
        <v>312.39999999999998</v>
      </c>
      <c r="AP40" s="41">
        <v>-1</v>
      </c>
      <c r="AQ40" s="41">
        <v>312.39999999999998</v>
      </c>
      <c r="AR40" s="41">
        <v>-1</v>
      </c>
      <c r="AS40" s="41">
        <v>312.39999999999998</v>
      </c>
      <c r="AT40" s="41">
        <v>-1</v>
      </c>
      <c r="AU40" s="41">
        <v>312.39999999999998</v>
      </c>
      <c r="AV40" s="41">
        <v>1</v>
      </c>
      <c r="AW40" s="41">
        <v>93.72</v>
      </c>
      <c r="AX40" s="41">
        <v>1</v>
      </c>
      <c r="AY40" s="41">
        <v>62.480000000000004</v>
      </c>
      <c r="AZ40" s="41">
        <v>-1</v>
      </c>
      <c r="BA40" s="41">
        <v>312.39999999999998</v>
      </c>
      <c r="BB40" s="41">
        <v>-1</v>
      </c>
      <c r="BC40" s="41">
        <v>312.39999999999998</v>
      </c>
      <c r="BD40" s="41">
        <v>-1</v>
      </c>
      <c r="BE40" s="41">
        <v>312.39999999999998</v>
      </c>
      <c r="BF40" s="41">
        <v>1</v>
      </c>
      <c r="BG40" s="41">
        <v>234.3</v>
      </c>
      <c r="BH40" s="41">
        <v>0</v>
      </c>
      <c r="BI40" s="41">
        <v>0</v>
      </c>
      <c r="BJ40" s="96"/>
      <c r="BL40" s="41">
        <v>0</v>
      </c>
      <c r="BM40" s="41">
        <v>0</v>
      </c>
      <c r="BN40" s="41">
        <v>0</v>
      </c>
      <c r="BO40" s="41">
        <v>0</v>
      </c>
      <c r="BP40" s="41">
        <v>0</v>
      </c>
      <c r="BQ40" s="41">
        <v>0</v>
      </c>
      <c r="BR40" s="41">
        <v>0</v>
      </c>
      <c r="BS40" s="41">
        <v>0</v>
      </c>
      <c r="BT40" s="41">
        <v>0</v>
      </c>
      <c r="BU40" s="41">
        <v>0</v>
      </c>
      <c r="BV40" s="41">
        <v>0</v>
      </c>
      <c r="BW40" s="41">
        <v>0</v>
      </c>
      <c r="BX40" s="41">
        <v>0</v>
      </c>
    </row>
    <row r="41" spans="1:76" x14ac:dyDescent="0.3"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</row>
    <row r="42" spans="1:76" x14ac:dyDescent="0.3">
      <c r="K42" s="48"/>
      <c r="L42" s="48"/>
      <c r="M42" s="48"/>
      <c r="N42" s="48"/>
      <c r="O42" s="127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</row>
    <row r="43" spans="1:76" x14ac:dyDescent="0.3">
      <c r="K43" s="48"/>
    </row>
    <row r="44" spans="1:76" x14ac:dyDescent="0.3">
      <c r="K44" s="48"/>
    </row>
    <row r="45" spans="1:76" x14ac:dyDescent="0.3">
      <c r="K45" s="48"/>
    </row>
  </sheetData>
  <autoFilter ref="D22:BX22" xr:uid="{00000000-0009-0000-0000-000009000000}"/>
  <mergeCells count="5">
    <mergeCell ref="D12:E13"/>
    <mergeCell ref="U16:X16"/>
    <mergeCell ref="AJ16:BF16"/>
    <mergeCell ref="BL16:BW16"/>
    <mergeCell ref="I40:K40"/>
  </mergeCells>
  <phoneticPr fontId="16" type="noConversion"/>
  <conditionalFormatting sqref="BI24:BI35 BI37:BI39">
    <cfRule type="expression" dxfId="7" priority="5">
      <formula>BI24&lt;&gt;0</formula>
    </cfRule>
    <cfRule type="expression" dxfId="6" priority="6">
      <formula>BI24=0</formula>
    </cfRule>
  </conditionalFormatting>
  <conditionalFormatting sqref="BH24:BH35 BH37:BH39">
    <cfRule type="expression" dxfId="5" priority="7">
      <formula>$BH24&lt;&gt;0</formula>
    </cfRule>
    <cfRule type="expression" dxfId="4" priority="8">
      <formula>BH24=0</formula>
    </cfRule>
  </conditionalFormatting>
  <conditionalFormatting sqref="BI36">
    <cfRule type="expression" dxfId="3" priority="1">
      <formula>BI36&lt;&gt;0</formula>
    </cfRule>
    <cfRule type="expression" dxfId="2" priority="2">
      <formula>BI36=0</formula>
    </cfRule>
  </conditionalFormatting>
  <conditionalFormatting sqref="BH36">
    <cfRule type="expression" dxfId="1" priority="3">
      <formula>$BH36&lt;&gt;0</formula>
    </cfRule>
    <cfRule type="expression" dxfId="0" priority="4">
      <formula>BH36=0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5"/>
  <sheetViews>
    <sheetView zoomScale="85" zoomScaleNormal="85" workbookViewId="0"/>
  </sheetViews>
  <sheetFormatPr defaultColWidth="9.109375" defaultRowHeight="14.4" outlineLevelCol="1" x14ac:dyDescent="0.3"/>
  <cols>
    <col min="1" max="1" width="34.6640625" style="47" customWidth="1"/>
    <col min="2" max="2" width="11.88671875" style="48" customWidth="1"/>
    <col min="3" max="3" width="35.33203125" style="48" customWidth="1"/>
    <col min="4" max="4" width="9.5546875" style="48" bestFit="1" customWidth="1"/>
    <col min="5" max="5" width="26.33203125" style="48" customWidth="1"/>
    <col min="6" max="6" width="10.5546875" style="48" customWidth="1"/>
    <col min="7" max="7" width="29.6640625" style="48" customWidth="1"/>
    <col min="8" max="8" width="10.5546875" style="48" bestFit="1" customWidth="1"/>
    <col min="9" max="9" width="28" style="49" customWidth="1"/>
    <col min="10" max="10" width="14.6640625" style="49" customWidth="1"/>
    <col min="11" max="11" width="24.5546875" style="49" customWidth="1"/>
    <col min="12" max="12" width="12.33203125" style="49" bestFit="1" customWidth="1"/>
    <col min="13" max="13" width="24.5546875" style="49" customWidth="1"/>
    <col min="14" max="25" width="15.6640625" style="49" customWidth="1" outlineLevel="1"/>
    <col min="26" max="26" width="20.6640625" style="49" customWidth="1"/>
    <col min="27" max="29" width="15.6640625" style="49" customWidth="1"/>
    <col min="30" max="30" width="22" style="49" hidden="1" customWidth="1"/>
    <col min="31" max="31" width="64.33203125" style="47" customWidth="1"/>
    <col min="32" max="16384" width="9.109375" style="47"/>
  </cols>
  <sheetData>
    <row r="1" spans="1:31" x14ac:dyDescent="0.3">
      <c r="A1" s="31" t="s">
        <v>115</v>
      </c>
    </row>
    <row r="3" spans="1:31" ht="60" customHeight="1" x14ac:dyDescent="0.3">
      <c r="N3" s="153" t="s">
        <v>125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56" t="s">
        <v>168</v>
      </c>
    </row>
    <row r="4" spans="1:31" x14ac:dyDescent="0.3"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31" x14ac:dyDescent="0.3">
      <c r="A5" s="31" t="s">
        <v>232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1" s="10" customFormat="1" x14ac:dyDescent="0.3">
      <c r="A6" s="10" t="s">
        <v>1</v>
      </c>
      <c r="B6" s="51" t="s">
        <v>106</v>
      </c>
      <c r="C6" s="51" t="s">
        <v>107</v>
      </c>
      <c r="D6" s="51" t="s">
        <v>108</v>
      </c>
      <c r="E6" s="51" t="s">
        <v>109</v>
      </c>
      <c r="F6" s="51" t="s">
        <v>110</v>
      </c>
      <c r="G6" s="51" t="s">
        <v>111</v>
      </c>
      <c r="H6" s="51" t="s">
        <v>112</v>
      </c>
      <c r="I6" s="51" t="s">
        <v>113</v>
      </c>
      <c r="J6" s="51" t="s">
        <v>120</v>
      </c>
      <c r="K6" s="51" t="s">
        <v>121</v>
      </c>
      <c r="L6" s="51" t="s">
        <v>177</v>
      </c>
      <c r="M6" s="51" t="s">
        <v>178</v>
      </c>
      <c r="N6" s="51" t="s">
        <v>122</v>
      </c>
      <c r="O6" s="51" t="s">
        <v>122</v>
      </c>
      <c r="P6" s="51" t="s">
        <v>122</v>
      </c>
      <c r="Q6" s="51" t="s">
        <v>122</v>
      </c>
      <c r="R6" s="51" t="s">
        <v>122</v>
      </c>
      <c r="S6" s="51" t="s">
        <v>122</v>
      </c>
      <c r="T6" s="51" t="s">
        <v>122</v>
      </c>
      <c r="U6" s="51" t="s">
        <v>122</v>
      </c>
      <c r="V6" s="51" t="s">
        <v>122</v>
      </c>
      <c r="W6" s="51" t="s">
        <v>122</v>
      </c>
      <c r="X6" s="51" t="s">
        <v>122</v>
      </c>
      <c r="Y6" s="51" t="s">
        <v>122</v>
      </c>
      <c r="Z6" s="51"/>
      <c r="AA6" s="51" t="s">
        <v>6</v>
      </c>
      <c r="AB6" s="51" t="s">
        <v>7</v>
      </c>
      <c r="AC6" s="51" t="s">
        <v>5</v>
      </c>
      <c r="AD6" s="51"/>
      <c r="AE6" s="51"/>
    </row>
    <row r="7" spans="1:31" s="10" customFormat="1" x14ac:dyDescent="0.3">
      <c r="A7" s="10" t="s">
        <v>13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 t="s">
        <v>154</v>
      </c>
      <c r="O7" s="51" t="s">
        <v>155</v>
      </c>
      <c r="P7" s="51" t="s">
        <v>156</v>
      </c>
      <c r="Q7" s="51" t="s">
        <v>157</v>
      </c>
      <c r="R7" s="51" t="s">
        <v>158</v>
      </c>
      <c r="S7" s="51" t="s">
        <v>159</v>
      </c>
      <c r="T7" s="51" t="s">
        <v>160</v>
      </c>
      <c r="U7" s="51" t="s">
        <v>161</v>
      </c>
      <c r="V7" s="51" t="s">
        <v>162</v>
      </c>
      <c r="W7" s="51" t="s">
        <v>163</v>
      </c>
      <c r="X7" s="51" t="s">
        <v>164</v>
      </c>
      <c r="Y7" s="51" t="s">
        <v>165</v>
      </c>
      <c r="Z7" s="51"/>
      <c r="AA7" s="51"/>
      <c r="AB7" s="51"/>
      <c r="AC7" s="51" t="s">
        <v>87</v>
      </c>
      <c r="AD7" s="51"/>
      <c r="AE7" s="51"/>
    </row>
    <row r="8" spans="1:31" s="3" customFormat="1" ht="24.75" customHeight="1" x14ac:dyDescent="0.3">
      <c r="A8" s="3" t="s">
        <v>118</v>
      </c>
      <c r="B8" s="38" t="s">
        <v>2</v>
      </c>
      <c r="C8" s="4" t="s">
        <v>8</v>
      </c>
      <c r="D8" s="50" t="s">
        <v>10</v>
      </c>
      <c r="E8" s="4" t="s">
        <v>9</v>
      </c>
      <c r="F8" s="50" t="s">
        <v>3</v>
      </c>
      <c r="G8" s="4" t="s">
        <v>11</v>
      </c>
      <c r="H8" s="50" t="s">
        <v>4</v>
      </c>
      <c r="I8" s="4" t="s">
        <v>12</v>
      </c>
      <c r="J8" s="4" t="s">
        <v>70</v>
      </c>
      <c r="K8" s="4" t="s">
        <v>119</v>
      </c>
      <c r="L8" s="4" t="s">
        <v>179</v>
      </c>
      <c r="M8" s="4" t="s">
        <v>180</v>
      </c>
      <c r="N8" s="12" t="s">
        <v>154</v>
      </c>
      <c r="O8" s="12" t="s">
        <v>155</v>
      </c>
      <c r="P8" s="12" t="s">
        <v>156</v>
      </c>
      <c r="Q8" s="12" t="s">
        <v>157</v>
      </c>
      <c r="R8" s="12" t="s">
        <v>158</v>
      </c>
      <c r="S8" s="12" t="s">
        <v>159</v>
      </c>
      <c r="T8" s="12" t="s">
        <v>160</v>
      </c>
      <c r="U8" s="12" t="s">
        <v>161</v>
      </c>
      <c r="V8" s="12" t="s">
        <v>162</v>
      </c>
      <c r="W8" s="12" t="s">
        <v>163</v>
      </c>
      <c r="X8" s="12" t="s">
        <v>164</v>
      </c>
      <c r="Y8" s="12" t="s">
        <v>165</v>
      </c>
      <c r="Z8" s="12" t="s">
        <v>125</v>
      </c>
      <c r="AA8" s="12" t="s">
        <v>102</v>
      </c>
      <c r="AB8" s="12" t="s">
        <v>116</v>
      </c>
      <c r="AC8" s="12" t="s">
        <v>86</v>
      </c>
      <c r="AD8" s="53" t="s">
        <v>104</v>
      </c>
      <c r="AE8" s="45" t="s">
        <v>105</v>
      </c>
    </row>
    <row r="9" spans="1:31" ht="28.8" x14ac:dyDescent="0.3">
      <c r="A9" s="25" t="s">
        <v>231</v>
      </c>
      <c r="B9" s="5"/>
      <c r="C9" s="5"/>
      <c r="D9" s="6"/>
      <c r="E9" s="6"/>
      <c r="F9" s="6"/>
      <c r="G9" s="6"/>
      <c r="H9" s="6"/>
      <c r="I9" s="8"/>
      <c r="J9" s="5"/>
      <c r="K9" s="5"/>
      <c r="L9" s="5"/>
      <c r="M9" s="5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3"/>
      <c r="AD9" s="46"/>
      <c r="AE9" s="46"/>
    </row>
    <row r="10" spans="1:31" x14ac:dyDescent="0.3">
      <c r="A10" s="31" t="s">
        <v>182</v>
      </c>
      <c r="B10" s="5" t="s">
        <v>14</v>
      </c>
      <c r="C10" s="5" t="s">
        <v>14</v>
      </c>
      <c r="D10" s="6" t="s">
        <v>14</v>
      </c>
      <c r="E10" s="6" t="s">
        <v>14</v>
      </c>
      <c r="F10" s="6" t="s">
        <v>14</v>
      </c>
      <c r="G10" s="6" t="s">
        <v>14</v>
      </c>
      <c r="H10" s="6" t="s">
        <v>14</v>
      </c>
      <c r="I10" s="8" t="s">
        <v>14</v>
      </c>
      <c r="J10" s="5"/>
      <c r="K10" s="5"/>
      <c r="L10" s="5"/>
      <c r="M10" s="5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>
        <f>SUM(N10:Y10)</f>
        <v>0</v>
      </c>
      <c r="AA10" s="44"/>
      <c r="AB10" s="44"/>
      <c r="AC10" s="43">
        <v>0</v>
      </c>
      <c r="AD10" s="46" t="str">
        <f>_xlfn.CONCAT(H10,B10)</f>
        <v/>
      </c>
      <c r="AE10" s="46">
        <v>0</v>
      </c>
    </row>
    <row r="11" spans="1:31" s="63" customFormat="1" ht="29.25" customHeight="1" x14ac:dyDescent="0.3">
      <c r="A11" s="57" t="s">
        <v>170</v>
      </c>
      <c r="B11" s="58"/>
      <c r="C11" s="58"/>
      <c r="D11" s="58"/>
      <c r="E11" s="58"/>
      <c r="F11" s="58"/>
      <c r="G11" s="158" t="s">
        <v>169</v>
      </c>
      <c r="H11" s="158"/>
      <c r="I11" s="158"/>
      <c r="J11" s="59"/>
      <c r="K11" s="59"/>
      <c r="L11" s="69"/>
      <c r="M11" s="67"/>
      <c r="N11" s="60" t="s">
        <v>103</v>
      </c>
      <c r="O11" s="60" t="s">
        <v>103</v>
      </c>
      <c r="P11" s="60" t="s">
        <v>103</v>
      </c>
      <c r="Q11" s="60" t="s">
        <v>103</v>
      </c>
      <c r="R11" s="60" t="s">
        <v>103</v>
      </c>
      <c r="S11" s="60" t="s">
        <v>103</v>
      </c>
      <c r="T11" s="60" t="s">
        <v>103</v>
      </c>
      <c r="U11" s="60" t="s">
        <v>103</v>
      </c>
      <c r="V11" s="60" t="s">
        <v>103</v>
      </c>
      <c r="W11" s="60" t="s">
        <v>103</v>
      </c>
      <c r="X11" s="60" t="s">
        <v>103</v>
      </c>
      <c r="Y11" s="60" t="s">
        <v>103</v>
      </c>
      <c r="Z11" s="60" t="s">
        <v>103</v>
      </c>
      <c r="AA11" s="60" t="s">
        <v>103</v>
      </c>
      <c r="AB11" s="60" t="s">
        <v>103</v>
      </c>
      <c r="AC11" s="60" t="s">
        <v>103</v>
      </c>
      <c r="AD11" s="61"/>
      <c r="AE11" s="62"/>
    </row>
    <row r="12" spans="1:31" x14ac:dyDescent="0.3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E12" s="49"/>
    </row>
    <row r="13" spans="1:31" x14ac:dyDescent="0.3">
      <c r="I13" s="48"/>
    </row>
    <row r="14" spans="1:31" x14ac:dyDescent="0.3">
      <c r="I14" s="48"/>
    </row>
    <row r="15" spans="1:31" x14ac:dyDescent="0.3">
      <c r="I15" s="48"/>
    </row>
  </sheetData>
  <mergeCells count="2">
    <mergeCell ref="N3:Y3"/>
    <mergeCell ref="G11:I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5"/>
  <sheetViews>
    <sheetView zoomScale="85" zoomScaleNormal="85" workbookViewId="0"/>
  </sheetViews>
  <sheetFormatPr defaultColWidth="9.109375" defaultRowHeight="14.4" x14ac:dyDescent="0.3"/>
  <cols>
    <col min="1" max="1" width="28.109375" style="47" customWidth="1"/>
    <col min="2" max="2" width="7.88671875" style="48" bestFit="1" customWidth="1"/>
    <col min="3" max="3" width="14.44140625" style="49" bestFit="1" customWidth="1"/>
    <col min="4" max="4" width="15.5546875" style="49" bestFit="1" customWidth="1"/>
    <col min="5" max="5" width="38.6640625" style="49" bestFit="1" customWidth="1"/>
    <col min="6" max="6" width="12.109375" style="49" bestFit="1" customWidth="1"/>
    <col min="7" max="7" width="33.5546875" style="49" bestFit="1" customWidth="1"/>
    <col min="8" max="8" width="12.33203125" style="49" bestFit="1" customWidth="1"/>
    <col min="9" max="9" width="33.5546875" style="49" customWidth="1"/>
    <col min="10" max="11" width="23.88671875" style="49" bestFit="1" customWidth="1"/>
    <col min="12" max="12" width="17.6640625" style="49" bestFit="1" customWidth="1"/>
    <col min="13" max="13" width="18.33203125" style="49" customWidth="1"/>
    <col min="14" max="14" width="18" style="49" hidden="1" customWidth="1"/>
    <col min="15" max="15" width="23.88671875" style="49" hidden="1" customWidth="1"/>
    <col min="16" max="16384" width="9.109375" style="47"/>
  </cols>
  <sheetData>
    <row r="1" spans="1:15" x14ac:dyDescent="0.3">
      <c r="A1" s="31" t="s">
        <v>115</v>
      </c>
    </row>
    <row r="3" spans="1:15" x14ac:dyDescent="0.3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5" x14ac:dyDescent="0.3">
      <c r="A4" s="31" t="s">
        <v>295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s="10" customFormat="1" x14ac:dyDescent="0.3">
      <c r="A5" s="10" t="s">
        <v>1</v>
      </c>
      <c r="B5" s="51" t="s">
        <v>108</v>
      </c>
      <c r="C5" s="51" t="s">
        <v>109</v>
      </c>
      <c r="D5" s="51" t="s">
        <v>112</v>
      </c>
      <c r="E5" s="51" t="s">
        <v>113</v>
      </c>
      <c r="F5" s="51" t="s">
        <v>106</v>
      </c>
      <c r="G5" s="51" t="s">
        <v>107</v>
      </c>
      <c r="H5" s="51" t="s">
        <v>177</v>
      </c>
      <c r="I5" s="51" t="s">
        <v>178</v>
      </c>
      <c r="J5" s="51" t="s">
        <v>122</v>
      </c>
      <c r="K5" s="51" t="s">
        <v>242</v>
      </c>
      <c r="L5" s="51" t="s">
        <v>6</v>
      </c>
      <c r="M5" s="51" t="s">
        <v>235</v>
      </c>
      <c r="N5" s="51"/>
      <c r="O5" s="51"/>
    </row>
    <row r="6" spans="1:15" s="10" customFormat="1" x14ac:dyDescent="0.3">
      <c r="A6" s="10" t="s">
        <v>13</v>
      </c>
      <c r="B6" s="51"/>
      <c r="C6" s="51"/>
      <c r="D6" s="51"/>
      <c r="E6" s="51"/>
      <c r="F6" s="51"/>
      <c r="G6" s="51"/>
      <c r="H6" s="51"/>
      <c r="I6" s="51"/>
      <c r="J6" s="51" t="s">
        <v>173</v>
      </c>
      <c r="K6" s="51" t="s">
        <v>173</v>
      </c>
      <c r="L6" s="51"/>
      <c r="M6" s="51"/>
      <c r="N6" s="51"/>
      <c r="O6" s="51" t="s">
        <v>87</v>
      </c>
    </row>
    <row r="7" spans="1:15" s="3" customFormat="1" ht="24.75" customHeight="1" x14ac:dyDescent="0.3">
      <c r="A7" s="3" t="s">
        <v>118</v>
      </c>
      <c r="B7" s="50" t="s">
        <v>274</v>
      </c>
      <c r="C7" s="4" t="s">
        <v>294</v>
      </c>
      <c r="D7" s="4" t="s">
        <v>4</v>
      </c>
      <c r="E7" s="4" t="s">
        <v>12</v>
      </c>
      <c r="F7" s="4" t="s">
        <v>2</v>
      </c>
      <c r="G7" s="4" t="s">
        <v>8</v>
      </c>
      <c r="H7" s="4" t="s">
        <v>179</v>
      </c>
      <c r="I7" s="4" t="s">
        <v>180</v>
      </c>
      <c r="J7" s="12" t="s">
        <v>68</v>
      </c>
      <c r="K7" s="12" t="s">
        <v>212</v>
      </c>
      <c r="L7" s="12" t="s">
        <v>102</v>
      </c>
      <c r="M7" s="12" t="s">
        <v>216</v>
      </c>
      <c r="N7" s="12" t="s">
        <v>116</v>
      </c>
      <c r="O7" s="12" t="s">
        <v>86</v>
      </c>
    </row>
    <row r="8" spans="1:15" x14ac:dyDescent="0.3">
      <c r="A8" s="10" t="s">
        <v>299</v>
      </c>
      <c r="B8" s="6"/>
      <c r="C8" s="64"/>
      <c r="D8" s="64"/>
      <c r="E8" s="64"/>
      <c r="F8" s="64"/>
      <c r="G8" s="64"/>
      <c r="H8" s="64"/>
      <c r="I8" s="64"/>
      <c r="J8" s="65"/>
      <c r="K8" s="44"/>
      <c r="L8" s="44"/>
      <c r="M8" s="44"/>
      <c r="N8" s="44"/>
      <c r="O8" s="43"/>
    </row>
    <row r="9" spans="1:15" x14ac:dyDescent="0.3">
      <c r="A9" s="31" t="s">
        <v>225</v>
      </c>
      <c r="B9" s="6" t="s">
        <v>14</v>
      </c>
      <c r="C9" s="5" t="s">
        <v>14</v>
      </c>
      <c r="D9" s="5"/>
      <c r="E9" s="5"/>
      <c r="F9" s="5"/>
      <c r="G9" s="5"/>
      <c r="H9" s="5"/>
      <c r="I9" s="5"/>
      <c r="J9" s="44"/>
      <c r="K9" s="44"/>
      <c r="L9" s="44"/>
      <c r="M9" s="44"/>
      <c r="N9" s="44"/>
      <c r="O9" s="43">
        <v>0</v>
      </c>
    </row>
    <row r="10" spans="1:15" x14ac:dyDescent="0.3">
      <c r="A10" s="57" t="s">
        <v>296</v>
      </c>
      <c r="B10" s="157"/>
      <c r="C10" s="157"/>
      <c r="D10" s="113" t="s">
        <v>297</v>
      </c>
      <c r="E10" s="109"/>
      <c r="F10" s="109"/>
      <c r="G10" s="109"/>
      <c r="H10" s="126"/>
      <c r="I10" s="126"/>
      <c r="J10" s="66" t="s">
        <v>103</v>
      </c>
      <c r="K10" s="66" t="s">
        <v>103</v>
      </c>
      <c r="L10" s="66" t="s">
        <v>103</v>
      </c>
      <c r="M10" s="66" t="s">
        <v>103</v>
      </c>
      <c r="N10" s="44"/>
      <c r="O10" s="43"/>
    </row>
    <row r="11" spans="1:15" s="63" customFormat="1" ht="29.25" customHeight="1" x14ac:dyDescent="0.3">
      <c r="A11" s="57" t="s">
        <v>170</v>
      </c>
      <c r="B11" s="157"/>
      <c r="C11" s="157"/>
      <c r="D11" s="113" t="s">
        <v>298</v>
      </c>
      <c r="E11" s="109"/>
      <c r="F11" s="109"/>
      <c r="G11" s="109"/>
      <c r="H11" s="126"/>
      <c r="I11" s="126"/>
      <c r="J11" s="66" t="s">
        <v>103</v>
      </c>
      <c r="K11" s="66" t="s">
        <v>103</v>
      </c>
      <c r="L11" s="66" t="s">
        <v>103</v>
      </c>
      <c r="M11" s="66" t="s">
        <v>103</v>
      </c>
      <c r="N11" s="66" t="s">
        <v>103</v>
      </c>
      <c r="O11" s="66" t="s">
        <v>103</v>
      </c>
    </row>
    <row r="12" spans="1:15" x14ac:dyDescent="0.3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5" x14ac:dyDescent="0.3">
      <c r="C13" s="48"/>
      <c r="D13" s="48"/>
      <c r="E13" s="48"/>
      <c r="F13" s="48"/>
      <c r="G13" s="48"/>
      <c r="H13" s="48"/>
      <c r="I13" s="48"/>
    </row>
    <row r="14" spans="1:15" x14ac:dyDescent="0.3">
      <c r="C14" s="48"/>
      <c r="D14" s="48"/>
      <c r="E14" s="48"/>
      <c r="F14" s="48"/>
      <c r="G14" s="48"/>
      <c r="H14" s="48"/>
      <c r="I14" s="48"/>
    </row>
    <row r="15" spans="1:15" x14ac:dyDescent="0.3">
      <c r="C15" s="48"/>
      <c r="D15" s="48"/>
      <c r="E15" s="48"/>
      <c r="F15" s="48"/>
      <c r="G15" s="48"/>
      <c r="H15" s="48"/>
      <c r="I15" s="48"/>
    </row>
  </sheetData>
  <mergeCells count="2">
    <mergeCell ref="B11:C11"/>
    <mergeCell ref="B10:C10"/>
  </mergeCells>
  <pageMargins left="0.7" right="0.7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1"/>
  <sheetViews>
    <sheetView topLeftCell="A31" workbookViewId="0">
      <selection activeCell="B58" sqref="B58"/>
    </sheetView>
  </sheetViews>
  <sheetFormatPr defaultRowHeight="14.4" x14ac:dyDescent="0.3"/>
  <cols>
    <col min="1" max="1" width="11.109375" bestFit="1" customWidth="1"/>
    <col min="2" max="2" width="26.88671875" customWidth="1"/>
    <col min="3" max="3" width="26.44140625" bestFit="1" customWidth="1"/>
    <col min="4" max="5" width="30.6640625" customWidth="1"/>
  </cols>
  <sheetData>
    <row r="1" spans="1:3" x14ac:dyDescent="0.3">
      <c r="A1" t="s">
        <v>34</v>
      </c>
      <c r="B1" t="s">
        <v>35</v>
      </c>
    </row>
    <row r="4" spans="1:3" x14ac:dyDescent="0.3">
      <c r="A4" t="s">
        <v>34</v>
      </c>
      <c r="B4" t="s">
        <v>36</v>
      </c>
    </row>
    <row r="5" spans="1:3" x14ac:dyDescent="0.3">
      <c r="A5" t="s">
        <v>34</v>
      </c>
      <c r="B5" t="s">
        <v>37</v>
      </c>
      <c r="C5" t="s">
        <v>38</v>
      </c>
    </row>
    <row r="6" spans="1:3" x14ac:dyDescent="0.3">
      <c r="A6" t="s">
        <v>60</v>
      </c>
      <c r="B6" t="s">
        <v>39</v>
      </c>
      <c r="C6" t="s">
        <v>40</v>
      </c>
    </row>
    <row r="7" spans="1:3" x14ac:dyDescent="0.3">
      <c r="A7" t="s">
        <v>60</v>
      </c>
      <c r="B7" t="s">
        <v>41</v>
      </c>
      <c r="C7">
        <v>201709</v>
      </c>
    </row>
    <row r="9" spans="1:3" x14ac:dyDescent="0.3">
      <c r="A9" t="s">
        <v>34</v>
      </c>
      <c r="B9" t="s">
        <v>42</v>
      </c>
    </row>
    <row r="10" spans="1:3" x14ac:dyDescent="0.3">
      <c r="A10" t="s">
        <v>75</v>
      </c>
      <c r="B10" t="s">
        <v>43</v>
      </c>
      <c r="C10" t="s">
        <v>76</v>
      </c>
    </row>
    <row r="11" spans="1:3" x14ac:dyDescent="0.3">
      <c r="A11" t="s">
        <v>75</v>
      </c>
      <c r="B11" t="s">
        <v>44</v>
      </c>
      <c r="C11" t="s">
        <v>45</v>
      </c>
    </row>
    <row r="12" spans="1:3" s="47" customFormat="1" x14ac:dyDescent="0.3">
      <c r="A12" s="47" t="s">
        <v>75</v>
      </c>
      <c r="B12" s="47" t="s">
        <v>126</v>
      </c>
      <c r="C12" s="47" t="s">
        <v>127</v>
      </c>
    </row>
    <row r="13" spans="1:3" x14ac:dyDescent="0.3">
      <c r="A13" t="s">
        <v>75</v>
      </c>
      <c r="B13" t="s">
        <v>46</v>
      </c>
      <c r="C13" t="s">
        <v>47</v>
      </c>
    </row>
    <row r="14" spans="1:3" x14ac:dyDescent="0.3">
      <c r="A14" s="26" t="s">
        <v>75</v>
      </c>
      <c r="B14" s="26" t="s">
        <v>84</v>
      </c>
      <c r="C14" s="26" t="s">
        <v>85</v>
      </c>
    </row>
    <row r="15" spans="1:3" s="47" customFormat="1" x14ac:dyDescent="0.3">
      <c r="A15" s="47" t="s">
        <v>75</v>
      </c>
      <c r="B15" s="47" t="s">
        <v>128</v>
      </c>
      <c r="C15" s="47" t="s">
        <v>129</v>
      </c>
    </row>
    <row r="16" spans="1:3" s="26" customFormat="1" x14ac:dyDescent="0.3"/>
    <row r="17" spans="1:3" x14ac:dyDescent="0.3">
      <c r="A17" t="s">
        <v>34</v>
      </c>
      <c r="B17" t="s">
        <v>48</v>
      </c>
    </row>
    <row r="18" spans="1:3" x14ac:dyDescent="0.3">
      <c r="A18" t="s">
        <v>34</v>
      </c>
      <c r="B18" t="s">
        <v>49</v>
      </c>
    </row>
    <row r="19" spans="1:3" x14ac:dyDescent="0.3">
      <c r="A19" t="s">
        <v>166</v>
      </c>
      <c r="B19" t="s">
        <v>50</v>
      </c>
      <c r="C19" t="s">
        <v>78</v>
      </c>
    </row>
    <row r="20" spans="1:3" s="26" customFormat="1" x14ac:dyDescent="0.3">
      <c r="A20" s="47" t="s">
        <v>166</v>
      </c>
      <c r="B20" s="26" t="s">
        <v>88</v>
      </c>
      <c r="C20" s="26" t="s">
        <v>91</v>
      </c>
    </row>
    <row r="21" spans="1:3" s="26" customFormat="1" x14ac:dyDescent="0.3">
      <c r="A21" s="47" t="s">
        <v>166</v>
      </c>
      <c r="B21" s="26" t="s">
        <v>89</v>
      </c>
      <c r="C21" s="26" t="s">
        <v>92</v>
      </c>
    </row>
    <row r="22" spans="1:3" s="26" customFormat="1" x14ac:dyDescent="0.3">
      <c r="A22" s="47" t="s">
        <v>166</v>
      </c>
      <c r="B22" s="26" t="s">
        <v>90</v>
      </c>
      <c r="C22" s="26" t="s">
        <v>93</v>
      </c>
    </row>
    <row r="23" spans="1:3" s="26" customFormat="1" x14ac:dyDescent="0.3">
      <c r="A23" s="47" t="s">
        <v>166</v>
      </c>
      <c r="B23" s="26" t="s">
        <v>51</v>
      </c>
      <c r="C23" s="26" t="s">
        <v>94</v>
      </c>
    </row>
    <row r="24" spans="1:3" s="26" customFormat="1" x14ac:dyDescent="0.3">
      <c r="A24" s="47" t="s">
        <v>166</v>
      </c>
      <c r="B24" s="26" t="s">
        <v>52</v>
      </c>
      <c r="C24" s="26" t="s">
        <v>95</v>
      </c>
    </row>
    <row r="25" spans="1:3" s="26" customFormat="1" x14ac:dyDescent="0.3">
      <c r="A25" s="47" t="s">
        <v>166</v>
      </c>
      <c r="B25" s="26" t="s">
        <v>53</v>
      </c>
      <c r="C25" s="26" t="s">
        <v>96</v>
      </c>
    </row>
    <row r="26" spans="1:3" s="26" customFormat="1" x14ac:dyDescent="0.3">
      <c r="A26" s="47" t="s">
        <v>166</v>
      </c>
      <c r="B26" s="26" t="s">
        <v>54</v>
      </c>
      <c r="C26" s="26" t="s">
        <v>97</v>
      </c>
    </row>
    <row r="27" spans="1:3" s="26" customFormat="1" x14ac:dyDescent="0.3">
      <c r="A27" s="47" t="s">
        <v>166</v>
      </c>
      <c r="B27" s="26" t="s">
        <v>55</v>
      </c>
      <c r="C27" s="26" t="s">
        <v>98</v>
      </c>
    </row>
    <row r="28" spans="1:3" s="26" customFormat="1" x14ac:dyDescent="0.3">
      <c r="A28" s="47" t="s">
        <v>166</v>
      </c>
      <c r="B28" s="26" t="s">
        <v>56</v>
      </c>
      <c r="C28" s="26" t="s">
        <v>99</v>
      </c>
    </row>
    <row r="29" spans="1:3" s="26" customFormat="1" x14ac:dyDescent="0.3">
      <c r="A29" s="47" t="s">
        <v>166</v>
      </c>
      <c r="B29" s="26" t="s">
        <v>57</v>
      </c>
      <c r="C29" s="26" t="s">
        <v>100</v>
      </c>
    </row>
    <row r="30" spans="1:3" x14ac:dyDescent="0.3">
      <c r="A30" s="47" t="s">
        <v>166</v>
      </c>
      <c r="B30" t="s">
        <v>58</v>
      </c>
      <c r="C30" t="s">
        <v>79</v>
      </c>
    </row>
    <row r="31" spans="1:3" x14ac:dyDescent="0.3">
      <c r="A31" t="s">
        <v>77</v>
      </c>
      <c r="B31" t="s">
        <v>80</v>
      </c>
      <c r="C31" t="s">
        <v>81</v>
      </c>
    </row>
    <row r="32" spans="1:3" x14ac:dyDescent="0.3">
      <c r="A32" s="26" t="s">
        <v>77</v>
      </c>
      <c r="B32" s="26" t="s">
        <v>82</v>
      </c>
      <c r="C32" s="26" t="s">
        <v>83</v>
      </c>
    </row>
    <row r="34" spans="1:3" s="47" customFormat="1" x14ac:dyDescent="0.3">
      <c r="A34" s="47" t="s">
        <v>77</v>
      </c>
      <c r="B34" s="47" t="s">
        <v>130</v>
      </c>
      <c r="C34" s="47" t="s">
        <v>142</v>
      </c>
    </row>
    <row r="35" spans="1:3" s="47" customFormat="1" x14ac:dyDescent="0.3">
      <c r="A35" s="47" t="s">
        <v>77</v>
      </c>
      <c r="B35" s="47" t="s">
        <v>131</v>
      </c>
      <c r="C35" s="47" t="s">
        <v>143</v>
      </c>
    </row>
    <row r="36" spans="1:3" s="47" customFormat="1" x14ac:dyDescent="0.3">
      <c r="A36" s="47" t="s">
        <v>77</v>
      </c>
      <c r="B36" s="47" t="s">
        <v>132</v>
      </c>
      <c r="C36" s="47" t="s">
        <v>144</v>
      </c>
    </row>
    <row r="37" spans="1:3" s="47" customFormat="1" x14ac:dyDescent="0.3">
      <c r="A37" s="47" t="s">
        <v>77</v>
      </c>
      <c r="B37" s="47" t="s">
        <v>133</v>
      </c>
      <c r="C37" s="47" t="s">
        <v>145</v>
      </c>
    </row>
    <row r="38" spans="1:3" s="47" customFormat="1" x14ac:dyDescent="0.3">
      <c r="A38" s="47" t="s">
        <v>77</v>
      </c>
      <c r="B38" s="47" t="s">
        <v>134</v>
      </c>
      <c r="C38" s="47" t="s">
        <v>146</v>
      </c>
    </row>
    <row r="39" spans="1:3" s="47" customFormat="1" x14ac:dyDescent="0.3">
      <c r="A39" s="47" t="s">
        <v>77</v>
      </c>
      <c r="B39" s="47" t="s">
        <v>135</v>
      </c>
      <c r="C39" s="47" t="s">
        <v>147</v>
      </c>
    </row>
    <row r="40" spans="1:3" s="47" customFormat="1" x14ac:dyDescent="0.3">
      <c r="A40" s="47" t="s">
        <v>77</v>
      </c>
      <c r="B40" s="47" t="s">
        <v>136</v>
      </c>
      <c r="C40" s="47" t="s">
        <v>148</v>
      </c>
    </row>
    <row r="41" spans="1:3" s="47" customFormat="1" x14ac:dyDescent="0.3">
      <c r="A41" s="47" t="s">
        <v>77</v>
      </c>
      <c r="B41" s="47" t="s">
        <v>137</v>
      </c>
      <c r="C41" s="47" t="s">
        <v>149</v>
      </c>
    </row>
    <row r="42" spans="1:3" s="47" customFormat="1" x14ac:dyDescent="0.3">
      <c r="A42" s="47" t="s">
        <v>77</v>
      </c>
      <c r="B42" s="47" t="s">
        <v>138</v>
      </c>
      <c r="C42" s="47" t="s">
        <v>150</v>
      </c>
    </row>
    <row r="43" spans="1:3" s="47" customFormat="1" x14ac:dyDescent="0.3">
      <c r="A43" s="47" t="s">
        <v>77</v>
      </c>
      <c r="B43" s="47" t="s">
        <v>139</v>
      </c>
      <c r="C43" s="47" t="s">
        <v>151</v>
      </c>
    </row>
    <row r="44" spans="1:3" s="47" customFormat="1" x14ac:dyDescent="0.3">
      <c r="A44" s="47" t="s">
        <v>77</v>
      </c>
      <c r="B44" s="47" t="s">
        <v>140</v>
      </c>
      <c r="C44" s="47" t="s">
        <v>152</v>
      </c>
    </row>
    <row r="45" spans="1:3" s="47" customFormat="1" x14ac:dyDescent="0.3">
      <c r="A45" s="47" t="s">
        <v>77</v>
      </c>
      <c r="B45" s="47" t="s">
        <v>141</v>
      </c>
      <c r="C45" s="47" t="s">
        <v>153</v>
      </c>
    </row>
    <row r="48" spans="1:3" x14ac:dyDescent="0.3">
      <c r="A48" t="s">
        <v>34</v>
      </c>
      <c r="B48" t="s">
        <v>59</v>
      </c>
    </row>
    <row r="49" spans="1:3" s="47" customFormat="1" x14ac:dyDescent="0.3">
      <c r="A49" s="47" t="s">
        <v>61</v>
      </c>
      <c r="B49" s="47" t="s">
        <v>229</v>
      </c>
      <c r="C49" s="47" t="s">
        <v>229</v>
      </c>
    </row>
    <row r="50" spans="1:3" s="47" customFormat="1" x14ac:dyDescent="0.3">
      <c r="A50" s="47" t="s">
        <v>61</v>
      </c>
      <c r="B50" s="47" t="s">
        <v>230</v>
      </c>
      <c r="C50" s="47" t="s">
        <v>230</v>
      </c>
    </row>
    <row r="51" spans="1:3" hidden="1" x14ac:dyDescent="0.3"/>
    <row r="52" spans="1:3" s="47" customFormat="1" hidden="1" x14ac:dyDescent="0.3"/>
    <row r="53" spans="1:3" s="47" customFormat="1" x14ac:dyDescent="0.3">
      <c r="A53" s="47" t="s">
        <v>61</v>
      </c>
      <c r="B53" s="47" t="s">
        <v>236</v>
      </c>
      <c r="C53" s="47" t="s">
        <v>236</v>
      </c>
    </row>
    <row r="54" spans="1:3" s="47" customFormat="1" x14ac:dyDescent="0.3">
      <c r="A54" s="47" t="s">
        <v>61</v>
      </c>
      <c r="B54" s="47" t="s">
        <v>284</v>
      </c>
      <c r="C54" s="47" t="s">
        <v>284</v>
      </c>
    </row>
    <row r="55" spans="1:3" s="47" customFormat="1" x14ac:dyDescent="0.3">
      <c r="A55" s="47" t="s">
        <v>61</v>
      </c>
      <c r="B55" s="47" t="s">
        <v>285</v>
      </c>
      <c r="C55" s="47" t="s">
        <v>285</v>
      </c>
    </row>
    <row r="56" spans="1:3" s="47" customFormat="1" x14ac:dyDescent="0.3">
      <c r="A56" s="47" t="s">
        <v>61</v>
      </c>
      <c r="B56" s="47" t="s">
        <v>291</v>
      </c>
      <c r="C56" s="47" t="s">
        <v>291</v>
      </c>
    </row>
    <row r="57" spans="1:3" s="47" customFormat="1" x14ac:dyDescent="0.3">
      <c r="A57" s="47" t="s">
        <v>61</v>
      </c>
      <c r="B57" s="47" t="s">
        <v>341</v>
      </c>
      <c r="C57" s="47" t="s">
        <v>341</v>
      </c>
    </row>
    <row r="58" spans="1:3" x14ac:dyDescent="0.3">
      <c r="A58" s="47" t="s">
        <v>61</v>
      </c>
      <c r="B58" s="47" t="s">
        <v>301</v>
      </c>
      <c r="C58" s="47" t="s">
        <v>300</v>
      </c>
    </row>
    <row r="59" spans="1:3" s="47" customFormat="1" x14ac:dyDescent="0.3">
      <c r="A59" s="47" t="s">
        <v>61</v>
      </c>
      <c r="B59" s="47" t="s">
        <v>320</v>
      </c>
      <c r="C59" s="47" t="s">
        <v>321</v>
      </c>
    </row>
    <row r="60" spans="1:3" x14ac:dyDescent="0.3">
      <c r="A60" t="s">
        <v>61</v>
      </c>
      <c r="B60" t="s">
        <v>114</v>
      </c>
      <c r="C60" t="s">
        <v>183</v>
      </c>
    </row>
    <row r="61" spans="1:3" x14ac:dyDescent="0.3">
      <c r="A61" s="47" t="s">
        <v>233</v>
      </c>
      <c r="B61" s="47" t="s">
        <v>171</v>
      </c>
      <c r="C61" s="47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1"/>
  <sheetViews>
    <sheetView topLeftCell="B3" workbookViewId="0"/>
  </sheetViews>
  <sheetFormatPr defaultColWidth="9.109375" defaultRowHeight="13.2" x14ac:dyDescent="0.25"/>
  <cols>
    <col min="1" max="1" width="30.6640625" style="74" hidden="1" customWidth="1"/>
    <col min="2" max="2" width="16.44140625" style="74" bestFit="1" customWidth="1"/>
    <col min="3" max="3" width="13.88671875" style="74" bestFit="1" customWidth="1"/>
    <col min="4" max="16384" width="9.109375" style="74"/>
  </cols>
  <sheetData>
    <row r="1" spans="1:3" hidden="1" x14ac:dyDescent="0.25">
      <c r="A1" s="74" t="s">
        <v>228</v>
      </c>
    </row>
    <row r="2" spans="1:3" hidden="1" x14ac:dyDescent="0.25">
      <c r="A2" s="74" t="s">
        <v>1</v>
      </c>
      <c r="B2" s="74" t="s">
        <v>221</v>
      </c>
      <c r="C2" s="74" t="s">
        <v>222</v>
      </c>
    </row>
    <row r="3" spans="1:3" x14ac:dyDescent="0.25">
      <c r="B3" s="75" t="s">
        <v>223</v>
      </c>
      <c r="C3" s="75" t="s">
        <v>224</v>
      </c>
    </row>
    <row r="4" spans="1:3" x14ac:dyDescent="0.25">
      <c r="A4" s="74" t="s">
        <v>344</v>
      </c>
      <c r="B4" s="76" t="s">
        <v>345</v>
      </c>
      <c r="C4" s="76" t="s">
        <v>346</v>
      </c>
    </row>
    <row r="5" spans="1:3" x14ac:dyDescent="0.25">
      <c r="A5" s="74" t="s">
        <v>344</v>
      </c>
      <c r="B5" s="76" t="s">
        <v>347</v>
      </c>
      <c r="C5" s="76" t="s">
        <v>348</v>
      </c>
    </row>
    <row r="6" spans="1:3" x14ac:dyDescent="0.25">
      <c r="A6" s="74" t="s">
        <v>344</v>
      </c>
      <c r="B6" s="76" t="s">
        <v>349</v>
      </c>
      <c r="C6" s="76" t="s">
        <v>350</v>
      </c>
    </row>
    <row r="7" spans="1:3" x14ac:dyDescent="0.25">
      <c r="A7" s="74" t="s">
        <v>344</v>
      </c>
      <c r="B7" s="76" t="s">
        <v>351</v>
      </c>
      <c r="C7" s="76" t="s">
        <v>352</v>
      </c>
    </row>
    <row r="8" spans="1:3" x14ac:dyDescent="0.25">
      <c r="A8" s="74" t="s">
        <v>344</v>
      </c>
      <c r="B8" s="76" t="s">
        <v>353</v>
      </c>
      <c r="C8" s="76" t="s">
        <v>354</v>
      </c>
    </row>
    <row r="9" spans="1:3" x14ac:dyDescent="0.25">
      <c r="A9" s="74" t="s">
        <v>344</v>
      </c>
      <c r="B9" s="76" t="s">
        <v>355</v>
      </c>
      <c r="C9" s="76" t="s">
        <v>356</v>
      </c>
    </row>
    <row r="10" spans="1:3" x14ac:dyDescent="0.25">
      <c r="A10" s="74" t="s">
        <v>344</v>
      </c>
      <c r="B10" s="76" t="s">
        <v>357</v>
      </c>
      <c r="C10" s="76" t="s">
        <v>358</v>
      </c>
    </row>
    <row r="11" spans="1:3" x14ac:dyDescent="0.25">
      <c r="A11" s="74" t="s">
        <v>344</v>
      </c>
      <c r="B11" s="76" t="s">
        <v>359</v>
      </c>
      <c r="C11" s="76" t="s">
        <v>360</v>
      </c>
    </row>
    <row r="12" spans="1:3" x14ac:dyDescent="0.25">
      <c r="A12" s="74" t="s">
        <v>344</v>
      </c>
      <c r="B12" s="76" t="s">
        <v>359</v>
      </c>
      <c r="C12" s="76" t="s">
        <v>361</v>
      </c>
    </row>
    <row r="13" spans="1:3" x14ac:dyDescent="0.25">
      <c r="A13" s="74" t="s">
        <v>344</v>
      </c>
      <c r="B13" s="76" t="s">
        <v>359</v>
      </c>
      <c r="C13" s="76" t="s">
        <v>362</v>
      </c>
    </row>
    <row r="14" spans="1:3" x14ac:dyDescent="0.25">
      <c r="A14" s="74" t="s">
        <v>344</v>
      </c>
      <c r="B14" s="76" t="s">
        <v>359</v>
      </c>
      <c r="C14" s="76" t="s">
        <v>363</v>
      </c>
    </row>
    <row r="15" spans="1:3" x14ac:dyDescent="0.25">
      <c r="A15" s="74" t="s">
        <v>344</v>
      </c>
      <c r="B15" s="76" t="s">
        <v>359</v>
      </c>
      <c r="C15" s="76" t="s">
        <v>364</v>
      </c>
    </row>
    <row r="16" spans="1:3" x14ac:dyDescent="0.25">
      <c r="A16" s="74" t="s">
        <v>344</v>
      </c>
      <c r="B16" s="76" t="s">
        <v>359</v>
      </c>
      <c r="C16" s="76" t="s">
        <v>365</v>
      </c>
    </row>
    <row r="17" spans="1:3" x14ac:dyDescent="0.25">
      <c r="A17" s="74" t="s">
        <v>344</v>
      </c>
      <c r="B17" s="76" t="s">
        <v>359</v>
      </c>
      <c r="C17" s="76" t="s">
        <v>366</v>
      </c>
    </row>
    <row r="18" spans="1:3" x14ac:dyDescent="0.25">
      <c r="A18" s="74" t="s">
        <v>344</v>
      </c>
      <c r="B18" s="76" t="s">
        <v>359</v>
      </c>
      <c r="C18" s="76" t="s">
        <v>367</v>
      </c>
    </row>
    <row r="19" spans="1:3" x14ac:dyDescent="0.25">
      <c r="A19" s="74" t="s">
        <v>344</v>
      </c>
      <c r="B19" s="76" t="s">
        <v>359</v>
      </c>
      <c r="C19" s="76" t="s">
        <v>368</v>
      </c>
    </row>
    <row r="20" spans="1:3" x14ac:dyDescent="0.25">
      <c r="A20" s="74" t="s">
        <v>344</v>
      </c>
      <c r="B20" s="76" t="s">
        <v>359</v>
      </c>
      <c r="C20" s="76" t="s">
        <v>369</v>
      </c>
    </row>
    <row r="21" spans="1:3" x14ac:dyDescent="0.25">
      <c r="A21" s="74" t="s">
        <v>344</v>
      </c>
      <c r="B21" s="76" t="s">
        <v>359</v>
      </c>
      <c r="C21" s="76" t="s">
        <v>370</v>
      </c>
    </row>
    <row r="22" spans="1:3" x14ac:dyDescent="0.25">
      <c r="A22" s="74" t="s">
        <v>344</v>
      </c>
      <c r="B22" s="76" t="s">
        <v>359</v>
      </c>
      <c r="C22" s="76" t="s">
        <v>371</v>
      </c>
    </row>
    <row r="23" spans="1:3" x14ac:dyDescent="0.25">
      <c r="A23" s="74" t="s">
        <v>344</v>
      </c>
      <c r="B23" s="76" t="s">
        <v>359</v>
      </c>
      <c r="C23" s="76" t="s">
        <v>372</v>
      </c>
    </row>
    <row r="24" spans="1:3" x14ac:dyDescent="0.25">
      <c r="A24" s="74" t="s">
        <v>344</v>
      </c>
      <c r="B24" s="76" t="s">
        <v>359</v>
      </c>
      <c r="C24" s="76" t="s">
        <v>373</v>
      </c>
    </row>
    <row r="25" spans="1:3" x14ac:dyDescent="0.25">
      <c r="A25" s="74" t="s">
        <v>344</v>
      </c>
      <c r="B25" s="76" t="s">
        <v>359</v>
      </c>
      <c r="C25" s="76" t="s">
        <v>374</v>
      </c>
    </row>
    <row r="26" spans="1:3" x14ac:dyDescent="0.25">
      <c r="A26" s="74" t="s">
        <v>344</v>
      </c>
      <c r="B26" s="76" t="s">
        <v>359</v>
      </c>
      <c r="C26" s="76" t="s">
        <v>375</v>
      </c>
    </row>
    <row r="27" spans="1:3" x14ac:dyDescent="0.25">
      <c r="A27" s="74" t="s">
        <v>344</v>
      </c>
      <c r="B27" s="76" t="s">
        <v>359</v>
      </c>
      <c r="C27" s="76" t="s">
        <v>376</v>
      </c>
    </row>
    <row r="28" spans="1:3" x14ac:dyDescent="0.25">
      <c r="A28" s="74" t="s">
        <v>344</v>
      </c>
      <c r="B28" s="76" t="s">
        <v>359</v>
      </c>
      <c r="C28" s="76" t="s">
        <v>377</v>
      </c>
    </row>
    <row r="29" spans="1:3" x14ac:dyDescent="0.25">
      <c r="A29" s="74" t="s">
        <v>344</v>
      </c>
      <c r="B29" s="76" t="s">
        <v>359</v>
      </c>
      <c r="C29" s="76" t="s">
        <v>378</v>
      </c>
    </row>
    <row r="30" spans="1:3" x14ac:dyDescent="0.25">
      <c r="A30" s="74" t="s">
        <v>344</v>
      </c>
      <c r="B30" s="76" t="s">
        <v>359</v>
      </c>
      <c r="C30" s="76" t="s">
        <v>379</v>
      </c>
    </row>
    <row r="31" spans="1:3" x14ac:dyDescent="0.25">
      <c r="A31" s="74" t="s">
        <v>344</v>
      </c>
      <c r="B31" s="76" t="s">
        <v>359</v>
      </c>
      <c r="C31" s="76" t="s">
        <v>380</v>
      </c>
    </row>
    <row r="32" spans="1:3" x14ac:dyDescent="0.25">
      <c r="A32" s="74" t="s">
        <v>344</v>
      </c>
      <c r="B32" s="76" t="s">
        <v>359</v>
      </c>
      <c r="C32" s="76" t="s">
        <v>381</v>
      </c>
    </row>
    <row r="33" spans="1:3" x14ac:dyDescent="0.25">
      <c r="A33" s="74" t="s">
        <v>344</v>
      </c>
      <c r="B33" s="76" t="s">
        <v>359</v>
      </c>
      <c r="C33" s="76" t="s">
        <v>382</v>
      </c>
    </row>
    <row r="34" spans="1:3" x14ac:dyDescent="0.25">
      <c r="A34" s="74" t="s">
        <v>344</v>
      </c>
      <c r="B34" s="76" t="s">
        <v>359</v>
      </c>
      <c r="C34" s="76" t="s">
        <v>383</v>
      </c>
    </row>
    <row r="35" spans="1:3" x14ac:dyDescent="0.25">
      <c r="A35" s="74" t="s">
        <v>344</v>
      </c>
      <c r="B35" s="76" t="s">
        <v>359</v>
      </c>
      <c r="C35" s="76" t="s">
        <v>384</v>
      </c>
    </row>
    <row r="36" spans="1:3" x14ac:dyDescent="0.25">
      <c r="A36" s="74" t="s">
        <v>344</v>
      </c>
      <c r="B36" s="76" t="s">
        <v>359</v>
      </c>
      <c r="C36" s="76" t="s">
        <v>385</v>
      </c>
    </row>
    <row r="37" spans="1:3" x14ac:dyDescent="0.25">
      <c r="A37" s="74" t="s">
        <v>344</v>
      </c>
      <c r="B37" s="76" t="s">
        <v>359</v>
      </c>
      <c r="C37" s="76" t="s">
        <v>386</v>
      </c>
    </row>
    <row r="38" spans="1:3" x14ac:dyDescent="0.25">
      <c r="A38" s="74" t="s">
        <v>344</v>
      </c>
      <c r="B38" s="76" t="s">
        <v>359</v>
      </c>
      <c r="C38" s="76" t="s">
        <v>387</v>
      </c>
    </row>
    <row r="39" spans="1:3" x14ac:dyDescent="0.25">
      <c r="A39" s="74" t="s">
        <v>344</v>
      </c>
      <c r="B39" s="76" t="s">
        <v>388</v>
      </c>
      <c r="C39" s="76" t="s">
        <v>389</v>
      </c>
    </row>
    <row r="40" spans="1:3" x14ac:dyDescent="0.25">
      <c r="A40" s="74" t="s">
        <v>344</v>
      </c>
      <c r="B40" s="76" t="s">
        <v>390</v>
      </c>
      <c r="C40" s="76" t="s">
        <v>391</v>
      </c>
    </row>
    <row r="41" spans="1:3" x14ac:dyDescent="0.25">
      <c r="A41" s="74" t="s">
        <v>225</v>
      </c>
      <c r="B41" s="76" t="s">
        <v>392</v>
      </c>
      <c r="C41" s="76" t="s">
        <v>393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33"/>
  <sheetViews>
    <sheetView topLeftCell="B4" workbookViewId="0"/>
  </sheetViews>
  <sheetFormatPr defaultColWidth="9.109375" defaultRowHeight="13.2" x14ac:dyDescent="0.25"/>
  <cols>
    <col min="1" max="1" width="47.6640625" style="74" hidden="1" customWidth="1"/>
    <col min="2" max="2" width="17.5546875" style="74" bestFit="1" customWidth="1"/>
    <col min="3" max="3" width="10.33203125" style="74" bestFit="1" customWidth="1"/>
    <col min="4" max="4" width="46.33203125" style="74" bestFit="1" customWidth="1"/>
    <col min="5" max="5" width="12.109375" style="74" bestFit="1" customWidth="1"/>
    <col min="6" max="6" width="12.88671875" style="74" bestFit="1" customWidth="1"/>
    <col min="7" max="7" width="41.109375" style="74" bestFit="1" customWidth="1"/>
    <col min="8" max="8" width="14.5546875" style="74" bestFit="1" customWidth="1"/>
    <col min="9" max="9" width="41.5546875" style="74" bestFit="1" customWidth="1"/>
    <col min="10" max="10" width="12.5546875" style="74" bestFit="1" customWidth="1"/>
    <col min="11" max="11" width="12.109375" style="74" customWidth="1"/>
    <col min="12" max="12" width="12.88671875" style="74" bestFit="1" customWidth="1"/>
    <col min="13" max="13" width="10.88671875" style="74" bestFit="1" customWidth="1"/>
    <col min="14" max="14" width="18.44140625" style="74" customWidth="1"/>
    <col min="15" max="15" width="16.88671875" style="74" bestFit="1" customWidth="1"/>
    <col min="16" max="16384" width="9.109375" style="74"/>
  </cols>
  <sheetData>
    <row r="1" spans="1:15" hidden="1" x14ac:dyDescent="0.25">
      <c r="A1" s="74" t="s">
        <v>268</v>
      </c>
    </row>
    <row r="2" spans="1:15" hidden="1" x14ac:dyDescent="0.25">
      <c r="A2" s="74" t="s">
        <v>267</v>
      </c>
    </row>
    <row r="3" spans="1:15" s="97" customFormat="1" hidden="1" x14ac:dyDescent="0.25">
      <c r="A3" s="97" t="s">
        <v>1</v>
      </c>
      <c r="C3" s="97" t="s">
        <v>110</v>
      </c>
      <c r="D3" s="97" t="s">
        <v>111</v>
      </c>
      <c r="E3" s="97" t="s">
        <v>266</v>
      </c>
      <c r="F3" s="97" t="s">
        <v>226</v>
      </c>
      <c r="G3" s="97" t="s">
        <v>265</v>
      </c>
      <c r="H3" s="97" t="s">
        <v>264</v>
      </c>
      <c r="I3" s="97" t="s">
        <v>263</v>
      </c>
      <c r="J3" s="97" t="s">
        <v>262</v>
      </c>
      <c r="K3" s="97" t="s">
        <v>261</v>
      </c>
      <c r="L3" s="97" t="s">
        <v>260</v>
      </c>
      <c r="M3" s="97" t="s">
        <v>237</v>
      </c>
      <c r="N3" s="97" t="s">
        <v>259</v>
      </c>
      <c r="O3" s="97" t="s">
        <v>258</v>
      </c>
    </row>
    <row r="4" spans="1:15" s="97" customFormat="1" x14ac:dyDescent="0.25">
      <c r="B4" s="105" t="s">
        <v>257</v>
      </c>
      <c r="C4" s="105" t="s">
        <v>3</v>
      </c>
      <c r="D4" s="105" t="s">
        <v>256</v>
      </c>
      <c r="E4" s="105" t="s">
        <v>255</v>
      </c>
      <c r="F4" s="105" t="s">
        <v>70</v>
      </c>
      <c r="G4" s="105" t="s">
        <v>254</v>
      </c>
      <c r="H4" s="105" t="s">
        <v>253</v>
      </c>
      <c r="I4" s="105" t="s">
        <v>252</v>
      </c>
      <c r="J4" s="105" t="s">
        <v>251</v>
      </c>
      <c r="K4" s="105" t="s">
        <v>250</v>
      </c>
      <c r="L4" s="105" t="s">
        <v>249</v>
      </c>
      <c r="M4" s="105" t="s">
        <v>248</v>
      </c>
      <c r="N4" s="105" t="s">
        <v>247</v>
      </c>
      <c r="O4" s="105" t="s">
        <v>244</v>
      </c>
    </row>
    <row r="5" spans="1:15" s="97" customFormat="1" hidden="1" x14ac:dyDescent="0.25">
      <c r="A5" s="97" t="s">
        <v>246</v>
      </c>
      <c r="C5" s="101"/>
      <c r="D5" s="101"/>
      <c r="E5" s="103"/>
      <c r="F5" s="101"/>
      <c r="G5" s="101"/>
      <c r="H5" s="101"/>
      <c r="I5" s="101"/>
      <c r="J5" s="128"/>
      <c r="K5" s="101"/>
      <c r="L5" s="102"/>
      <c r="M5" s="102"/>
      <c r="N5" s="101"/>
      <c r="O5" s="101"/>
    </row>
    <row r="6" spans="1:15" s="97" customFormat="1" x14ac:dyDescent="0.25">
      <c r="A6" s="97" t="s">
        <v>344</v>
      </c>
      <c r="B6" s="104" t="str">
        <f t="shared" ref="B6:B69" si="0">CONCATENATE(C6,F6)</f>
        <v>P011101102476</v>
      </c>
      <c r="C6" s="101" t="s">
        <v>6328</v>
      </c>
      <c r="D6" s="101" t="s">
        <v>6329</v>
      </c>
      <c r="E6" s="103">
        <v>53.84</v>
      </c>
      <c r="F6" s="101" t="s">
        <v>2152</v>
      </c>
      <c r="G6" s="101" t="s">
        <v>2153</v>
      </c>
      <c r="H6" s="101" t="s">
        <v>6330</v>
      </c>
      <c r="I6" s="101" t="s">
        <v>6331</v>
      </c>
      <c r="J6" s="128"/>
      <c r="K6" s="101" t="s">
        <v>6332</v>
      </c>
      <c r="L6" s="102">
        <v>43346</v>
      </c>
      <c r="M6" s="102">
        <v>43769</v>
      </c>
      <c r="N6" s="101" t="s">
        <v>6333</v>
      </c>
      <c r="O6" s="101" t="s">
        <v>389</v>
      </c>
    </row>
    <row r="7" spans="1:15" s="97" customFormat="1" x14ac:dyDescent="0.25">
      <c r="A7" s="97" t="s">
        <v>344</v>
      </c>
      <c r="B7" s="104" t="str">
        <f t="shared" si="0"/>
        <v>P012100101837</v>
      </c>
      <c r="C7" s="101" t="s">
        <v>6334</v>
      </c>
      <c r="D7" s="101" t="s">
        <v>6335</v>
      </c>
      <c r="E7" s="103">
        <v>61.98</v>
      </c>
      <c r="F7" s="101" t="s">
        <v>6336</v>
      </c>
      <c r="G7" s="101" t="s">
        <v>6337</v>
      </c>
      <c r="H7" s="101" t="s">
        <v>6338</v>
      </c>
      <c r="I7" s="101" t="s">
        <v>6339</v>
      </c>
      <c r="J7" s="128"/>
      <c r="K7" s="101" t="s">
        <v>6332</v>
      </c>
      <c r="L7" s="102">
        <v>43132</v>
      </c>
      <c r="M7" s="102">
        <v>43647</v>
      </c>
      <c r="N7" s="101" t="s">
        <v>6333</v>
      </c>
      <c r="O7" s="101" t="s">
        <v>6340</v>
      </c>
    </row>
    <row r="8" spans="1:15" s="97" customFormat="1" x14ac:dyDescent="0.25">
      <c r="A8" s="97" t="s">
        <v>344</v>
      </c>
      <c r="B8" s="104" t="str">
        <f t="shared" si="0"/>
        <v>P012100104026</v>
      </c>
      <c r="C8" s="101" t="s">
        <v>6334</v>
      </c>
      <c r="D8" s="101" t="s">
        <v>6335</v>
      </c>
      <c r="E8" s="103">
        <v>32.159999999999997</v>
      </c>
      <c r="F8" s="101" t="s">
        <v>6341</v>
      </c>
      <c r="G8" s="101" t="s">
        <v>6342</v>
      </c>
      <c r="H8" s="101" t="s">
        <v>6343</v>
      </c>
      <c r="I8" s="101" t="s">
        <v>6344</v>
      </c>
      <c r="J8" s="128"/>
      <c r="K8" s="101" t="s">
        <v>6332</v>
      </c>
      <c r="L8" s="102">
        <v>43132</v>
      </c>
      <c r="M8" s="102">
        <v>43555</v>
      </c>
      <c r="N8" s="101" t="s">
        <v>6333</v>
      </c>
      <c r="O8" s="101" t="s">
        <v>6340</v>
      </c>
    </row>
    <row r="9" spans="1:15" s="97" customFormat="1" x14ac:dyDescent="0.25">
      <c r="A9" s="97" t="s">
        <v>344</v>
      </c>
      <c r="B9" s="104" t="str">
        <f t="shared" si="0"/>
        <v>P012100104204</v>
      </c>
      <c r="C9" s="101" t="s">
        <v>6334</v>
      </c>
      <c r="D9" s="101" t="s">
        <v>6335</v>
      </c>
      <c r="E9" s="103">
        <v>32.51</v>
      </c>
      <c r="F9" s="101" t="s">
        <v>3566</v>
      </c>
      <c r="G9" s="101" t="s">
        <v>3567</v>
      </c>
      <c r="H9" s="101" t="s">
        <v>6343</v>
      </c>
      <c r="I9" s="101" t="s">
        <v>6344</v>
      </c>
      <c r="J9" s="128"/>
      <c r="K9" s="101" t="s">
        <v>6332</v>
      </c>
      <c r="L9" s="102">
        <v>43132</v>
      </c>
      <c r="M9" s="102">
        <v>43647</v>
      </c>
      <c r="N9" s="101" t="s">
        <v>6333</v>
      </c>
      <c r="O9" s="101" t="s">
        <v>6340</v>
      </c>
    </row>
    <row r="10" spans="1:15" s="97" customFormat="1" x14ac:dyDescent="0.25">
      <c r="A10" s="97" t="s">
        <v>344</v>
      </c>
      <c r="B10" s="104" t="str">
        <f t="shared" si="0"/>
        <v>P014102100915</v>
      </c>
      <c r="C10" s="101" t="s">
        <v>6345</v>
      </c>
      <c r="D10" s="101" t="s">
        <v>6346</v>
      </c>
      <c r="E10" s="103">
        <v>42.76</v>
      </c>
      <c r="F10" s="101" t="s">
        <v>982</v>
      </c>
      <c r="G10" s="101" t="s">
        <v>983</v>
      </c>
      <c r="H10" s="101" t="s">
        <v>6347</v>
      </c>
      <c r="I10" s="101" t="s">
        <v>6348</v>
      </c>
      <c r="J10" s="128"/>
      <c r="K10" s="101" t="s">
        <v>6332</v>
      </c>
      <c r="L10" s="102">
        <v>43528</v>
      </c>
      <c r="M10" s="102">
        <v>44829</v>
      </c>
      <c r="N10" s="101" t="s">
        <v>6333</v>
      </c>
      <c r="O10" s="101" t="s">
        <v>389</v>
      </c>
    </row>
    <row r="11" spans="1:15" s="97" customFormat="1" x14ac:dyDescent="0.25">
      <c r="A11" s="97" t="s">
        <v>344</v>
      </c>
      <c r="B11" s="104" t="str">
        <f t="shared" si="0"/>
        <v>P014102102198</v>
      </c>
      <c r="C11" s="101" t="s">
        <v>6345</v>
      </c>
      <c r="D11" s="101" t="s">
        <v>6346</v>
      </c>
      <c r="E11" s="103">
        <v>61.33</v>
      </c>
      <c r="F11" s="101" t="s">
        <v>1946</v>
      </c>
      <c r="G11" s="101" t="s">
        <v>1947</v>
      </c>
      <c r="H11" s="101" t="s">
        <v>6347</v>
      </c>
      <c r="I11" s="101" t="s">
        <v>6348</v>
      </c>
      <c r="J11" s="128"/>
      <c r="K11" s="101" t="s">
        <v>6332</v>
      </c>
      <c r="L11" s="102">
        <v>43346</v>
      </c>
      <c r="M11" s="102">
        <v>43982</v>
      </c>
      <c r="N11" s="101" t="s">
        <v>6333</v>
      </c>
      <c r="O11" s="101" t="s">
        <v>389</v>
      </c>
    </row>
    <row r="12" spans="1:15" s="97" customFormat="1" x14ac:dyDescent="0.25">
      <c r="A12" s="97" t="s">
        <v>344</v>
      </c>
      <c r="B12" s="104" t="str">
        <f t="shared" si="0"/>
        <v>P014102102992</v>
      </c>
      <c r="C12" s="101" t="s">
        <v>6345</v>
      </c>
      <c r="D12" s="101" t="s">
        <v>6346</v>
      </c>
      <c r="E12" s="103">
        <v>59.2</v>
      </c>
      <c r="F12" s="101" t="s">
        <v>2548</v>
      </c>
      <c r="G12" s="101" t="s">
        <v>2549</v>
      </c>
      <c r="H12" s="101" t="s">
        <v>6349</v>
      </c>
      <c r="I12" s="101" t="s">
        <v>6350</v>
      </c>
      <c r="J12" s="128"/>
      <c r="K12" s="101" t="s">
        <v>6332</v>
      </c>
      <c r="L12" s="102">
        <v>43346</v>
      </c>
      <c r="M12" s="102">
        <v>43739</v>
      </c>
      <c r="N12" s="101" t="s">
        <v>6333</v>
      </c>
      <c r="O12" s="101" t="s">
        <v>389</v>
      </c>
    </row>
    <row r="13" spans="1:15" s="97" customFormat="1" x14ac:dyDescent="0.25">
      <c r="A13" s="97" t="s">
        <v>344</v>
      </c>
      <c r="B13" s="104" t="str">
        <f t="shared" si="0"/>
        <v>P014102103322</v>
      </c>
      <c r="C13" s="101" t="s">
        <v>6345</v>
      </c>
      <c r="D13" s="101" t="s">
        <v>6346</v>
      </c>
      <c r="E13" s="103">
        <v>56.59</v>
      </c>
      <c r="F13" s="101" t="s">
        <v>2868</v>
      </c>
      <c r="G13" s="101" t="s">
        <v>2869</v>
      </c>
      <c r="H13" s="101" t="s">
        <v>6347</v>
      </c>
      <c r="I13" s="101" t="s">
        <v>6348</v>
      </c>
      <c r="J13" s="128"/>
      <c r="K13" s="101" t="s">
        <v>6332</v>
      </c>
      <c r="L13" s="102">
        <v>43346</v>
      </c>
      <c r="M13" s="102">
        <v>44829</v>
      </c>
      <c r="N13" s="101" t="s">
        <v>6333</v>
      </c>
      <c r="O13" s="101" t="s">
        <v>389</v>
      </c>
    </row>
    <row r="14" spans="1:15" s="97" customFormat="1" x14ac:dyDescent="0.25">
      <c r="A14" s="97" t="s">
        <v>344</v>
      </c>
      <c r="B14" s="104" t="str">
        <f t="shared" si="0"/>
        <v>P014102103671</v>
      </c>
      <c r="C14" s="101" t="s">
        <v>6345</v>
      </c>
      <c r="D14" s="101" t="s">
        <v>6346</v>
      </c>
      <c r="E14" s="103">
        <v>60.42</v>
      </c>
      <c r="F14" s="101" t="s">
        <v>3166</v>
      </c>
      <c r="G14" s="101" t="s">
        <v>3167</v>
      </c>
      <c r="H14" s="101" t="s">
        <v>6351</v>
      </c>
      <c r="I14" s="101" t="s">
        <v>6352</v>
      </c>
      <c r="J14" s="128"/>
      <c r="K14" s="101" t="s">
        <v>6332</v>
      </c>
      <c r="L14" s="102">
        <v>43346</v>
      </c>
      <c r="M14" s="102">
        <v>43739</v>
      </c>
      <c r="N14" s="101" t="s">
        <v>6333</v>
      </c>
      <c r="O14" s="101" t="s">
        <v>389</v>
      </c>
    </row>
    <row r="15" spans="1:15" s="97" customFormat="1" x14ac:dyDescent="0.25">
      <c r="A15" s="97" t="s">
        <v>344</v>
      </c>
      <c r="B15" s="104" t="str">
        <f t="shared" si="0"/>
        <v>P014102104473</v>
      </c>
      <c r="C15" s="101" t="s">
        <v>6345</v>
      </c>
      <c r="D15" s="101" t="s">
        <v>6346</v>
      </c>
      <c r="E15" s="103">
        <v>60.29</v>
      </c>
      <c r="F15" s="101" t="s">
        <v>3806</v>
      </c>
      <c r="G15" s="101" t="s">
        <v>3807</v>
      </c>
      <c r="H15" s="101" t="s">
        <v>6353</v>
      </c>
      <c r="I15" s="101" t="s">
        <v>6354</v>
      </c>
      <c r="J15" s="128"/>
      <c r="K15" s="101" t="s">
        <v>6332</v>
      </c>
      <c r="L15" s="102">
        <v>43346</v>
      </c>
      <c r="M15" s="102">
        <v>43709</v>
      </c>
      <c r="N15" s="101" t="s">
        <v>6333</v>
      </c>
      <c r="O15" s="101" t="s">
        <v>389</v>
      </c>
    </row>
    <row r="16" spans="1:15" s="97" customFormat="1" x14ac:dyDescent="0.25">
      <c r="A16" s="97" t="s">
        <v>344</v>
      </c>
      <c r="B16" s="104" t="str">
        <f t="shared" si="0"/>
        <v>P014102104558</v>
      </c>
      <c r="C16" s="101" t="s">
        <v>6345</v>
      </c>
      <c r="D16" s="101" t="s">
        <v>6346</v>
      </c>
      <c r="E16" s="103">
        <v>53.73</v>
      </c>
      <c r="F16" s="101" t="s">
        <v>3842</v>
      </c>
      <c r="G16" s="101" t="s">
        <v>3843</v>
      </c>
      <c r="H16" s="101" t="s">
        <v>6347</v>
      </c>
      <c r="I16" s="101" t="s">
        <v>6348</v>
      </c>
      <c r="J16" s="128"/>
      <c r="K16" s="101" t="s">
        <v>6332</v>
      </c>
      <c r="L16" s="102">
        <v>43346</v>
      </c>
      <c r="M16" s="102">
        <v>43709</v>
      </c>
      <c r="N16" s="101" t="s">
        <v>6333</v>
      </c>
      <c r="O16" s="101" t="s">
        <v>389</v>
      </c>
    </row>
    <row r="17" spans="1:15" s="97" customFormat="1" x14ac:dyDescent="0.25">
      <c r="A17" s="97" t="s">
        <v>344</v>
      </c>
      <c r="B17" s="104" t="str">
        <f t="shared" si="0"/>
        <v>P014102104579</v>
      </c>
      <c r="C17" s="101" t="s">
        <v>6345</v>
      </c>
      <c r="D17" s="101" t="s">
        <v>6346</v>
      </c>
      <c r="E17" s="103">
        <v>45.47</v>
      </c>
      <c r="F17" s="101" t="s">
        <v>3850</v>
      </c>
      <c r="G17" s="101" t="s">
        <v>3851</v>
      </c>
      <c r="H17" s="101" t="s">
        <v>6349</v>
      </c>
      <c r="I17" s="101" t="s">
        <v>6350</v>
      </c>
      <c r="J17" s="128"/>
      <c r="K17" s="101" t="s">
        <v>6332</v>
      </c>
      <c r="L17" s="102">
        <v>43346</v>
      </c>
      <c r="M17" s="102">
        <v>43982</v>
      </c>
      <c r="N17" s="101" t="s">
        <v>6333</v>
      </c>
      <c r="O17" s="101" t="s">
        <v>389</v>
      </c>
    </row>
    <row r="18" spans="1:15" s="97" customFormat="1" x14ac:dyDescent="0.25">
      <c r="A18" s="97" t="s">
        <v>344</v>
      </c>
      <c r="B18" s="104" t="str">
        <f t="shared" si="0"/>
        <v>P014102104803</v>
      </c>
      <c r="C18" s="101" t="s">
        <v>6345</v>
      </c>
      <c r="D18" s="101" t="s">
        <v>6346</v>
      </c>
      <c r="E18" s="103">
        <v>54.5</v>
      </c>
      <c r="F18" s="101" t="s">
        <v>3988</v>
      </c>
      <c r="G18" s="101" t="s">
        <v>3989</v>
      </c>
      <c r="H18" s="101" t="s">
        <v>6351</v>
      </c>
      <c r="I18" s="101" t="s">
        <v>6352</v>
      </c>
      <c r="J18" s="128"/>
      <c r="K18" s="101" t="s">
        <v>6332</v>
      </c>
      <c r="L18" s="102">
        <v>43528</v>
      </c>
      <c r="M18" s="102">
        <v>44829</v>
      </c>
      <c r="N18" s="101" t="s">
        <v>6333</v>
      </c>
      <c r="O18" s="101" t="s">
        <v>389</v>
      </c>
    </row>
    <row r="19" spans="1:15" s="97" customFormat="1" x14ac:dyDescent="0.25">
      <c r="A19" s="97" t="s">
        <v>344</v>
      </c>
      <c r="B19" s="104" t="str">
        <f t="shared" si="0"/>
        <v>P014102105817</v>
      </c>
      <c r="C19" s="101" t="s">
        <v>6345</v>
      </c>
      <c r="D19" s="101" t="s">
        <v>6346</v>
      </c>
      <c r="E19" s="103">
        <v>51.56</v>
      </c>
      <c r="F19" s="101" t="s">
        <v>4448</v>
      </c>
      <c r="G19" s="101" t="s">
        <v>4449</v>
      </c>
      <c r="H19" s="101" t="s">
        <v>6347</v>
      </c>
      <c r="I19" s="101" t="s">
        <v>6348</v>
      </c>
      <c r="J19" s="128"/>
      <c r="K19" s="101" t="s">
        <v>6332</v>
      </c>
      <c r="L19" s="102">
        <v>43584</v>
      </c>
      <c r="M19" s="102">
        <v>44834</v>
      </c>
      <c r="N19" s="101" t="s">
        <v>6333</v>
      </c>
      <c r="O19" s="101" t="s">
        <v>389</v>
      </c>
    </row>
    <row r="20" spans="1:15" s="97" customFormat="1" x14ac:dyDescent="0.25">
      <c r="A20" s="97" t="s">
        <v>344</v>
      </c>
      <c r="B20" s="104" t="str">
        <f t="shared" si="0"/>
        <v>P014102106249</v>
      </c>
      <c r="C20" s="101" t="s">
        <v>6345</v>
      </c>
      <c r="D20" s="101" t="s">
        <v>6346</v>
      </c>
      <c r="E20" s="103">
        <v>46.86</v>
      </c>
      <c r="F20" s="101" t="s">
        <v>4712</v>
      </c>
      <c r="G20" s="101" t="s">
        <v>4713</v>
      </c>
      <c r="H20" s="101" t="s">
        <v>6349</v>
      </c>
      <c r="I20" s="101" t="s">
        <v>6350</v>
      </c>
      <c r="J20" s="128"/>
      <c r="K20" s="101" t="s">
        <v>6332</v>
      </c>
      <c r="L20" s="102">
        <v>43346</v>
      </c>
      <c r="M20" s="102">
        <v>43769</v>
      </c>
      <c r="N20" s="101" t="s">
        <v>6333</v>
      </c>
      <c r="O20" s="101" t="s">
        <v>389</v>
      </c>
    </row>
    <row r="21" spans="1:15" s="97" customFormat="1" x14ac:dyDescent="0.25">
      <c r="A21" s="97" t="s">
        <v>344</v>
      </c>
      <c r="B21" s="104" t="str">
        <f t="shared" si="0"/>
        <v>P014102106516</v>
      </c>
      <c r="C21" s="101" t="s">
        <v>6345</v>
      </c>
      <c r="D21" s="101" t="s">
        <v>6346</v>
      </c>
      <c r="E21" s="103">
        <v>49.75</v>
      </c>
      <c r="F21" s="101" t="s">
        <v>4850</v>
      </c>
      <c r="G21" s="101" t="s">
        <v>4851</v>
      </c>
      <c r="H21" s="101" t="s">
        <v>6349</v>
      </c>
      <c r="I21" s="101" t="s">
        <v>6350</v>
      </c>
      <c r="J21" s="128"/>
      <c r="K21" s="101" t="s">
        <v>6332</v>
      </c>
      <c r="L21" s="102">
        <v>43584</v>
      </c>
      <c r="M21" s="102">
        <v>44834</v>
      </c>
      <c r="N21" s="101" t="s">
        <v>6333</v>
      </c>
      <c r="O21" s="101" t="s">
        <v>389</v>
      </c>
    </row>
    <row r="22" spans="1:15" s="97" customFormat="1" x14ac:dyDescent="0.25">
      <c r="A22" s="97" t="s">
        <v>344</v>
      </c>
      <c r="B22" s="104" t="str">
        <f t="shared" si="0"/>
        <v>P014104103129</v>
      </c>
      <c r="C22" s="101" t="s">
        <v>360</v>
      </c>
      <c r="D22" s="101" t="s">
        <v>6355</v>
      </c>
      <c r="E22" s="103">
        <v>67.08</v>
      </c>
      <c r="F22" s="101" t="s">
        <v>2664</v>
      </c>
      <c r="G22" s="101" t="s">
        <v>2665</v>
      </c>
      <c r="H22" s="101" t="s">
        <v>6356</v>
      </c>
      <c r="I22" s="101" t="s">
        <v>6357</v>
      </c>
      <c r="J22" s="128">
        <v>141000</v>
      </c>
      <c r="K22" s="101" t="s">
        <v>6333</v>
      </c>
      <c r="L22" s="102">
        <v>43402</v>
      </c>
      <c r="M22" s="102">
        <v>43646</v>
      </c>
      <c r="N22" s="101" t="s">
        <v>6332</v>
      </c>
      <c r="O22" s="101" t="s">
        <v>6358</v>
      </c>
    </row>
    <row r="23" spans="1:15" s="97" customFormat="1" x14ac:dyDescent="0.25">
      <c r="A23" s="97" t="s">
        <v>344</v>
      </c>
      <c r="B23" s="104" t="str">
        <f t="shared" si="0"/>
        <v>P014104103390</v>
      </c>
      <c r="C23" s="101" t="s">
        <v>360</v>
      </c>
      <c r="D23" s="101" t="s">
        <v>6355</v>
      </c>
      <c r="E23" s="103">
        <v>54.58</v>
      </c>
      <c r="F23" s="101" t="s">
        <v>2936</v>
      </c>
      <c r="G23" s="101" t="s">
        <v>2937</v>
      </c>
      <c r="H23" s="101" t="s">
        <v>6351</v>
      </c>
      <c r="I23" s="101" t="s">
        <v>6352</v>
      </c>
      <c r="J23" s="128"/>
      <c r="K23" s="101" t="s">
        <v>6332</v>
      </c>
      <c r="L23" s="102">
        <v>43402</v>
      </c>
      <c r="M23" s="102">
        <v>43646</v>
      </c>
      <c r="N23" s="101" t="s">
        <v>6333</v>
      </c>
      <c r="O23" s="101" t="s">
        <v>6358</v>
      </c>
    </row>
    <row r="24" spans="1:15" s="97" customFormat="1" x14ac:dyDescent="0.25">
      <c r="A24" s="97" t="s">
        <v>344</v>
      </c>
      <c r="B24" s="104" t="str">
        <f t="shared" si="0"/>
        <v>P014104104435</v>
      </c>
      <c r="C24" s="101" t="s">
        <v>360</v>
      </c>
      <c r="D24" s="101" t="s">
        <v>6355</v>
      </c>
      <c r="E24" s="103">
        <v>53.7</v>
      </c>
      <c r="F24" s="101" t="s">
        <v>3782</v>
      </c>
      <c r="G24" s="101" t="s">
        <v>3783</v>
      </c>
      <c r="H24" s="101" t="s">
        <v>6351</v>
      </c>
      <c r="I24" s="101" t="s">
        <v>6352</v>
      </c>
      <c r="J24" s="128"/>
      <c r="K24" s="101" t="s">
        <v>6332</v>
      </c>
      <c r="L24" s="102">
        <v>43402</v>
      </c>
      <c r="M24" s="102">
        <v>43646</v>
      </c>
      <c r="N24" s="101" t="s">
        <v>6333</v>
      </c>
      <c r="O24" s="101" t="s">
        <v>6358</v>
      </c>
    </row>
    <row r="25" spans="1:15" s="97" customFormat="1" x14ac:dyDescent="0.25">
      <c r="A25" s="97" t="s">
        <v>344</v>
      </c>
      <c r="B25" s="104" t="str">
        <f t="shared" si="0"/>
        <v>P014104400011464</v>
      </c>
      <c r="C25" s="101" t="s">
        <v>360</v>
      </c>
      <c r="D25" s="101" t="s">
        <v>6355</v>
      </c>
      <c r="E25" s="103">
        <v>50</v>
      </c>
      <c r="F25" s="101" t="s">
        <v>6135</v>
      </c>
      <c r="G25" s="101" t="s">
        <v>6136</v>
      </c>
      <c r="H25" s="101" t="s">
        <v>6359</v>
      </c>
      <c r="I25" s="101" t="s">
        <v>6360</v>
      </c>
      <c r="J25" s="128"/>
      <c r="K25" s="101" t="s">
        <v>6332</v>
      </c>
      <c r="L25" s="102">
        <v>43710</v>
      </c>
      <c r="M25" s="102">
        <v>44074</v>
      </c>
      <c r="N25" s="101" t="s">
        <v>6332</v>
      </c>
      <c r="O25" s="101" t="s">
        <v>6358</v>
      </c>
    </row>
    <row r="26" spans="1:15" s="97" customFormat="1" x14ac:dyDescent="0.25">
      <c r="A26" s="97" t="s">
        <v>344</v>
      </c>
      <c r="B26" s="104" t="str">
        <f t="shared" si="0"/>
        <v>P017002103290</v>
      </c>
      <c r="C26" s="101" t="s">
        <v>6361</v>
      </c>
      <c r="D26" s="101" t="s">
        <v>6362</v>
      </c>
      <c r="E26" s="103">
        <v>59.82</v>
      </c>
      <c r="F26" s="101" t="s">
        <v>2830</v>
      </c>
      <c r="G26" s="101" t="s">
        <v>2831</v>
      </c>
      <c r="H26" s="101" t="s">
        <v>6363</v>
      </c>
      <c r="I26" s="101" t="s">
        <v>6364</v>
      </c>
      <c r="J26" s="128"/>
      <c r="K26" s="101" t="s">
        <v>6332</v>
      </c>
      <c r="L26" s="102">
        <v>42491</v>
      </c>
      <c r="M26" s="102">
        <v>43951</v>
      </c>
      <c r="N26" s="101" t="s">
        <v>6333</v>
      </c>
      <c r="O26" s="101" t="s">
        <v>350</v>
      </c>
    </row>
    <row r="27" spans="1:15" s="97" customFormat="1" x14ac:dyDescent="0.25">
      <c r="A27" s="97" t="s">
        <v>344</v>
      </c>
      <c r="B27" s="104" t="str">
        <f t="shared" si="0"/>
        <v>P017002106265</v>
      </c>
      <c r="C27" s="101" t="s">
        <v>6361</v>
      </c>
      <c r="D27" s="101" t="s">
        <v>6362</v>
      </c>
      <c r="E27" s="103">
        <v>45.02</v>
      </c>
      <c r="F27" s="101" t="s">
        <v>4722</v>
      </c>
      <c r="G27" s="101" t="s">
        <v>4723</v>
      </c>
      <c r="H27" s="101" t="s">
        <v>6363</v>
      </c>
      <c r="I27" s="101" t="s">
        <v>6364</v>
      </c>
      <c r="J27" s="128"/>
      <c r="K27" s="101" t="s">
        <v>6332</v>
      </c>
      <c r="L27" s="102">
        <v>42491</v>
      </c>
      <c r="M27" s="102">
        <v>43951</v>
      </c>
      <c r="N27" s="101" t="s">
        <v>6333</v>
      </c>
      <c r="O27" s="101" t="s">
        <v>350</v>
      </c>
    </row>
    <row r="28" spans="1:15" s="97" customFormat="1" x14ac:dyDescent="0.25">
      <c r="A28" s="97" t="s">
        <v>344</v>
      </c>
      <c r="B28" s="104" t="str">
        <f t="shared" si="0"/>
        <v>P017101100540</v>
      </c>
      <c r="C28" s="101" t="s">
        <v>6365</v>
      </c>
      <c r="D28" s="101" t="s">
        <v>6366</v>
      </c>
      <c r="E28" s="103">
        <v>60.86</v>
      </c>
      <c r="F28" s="101" t="s">
        <v>722</v>
      </c>
      <c r="G28" s="101" t="s">
        <v>723</v>
      </c>
      <c r="H28" s="101" t="s">
        <v>6367</v>
      </c>
      <c r="I28" s="101" t="s">
        <v>6368</v>
      </c>
      <c r="J28" s="128"/>
      <c r="K28" s="101" t="s">
        <v>6332</v>
      </c>
      <c r="L28" s="102">
        <v>43346</v>
      </c>
      <c r="M28" s="102">
        <v>44316</v>
      </c>
      <c r="N28" s="101" t="s">
        <v>6333</v>
      </c>
      <c r="O28" s="101" t="s">
        <v>389</v>
      </c>
    </row>
    <row r="29" spans="1:15" s="97" customFormat="1" x14ac:dyDescent="0.25">
      <c r="A29" s="97" t="s">
        <v>344</v>
      </c>
      <c r="B29" s="104" t="str">
        <f t="shared" si="0"/>
        <v>P017101100656</v>
      </c>
      <c r="C29" s="101" t="s">
        <v>6365</v>
      </c>
      <c r="D29" s="101" t="s">
        <v>6366</v>
      </c>
      <c r="E29" s="103">
        <v>56.07</v>
      </c>
      <c r="F29" s="101" t="s">
        <v>808</v>
      </c>
      <c r="G29" s="101" t="s">
        <v>809</v>
      </c>
      <c r="H29" s="101" t="s">
        <v>6369</v>
      </c>
      <c r="I29" s="101" t="s">
        <v>6370</v>
      </c>
      <c r="J29" s="128"/>
      <c r="K29" s="101" t="s">
        <v>6332</v>
      </c>
      <c r="L29" s="102">
        <v>43374</v>
      </c>
      <c r="M29" s="102">
        <v>44469</v>
      </c>
      <c r="N29" s="101" t="s">
        <v>6333</v>
      </c>
      <c r="O29" s="101" t="s">
        <v>389</v>
      </c>
    </row>
    <row r="30" spans="1:15" s="97" customFormat="1" x14ac:dyDescent="0.25">
      <c r="A30" s="97" t="s">
        <v>344</v>
      </c>
      <c r="B30" s="104" t="str">
        <f t="shared" si="0"/>
        <v>P017101103290</v>
      </c>
      <c r="C30" s="101" t="s">
        <v>6365</v>
      </c>
      <c r="D30" s="101" t="s">
        <v>6366</v>
      </c>
      <c r="E30" s="103">
        <v>59.82</v>
      </c>
      <c r="F30" s="101" t="s">
        <v>2830</v>
      </c>
      <c r="G30" s="101" t="s">
        <v>2831</v>
      </c>
      <c r="H30" s="101" t="s">
        <v>6363</v>
      </c>
      <c r="I30" s="101" t="s">
        <v>6364</v>
      </c>
      <c r="J30" s="128"/>
      <c r="K30" s="101" t="s">
        <v>6332</v>
      </c>
      <c r="L30" s="102">
        <v>43374</v>
      </c>
      <c r="M30" s="102">
        <v>44469</v>
      </c>
      <c r="N30" s="101" t="s">
        <v>6333</v>
      </c>
      <c r="O30" s="101" t="s">
        <v>389</v>
      </c>
    </row>
    <row r="31" spans="1:15" s="97" customFormat="1" x14ac:dyDescent="0.25">
      <c r="A31" s="97" t="s">
        <v>344</v>
      </c>
      <c r="B31" s="104" t="str">
        <f t="shared" si="0"/>
        <v>P017101104055</v>
      </c>
      <c r="C31" s="101" t="s">
        <v>6365</v>
      </c>
      <c r="D31" s="101" t="s">
        <v>6366</v>
      </c>
      <c r="E31" s="103">
        <v>52.55</v>
      </c>
      <c r="F31" s="101" t="s">
        <v>3436</v>
      </c>
      <c r="G31" s="101" t="s">
        <v>3437</v>
      </c>
      <c r="H31" s="101" t="s">
        <v>6369</v>
      </c>
      <c r="I31" s="101" t="s">
        <v>6370</v>
      </c>
      <c r="J31" s="128"/>
      <c r="K31" s="101" t="s">
        <v>6332</v>
      </c>
      <c r="L31" s="102">
        <v>43374</v>
      </c>
      <c r="M31" s="102">
        <v>44469</v>
      </c>
      <c r="N31" s="101" t="s">
        <v>6333</v>
      </c>
      <c r="O31" s="101" t="s">
        <v>389</v>
      </c>
    </row>
    <row r="32" spans="1:15" s="97" customFormat="1" x14ac:dyDescent="0.25">
      <c r="A32" s="97" t="s">
        <v>344</v>
      </c>
      <c r="B32" s="104" t="str">
        <f t="shared" si="0"/>
        <v>P017101105713</v>
      </c>
      <c r="C32" s="101" t="s">
        <v>6365</v>
      </c>
      <c r="D32" s="101" t="s">
        <v>6366</v>
      </c>
      <c r="E32" s="103">
        <v>46.4</v>
      </c>
      <c r="F32" s="101" t="s">
        <v>4396</v>
      </c>
      <c r="G32" s="101" t="s">
        <v>4397</v>
      </c>
      <c r="H32" s="101" t="s">
        <v>6369</v>
      </c>
      <c r="I32" s="101" t="s">
        <v>6370</v>
      </c>
      <c r="J32" s="128"/>
      <c r="K32" s="101" t="s">
        <v>6332</v>
      </c>
      <c r="L32" s="102">
        <v>43374</v>
      </c>
      <c r="M32" s="102">
        <v>44469</v>
      </c>
      <c r="N32" s="101" t="s">
        <v>6333</v>
      </c>
      <c r="O32" s="101" t="s">
        <v>389</v>
      </c>
    </row>
    <row r="33" spans="1:15" s="97" customFormat="1" x14ac:dyDescent="0.25">
      <c r="A33" s="97" t="s">
        <v>344</v>
      </c>
      <c r="B33" s="104" t="str">
        <f t="shared" si="0"/>
        <v>P017101107206</v>
      </c>
      <c r="C33" s="101" t="s">
        <v>6365</v>
      </c>
      <c r="D33" s="101" t="s">
        <v>6366</v>
      </c>
      <c r="E33" s="103">
        <v>53.72</v>
      </c>
      <c r="F33" s="101" t="s">
        <v>5304</v>
      </c>
      <c r="G33" s="101" t="s">
        <v>5305</v>
      </c>
      <c r="H33" s="101" t="s">
        <v>6369</v>
      </c>
      <c r="I33" s="101" t="s">
        <v>6370</v>
      </c>
      <c r="J33" s="128"/>
      <c r="K33" s="101" t="s">
        <v>6332</v>
      </c>
      <c r="L33" s="102">
        <v>43374</v>
      </c>
      <c r="M33" s="102">
        <v>44469</v>
      </c>
      <c r="N33" s="101" t="s">
        <v>6333</v>
      </c>
      <c r="O33" s="101" t="s">
        <v>389</v>
      </c>
    </row>
    <row r="34" spans="1:15" s="97" customFormat="1" x14ac:dyDescent="0.25">
      <c r="A34" s="97" t="s">
        <v>344</v>
      </c>
      <c r="B34" s="104" t="str">
        <f t="shared" si="0"/>
        <v>P017101107690</v>
      </c>
      <c r="C34" s="101" t="s">
        <v>6365</v>
      </c>
      <c r="D34" s="101" t="s">
        <v>6366</v>
      </c>
      <c r="E34" s="103">
        <v>52.04</v>
      </c>
      <c r="F34" s="101" t="s">
        <v>5678</v>
      </c>
      <c r="G34" s="101" t="s">
        <v>5679</v>
      </c>
      <c r="H34" s="101" t="s">
        <v>6369</v>
      </c>
      <c r="I34" s="101" t="s">
        <v>6370</v>
      </c>
      <c r="J34" s="128"/>
      <c r="K34" s="101" t="s">
        <v>6332</v>
      </c>
      <c r="L34" s="102">
        <v>43710</v>
      </c>
      <c r="M34" s="102">
        <v>44469</v>
      </c>
      <c r="N34" s="101" t="s">
        <v>6333</v>
      </c>
      <c r="O34" s="101" t="s">
        <v>389</v>
      </c>
    </row>
    <row r="35" spans="1:15" s="97" customFormat="1" x14ac:dyDescent="0.25">
      <c r="A35" s="97" t="s">
        <v>344</v>
      </c>
      <c r="B35" s="104" t="str">
        <f t="shared" si="0"/>
        <v>P017101107960</v>
      </c>
      <c r="C35" s="101" t="s">
        <v>6365</v>
      </c>
      <c r="D35" s="101" t="s">
        <v>6366</v>
      </c>
      <c r="E35" s="103">
        <v>0</v>
      </c>
      <c r="F35" s="101" t="s">
        <v>6065</v>
      </c>
      <c r="G35" s="101" t="s">
        <v>6066</v>
      </c>
      <c r="H35" s="101" t="s">
        <v>6369</v>
      </c>
      <c r="I35" s="101" t="s">
        <v>6370</v>
      </c>
      <c r="J35" s="128"/>
      <c r="K35" s="101" t="s">
        <v>6332</v>
      </c>
      <c r="L35" s="102">
        <v>43710</v>
      </c>
      <c r="M35" s="102">
        <v>44469</v>
      </c>
      <c r="N35" s="101" t="s">
        <v>6333</v>
      </c>
      <c r="O35" s="101" t="s">
        <v>389</v>
      </c>
    </row>
    <row r="36" spans="1:15" s="97" customFormat="1" x14ac:dyDescent="0.25">
      <c r="A36" s="97" t="s">
        <v>344</v>
      </c>
      <c r="B36" s="104" t="str">
        <f t="shared" si="0"/>
        <v>P017102101619</v>
      </c>
      <c r="C36" s="101" t="s">
        <v>361</v>
      </c>
      <c r="D36" s="101" t="s">
        <v>6371</v>
      </c>
      <c r="E36" s="103">
        <v>64.88</v>
      </c>
      <c r="F36" s="101" t="s">
        <v>1488</v>
      </c>
      <c r="G36" s="101" t="s">
        <v>1489</v>
      </c>
      <c r="H36" s="101" t="s">
        <v>6372</v>
      </c>
      <c r="I36" s="101" t="s">
        <v>6373</v>
      </c>
      <c r="J36" s="128"/>
      <c r="K36" s="101" t="s">
        <v>6332</v>
      </c>
      <c r="L36" s="102">
        <v>43696</v>
      </c>
      <c r="M36" s="102">
        <v>44498</v>
      </c>
      <c r="N36" s="101" t="s">
        <v>6332</v>
      </c>
      <c r="O36" s="101" t="s">
        <v>358</v>
      </c>
    </row>
    <row r="37" spans="1:15" s="97" customFormat="1" x14ac:dyDescent="0.25">
      <c r="A37" s="97" t="s">
        <v>344</v>
      </c>
      <c r="B37" s="104" t="str">
        <f t="shared" si="0"/>
        <v>P017102103297</v>
      </c>
      <c r="C37" s="101" t="s">
        <v>361</v>
      </c>
      <c r="D37" s="101" t="s">
        <v>6371</v>
      </c>
      <c r="E37" s="103">
        <v>58.48</v>
      </c>
      <c r="F37" s="101" t="s">
        <v>2840</v>
      </c>
      <c r="G37" s="101" t="s">
        <v>2841</v>
      </c>
      <c r="H37" s="101" t="s">
        <v>6363</v>
      </c>
      <c r="I37" s="101" t="s">
        <v>6364</v>
      </c>
      <c r="J37" s="128"/>
      <c r="K37" s="101" t="s">
        <v>6332</v>
      </c>
      <c r="L37" s="102">
        <v>43696</v>
      </c>
      <c r="M37" s="102">
        <v>44498</v>
      </c>
      <c r="N37" s="101" t="s">
        <v>6333</v>
      </c>
      <c r="O37" s="101" t="s">
        <v>358</v>
      </c>
    </row>
    <row r="38" spans="1:15" s="97" customFormat="1" x14ac:dyDescent="0.25">
      <c r="A38" s="97" t="s">
        <v>344</v>
      </c>
      <c r="B38" s="104" t="str">
        <f t="shared" si="0"/>
        <v>P017102103767</v>
      </c>
      <c r="C38" s="101" t="s">
        <v>361</v>
      </c>
      <c r="D38" s="101" t="s">
        <v>6371</v>
      </c>
      <c r="E38" s="103">
        <v>46.68</v>
      </c>
      <c r="F38" s="101" t="s">
        <v>3236</v>
      </c>
      <c r="G38" s="101" t="s">
        <v>3237</v>
      </c>
      <c r="H38" s="101" t="s">
        <v>6374</v>
      </c>
      <c r="I38" s="101" t="s">
        <v>6375</v>
      </c>
      <c r="J38" s="128"/>
      <c r="K38" s="101" t="s">
        <v>6332</v>
      </c>
      <c r="L38" s="102">
        <v>43696</v>
      </c>
      <c r="M38" s="102">
        <v>44498</v>
      </c>
      <c r="N38" s="101" t="s">
        <v>6332</v>
      </c>
      <c r="O38" s="101" t="s">
        <v>358</v>
      </c>
    </row>
    <row r="39" spans="1:15" s="97" customFormat="1" x14ac:dyDescent="0.25">
      <c r="A39" s="97" t="s">
        <v>344</v>
      </c>
      <c r="B39" s="104" t="str">
        <f t="shared" si="0"/>
        <v>P017103100656</v>
      </c>
      <c r="C39" s="101" t="s">
        <v>6376</v>
      </c>
      <c r="D39" s="101" t="s">
        <v>6377</v>
      </c>
      <c r="E39" s="103">
        <v>56.07</v>
      </c>
      <c r="F39" s="101" t="s">
        <v>808</v>
      </c>
      <c r="G39" s="101" t="s">
        <v>809</v>
      </c>
      <c r="H39" s="101" t="s">
        <v>6369</v>
      </c>
      <c r="I39" s="101" t="s">
        <v>6370</v>
      </c>
      <c r="J39" s="128"/>
      <c r="K39" s="101" t="s">
        <v>6332</v>
      </c>
      <c r="L39" s="102">
        <v>43374</v>
      </c>
      <c r="M39" s="102">
        <v>44469</v>
      </c>
      <c r="N39" s="101" t="s">
        <v>6333</v>
      </c>
      <c r="O39" s="101" t="s">
        <v>352</v>
      </c>
    </row>
    <row r="40" spans="1:15" s="97" customFormat="1" x14ac:dyDescent="0.25">
      <c r="A40" s="97" t="s">
        <v>344</v>
      </c>
      <c r="B40" s="104" t="str">
        <f t="shared" si="0"/>
        <v>P017103103290</v>
      </c>
      <c r="C40" s="101" t="s">
        <v>6376</v>
      </c>
      <c r="D40" s="101" t="s">
        <v>6377</v>
      </c>
      <c r="E40" s="103">
        <v>59.82</v>
      </c>
      <c r="F40" s="101" t="s">
        <v>2830</v>
      </c>
      <c r="G40" s="101" t="s">
        <v>2831</v>
      </c>
      <c r="H40" s="101" t="s">
        <v>6363</v>
      </c>
      <c r="I40" s="101" t="s">
        <v>6364</v>
      </c>
      <c r="J40" s="128"/>
      <c r="K40" s="101" t="s">
        <v>6332</v>
      </c>
      <c r="L40" s="102">
        <v>43374</v>
      </c>
      <c r="M40" s="102">
        <v>44469</v>
      </c>
      <c r="N40" s="101" t="s">
        <v>6333</v>
      </c>
      <c r="O40" s="101" t="s">
        <v>352</v>
      </c>
    </row>
    <row r="41" spans="1:15" s="97" customFormat="1" x14ac:dyDescent="0.25">
      <c r="A41" s="97" t="s">
        <v>344</v>
      </c>
      <c r="B41" s="104" t="str">
        <f t="shared" si="0"/>
        <v>P017103104055</v>
      </c>
      <c r="C41" s="101" t="s">
        <v>6376</v>
      </c>
      <c r="D41" s="101" t="s">
        <v>6377</v>
      </c>
      <c r="E41" s="103">
        <v>52.55</v>
      </c>
      <c r="F41" s="101" t="s">
        <v>3436</v>
      </c>
      <c r="G41" s="101" t="s">
        <v>3437</v>
      </c>
      <c r="H41" s="101" t="s">
        <v>6369</v>
      </c>
      <c r="I41" s="101" t="s">
        <v>6370</v>
      </c>
      <c r="J41" s="128"/>
      <c r="K41" s="101" t="s">
        <v>6332</v>
      </c>
      <c r="L41" s="102">
        <v>43374</v>
      </c>
      <c r="M41" s="102">
        <v>44469</v>
      </c>
      <c r="N41" s="101" t="s">
        <v>6333</v>
      </c>
      <c r="O41" s="101" t="s">
        <v>352</v>
      </c>
    </row>
    <row r="42" spans="1:15" s="97" customFormat="1" x14ac:dyDescent="0.25">
      <c r="A42" s="97" t="s">
        <v>344</v>
      </c>
      <c r="B42" s="104" t="str">
        <f t="shared" si="0"/>
        <v>P017103105075</v>
      </c>
      <c r="C42" s="101" t="s">
        <v>6376</v>
      </c>
      <c r="D42" s="101" t="s">
        <v>6377</v>
      </c>
      <c r="E42" s="103">
        <v>53.18</v>
      </c>
      <c r="F42" s="101" t="s">
        <v>4122</v>
      </c>
      <c r="G42" s="101" t="s">
        <v>4123</v>
      </c>
      <c r="H42" s="101" t="s">
        <v>6374</v>
      </c>
      <c r="I42" s="101" t="s">
        <v>6375</v>
      </c>
      <c r="J42" s="128"/>
      <c r="K42" s="101" t="s">
        <v>6332</v>
      </c>
      <c r="L42" s="102">
        <v>43374</v>
      </c>
      <c r="M42" s="102">
        <v>44469</v>
      </c>
      <c r="N42" s="101" t="s">
        <v>6332</v>
      </c>
      <c r="O42" s="101" t="s">
        <v>352</v>
      </c>
    </row>
    <row r="43" spans="1:15" s="97" customFormat="1" x14ac:dyDescent="0.25">
      <c r="A43" s="97" t="s">
        <v>344</v>
      </c>
      <c r="B43" s="104" t="str">
        <f t="shared" si="0"/>
        <v>P017103105713</v>
      </c>
      <c r="C43" s="101" t="s">
        <v>6376</v>
      </c>
      <c r="D43" s="101" t="s">
        <v>6377</v>
      </c>
      <c r="E43" s="103">
        <v>46.4</v>
      </c>
      <c r="F43" s="101" t="s">
        <v>4396</v>
      </c>
      <c r="G43" s="101" t="s">
        <v>4397</v>
      </c>
      <c r="H43" s="101" t="s">
        <v>6369</v>
      </c>
      <c r="I43" s="101" t="s">
        <v>6370</v>
      </c>
      <c r="J43" s="128"/>
      <c r="K43" s="101" t="s">
        <v>6332</v>
      </c>
      <c r="L43" s="102">
        <v>43374</v>
      </c>
      <c r="M43" s="102">
        <v>44469</v>
      </c>
      <c r="N43" s="101" t="s">
        <v>6333</v>
      </c>
      <c r="O43" s="101" t="s">
        <v>352</v>
      </c>
    </row>
    <row r="44" spans="1:15" s="97" customFormat="1" x14ac:dyDescent="0.25">
      <c r="A44" s="97" t="s">
        <v>344</v>
      </c>
      <c r="B44" s="104" t="str">
        <f t="shared" si="0"/>
        <v>P017103107206</v>
      </c>
      <c r="C44" s="101" t="s">
        <v>6376</v>
      </c>
      <c r="D44" s="101" t="s">
        <v>6377</v>
      </c>
      <c r="E44" s="103">
        <v>53.72</v>
      </c>
      <c r="F44" s="101" t="s">
        <v>5304</v>
      </c>
      <c r="G44" s="101" t="s">
        <v>5305</v>
      </c>
      <c r="H44" s="101" t="s">
        <v>6369</v>
      </c>
      <c r="I44" s="101" t="s">
        <v>6370</v>
      </c>
      <c r="J44" s="128"/>
      <c r="K44" s="101" t="s">
        <v>6332</v>
      </c>
      <c r="L44" s="102">
        <v>43374</v>
      </c>
      <c r="M44" s="102">
        <v>44469</v>
      </c>
      <c r="N44" s="101" t="s">
        <v>6333</v>
      </c>
      <c r="O44" s="101" t="s">
        <v>352</v>
      </c>
    </row>
    <row r="45" spans="1:15" s="97" customFormat="1" x14ac:dyDescent="0.25">
      <c r="A45" s="97" t="s">
        <v>344</v>
      </c>
      <c r="B45" s="104" t="str">
        <f t="shared" si="0"/>
        <v>P017103107489</v>
      </c>
      <c r="C45" s="101" t="s">
        <v>6376</v>
      </c>
      <c r="D45" s="101" t="s">
        <v>6377</v>
      </c>
      <c r="E45" s="103">
        <v>76.36</v>
      </c>
      <c r="F45" s="101" t="s">
        <v>5508</v>
      </c>
      <c r="G45" s="101" t="s">
        <v>5509</v>
      </c>
      <c r="H45" s="101" t="s">
        <v>6378</v>
      </c>
      <c r="I45" s="101" t="s">
        <v>6379</v>
      </c>
      <c r="J45" s="128"/>
      <c r="K45" s="101" t="s">
        <v>6332</v>
      </c>
      <c r="L45" s="102">
        <v>43374</v>
      </c>
      <c r="M45" s="102">
        <v>44469</v>
      </c>
      <c r="N45" s="101" t="s">
        <v>6332</v>
      </c>
      <c r="O45" s="101" t="s">
        <v>352</v>
      </c>
    </row>
    <row r="46" spans="1:15" s="97" customFormat="1" x14ac:dyDescent="0.25">
      <c r="A46" s="97" t="s">
        <v>344</v>
      </c>
      <c r="B46" s="104" t="str">
        <f t="shared" si="0"/>
        <v>P017103107690</v>
      </c>
      <c r="C46" s="101" t="s">
        <v>6376</v>
      </c>
      <c r="D46" s="101" t="s">
        <v>6377</v>
      </c>
      <c r="E46" s="103">
        <v>52.04</v>
      </c>
      <c r="F46" s="101" t="s">
        <v>5678</v>
      </c>
      <c r="G46" s="101" t="s">
        <v>5679</v>
      </c>
      <c r="H46" s="101" t="s">
        <v>6369</v>
      </c>
      <c r="I46" s="101" t="s">
        <v>6370</v>
      </c>
      <c r="J46" s="128"/>
      <c r="K46" s="101" t="s">
        <v>6332</v>
      </c>
      <c r="L46" s="102">
        <v>43710</v>
      </c>
      <c r="M46" s="102">
        <v>44469</v>
      </c>
      <c r="N46" s="101" t="s">
        <v>6333</v>
      </c>
      <c r="O46" s="101" t="s">
        <v>352</v>
      </c>
    </row>
    <row r="47" spans="1:15" s="97" customFormat="1" x14ac:dyDescent="0.25">
      <c r="A47" s="97" t="s">
        <v>344</v>
      </c>
      <c r="B47" s="104" t="str">
        <f t="shared" si="0"/>
        <v>P017103107960</v>
      </c>
      <c r="C47" s="101" t="s">
        <v>6376</v>
      </c>
      <c r="D47" s="101" t="s">
        <v>6377</v>
      </c>
      <c r="E47" s="103">
        <v>0</v>
      </c>
      <c r="F47" s="101" t="s">
        <v>6065</v>
      </c>
      <c r="G47" s="101" t="s">
        <v>6066</v>
      </c>
      <c r="H47" s="101" t="s">
        <v>6369</v>
      </c>
      <c r="I47" s="101" t="s">
        <v>6370</v>
      </c>
      <c r="J47" s="128"/>
      <c r="K47" s="101" t="s">
        <v>6332</v>
      </c>
      <c r="L47" s="102">
        <v>43710</v>
      </c>
      <c r="M47" s="102">
        <v>44469</v>
      </c>
      <c r="N47" s="101" t="s">
        <v>6333</v>
      </c>
      <c r="O47" s="101" t="s">
        <v>352</v>
      </c>
    </row>
    <row r="48" spans="1:15" s="97" customFormat="1" x14ac:dyDescent="0.25">
      <c r="A48" s="97" t="s">
        <v>344</v>
      </c>
      <c r="B48" s="104" t="str">
        <f t="shared" si="0"/>
        <v>P017104102862</v>
      </c>
      <c r="C48" s="101" t="s">
        <v>6380</v>
      </c>
      <c r="D48" s="101" t="s">
        <v>6381</v>
      </c>
      <c r="E48" s="103">
        <v>45.2</v>
      </c>
      <c r="F48" s="101" t="s">
        <v>2414</v>
      </c>
      <c r="G48" s="101" t="s">
        <v>2415</v>
      </c>
      <c r="H48" s="101" t="s">
        <v>6382</v>
      </c>
      <c r="I48" s="101" t="s">
        <v>6383</v>
      </c>
      <c r="J48" s="128"/>
      <c r="K48" s="101" t="s">
        <v>6332</v>
      </c>
      <c r="L48" s="102">
        <v>43703</v>
      </c>
      <c r="M48" s="102">
        <v>43920</v>
      </c>
      <c r="N48" s="101" t="s">
        <v>6333</v>
      </c>
      <c r="O48" s="101" t="s">
        <v>358</v>
      </c>
    </row>
    <row r="49" spans="1:15" s="97" customFormat="1" x14ac:dyDescent="0.25">
      <c r="A49" s="97" t="s">
        <v>344</v>
      </c>
      <c r="B49" s="104" t="str">
        <f t="shared" si="0"/>
        <v>P018101101422</v>
      </c>
      <c r="C49" s="101" t="s">
        <v>6384</v>
      </c>
      <c r="D49" s="101" t="s">
        <v>6385</v>
      </c>
      <c r="E49" s="103">
        <v>53.1</v>
      </c>
      <c r="F49" s="101" t="s">
        <v>1324</v>
      </c>
      <c r="G49" s="101" t="s">
        <v>1325</v>
      </c>
      <c r="H49" s="101" t="s">
        <v>6386</v>
      </c>
      <c r="I49" s="101" t="s">
        <v>6387</v>
      </c>
      <c r="J49" s="128">
        <v>188300</v>
      </c>
      <c r="K49" s="101" t="s">
        <v>6333</v>
      </c>
      <c r="L49" s="102">
        <v>43191</v>
      </c>
      <c r="M49" s="102">
        <v>44010</v>
      </c>
      <c r="N49" s="101" t="s">
        <v>6333</v>
      </c>
      <c r="O49" s="101" t="s">
        <v>356</v>
      </c>
    </row>
    <row r="50" spans="1:15" s="97" customFormat="1" x14ac:dyDescent="0.25">
      <c r="A50" s="97" t="s">
        <v>344</v>
      </c>
      <c r="B50" s="104" t="str">
        <f t="shared" si="0"/>
        <v>P018101101703</v>
      </c>
      <c r="C50" s="101" t="s">
        <v>6384</v>
      </c>
      <c r="D50" s="101" t="s">
        <v>6385</v>
      </c>
      <c r="E50" s="103">
        <v>26.99</v>
      </c>
      <c r="F50" s="101" t="s">
        <v>1586</v>
      </c>
      <c r="G50" s="101" t="s">
        <v>1587</v>
      </c>
      <c r="H50" s="101" t="s">
        <v>6388</v>
      </c>
      <c r="I50" s="101" t="s">
        <v>6389</v>
      </c>
      <c r="J50" s="128">
        <v>188300</v>
      </c>
      <c r="K50" s="101" t="s">
        <v>6333</v>
      </c>
      <c r="L50" s="102">
        <v>43192</v>
      </c>
      <c r="M50" s="102">
        <v>44010</v>
      </c>
      <c r="N50" s="101" t="s">
        <v>6333</v>
      </c>
      <c r="O50" s="101" t="s">
        <v>356</v>
      </c>
    </row>
    <row r="51" spans="1:15" s="97" customFormat="1" x14ac:dyDescent="0.25">
      <c r="A51" s="97" t="s">
        <v>344</v>
      </c>
      <c r="B51" s="104" t="str">
        <f t="shared" si="0"/>
        <v>P018101102076</v>
      </c>
      <c r="C51" s="101" t="s">
        <v>6384</v>
      </c>
      <c r="D51" s="101" t="s">
        <v>6385</v>
      </c>
      <c r="E51" s="103">
        <v>34.96</v>
      </c>
      <c r="F51" s="101" t="s">
        <v>1862</v>
      </c>
      <c r="G51" s="101" t="s">
        <v>1863</v>
      </c>
      <c r="H51" s="101" t="s">
        <v>6390</v>
      </c>
      <c r="I51" s="101" t="s">
        <v>6391</v>
      </c>
      <c r="J51" s="128">
        <v>188300</v>
      </c>
      <c r="K51" s="101" t="s">
        <v>6333</v>
      </c>
      <c r="L51" s="102">
        <v>43191</v>
      </c>
      <c r="M51" s="102">
        <v>44010</v>
      </c>
      <c r="N51" s="101" t="s">
        <v>6333</v>
      </c>
      <c r="O51" s="101" t="s">
        <v>356</v>
      </c>
    </row>
    <row r="52" spans="1:15" s="97" customFormat="1" x14ac:dyDescent="0.25">
      <c r="A52" s="97" t="s">
        <v>344</v>
      </c>
      <c r="B52" s="104" t="str">
        <f t="shared" si="0"/>
        <v>P018101102078</v>
      </c>
      <c r="C52" s="101" t="s">
        <v>6384</v>
      </c>
      <c r="D52" s="101" t="s">
        <v>6385</v>
      </c>
      <c r="E52" s="103">
        <v>42.46</v>
      </c>
      <c r="F52" s="101" t="s">
        <v>1864</v>
      </c>
      <c r="G52" s="101" t="s">
        <v>1865</v>
      </c>
      <c r="H52" s="101" t="s">
        <v>6392</v>
      </c>
      <c r="I52" s="101" t="s">
        <v>6393</v>
      </c>
      <c r="J52" s="128">
        <v>188300</v>
      </c>
      <c r="K52" s="101" t="s">
        <v>6333</v>
      </c>
      <c r="L52" s="102">
        <v>43191</v>
      </c>
      <c r="M52" s="102">
        <v>44010</v>
      </c>
      <c r="N52" s="101" t="s">
        <v>6333</v>
      </c>
      <c r="O52" s="101" t="s">
        <v>356</v>
      </c>
    </row>
    <row r="53" spans="1:15" s="97" customFormat="1" x14ac:dyDescent="0.25">
      <c r="A53" s="97" t="s">
        <v>344</v>
      </c>
      <c r="B53" s="104" t="str">
        <f t="shared" si="0"/>
        <v>P018101103125</v>
      </c>
      <c r="C53" s="101" t="s">
        <v>6384</v>
      </c>
      <c r="D53" s="101" t="s">
        <v>6385</v>
      </c>
      <c r="E53" s="103">
        <v>38.53</v>
      </c>
      <c r="F53" s="101" t="s">
        <v>2658</v>
      </c>
      <c r="G53" s="101" t="s">
        <v>2659</v>
      </c>
      <c r="H53" s="101" t="s">
        <v>6386</v>
      </c>
      <c r="I53" s="101" t="s">
        <v>6387</v>
      </c>
      <c r="J53" s="128">
        <v>188310</v>
      </c>
      <c r="K53" s="101" t="s">
        <v>6333</v>
      </c>
      <c r="L53" s="102">
        <v>43191</v>
      </c>
      <c r="M53" s="102">
        <v>44010</v>
      </c>
      <c r="N53" s="101" t="s">
        <v>6333</v>
      </c>
      <c r="O53" s="101" t="s">
        <v>356</v>
      </c>
    </row>
    <row r="54" spans="1:15" s="97" customFormat="1" x14ac:dyDescent="0.25">
      <c r="A54" s="97" t="s">
        <v>344</v>
      </c>
      <c r="B54" s="104" t="str">
        <f t="shared" si="0"/>
        <v>P018101103274</v>
      </c>
      <c r="C54" s="101" t="s">
        <v>6384</v>
      </c>
      <c r="D54" s="101" t="s">
        <v>6385</v>
      </c>
      <c r="E54" s="103">
        <v>59.99</v>
      </c>
      <c r="F54" s="101" t="s">
        <v>2814</v>
      </c>
      <c r="G54" s="101" t="s">
        <v>2815</v>
      </c>
      <c r="H54" s="101" t="s">
        <v>6386</v>
      </c>
      <c r="I54" s="101" t="s">
        <v>6387</v>
      </c>
      <c r="J54" s="128">
        <v>188310</v>
      </c>
      <c r="K54" s="101" t="s">
        <v>6333</v>
      </c>
      <c r="L54" s="102">
        <v>43191</v>
      </c>
      <c r="M54" s="102">
        <v>44010</v>
      </c>
      <c r="N54" s="101" t="s">
        <v>6333</v>
      </c>
      <c r="O54" s="101" t="s">
        <v>356</v>
      </c>
    </row>
    <row r="55" spans="1:15" s="97" customFormat="1" x14ac:dyDescent="0.25">
      <c r="A55" s="97" t="s">
        <v>344</v>
      </c>
      <c r="B55" s="104" t="str">
        <f t="shared" si="0"/>
        <v>P018101107230</v>
      </c>
      <c r="C55" s="101" t="s">
        <v>6384</v>
      </c>
      <c r="D55" s="101" t="s">
        <v>6385</v>
      </c>
      <c r="E55" s="103">
        <v>39.049999999999997</v>
      </c>
      <c r="F55" s="101" t="s">
        <v>5324</v>
      </c>
      <c r="G55" s="101" t="s">
        <v>5325</v>
      </c>
      <c r="H55" s="101" t="s">
        <v>6394</v>
      </c>
      <c r="I55" s="101" t="s">
        <v>6395</v>
      </c>
      <c r="J55" s="128"/>
      <c r="K55" s="101" t="s">
        <v>6332</v>
      </c>
      <c r="L55" s="102">
        <v>43286</v>
      </c>
      <c r="M55" s="102">
        <v>44010</v>
      </c>
      <c r="N55" s="101" t="s">
        <v>6333</v>
      </c>
      <c r="O55" s="101" t="s">
        <v>356</v>
      </c>
    </row>
    <row r="56" spans="1:15" s="97" customFormat="1" x14ac:dyDescent="0.25">
      <c r="A56" s="97" t="s">
        <v>344</v>
      </c>
      <c r="B56" s="104" t="str">
        <f t="shared" si="0"/>
        <v>P018101107390</v>
      </c>
      <c r="C56" s="101" t="s">
        <v>6384</v>
      </c>
      <c r="D56" s="101" t="s">
        <v>6385</v>
      </c>
      <c r="E56" s="103">
        <v>4.59</v>
      </c>
      <c r="F56" s="101" t="s">
        <v>6396</v>
      </c>
      <c r="G56" s="101" t="s">
        <v>6397</v>
      </c>
      <c r="H56" s="101" t="s">
        <v>6392</v>
      </c>
      <c r="I56" s="101" t="s">
        <v>6393</v>
      </c>
      <c r="J56" s="128"/>
      <c r="K56" s="101" t="s">
        <v>6332</v>
      </c>
      <c r="L56" s="102">
        <v>43381</v>
      </c>
      <c r="M56" s="102">
        <v>43492</v>
      </c>
      <c r="N56" s="101" t="s">
        <v>6333</v>
      </c>
      <c r="O56" s="101" t="s">
        <v>356</v>
      </c>
    </row>
    <row r="57" spans="1:15" s="97" customFormat="1" x14ac:dyDescent="0.25">
      <c r="A57" s="97" t="s">
        <v>344</v>
      </c>
      <c r="B57" s="104" t="str">
        <f t="shared" si="0"/>
        <v>P018101107396</v>
      </c>
      <c r="C57" s="101" t="s">
        <v>6384</v>
      </c>
      <c r="D57" s="101" t="s">
        <v>6385</v>
      </c>
      <c r="E57" s="103">
        <v>4.59</v>
      </c>
      <c r="F57" s="101" t="s">
        <v>6398</v>
      </c>
      <c r="G57" s="101" t="s">
        <v>6399</v>
      </c>
      <c r="H57" s="101" t="s">
        <v>6392</v>
      </c>
      <c r="I57" s="101" t="s">
        <v>6393</v>
      </c>
      <c r="J57" s="128"/>
      <c r="K57" s="101" t="s">
        <v>6332</v>
      </c>
      <c r="L57" s="102">
        <v>43381</v>
      </c>
      <c r="M57" s="102">
        <v>43485</v>
      </c>
      <c r="N57" s="101" t="s">
        <v>6333</v>
      </c>
      <c r="O57" s="101" t="s">
        <v>356</v>
      </c>
    </row>
    <row r="58" spans="1:15" s="97" customFormat="1" x14ac:dyDescent="0.25">
      <c r="A58" s="97" t="s">
        <v>344</v>
      </c>
      <c r="B58" s="104" t="str">
        <f t="shared" si="0"/>
        <v>P018101107646</v>
      </c>
      <c r="C58" s="101" t="s">
        <v>6384</v>
      </c>
      <c r="D58" s="101" t="s">
        <v>6385</v>
      </c>
      <c r="E58" s="103">
        <v>2.92</v>
      </c>
      <c r="F58" s="101" t="s">
        <v>6400</v>
      </c>
      <c r="G58" s="101" t="s">
        <v>5990</v>
      </c>
      <c r="H58" s="101" t="s">
        <v>6392</v>
      </c>
      <c r="I58" s="101" t="s">
        <v>6393</v>
      </c>
      <c r="J58" s="128"/>
      <c r="K58" s="101" t="s">
        <v>6332</v>
      </c>
      <c r="L58" s="102">
        <v>43493</v>
      </c>
      <c r="M58" s="102">
        <v>43646</v>
      </c>
      <c r="N58" s="101" t="s">
        <v>6333</v>
      </c>
      <c r="O58" s="101" t="s">
        <v>356</v>
      </c>
    </row>
    <row r="59" spans="1:15" s="97" customFormat="1" x14ac:dyDescent="0.25">
      <c r="A59" s="97" t="s">
        <v>344</v>
      </c>
      <c r="B59" s="104" t="str">
        <f t="shared" si="0"/>
        <v>P018101107661</v>
      </c>
      <c r="C59" s="101" t="s">
        <v>6384</v>
      </c>
      <c r="D59" s="101" t="s">
        <v>6385</v>
      </c>
      <c r="E59" s="103">
        <v>2.92</v>
      </c>
      <c r="F59" s="101" t="s">
        <v>6401</v>
      </c>
      <c r="G59" s="101" t="s">
        <v>6402</v>
      </c>
      <c r="H59" s="101" t="s">
        <v>6392</v>
      </c>
      <c r="I59" s="101" t="s">
        <v>6393</v>
      </c>
      <c r="J59" s="128"/>
      <c r="K59" s="101" t="s">
        <v>6332</v>
      </c>
      <c r="L59" s="102">
        <v>43500</v>
      </c>
      <c r="M59" s="102">
        <v>43646</v>
      </c>
      <c r="N59" s="101" t="s">
        <v>6333</v>
      </c>
      <c r="O59" s="101" t="s">
        <v>356</v>
      </c>
    </row>
    <row r="60" spans="1:15" s="97" customFormat="1" x14ac:dyDescent="0.25">
      <c r="A60" s="97" t="s">
        <v>344</v>
      </c>
      <c r="B60" s="104" t="str">
        <f t="shared" si="0"/>
        <v>P018101107986</v>
      </c>
      <c r="C60" s="101" t="s">
        <v>6384</v>
      </c>
      <c r="D60" s="101" t="s">
        <v>6385</v>
      </c>
      <c r="E60" s="103">
        <v>0</v>
      </c>
      <c r="F60" s="101" t="s">
        <v>6403</v>
      </c>
      <c r="G60" s="101" t="s">
        <v>6404</v>
      </c>
      <c r="H60" s="101" t="s">
        <v>6392</v>
      </c>
      <c r="I60" s="101" t="s">
        <v>6393</v>
      </c>
      <c r="J60" s="128"/>
      <c r="K60" s="101" t="s">
        <v>6332</v>
      </c>
      <c r="L60" s="102">
        <v>43710</v>
      </c>
      <c r="M60" s="102">
        <v>43830</v>
      </c>
      <c r="N60" s="101" t="s">
        <v>6333</v>
      </c>
      <c r="O60" s="101" t="s">
        <v>356</v>
      </c>
    </row>
    <row r="61" spans="1:15" s="97" customFormat="1" x14ac:dyDescent="0.25">
      <c r="A61" s="97" t="s">
        <v>344</v>
      </c>
      <c r="B61" s="104" t="str">
        <f t="shared" si="0"/>
        <v>P018101400005017</v>
      </c>
      <c r="C61" s="101" t="s">
        <v>6384</v>
      </c>
      <c r="D61" s="101" t="s">
        <v>6385</v>
      </c>
      <c r="E61" s="103">
        <v>0.01</v>
      </c>
      <c r="F61" s="101" t="s">
        <v>6081</v>
      </c>
      <c r="G61" s="101" t="s">
        <v>6082</v>
      </c>
      <c r="H61" s="101" t="s">
        <v>6405</v>
      </c>
      <c r="I61" s="101" t="s">
        <v>6406</v>
      </c>
      <c r="J61" s="128">
        <v>188300</v>
      </c>
      <c r="K61" s="101" t="s">
        <v>6333</v>
      </c>
      <c r="L61" s="102">
        <v>43191</v>
      </c>
      <c r="M61" s="102">
        <v>44010</v>
      </c>
      <c r="N61" s="101" t="s">
        <v>6333</v>
      </c>
      <c r="O61" s="101" t="s">
        <v>356</v>
      </c>
    </row>
    <row r="62" spans="1:15" s="97" customFormat="1" x14ac:dyDescent="0.25">
      <c r="A62" s="97" t="s">
        <v>344</v>
      </c>
      <c r="B62" s="104" t="str">
        <f t="shared" si="0"/>
        <v>P018101400011006</v>
      </c>
      <c r="C62" s="101" t="s">
        <v>6384</v>
      </c>
      <c r="D62" s="101" t="s">
        <v>6385</v>
      </c>
      <c r="E62" s="103">
        <v>0.01</v>
      </c>
      <c r="F62" s="101" t="s">
        <v>6129</v>
      </c>
      <c r="G62" s="101" t="s">
        <v>6130</v>
      </c>
      <c r="H62" s="101" t="s">
        <v>6390</v>
      </c>
      <c r="I62" s="101" t="s">
        <v>6391</v>
      </c>
      <c r="J62" s="128"/>
      <c r="K62" s="101" t="s">
        <v>6332</v>
      </c>
      <c r="L62" s="102">
        <v>43479</v>
      </c>
      <c r="M62" s="102">
        <v>43632</v>
      </c>
      <c r="N62" s="101" t="s">
        <v>6333</v>
      </c>
      <c r="O62" s="101" t="s">
        <v>356</v>
      </c>
    </row>
    <row r="63" spans="1:15" s="97" customFormat="1" x14ac:dyDescent="0.25">
      <c r="A63" s="97" t="s">
        <v>344</v>
      </c>
      <c r="B63" s="104" t="str">
        <f t="shared" si="0"/>
        <v>P018106100603</v>
      </c>
      <c r="C63" s="101" t="s">
        <v>6407</v>
      </c>
      <c r="D63" s="101" t="s">
        <v>6408</v>
      </c>
      <c r="E63" s="103">
        <v>55.93</v>
      </c>
      <c r="F63" s="101" t="s">
        <v>6409</v>
      </c>
      <c r="G63" s="101" t="s">
        <v>6410</v>
      </c>
      <c r="H63" s="101" t="s">
        <v>6411</v>
      </c>
      <c r="I63" s="101" t="s">
        <v>6412</v>
      </c>
      <c r="J63" s="128">
        <v>183900</v>
      </c>
      <c r="K63" s="101" t="s">
        <v>6333</v>
      </c>
      <c r="L63" s="102">
        <v>43221</v>
      </c>
      <c r="M63" s="102">
        <v>43738</v>
      </c>
      <c r="N63" s="101" t="s">
        <v>6332</v>
      </c>
      <c r="O63" s="101" t="s">
        <v>358</v>
      </c>
    </row>
    <row r="64" spans="1:15" s="97" customFormat="1" x14ac:dyDescent="0.25">
      <c r="A64" s="97" t="s">
        <v>344</v>
      </c>
      <c r="B64" s="104" t="str">
        <f t="shared" si="0"/>
        <v>P018106101422</v>
      </c>
      <c r="C64" s="101" t="s">
        <v>6407</v>
      </c>
      <c r="D64" s="101" t="s">
        <v>6408</v>
      </c>
      <c r="E64" s="103">
        <v>53.1</v>
      </c>
      <c r="F64" s="101" t="s">
        <v>1324</v>
      </c>
      <c r="G64" s="101" t="s">
        <v>1325</v>
      </c>
      <c r="H64" s="101" t="s">
        <v>6386</v>
      </c>
      <c r="I64" s="101" t="s">
        <v>6387</v>
      </c>
      <c r="J64" s="128"/>
      <c r="K64" s="101" t="s">
        <v>6332</v>
      </c>
      <c r="L64" s="102">
        <v>43221</v>
      </c>
      <c r="M64" s="102">
        <v>43738</v>
      </c>
      <c r="N64" s="101" t="s">
        <v>6333</v>
      </c>
      <c r="O64" s="101" t="s">
        <v>358</v>
      </c>
    </row>
    <row r="65" spans="1:15" s="97" customFormat="1" x14ac:dyDescent="0.25">
      <c r="A65" s="97" t="s">
        <v>344</v>
      </c>
      <c r="B65" s="104" t="str">
        <f t="shared" si="0"/>
        <v>P018106101971</v>
      </c>
      <c r="C65" s="101" t="s">
        <v>6407</v>
      </c>
      <c r="D65" s="101" t="s">
        <v>6408</v>
      </c>
      <c r="E65" s="103">
        <v>58.68</v>
      </c>
      <c r="F65" s="101" t="s">
        <v>1794</v>
      </c>
      <c r="G65" s="101" t="s">
        <v>1795</v>
      </c>
      <c r="H65" s="101" t="s">
        <v>6388</v>
      </c>
      <c r="I65" s="101" t="s">
        <v>6389</v>
      </c>
      <c r="J65" s="128"/>
      <c r="K65" s="101" t="s">
        <v>6332</v>
      </c>
      <c r="L65" s="102">
        <v>43221</v>
      </c>
      <c r="M65" s="102">
        <v>43738</v>
      </c>
      <c r="N65" s="101" t="s">
        <v>6333</v>
      </c>
      <c r="O65" s="101" t="s">
        <v>358</v>
      </c>
    </row>
    <row r="66" spans="1:15" s="97" customFormat="1" x14ac:dyDescent="0.25">
      <c r="A66" s="97" t="s">
        <v>344</v>
      </c>
      <c r="B66" s="104" t="str">
        <f t="shared" si="0"/>
        <v>P018106102076</v>
      </c>
      <c r="C66" s="101" t="s">
        <v>6407</v>
      </c>
      <c r="D66" s="101" t="s">
        <v>6408</v>
      </c>
      <c r="E66" s="103">
        <v>34.96</v>
      </c>
      <c r="F66" s="101" t="s">
        <v>1862</v>
      </c>
      <c r="G66" s="101" t="s">
        <v>1863</v>
      </c>
      <c r="H66" s="101" t="s">
        <v>6390</v>
      </c>
      <c r="I66" s="101" t="s">
        <v>6391</v>
      </c>
      <c r="J66" s="128"/>
      <c r="K66" s="101" t="s">
        <v>6332</v>
      </c>
      <c r="L66" s="102">
        <v>43221</v>
      </c>
      <c r="M66" s="102">
        <v>43738</v>
      </c>
      <c r="N66" s="101" t="s">
        <v>6333</v>
      </c>
      <c r="O66" s="101" t="s">
        <v>358</v>
      </c>
    </row>
    <row r="67" spans="1:15" s="97" customFormat="1" x14ac:dyDescent="0.25">
      <c r="A67" s="97" t="s">
        <v>344</v>
      </c>
      <c r="B67" s="104" t="str">
        <f t="shared" si="0"/>
        <v>P018106102614</v>
      </c>
      <c r="C67" s="101" t="s">
        <v>6407</v>
      </c>
      <c r="D67" s="101" t="s">
        <v>6408</v>
      </c>
      <c r="E67" s="103">
        <v>56.95</v>
      </c>
      <c r="F67" s="101" t="s">
        <v>2254</v>
      </c>
      <c r="G67" s="101" t="s">
        <v>2255</v>
      </c>
      <c r="H67" s="101" t="s">
        <v>6386</v>
      </c>
      <c r="I67" s="101" t="s">
        <v>6387</v>
      </c>
      <c r="J67" s="128"/>
      <c r="K67" s="101" t="s">
        <v>6332</v>
      </c>
      <c r="L67" s="102">
        <v>43221</v>
      </c>
      <c r="M67" s="102">
        <v>43738</v>
      </c>
      <c r="N67" s="101" t="s">
        <v>6333</v>
      </c>
      <c r="O67" s="101" t="s">
        <v>358</v>
      </c>
    </row>
    <row r="68" spans="1:15" s="97" customFormat="1" x14ac:dyDescent="0.25">
      <c r="A68" s="97" t="s">
        <v>344</v>
      </c>
      <c r="B68" s="104" t="str">
        <f t="shared" si="0"/>
        <v>P018106102984</v>
      </c>
      <c r="C68" s="101" t="s">
        <v>6407</v>
      </c>
      <c r="D68" s="101" t="s">
        <v>6408</v>
      </c>
      <c r="E68" s="103">
        <v>52.48</v>
      </c>
      <c r="F68" s="101" t="s">
        <v>2540</v>
      </c>
      <c r="G68" s="101" t="s">
        <v>2541</v>
      </c>
      <c r="H68" s="101" t="s">
        <v>6390</v>
      </c>
      <c r="I68" s="101" t="s">
        <v>6391</v>
      </c>
      <c r="J68" s="128"/>
      <c r="K68" s="101" t="s">
        <v>6332</v>
      </c>
      <c r="L68" s="102">
        <v>43346</v>
      </c>
      <c r="M68" s="102">
        <v>43738</v>
      </c>
      <c r="N68" s="101" t="s">
        <v>6333</v>
      </c>
      <c r="O68" s="101" t="s">
        <v>358</v>
      </c>
    </row>
    <row r="69" spans="1:15" s="97" customFormat="1" x14ac:dyDescent="0.25">
      <c r="A69" s="97" t="s">
        <v>344</v>
      </c>
      <c r="B69" s="104" t="str">
        <f t="shared" si="0"/>
        <v>P018106103125</v>
      </c>
      <c r="C69" s="101" t="s">
        <v>6407</v>
      </c>
      <c r="D69" s="101" t="s">
        <v>6408</v>
      </c>
      <c r="E69" s="103">
        <v>38.53</v>
      </c>
      <c r="F69" s="101" t="s">
        <v>2658</v>
      </c>
      <c r="G69" s="101" t="s">
        <v>2659</v>
      </c>
      <c r="H69" s="101" t="s">
        <v>6386</v>
      </c>
      <c r="I69" s="101" t="s">
        <v>6387</v>
      </c>
      <c r="J69" s="128"/>
      <c r="K69" s="101" t="s">
        <v>6332</v>
      </c>
      <c r="L69" s="102">
        <v>43346</v>
      </c>
      <c r="M69" s="102">
        <v>43738</v>
      </c>
      <c r="N69" s="101" t="s">
        <v>6333</v>
      </c>
      <c r="O69" s="101" t="s">
        <v>358</v>
      </c>
    </row>
    <row r="70" spans="1:15" s="97" customFormat="1" x14ac:dyDescent="0.25">
      <c r="A70" s="97" t="s">
        <v>344</v>
      </c>
      <c r="B70" s="104" t="str">
        <f t="shared" ref="B70:B133" si="1">CONCATENATE(C70,F70)</f>
        <v>P018106103493</v>
      </c>
      <c r="C70" s="101" t="s">
        <v>6407</v>
      </c>
      <c r="D70" s="101" t="s">
        <v>6408</v>
      </c>
      <c r="E70" s="103">
        <v>45.07</v>
      </c>
      <c r="F70" s="101" t="s">
        <v>6413</v>
      </c>
      <c r="G70" s="101" t="s">
        <v>6414</v>
      </c>
      <c r="H70" s="101" t="s">
        <v>6415</v>
      </c>
      <c r="I70" s="101" t="s">
        <v>6416</v>
      </c>
      <c r="J70" s="128"/>
      <c r="K70" s="101" t="s">
        <v>6332</v>
      </c>
      <c r="L70" s="102">
        <v>43221</v>
      </c>
      <c r="M70" s="102">
        <v>43646</v>
      </c>
      <c r="N70" s="101" t="s">
        <v>6332</v>
      </c>
      <c r="O70" s="101" t="s">
        <v>358</v>
      </c>
    </row>
    <row r="71" spans="1:15" s="97" customFormat="1" x14ac:dyDescent="0.25">
      <c r="A71" s="97" t="s">
        <v>344</v>
      </c>
      <c r="B71" s="104" t="str">
        <f t="shared" si="1"/>
        <v>P018106103525</v>
      </c>
      <c r="C71" s="101" t="s">
        <v>6407</v>
      </c>
      <c r="D71" s="101" t="s">
        <v>6408</v>
      </c>
      <c r="E71" s="103">
        <v>61.5</v>
      </c>
      <c r="F71" s="101" t="s">
        <v>3048</v>
      </c>
      <c r="G71" s="101" t="s">
        <v>3049</v>
      </c>
      <c r="H71" s="101" t="s">
        <v>6390</v>
      </c>
      <c r="I71" s="101" t="s">
        <v>6391</v>
      </c>
      <c r="J71" s="128"/>
      <c r="K71" s="101" t="s">
        <v>6332</v>
      </c>
      <c r="L71" s="102">
        <v>43346</v>
      </c>
      <c r="M71" s="102">
        <v>43738</v>
      </c>
      <c r="N71" s="101" t="s">
        <v>6333</v>
      </c>
      <c r="O71" s="101" t="s">
        <v>358</v>
      </c>
    </row>
    <row r="72" spans="1:15" s="97" customFormat="1" x14ac:dyDescent="0.25">
      <c r="A72" s="97" t="s">
        <v>344</v>
      </c>
      <c r="B72" s="104" t="str">
        <f t="shared" si="1"/>
        <v>P018106103750</v>
      </c>
      <c r="C72" s="101" t="s">
        <v>6407</v>
      </c>
      <c r="D72" s="101" t="s">
        <v>6408</v>
      </c>
      <c r="E72" s="103">
        <v>60.27</v>
      </c>
      <c r="F72" s="101" t="s">
        <v>3224</v>
      </c>
      <c r="G72" s="101" t="s">
        <v>3225</v>
      </c>
      <c r="H72" s="101" t="s">
        <v>6390</v>
      </c>
      <c r="I72" s="101" t="s">
        <v>6391</v>
      </c>
      <c r="J72" s="128"/>
      <c r="K72" s="101" t="s">
        <v>6332</v>
      </c>
      <c r="L72" s="102">
        <v>43221</v>
      </c>
      <c r="M72" s="102">
        <v>43738</v>
      </c>
      <c r="N72" s="101" t="s">
        <v>6333</v>
      </c>
      <c r="O72" s="101" t="s">
        <v>358</v>
      </c>
    </row>
    <row r="73" spans="1:15" s="97" customFormat="1" x14ac:dyDescent="0.25">
      <c r="A73" s="97" t="s">
        <v>344</v>
      </c>
      <c r="B73" s="104" t="str">
        <f t="shared" si="1"/>
        <v>P018106104352</v>
      </c>
      <c r="C73" s="101" t="s">
        <v>6407</v>
      </c>
      <c r="D73" s="101" t="s">
        <v>6408</v>
      </c>
      <c r="E73" s="103">
        <v>53.86</v>
      </c>
      <c r="F73" s="101" t="s">
        <v>3698</v>
      </c>
      <c r="G73" s="101" t="s">
        <v>3699</v>
      </c>
      <c r="H73" s="101" t="s">
        <v>6388</v>
      </c>
      <c r="I73" s="101" t="s">
        <v>6389</v>
      </c>
      <c r="J73" s="128"/>
      <c r="K73" s="101" t="s">
        <v>6332</v>
      </c>
      <c r="L73" s="102">
        <v>43221</v>
      </c>
      <c r="M73" s="102">
        <v>43738</v>
      </c>
      <c r="N73" s="101" t="s">
        <v>6333</v>
      </c>
      <c r="O73" s="101" t="s">
        <v>358</v>
      </c>
    </row>
    <row r="74" spans="1:15" s="97" customFormat="1" x14ac:dyDescent="0.25">
      <c r="A74" s="97" t="s">
        <v>344</v>
      </c>
      <c r="B74" s="104" t="str">
        <f t="shared" si="1"/>
        <v>P018106105089</v>
      </c>
      <c r="C74" s="101" t="s">
        <v>6407</v>
      </c>
      <c r="D74" s="101" t="s">
        <v>6408</v>
      </c>
      <c r="E74" s="103">
        <v>44.65</v>
      </c>
      <c r="F74" s="101" t="s">
        <v>4126</v>
      </c>
      <c r="G74" s="101" t="s">
        <v>4127</v>
      </c>
      <c r="H74" s="101" t="s">
        <v>6417</v>
      </c>
      <c r="I74" s="101" t="s">
        <v>6418</v>
      </c>
      <c r="J74" s="128"/>
      <c r="K74" s="101" t="s">
        <v>6332</v>
      </c>
      <c r="L74" s="102">
        <v>43221</v>
      </c>
      <c r="M74" s="102">
        <v>43738</v>
      </c>
      <c r="N74" s="101" t="s">
        <v>6333</v>
      </c>
      <c r="O74" s="101" t="s">
        <v>358</v>
      </c>
    </row>
    <row r="75" spans="1:15" s="97" customFormat="1" x14ac:dyDescent="0.25">
      <c r="A75" s="97" t="s">
        <v>344</v>
      </c>
      <c r="B75" s="104" t="str">
        <f t="shared" si="1"/>
        <v>P018106105370</v>
      </c>
      <c r="C75" s="101" t="s">
        <v>6407</v>
      </c>
      <c r="D75" s="101" t="s">
        <v>6408</v>
      </c>
      <c r="E75" s="103">
        <v>55.34</v>
      </c>
      <c r="F75" s="101" t="s">
        <v>6419</v>
      </c>
      <c r="G75" s="101" t="s">
        <v>6420</v>
      </c>
      <c r="H75" s="101" t="s">
        <v>6390</v>
      </c>
      <c r="I75" s="101" t="s">
        <v>6391</v>
      </c>
      <c r="J75" s="128"/>
      <c r="K75" s="101" t="s">
        <v>6332</v>
      </c>
      <c r="L75" s="102">
        <v>43221</v>
      </c>
      <c r="M75" s="102">
        <v>43738</v>
      </c>
      <c r="N75" s="101" t="s">
        <v>6333</v>
      </c>
      <c r="O75" s="101" t="s">
        <v>358</v>
      </c>
    </row>
    <row r="76" spans="1:15" s="97" customFormat="1" x14ac:dyDescent="0.25">
      <c r="A76" s="97" t="s">
        <v>344</v>
      </c>
      <c r="B76" s="104" t="str">
        <f t="shared" si="1"/>
        <v>P018106105790</v>
      </c>
      <c r="C76" s="101" t="s">
        <v>6407</v>
      </c>
      <c r="D76" s="101" t="s">
        <v>6408</v>
      </c>
      <c r="E76" s="103">
        <v>53.97</v>
      </c>
      <c r="F76" s="101" t="s">
        <v>4424</v>
      </c>
      <c r="G76" s="101" t="s">
        <v>4425</v>
      </c>
      <c r="H76" s="101" t="s">
        <v>6417</v>
      </c>
      <c r="I76" s="101" t="s">
        <v>6418</v>
      </c>
      <c r="J76" s="128"/>
      <c r="K76" s="101" t="s">
        <v>6332</v>
      </c>
      <c r="L76" s="102">
        <v>43346</v>
      </c>
      <c r="M76" s="102">
        <v>43738</v>
      </c>
      <c r="N76" s="101" t="s">
        <v>6333</v>
      </c>
      <c r="O76" s="101" t="s">
        <v>358</v>
      </c>
    </row>
    <row r="77" spans="1:15" s="97" customFormat="1" x14ac:dyDescent="0.25">
      <c r="A77" s="97" t="s">
        <v>344</v>
      </c>
      <c r="B77" s="104" t="str">
        <f t="shared" si="1"/>
        <v>P018106106038</v>
      </c>
      <c r="C77" s="101" t="s">
        <v>6407</v>
      </c>
      <c r="D77" s="101" t="s">
        <v>6408</v>
      </c>
      <c r="E77" s="103">
        <v>53.86</v>
      </c>
      <c r="F77" s="101" t="s">
        <v>4594</v>
      </c>
      <c r="G77" s="101" t="s">
        <v>4595</v>
      </c>
      <c r="H77" s="101" t="s">
        <v>6421</v>
      </c>
      <c r="I77" s="101" t="s">
        <v>6422</v>
      </c>
      <c r="J77" s="128"/>
      <c r="K77" s="101" t="s">
        <v>6332</v>
      </c>
      <c r="L77" s="102">
        <v>43221</v>
      </c>
      <c r="M77" s="102">
        <v>43738</v>
      </c>
      <c r="N77" s="101" t="s">
        <v>6333</v>
      </c>
      <c r="O77" s="101" t="s">
        <v>358</v>
      </c>
    </row>
    <row r="78" spans="1:15" s="97" customFormat="1" x14ac:dyDescent="0.25">
      <c r="A78" s="97" t="s">
        <v>344</v>
      </c>
      <c r="B78" s="104" t="str">
        <f t="shared" si="1"/>
        <v>P018107100113</v>
      </c>
      <c r="C78" s="101" t="s">
        <v>6423</v>
      </c>
      <c r="D78" s="101" t="s">
        <v>6424</v>
      </c>
      <c r="E78" s="103">
        <v>59.87</v>
      </c>
      <c r="F78" s="101" t="s">
        <v>438</v>
      </c>
      <c r="G78" s="101" t="s">
        <v>439</v>
      </c>
      <c r="H78" s="101" t="s">
        <v>6390</v>
      </c>
      <c r="I78" s="101" t="s">
        <v>6391</v>
      </c>
      <c r="J78" s="128"/>
      <c r="K78" s="101" t="s">
        <v>6332</v>
      </c>
      <c r="L78" s="102">
        <v>43206</v>
      </c>
      <c r="M78" s="102">
        <v>43769</v>
      </c>
      <c r="N78" s="101" t="s">
        <v>6333</v>
      </c>
      <c r="O78" s="101" t="s">
        <v>358</v>
      </c>
    </row>
    <row r="79" spans="1:15" s="97" customFormat="1" x14ac:dyDescent="0.25">
      <c r="A79" s="97" t="s">
        <v>344</v>
      </c>
      <c r="B79" s="104" t="str">
        <f t="shared" si="1"/>
        <v>P018107100736</v>
      </c>
      <c r="C79" s="101" t="s">
        <v>6423</v>
      </c>
      <c r="D79" s="101" t="s">
        <v>6424</v>
      </c>
      <c r="E79" s="103">
        <v>51.57</v>
      </c>
      <c r="F79" s="101" t="s">
        <v>852</v>
      </c>
      <c r="G79" s="101" t="s">
        <v>853</v>
      </c>
      <c r="H79" s="101" t="s">
        <v>6386</v>
      </c>
      <c r="I79" s="101" t="s">
        <v>6387</v>
      </c>
      <c r="J79" s="128"/>
      <c r="K79" s="101" t="s">
        <v>6332</v>
      </c>
      <c r="L79" s="102">
        <v>43206</v>
      </c>
      <c r="M79" s="102">
        <v>43769</v>
      </c>
      <c r="N79" s="101" t="s">
        <v>6333</v>
      </c>
      <c r="O79" s="101" t="s">
        <v>358</v>
      </c>
    </row>
    <row r="80" spans="1:15" s="97" customFormat="1" x14ac:dyDescent="0.25">
      <c r="A80" s="97" t="s">
        <v>344</v>
      </c>
      <c r="B80" s="104" t="str">
        <f t="shared" si="1"/>
        <v>P018107101355</v>
      </c>
      <c r="C80" s="101" t="s">
        <v>6423</v>
      </c>
      <c r="D80" s="101" t="s">
        <v>6424</v>
      </c>
      <c r="E80" s="103">
        <v>41.71</v>
      </c>
      <c r="F80" s="101" t="s">
        <v>1280</v>
      </c>
      <c r="G80" s="101" t="s">
        <v>1281</v>
      </c>
      <c r="H80" s="101" t="s">
        <v>6390</v>
      </c>
      <c r="I80" s="101" t="s">
        <v>6391</v>
      </c>
      <c r="J80" s="128"/>
      <c r="K80" s="101" t="s">
        <v>6332</v>
      </c>
      <c r="L80" s="102">
        <v>43206</v>
      </c>
      <c r="M80" s="102">
        <v>43769</v>
      </c>
      <c r="N80" s="101" t="s">
        <v>6333</v>
      </c>
      <c r="O80" s="101" t="s">
        <v>358</v>
      </c>
    </row>
    <row r="81" spans="1:15" s="97" customFormat="1" x14ac:dyDescent="0.25">
      <c r="A81" s="97" t="s">
        <v>344</v>
      </c>
      <c r="B81" s="104" t="str">
        <f t="shared" si="1"/>
        <v>P018107101662</v>
      </c>
      <c r="C81" s="101" t="s">
        <v>6423</v>
      </c>
      <c r="D81" s="101" t="s">
        <v>6424</v>
      </c>
      <c r="E81" s="103">
        <v>45.94</v>
      </c>
      <c r="F81" s="101" t="s">
        <v>1536</v>
      </c>
      <c r="G81" s="101" t="s">
        <v>1537</v>
      </c>
      <c r="H81" s="101" t="s">
        <v>6386</v>
      </c>
      <c r="I81" s="101" t="s">
        <v>6387</v>
      </c>
      <c r="J81" s="128"/>
      <c r="K81" s="101" t="s">
        <v>6332</v>
      </c>
      <c r="L81" s="102">
        <v>43206</v>
      </c>
      <c r="M81" s="102">
        <v>43769</v>
      </c>
      <c r="N81" s="101" t="s">
        <v>6333</v>
      </c>
      <c r="O81" s="101" t="s">
        <v>358</v>
      </c>
    </row>
    <row r="82" spans="1:15" s="97" customFormat="1" x14ac:dyDescent="0.25">
      <c r="A82" s="97" t="s">
        <v>344</v>
      </c>
      <c r="B82" s="104" t="str">
        <f t="shared" si="1"/>
        <v>P018107101703</v>
      </c>
      <c r="C82" s="101" t="s">
        <v>6423</v>
      </c>
      <c r="D82" s="101" t="s">
        <v>6424</v>
      </c>
      <c r="E82" s="103">
        <v>26.99</v>
      </c>
      <c r="F82" s="101" t="s">
        <v>1586</v>
      </c>
      <c r="G82" s="101" t="s">
        <v>1587</v>
      </c>
      <c r="H82" s="101" t="s">
        <v>6388</v>
      </c>
      <c r="I82" s="101" t="s">
        <v>6389</v>
      </c>
      <c r="J82" s="128"/>
      <c r="K82" s="101" t="s">
        <v>6332</v>
      </c>
      <c r="L82" s="102">
        <v>43206</v>
      </c>
      <c r="M82" s="102">
        <v>43769</v>
      </c>
      <c r="N82" s="101" t="s">
        <v>6333</v>
      </c>
      <c r="O82" s="101" t="s">
        <v>358</v>
      </c>
    </row>
    <row r="83" spans="1:15" s="97" customFormat="1" x14ac:dyDescent="0.25">
      <c r="A83" s="97" t="s">
        <v>344</v>
      </c>
      <c r="B83" s="104" t="str">
        <f t="shared" si="1"/>
        <v>P018107101971</v>
      </c>
      <c r="C83" s="101" t="s">
        <v>6423</v>
      </c>
      <c r="D83" s="101" t="s">
        <v>6424</v>
      </c>
      <c r="E83" s="103">
        <v>58.68</v>
      </c>
      <c r="F83" s="101" t="s">
        <v>1794</v>
      </c>
      <c r="G83" s="101" t="s">
        <v>1795</v>
      </c>
      <c r="H83" s="101" t="s">
        <v>6388</v>
      </c>
      <c r="I83" s="101" t="s">
        <v>6389</v>
      </c>
      <c r="J83" s="128"/>
      <c r="K83" s="101" t="s">
        <v>6332</v>
      </c>
      <c r="L83" s="102">
        <v>43678</v>
      </c>
      <c r="M83" s="102">
        <v>43769</v>
      </c>
      <c r="N83" s="101" t="s">
        <v>6333</v>
      </c>
      <c r="O83" s="101" t="s">
        <v>358</v>
      </c>
    </row>
    <row r="84" spans="1:15" s="97" customFormat="1" x14ac:dyDescent="0.25">
      <c r="A84" s="97" t="s">
        <v>344</v>
      </c>
      <c r="B84" s="104" t="str">
        <f t="shared" si="1"/>
        <v>P018107102076</v>
      </c>
      <c r="C84" s="101" t="s">
        <v>6423</v>
      </c>
      <c r="D84" s="101" t="s">
        <v>6424</v>
      </c>
      <c r="E84" s="103">
        <v>34.96</v>
      </c>
      <c r="F84" s="101" t="s">
        <v>1862</v>
      </c>
      <c r="G84" s="101" t="s">
        <v>1863</v>
      </c>
      <c r="H84" s="101" t="s">
        <v>6390</v>
      </c>
      <c r="I84" s="101" t="s">
        <v>6391</v>
      </c>
      <c r="J84" s="128"/>
      <c r="K84" s="101" t="s">
        <v>6332</v>
      </c>
      <c r="L84" s="102">
        <v>43206</v>
      </c>
      <c r="M84" s="102">
        <v>43769</v>
      </c>
      <c r="N84" s="101" t="s">
        <v>6333</v>
      </c>
      <c r="O84" s="101" t="s">
        <v>358</v>
      </c>
    </row>
    <row r="85" spans="1:15" s="97" customFormat="1" x14ac:dyDescent="0.25">
      <c r="A85" s="97" t="s">
        <v>344</v>
      </c>
      <c r="B85" s="104" t="str">
        <f t="shared" si="1"/>
        <v>P018107103204</v>
      </c>
      <c r="C85" s="101" t="s">
        <v>6423</v>
      </c>
      <c r="D85" s="101" t="s">
        <v>6424</v>
      </c>
      <c r="E85" s="103">
        <v>48.6</v>
      </c>
      <c r="F85" s="101" t="s">
        <v>2738</v>
      </c>
      <c r="G85" s="101" t="s">
        <v>2739</v>
      </c>
      <c r="H85" s="101" t="s">
        <v>6386</v>
      </c>
      <c r="I85" s="101" t="s">
        <v>6387</v>
      </c>
      <c r="J85" s="128"/>
      <c r="K85" s="101" t="s">
        <v>6332</v>
      </c>
      <c r="L85" s="102">
        <v>43206</v>
      </c>
      <c r="M85" s="102">
        <v>43769</v>
      </c>
      <c r="N85" s="101" t="s">
        <v>6333</v>
      </c>
      <c r="O85" s="101" t="s">
        <v>358</v>
      </c>
    </row>
    <row r="86" spans="1:15" s="97" customFormat="1" x14ac:dyDescent="0.25">
      <c r="A86" s="97" t="s">
        <v>344</v>
      </c>
      <c r="B86" s="104" t="str">
        <f t="shared" si="1"/>
        <v>P018107104352</v>
      </c>
      <c r="C86" s="101" t="s">
        <v>6423</v>
      </c>
      <c r="D86" s="101" t="s">
        <v>6424</v>
      </c>
      <c r="E86" s="103">
        <v>53.86</v>
      </c>
      <c r="F86" s="101" t="s">
        <v>3698</v>
      </c>
      <c r="G86" s="101" t="s">
        <v>3699</v>
      </c>
      <c r="H86" s="101" t="s">
        <v>6388</v>
      </c>
      <c r="I86" s="101" t="s">
        <v>6389</v>
      </c>
      <c r="J86" s="128"/>
      <c r="K86" s="101" t="s">
        <v>6332</v>
      </c>
      <c r="L86" s="102">
        <v>43206</v>
      </c>
      <c r="M86" s="102">
        <v>43769</v>
      </c>
      <c r="N86" s="101" t="s">
        <v>6333</v>
      </c>
      <c r="O86" s="101" t="s">
        <v>358</v>
      </c>
    </row>
    <row r="87" spans="1:15" s="97" customFormat="1" x14ac:dyDescent="0.25">
      <c r="A87" s="97" t="s">
        <v>344</v>
      </c>
      <c r="B87" s="104" t="str">
        <f t="shared" si="1"/>
        <v>P018107104761</v>
      </c>
      <c r="C87" s="101" t="s">
        <v>6423</v>
      </c>
      <c r="D87" s="101" t="s">
        <v>6424</v>
      </c>
      <c r="E87" s="103">
        <v>53.81</v>
      </c>
      <c r="F87" s="101" t="s">
        <v>3956</v>
      </c>
      <c r="G87" s="101" t="s">
        <v>3957</v>
      </c>
      <c r="H87" s="101" t="s">
        <v>6421</v>
      </c>
      <c r="I87" s="101" t="s">
        <v>6422</v>
      </c>
      <c r="J87" s="128"/>
      <c r="K87" s="101" t="s">
        <v>6332</v>
      </c>
      <c r="L87" s="102">
        <v>43206</v>
      </c>
      <c r="M87" s="102">
        <v>43769</v>
      </c>
      <c r="N87" s="101" t="s">
        <v>6333</v>
      </c>
      <c r="O87" s="101" t="s">
        <v>358</v>
      </c>
    </row>
    <row r="88" spans="1:15" s="97" customFormat="1" x14ac:dyDescent="0.25">
      <c r="A88" s="97" t="s">
        <v>344</v>
      </c>
      <c r="B88" s="104" t="str">
        <f t="shared" si="1"/>
        <v>P018107105600</v>
      </c>
      <c r="C88" s="101" t="s">
        <v>6423</v>
      </c>
      <c r="D88" s="101" t="s">
        <v>6424</v>
      </c>
      <c r="E88" s="103">
        <v>41.73</v>
      </c>
      <c r="F88" s="101" t="s">
        <v>4312</v>
      </c>
      <c r="G88" s="101" t="s">
        <v>4313</v>
      </c>
      <c r="H88" s="101" t="s">
        <v>6390</v>
      </c>
      <c r="I88" s="101" t="s">
        <v>6391</v>
      </c>
      <c r="J88" s="128"/>
      <c r="K88" s="101" t="s">
        <v>6332</v>
      </c>
      <c r="L88" s="102">
        <v>43206</v>
      </c>
      <c r="M88" s="102">
        <v>43769</v>
      </c>
      <c r="N88" s="101" t="s">
        <v>6333</v>
      </c>
      <c r="O88" s="101" t="s">
        <v>358</v>
      </c>
    </row>
    <row r="89" spans="1:15" s="97" customFormat="1" x14ac:dyDescent="0.25">
      <c r="A89" s="97" t="s">
        <v>344</v>
      </c>
      <c r="B89" s="104" t="str">
        <f t="shared" si="1"/>
        <v>P018107107829</v>
      </c>
      <c r="C89" s="101" t="s">
        <v>6423</v>
      </c>
      <c r="D89" s="101" t="s">
        <v>6424</v>
      </c>
      <c r="E89" s="103">
        <v>21.66</v>
      </c>
      <c r="F89" s="101" t="s">
        <v>6425</v>
      </c>
      <c r="G89" s="101" t="s">
        <v>6426</v>
      </c>
      <c r="H89" s="101" t="s">
        <v>6390</v>
      </c>
      <c r="I89" s="101" t="s">
        <v>6391</v>
      </c>
      <c r="J89" s="128"/>
      <c r="K89" s="101" t="s">
        <v>6332</v>
      </c>
      <c r="L89" s="102">
        <v>43570</v>
      </c>
      <c r="M89" s="102">
        <v>43709</v>
      </c>
      <c r="N89" s="101" t="s">
        <v>6333</v>
      </c>
      <c r="O89" s="101" t="s">
        <v>358</v>
      </c>
    </row>
    <row r="90" spans="1:15" s="97" customFormat="1" x14ac:dyDescent="0.25">
      <c r="A90" s="97" t="s">
        <v>344</v>
      </c>
      <c r="B90" s="104" t="str">
        <f t="shared" si="1"/>
        <v>P018107107830</v>
      </c>
      <c r="C90" s="101" t="s">
        <v>6423</v>
      </c>
      <c r="D90" s="101" t="s">
        <v>6424</v>
      </c>
      <c r="E90" s="103">
        <v>21.66</v>
      </c>
      <c r="F90" s="101" t="s">
        <v>6427</v>
      </c>
      <c r="G90" s="101" t="s">
        <v>6428</v>
      </c>
      <c r="H90" s="101" t="s">
        <v>6390</v>
      </c>
      <c r="I90" s="101" t="s">
        <v>6391</v>
      </c>
      <c r="J90" s="128"/>
      <c r="K90" s="101" t="s">
        <v>6332</v>
      </c>
      <c r="L90" s="102">
        <v>43570</v>
      </c>
      <c r="M90" s="102">
        <v>43709</v>
      </c>
      <c r="N90" s="101" t="s">
        <v>6333</v>
      </c>
      <c r="O90" s="101" t="s">
        <v>358</v>
      </c>
    </row>
    <row r="91" spans="1:15" s="97" customFormat="1" x14ac:dyDescent="0.25">
      <c r="A91" s="97" t="s">
        <v>344</v>
      </c>
      <c r="B91" s="104" t="str">
        <f t="shared" si="1"/>
        <v>P018109102078</v>
      </c>
      <c r="C91" s="101" t="s">
        <v>6429</v>
      </c>
      <c r="D91" s="101" t="s">
        <v>6430</v>
      </c>
      <c r="E91" s="103">
        <v>42.46</v>
      </c>
      <c r="F91" s="101" t="s">
        <v>1864</v>
      </c>
      <c r="G91" s="101" t="s">
        <v>1865</v>
      </c>
      <c r="H91" s="101" t="s">
        <v>6392</v>
      </c>
      <c r="I91" s="101" t="s">
        <v>6393</v>
      </c>
      <c r="J91" s="128">
        <v>188310</v>
      </c>
      <c r="K91" s="101" t="s">
        <v>6333</v>
      </c>
      <c r="L91" s="102">
        <v>43465</v>
      </c>
      <c r="M91" s="102">
        <v>43646</v>
      </c>
      <c r="N91" s="101" t="s">
        <v>6333</v>
      </c>
      <c r="O91" s="101" t="s">
        <v>358</v>
      </c>
    </row>
    <row r="92" spans="1:15" s="97" customFormat="1" x14ac:dyDescent="0.25">
      <c r="A92" s="97" t="s">
        <v>344</v>
      </c>
      <c r="B92" s="104" t="str">
        <f t="shared" si="1"/>
        <v>P018109400005017</v>
      </c>
      <c r="C92" s="101" t="s">
        <v>6429</v>
      </c>
      <c r="D92" s="101" t="s">
        <v>6430</v>
      </c>
      <c r="E92" s="103">
        <v>0.01</v>
      </c>
      <c r="F92" s="101" t="s">
        <v>6081</v>
      </c>
      <c r="G92" s="101" t="s">
        <v>6082</v>
      </c>
      <c r="H92" s="101" t="s">
        <v>6405</v>
      </c>
      <c r="I92" s="101" t="s">
        <v>6406</v>
      </c>
      <c r="J92" s="128">
        <v>188300</v>
      </c>
      <c r="K92" s="101" t="s">
        <v>6333</v>
      </c>
      <c r="L92" s="102">
        <v>43252</v>
      </c>
      <c r="M92" s="102">
        <v>43646</v>
      </c>
      <c r="N92" s="101" t="s">
        <v>6333</v>
      </c>
      <c r="O92" s="101" t="s">
        <v>358</v>
      </c>
    </row>
    <row r="93" spans="1:15" s="97" customFormat="1" x14ac:dyDescent="0.25">
      <c r="A93" s="97" t="s">
        <v>344</v>
      </c>
      <c r="B93" s="104" t="str">
        <f t="shared" si="1"/>
        <v>P018110103339</v>
      </c>
      <c r="C93" s="101" t="s">
        <v>6431</v>
      </c>
      <c r="D93" s="101" t="s">
        <v>6432</v>
      </c>
      <c r="E93" s="103">
        <v>51.96</v>
      </c>
      <c r="F93" s="101" t="s">
        <v>2892</v>
      </c>
      <c r="G93" s="101" t="s">
        <v>2893</v>
      </c>
      <c r="H93" s="101" t="s">
        <v>6374</v>
      </c>
      <c r="I93" s="101" t="s">
        <v>6375</v>
      </c>
      <c r="J93" s="128"/>
      <c r="K93" s="101" t="s">
        <v>6332</v>
      </c>
      <c r="L93" s="102">
        <v>43344</v>
      </c>
      <c r="M93" s="102">
        <v>43708</v>
      </c>
      <c r="N93" s="101" t="s">
        <v>6332</v>
      </c>
      <c r="O93" s="101" t="s">
        <v>358</v>
      </c>
    </row>
    <row r="94" spans="1:15" s="97" customFormat="1" x14ac:dyDescent="0.25">
      <c r="A94" s="97" t="s">
        <v>344</v>
      </c>
      <c r="B94" s="104" t="str">
        <f t="shared" si="1"/>
        <v>P018110104855</v>
      </c>
      <c r="C94" s="101" t="s">
        <v>6431</v>
      </c>
      <c r="D94" s="101" t="s">
        <v>6432</v>
      </c>
      <c r="E94" s="103">
        <v>52.3</v>
      </c>
      <c r="F94" s="101" t="s">
        <v>4048</v>
      </c>
      <c r="G94" s="101" t="s">
        <v>4049</v>
      </c>
      <c r="H94" s="101" t="s">
        <v>6390</v>
      </c>
      <c r="I94" s="101" t="s">
        <v>6391</v>
      </c>
      <c r="J94" s="128"/>
      <c r="K94" s="101" t="s">
        <v>6332</v>
      </c>
      <c r="L94" s="102">
        <v>43344</v>
      </c>
      <c r="M94" s="102">
        <v>43708</v>
      </c>
      <c r="N94" s="101" t="s">
        <v>6333</v>
      </c>
      <c r="O94" s="101" t="s">
        <v>358</v>
      </c>
    </row>
    <row r="95" spans="1:15" s="97" customFormat="1" x14ac:dyDescent="0.25">
      <c r="A95" s="97" t="s">
        <v>344</v>
      </c>
      <c r="B95" s="104" t="str">
        <f t="shared" si="1"/>
        <v>P018110106153</v>
      </c>
      <c r="C95" s="101" t="s">
        <v>6431</v>
      </c>
      <c r="D95" s="101" t="s">
        <v>6432</v>
      </c>
      <c r="E95" s="103">
        <v>53.31</v>
      </c>
      <c r="F95" s="101" t="s">
        <v>4646</v>
      </c>
      <c r="G95" s="101" t="s">
        <v>4647</v>
      </c>
      <c r="H95" s="101" t="s">
        <v>6390</v>
      </c>
      <c r="I95" s="101" t="s">
        <v>6391</v>
      </c>
      <c r="J95" s="128">
        <v>188300</v>
      </c>
      <c r="K95" s="101" t="s">
        <v>6333</v>
      </c>
      <c r="L95" s="102">
        <v>43344</v>
      </c>
      <c r="M95" s="102">
        <v>43708</v>
      </c>
      <c r="N95" s="101" t="s">
        <v>6333</v>
      </c>
      <c r="O95" s="101" t="s">
        <v>358</v>
      </c>
    </row>
    <row r="96" spans="1:15" s="97" customFormat="1" x14ac:dyDescent="0.25">
      <c r="A96" s="97" t="s">
        <v>344</v>
      </c>
      <c r="B96" s="104" t="str">
        <f t="shared" si="1"/>
        <v>P018110106544</v>
      </c>
      <c r="C96" s="101" t="s">
        <v>6431</v>
      </c>
      <c r="D96" s="101" t="s">
        <v>6432</v>
      </c>
      <c r="E96" s="103">
        <v>30.54</v>
      </c>
      <c r="F96" s="101" t="s">
        <v>4870</v>
      </c>
      <c r="G96" s="101" t="s">
        <v>4871</v>
      </c>
      <c r="H96" s="101" t="s">
        <v>6433</v>
      </c>
      <c r="I96" s="101" t="s">
        <v>6434</v>
      </c>
      <c r="J96" s="128"/>
      <c r="K96" s="101" t="s">
        <v>6332</v>
      </c>
      <c r="L96" s="102">
        <v>43344</v>
      </c>
      <c r="M96" s="102">
        <v>43708</v>
      </c>
      <c r="N96" s="101" t="s">
        <v>6333</v>
      </c>
      <c r="O96" s="101" t="s">
        <v>358</v>
      </c>
    </row>
    <row r="97" spans="1:15" s="97" customFormat="1" x14ac:dyDescent="0.25">
      <c r="A97" s="97" t="s">
        <v>344</v>
      </c>
      <c r="B97" s="104" t="str">
        <f t="shared" si="1"/>
        <v>P018110107397</v>
      </c>
      <c r="C97" s="101" t="s">
        <v>6431</v>
      </c>
      <c r="D97" s="101" t="s">
        <v>6432</v>
      </c>
      <c r="E97" s="103">
        <v>4.5999999999999996</v>
      </c>
      <c r="F97" s="101" t="s">
        <v>6435</v>
      </c>
      <c r="G97" s="101" t="s">
        <v>6436</v>
      </c>
      <c r="H97" s="101" t="s">
        <v>6392</v>
      </c>
      <c r="I97" s="101" t="s">
        <v>6393</v>
      </c>
      <c r="J97" s="128"/>
      <c r="K97" s="101" t="s">
        <v>6332</v>
      </c>
      <c r="L97" s="102">
        <v>43451</v>
      </c>
      <c r="M97" s="102">
        <v>43639</v>
      </c>
      <c r="N97" s="101" t="s">
        <v>6333</v>
      </c>
      <c r="O97" s="101" t="s">
        <v>358</v>
      </c>
    </row>
    <row r="98" spans="1:15" s="97" customFormat="1" x14ac:dyDescent="0.25">
      <c r="A98" s="97" t="s">
        <v>344</v>
      </c>
      <c r="B98" s="104" t="str">
        <f t="shared" si="1"/>
        <v>P018110400005017</v>
      </c>
      <c r="C98" s="101" t="s">
        <v>6431</v>
      </c>
      <c r="D98" s="101" t="s">
        <v>6432</v>
      </c>
      <c r="E98" s="103">
        <v>0.01</v>
      </c>
      <c r="F98" s="101" t="s">
        <v>6081</v>
      </c>
      <c r="G98" s="101" t="s">
        <v>6082</v>
      </c>
      <c r="H98" s="101" t="s">
        <v>6405</v>
      </c>
      <c r="I98" s="101" t="s">
        <v>6406</v>
      </c>
      <c r="J98" s="128">
        <v>188300</v>
      </c>
      <c r="K98" s="101" t="s">
        <v>6333</v>
      </c>
      <c r="L98" s="102">
        <v>43344</v>
      </c>
      <c r="M98" s="102">
        <v>43708</v>
      </c>
      <c r="N98" s="101" t="s">
        <v>6333</v>
      </c>
      <c r="O98" s="101" t="s">
        <v>358</v>
      </c>
    </row>
    <row r="99" spans="1:15" s="97" customFormat="1" x14ac:dyDescent="0.25">
      <c r="A99" s="97" t="s">
        <v>344</v>
      </c>
      <c r="B99" s="104" t="str">
        <f t="shared" si="1"/>
        <v>P018111100319</v>
      </c>
      <c r="C99" s="101" t="s">
        <v>6437</v>
      </c>
      <c r="D99" s="101" t="s">
        <v>6438</v>
      </c>
      <c r="E99" s="103">
        <v>61.39</v>
      </c>
      <c r="F99" s="101" t="s">
        <v>562</v>
      </c>
      <c r="G99" s="101" t="s">
        <v>563</v>
      </c>
      <c r="H99" s="101" t="s">
        <v>6421</v>
      </c>
      <c r="I99" s="101" t="s">
        <v>6422</v>
      </c>
      <c r="J99" s="128"/>
      <c r="K99" s="101" t="s">
        <v>6332</v>
      </c>
      <c r="L99" s="102">
        <v>43346</v>
      </c>
      <c r="M99" s="102">
        <v>73050</v>
      </c>
      <c r="N99" s="101" t="s">
        <v>6333</v>
      </c>
      <c r="O99" s="101" t="s">
        <v>389</v>
      </c>
    </row>
    <row r="100" spans="1:15" s="97" customFormat="1" x14ac:dyDescent="0.25">
      <c r="A100" s="97" t="s">
        <v>344</v>
      </c>
      <c r="B100" s="104" t="str">
        <f t="shared" si="1"/>
        <v>P018111100595</v>
      </c>
      <c r="C100" s="101" t="s">
        <v>6437</v>
      </c>
      <c r="D100" s="101" t="s">
        <v>6438</v>
      </c>
      <c r="E100" s="103">
        <v>53.67</v>
      </c>
      <c r="F100" s="101" t="s">
        <v>760</v>
      </c>
      <c r="G100" s="101" t="s">
        <v>761</v>
      </c>
      <c r="H100" s="101" t="s">
        <v>6421</v>
      </c>
      <c r="I100" s="101" t="s">
        <v>6422</v>
      </c>
      <c r="J100" s="128"/>
      <c r="K100" s="101" t="s">
        <v>6332</v>
      </c>
      <c r="L100" s="102">
        <v>43346</v>
      </c>
      <c r="M100" s="102">
        <v>44445</v>
      </c>
      <c r="N100" s="101" t="s">
        <v>6333</v>
      </c>
      <c r="O100" s="101" t="s">
        <v>389</v>
      </c>
    </row>
    <row r="101" spans="1:15" s="97" customFormat="1" x14ac:dyDescent="0.25">
      <c r="A101" s="97" t="s">
        <v>344</v>
      </c>
      <c r="B101" s="104" t="str">
        <f t="shared" si="1"/>
        <v>P018111101406</v>
      </c>
      <c r="C101" s="101" t="s">
        <v>6437</v>
      </c>
      <c r="D101" s="101" t="s">
        <v>6438</v>
      </c>
      <c r="E101" s="103">
        <v>31.4</v>
      </c>
      <c r="F101" s="101" t="s">
        <v>1314</v>
      </c>
      <c r="G101" s="101" t="s">
        <v>1315</v>
      </c>
      <c r="H101" s="101" t="s">
        <v>6433</v>
      </c>
      <c r="I101" s="101" t="s">
        <v>6434</v>
      </c>
      <c r="J101" s="128"/>
      <c r="K101" s="101" t="s">
        <v>6332</v>
      </c>
      <c r="L101" s="102">
        <v>43346</v>
      </c>
      <c r="M101" s="102">
        <v>43769</v>
      </c>
      <c r="N101" s="101" t="s">
        <v>6333</v>
      </c>
      <c r="O101" s="101" t="s">
        <v>389</v>
      </c>
    </row>
    <row r="102" spans="1:15" s="97" customFormat="1" x14ac:dyDescent="0.25">
      <c r="A102" s="97" t="s">
        <v>344</v>
      </c>
      <c r="B102" s="104" t="str">
        <f t="shared" si="1"/>
        <v>P018111102937</v>
      </c>
      <c r="C102" s="101" t="s">
        <v>6437</v>
      </c>
      <c r="D102" s="101" t="s">
        <v>6438</v>
      </c>
      <c r="E102" s="103">
        <v>62.16</v>
      </c>
      <c r="F102" s="101" t="s">
        <v>2486</v>
      </c>
      <c r="G102" s="101" t="s">
        <v>2487</v>
      </c>
      <c r="H102" s="101" t="s">
        <v>6417</v>
      </c>
      <c r="I102" s="101" t="s">
        <v>6418</v>
      </c>
      <c r="J102" s="128"/>
      <c r="K102" s="101" t="s">
        <v>6332</v>
      </c>
      <c r="L102" s="102">
        <v>43346</v>
      </c>
      <c r="M102" s="102">
        <v>43739</v>
      </c>
      <c r="N102" s="101" t="s">
        <v>6333</v>
      </c>
      <c r="O102" s="101" t="s">
        <v>389</v>
      </c>
    </row>
    <row r="103" spans="1:15" s="97" customFormat="1" x14ac:dyDescent="0.25">
      <c r="A103" s="97" t="s">
        <v>344</v>
      </c>
      <c r="B103" s="104" t="str">
        <f t="shared" si="1"/>
        <v>P018111102983</v>
      </c>
      <c r="C103" s="101" t="s">
        <v>6437</v>
      </c>
      <c r="D103" s="101" t="s">
        <v>6438</v>
      </c>
      <c r="E103" s="103">
        <v>48.63</v>
      </c>
      <c r="F103" s="101" t="s">
        <v>2538</v>
      </c>
      <c r="G103" s="101" t="s">
        <v>2539</v>
      </c>
      <c r="H103" s="101" t="s">
        <v>6390</v>
      </c>
      <c r="I103" s="101" t="s">
        <v>6391</v>
      </c>
      <c r="J103" s="128"/>
      <c r="K103" s="101" t="s">
        <v>6332</v>
      </c>
      <c r="L103" s="102">
        <v>43346</v>
      </c>
      <c r="M103" s="102">
        <v>44445</v>
      </c>
      <c r="N103" s="101" t="s">
        <v>6333</v>
      </c>
      <c r="O103" s="101" t="s">
        <v>389</v>
      </c>
    </row>
    <row r="104" spans="1:15" s="97" customFormat="1" x14ac:dyDescent="0.25">
      <c r="A104" s="97" t="s">
        <v>344</v>
      </c>
      <c r="B104" s="104" t="str">
        <f t="shared" si="1"/>
        <v>P018111103345</v>
      </c>
      <c r="C104" s="101" t="s">
        <v>6437</v>
      </c>
      <c r="D104" s="101" t="s">
        <v>6438</v>
      </c>
      <c r="E104" s="103">
        <v>54.37</v>
      </c>
      <c r="F104" s="101" t="s">
        <v>2898</v>
      </c>
      <c r="G104" s="101" t="s">
        <v>2899</v>
      </c>
      <c r="H104" s="101" t="s">
        <v>6417</v>
      </c>
      <c r="I104" s="101" t="s">
        <v>6418</v>
      </c>
      <c r="J104" s="128"/>
      <c r="K104" s="101" t="s">
        <v>6332</v>
      </c>
      <c r="L104" s="102">
        <v>43346</v>
      </c>
      <c r="M104" s="102">
        <v>43890</v>
      </c>
      <c r="N104" s="101" t="s">
        <v>6333</v>
      </c>
      <c r="O104" s="101" t="s">
        <v>389</v>
      </c>
    </row>
    <row r="105" spans="1:15" s="97" customFormat="1" x14ac:dyDescent="0.25">
      <c r="A105" s="97" t="s">
        <v>344</v>
      </c>
      <c r="B105" s="104" t="str">
        <f t="shared" si="1"/>
        <v>P018111104759</v>
      </c>
      <c r="C105" s="101" t="s">
        <v>6437</v>
      </c>
      <c r="D105" s="101" t="s">
        <v>6438</v>
      </c>
      <c r="E105" s="103">
        <v>61.21</v>
      </c>
      <c r="F105" s="101" t="s">
        <v>3954</v>
      </c>
      <c r="G105" s="101" t="s">
        <v>3955</v>
      </c>
      <c r="H105" s="101" t="s">
        <v>6386</v>
      </c>
      <c r="I105" s="101" t="s">
        <v>6387</v>
      </c>
      <c r="J105" s="128"/>
      <c r="K105" s="101" t="s">
        <v>6332</v>
      </c>
      <c r="L105" s="102">
        <v>43346</v>
      </c>
      <c r="M105" s="102">
        <v>44445</v>
      </c>
      <c r="N105" s="101" t="s">
        <v>6333</v>
      </c>
      <c r="O105" s="101" t="s">
        <v>389</v>
      </c>
    </row>
    <row r="106" spans="1:15" s="97" customFormat="1" x14ac:dyDescent="0.25">
      <c r="A106" s="97" t="s">
        <v>344</v>
      </c>
      <c r="B106" s="104" t="str">
        <f t="shared" si="1"/>
        <v>P018111104761</v>
      </c>
      <c r="C106" s="101" t="s">
        <v>6437</v>
      </c>
      <c r="D106" s="101" t="s">
        <v>6438</v>
      </c>
      <c r="E106" s="103">
        <v>53.81</v>
      </c>
      <c r="F106" s="101" t="s">
        <v>3956</v>
      </c>
      <c r="G106" s="101" t="s">
        <v>3957</v>
      </c>
      <c r="H106" s="101" t="s">
        <v>6421</v>
      </c>
      <c r="I106" s="101" t="s">
        <v>6422</v>
      </c>
      <c r="J106" s="128"/>
      <c r="K106" s="101" t="s">
        <v>6332</v>
      </c>
      <c r="L106" s="102">
        <v>43346</v>
      </c>
      <c r="M106" s="102">
        <v>44255</v>
      </c>
      <c r="N106" s="101" t="s">
        <v>6333</v>
      </c>
      <c r="O106" s="101" t="s">
        <v>389</v>
      </c>
    </row>
    <row r="107" spans="1:15" s="97" customFormat="1" x14ac:dyDescent="0.25">
      <c r="A107" s="97" t="s">
        <v>344</v>
      </c>
      <c r="B107" s="104" t="str">
        <f t="shared" si="1"/>
        <v>P018111105599</v>
      </c>
      <c r="C107" s="101" t="s">
        <v>6437</v>
      </c>
      <c r="D107" s="101" t="s">
        <v>6438</v>
      </c>
      <c r="E107" s="103">
        <v>44.42</v>
      </c>
      <c r="F107" s="101" t="s">
        <v>4310</v>
      </c>
      <c r="G107" s="101" t="s">
        <v>4311</v>
      </c>
      <c r="H107" s="101" t="s">
        <v>6421</v>
      </c>
      <c r="I107" s="101" t="s">
        <v>6422</v>
      </c>
      <c r="J107" s="128"/>
      <c r="K107" s="101" t="s">
        <v>6332</v>
      </c>
      <c r="L107" s="102">
        <v>43346</v>
      </c>
      <c r="M107" s="102">
        <v>44255</v>
      </c>
      <c r="N107" s="101" t="s">
        <v>6333</v>
      </c>
      <c r="O107" s="101" t="s">
        <v>389</v>
      </c>
    </row>
    <row r="108" spans="1:15" s="97" customFormat="1" x14ac:dyDescent="0.25">
      <c r="A108" s="97" t="s">
        <v>344</v>
      </c>
      <c r="B108" s="104" t="str">
        <f t="shared" si="1"/>
        <v>P018111105946</v>
      </c>
      <c r="C108" s="101" t="s">
        <v>6437</v>
      </c>
      <c r="D108" s="101" t="s">
        <v>6438</v>
      </c>
      <c r="E108" s="103">
        <v>30.63</v>
      </c>
      <c r="F108" s="101" t="s">
        <v>4534</v>
      </c>
      <c r="G108" s="101" t="s">
        <v>4535</v>
      </c>
      <c r="H108" s="101" t="s">
        <v>6433</v>
      </c>
      <c r="I108" s="101" t="s">
        <v>6434</v>
      </c>
      <c r="J108" s="128"/>
      <c r="K108" s="101" t="s">
        <v>6332</v>
      </c>
      <c r="L108" s="102">
        <v>43346</v>
      </c>
      <c r="M108" s="102">
        <v>43890</v>
      </c>
      <c r="N108" s="101" t="s">
        <v>6333</v>
      </c>
      <c r="O108" s="101" t="s">
        <v>389</v>
      </c>
    </row>
    <row r="109" spans="1:15" s="97" customFormat="1" x14ac:dyDescent="0.25">
      <c r="A109" s="97" t="s">
        <v>344</v>
      </c>
      <c r="B109" s="104" t="str">
        <f t="shared" si="1"/>
        <v>P018111106506</v>
      </c>
      <c r="C109" s="101" t="s">
        <v>6437</v>
      </c>
      <c r="D109" s="101" t="s">
        <v>6438</v>
      </c>
      <c r="E109" s="103">
        <v>39.71</v>
      </c>
      <c r="F109" s="101" t="s">
        <v>6439</v>
      </c>
      <c r="G109" s="101" t="s">
        <v>6440</v>
      </c>
      <c r="H109" s="101" t="s">
        <v>6421</v>
      </c>
      <c r="I109" s="101" t="s">
        <v>6422</v>
      </c>
      <c r="J109" s="128"/>
      <c r="K109" s="101" t="s">
        <v>6332</v>
      </c>
      <c r="L109" s="102">
        <v>43346</v>
      </c>
      <c r="M109" s="102">
        <v>43604</v>
      </c>
      <c r="N109" s="101" t="s">
        <v>6333</v>
      </c>
      <c r="O109" s="101" t="s">
        <v>389</v>
      </c>
    </row>
    <row r="110" spans="1:15" s="97" customFormat="1" x14ac:dyDescent="0.25">
      <c r="A110" s="97" t="s">
        <v>344</v>
      </c>
      <c r="B110" s="104" t="str">
        <f t="shared" si="1"/>
        <v>P018111106633</v>
      </c>
      <c r="C110" s="101" t="s">
        <v>6437</v>
      </c>
      <c r="D110" s="101" t="s">
        <v>6438</v>
      </c>
      <c r="E110" s="103">
        <v>41.6</v>
      </c>
      <c r="F110" s="101" t="s">
        <v>4934</v>
      </c>
      <c r="G110" s="101" t="s">
        <v>4935</v>
      </c>
      <c r="H110" s="101" t="s">
        <v>6421</v>
      </c>
      <c r="I110" s="101" t="s">
        <v>6422</v>
      </c>
      <c r="J110" s="128"/>
      <c r="K110" s="101" t="s">
        <v>6332</v>
      </c>
      <c r="L110" s="102">
        <v>43346</v>
      </c>
      <c r="M110" s="102">
        <v>44445</v>
      </c>
      <c r="N110" s="101" t="s">
        <v>6333</v>
      </c>
      <c r="O110" s="101" t="s">
        <v>389</v>
      </c>
    </row>
    <row r="111" spans="1:15" s="97" customFormat="1" x14ac:dyDescent="0.25">
      <c r="A111" s="97" t="s">
        <v>344</v>
      </c>
      <c r="B111" s="104" t="str">
        <f t="shared" si="1"/>
        <v>P018112100689</v>
      </c>
      <c r="C111" s="101" t="s">
        <v>6441</v>
      </c>
      <c r="D111" s="101" t="s">
        <v>6442</v>
      </c>
      <c r="E111" s="103">
        <v>52.75</v>
      </c>
      <c r="F111" s="101" t="s">
        <v>828</v>
      </c>
      <c r="G111" s="101" t="s">
        <v>829</v>
      </c>
      <c r="H111" s="101" t="s">
        <v>6386</v>
      </c>
      <c r="I111" s="101" t="s">
        <v>6387</v>
      </c>
      <c r="J111" s="128"/>
      <c r="K111" s="101" t="s">
        <v>6332</v>
      </c>
      <c r="L111" s="102">
        <v>43346</v>
      </c>
      <c r="M111" s="102">
        <v>43861</v>
      </c>
      <c r="N111" s="101" t="s">
        <v>6333</v>
      </c>
      <c r="O111" s="101" t="s">
        <v>389</v>
      </c>
    </row>
    <row r="112" spans="1:15" s="97" customFormat="1" x14ac:dyDescent="0.25">
      <c r="A112" s="97" t="s">
        <v>344</v>
      </c>
      <c r="B112" s="104" t="str">
        <f t="shared" si="1"/>
        <v>P018112101115</v>
      </c>
      <c r="C112" s="101" t="s">
        <v>6441</v>
      </c>
      <c r="D112" s="101" t="s">
        <v>6442</v>
      </c>
      <c r="E112" s="103">
        <v>53.81</v>
      </c>
      <c r="F112" s="101" t="s">
        <v>1118</v>
      </c>
      <c r="G112" s="101" t="s">
        <v>1119</v>
      </c>
      <c r="H112" s="101" t="s">
        <v>6417</v>
      </c>
      <c r="I112" s="101" t="s">
        <v>6418</v>
      </c>
      <c r="J112" s="128"/>
      <c r="K112" s="101" t="s">
        <v>6332</v>
      </c>
      <c r="L112" s="102">
        <v>43346</v>
      </c>
      <c r="M112" s="102">
        <v>73050</v>
      </c>
      <c r="N112" s="101" t="s">
        <v>6333</v>
      </c>
      <c r="O112" s="101" t="s">
        <v>389</v>
      </c>
    </row>
    <row r="113" spans="1:15" s="97" customFormat="1" x14ac:dyDescent="0.25">
      <c r="A113" s="97" t="s">
        <v>344</v>
      </c>
      <c r="B113" s="104" t="str">
        <f t="shared" si="1"/>
        <v>P018112101441</v>
      </c>
      <c r="C113" s="101" t="s">
        <v>6441</v>
      </c>
      <c r="D113" s="101" t="s">
        <v>6442</v>
      </c>
      <c r="E113" s="103">
        <v>38.57</v>
      </c>
      <c r="F113" s="101" t="s">
        <v>1342</v>
      </c>
      <c r="G113" s="101" t="s">
        <v>1343</v>
      </c>
      <c r="H113" s="101" t="s">
        <v>6417</v>
      </c>
      <c r="I113" s="101" t="s">
        <v>6418</v>
      </c>
      <c r="J113" s="128"/>
      <c r="K113" s="101" t="s">
        <v>6332</v>
      </c>
      <c r="L113" s="102">
        <v>43346</v>
      </c>
      <c r="M113" s="102">
        <v>44469</v>
      </c>
      <c r="N113" s="101" t="s">
        <v>6333</v>
      </c>
      <c r="O113" s="101" t="s">
        <v>389</v>
      </c>
    </row>
    <row r="114" spans="1:15" s="97" customFormat="1" x14ac:dyDescent="0.25">
      <c r="A114" s="97" t="s">
        <v>344</v>
      </c>
      <c r="B114" s="104" t="str">
        <f t="shared" si="1"/>
        <v>P018112101608</v>
      </c>
      <c r="C114" s="101" t="s">
        <v>6441</v>
      </c>
      <c r="D114" s="101" t="s">
        <v>6442</v>
      </c>
      <c r="E114" s="103">
        <v>51.44</v>
      </c>
      <c r="F114" s="101" t="s">
        <v>1480</v>
      </c>
      <c r="G114" s="101" t="s">
        <v>1481</v>
      </c>
      <c r="H114" s="101" t="s">
        <v>6386</v>
      </c>
      <c r="I114" s="101" t="s">
        <v>6387</v>
      </c>
      <c r="J114" s="128"/>
      <c r="K114" s="101" t="s">
        <v>6332</v>
      </c>
      <c r="L114" s="102">
        <v>43346</v>
      </c>
      <c r="M114" s="102">
        <v>43830</v>
      </c>
      <c r="N114" s="101" t="s">
        <v>6333</v>
      </c>
      <c r="O114" s="101" t="s">
        <v>389</v>
      </c>
    </row>
    <row r="115" spans="1:15" s="97" customFormat="1" x14ac:dyDescent="0.25">
      <c r="A115" s="97" t="s">
        <v>344</v>
      </c>
      <c r="B115" s="104" t="str">
        <f t="shared" si="1"/>
        <v>P018112103483</v>
      </c>
      <c r="C115" s="101" t="s">
        <v>6441</v>
      </c>
      <c r="D115" s="101" t="s">
        <v>6442</v>
      </c>
      <c r="E115" s="103">
        <v>60.38</v>
      </c>
      <c r="F115" s="101" t="s">
        <v>3004</v>
      </c>
      <c r="G115" s="101" t="s">
        <v>3005</v>
      </c>
      <c r="H115" s="101" t="s">
        <v>6386</v>
      </c>
      <c r="I115" s="101" t="s">
        <v>6387</v>
      </c>
      <c r="J115" s="128"/>
      <c r="K115" s="101" t="s">
        <v>6332</v>
      </c>
      <c r="L115" s="102">
        <v>43346</v>
      </c>
      <c r="M115" s="102">
        <v>43830</v>
      </c>
      <c r="N115" s="101" t="s">
        <v>6333</v>
      </c>
      <c r="O115" s="101" t="s">
        <v>389</v>
      </c>
    </row>
    <row r="116" spans="1:15" s="97" customFormat="1" x14ac:dyDescent="0.25">
      <c r="A116" s="97" t="s">
        <v>344</v>
      </c>
      <c r="B116" s="104" t="str">
        <f t="shared" si="1"/>
        <v>P018112103919</v>
      </c>
      <c r="C116" s="101" t="s">
        <v>6441</v>
      </c>
      <c r="D116" s="101" t="s">
        <v>6442</v>
      </c>
      <c r="E116" s="103">
        <v>53.81</v>
      </c>
      <c r="F116" s="101" t="s">
        <v>3348</v>
      </c>
      <c r="G116" s="101" t="s">
        <v>3349</v>
      </c>
      <c r="H116" s="101" t="s">
        <v>6417</v>
      </c>
      <c r="I116" s="101" t="s">
        <v>6418</v>
      </c>
      <c r="J116" s="128"/>
      <c r="K116" s="101" t="s">
        <v>6332</v>
      </c>
      <c r="L116" s="102">
        <v>43346</v>
      </c>
      <c r="M116" s="102">
        <v>43830</v>
      </c>
      <c r="N116" s="101" t="s">
        <v>6333</v>
      </c>
      <c r="O116" s="101" t="s">
        <v>389</v>
      </c>
    </row>
    <row r="117" spans="1:15" s="97" customFormat="1" x14ac:dyDescent="0.25">
      <c r="A117" s="97" t="s">
        <v>344</v>
      </c>
      <c r="B117" s="104" t="str">
        <f t="shared" si="1"/>
        <v>P018112104325</v>
      </c>
      <c r="C117" s="101" t="s">
        <v>6441</v>
      </c>
      <c r="D117" s="101" t="s">
        <v>6442</v>
      </c>
      <c r="E117" s="103">
        <v>33.61</v>
      </c>
      <c r="F117" s="101" t="s">
        <v>3672</v>
      </c>
      <c r="G117" s="101" t="s">
        <v>3673</v>
      </c>
      <c r="H117" s="101" t="s">
        <v>6390</v>
      </c>
      <c r="I117" s="101" t="s">
        <v>6391</v>
      </c>
      <c r="J117" s="128"/>
      <c r="K117" s="101" t="s">
        <v>6332</v>
      </c>
      <c r="L117" s="102">
        <v>43346</v>
      </c>
      <c r="M117" s="102">
        <v>44469</v>
      </c>
      <c r="N117" s="101" t="s">
        <v>6333</v>
      </c>
      <c r="O117" s="101" t="s">
        <v>389</v>
      </c>
    </row>
    <row r="118" spans="1:15" s="97" customFormat="1" x14ac:dyDescent="0.25">
      <c r="A118" s="97" t="s">
        <v>344</v>
      </c>
      <c r="B118" s="104" t="str">
        <f t="shared" si="1"/>
        <v>P018112106060</v>
      </c>
      <c r="C118" s="101" t="s">
        <v>6441</v>
      </c>
      <c r="D118" s="101" t="s">
        <v>6442</v>
      </c>
      <c r="E118" s="103">
        <v>45.71</v>
      </c>
      <c r="F118" s="101" t="s">
        <v>4598</v>
      </c>
      <c r="G118" s="101" t="s">
        <v>4599</v>
      </c>
      <c r="H118" s="101" t="s">
        <v>6386</v>
      </c>
      <c r="I118" s="101" t="s">
        <v>6387</v>
      </c>
      <c r="J118" s="128"/>
      <c r="K118" s="101" t="s">
        <v>6332</v>
      </c>
      <c r="L118" s="102">
        <v>43346</v>
      </c>
      <c r="M118" s="102">
        <v>44196</v>
      </c>
      <c r="N118" s="101" t="s">
        <v>6333</v>
      </c>
      <c r="O118" s="101" t="s">
        <v>389</v>
      </c>
    </row>
    <row r="119" spans="1:15" s="97" customFormat="1" x14ac:dyDescent="0.25">
      <c r="A119" s="97" t="s">
        <v>344</v>
      </c>
      <c r="B119" s="104" t="str">
        <f t="shared" si="1"/>
        <v>P018112106090</v>
      </c>
      <c r="C119" s="101" t="s">
        <v>6441</v>
      </c>
      <c r="D119" s="101" t="s">
        <v>6442</v>
      </c>
      <c r="E119" s="103">
        <v>27.07</v>
      </c>
      <c r="F119" s="101" t="s">
        <v>4608</v>
      </c>
      <c r="G119" s="101" t="s">
        <v>4609</v>
      </c>
      <c r="H119" s="101" t="s">
        <v>6433</v>
      </c>
      <c r="I119" s="101" t="s">
        <v>6434</v>
      </c>
      <c r="J119" s="128"/>
      <c r="K119" s="101" t="s">
        <v>6332</v>
      </c>
      <c r="L119" s="102">
        <v>43346</v>
      </c>
      <c r="M119" s="102">
        <v>43585</v>
      </c>
      <c r="N119" s="101" t="s">
        <v>6333</v>
      </c>
      <c r="O119" s="101" t="s">
        <v>389</v>
      </c>
    </row>
    <row r="120" spans="1:15" s="97" customFormat="1" x14ac:dyDescent="0.25">
      <c r="A120" s="97" t="s">
        <v>344</v>
      </c>
      <c r="B120" s="104" t="str">
        <f t="shared" si="1"/>
        <v>P018113102078</v>
      </c>
      <c r="C120" s="101" t="s">
        <v>6443</v>
      </c>
      <c r="D120" s="101" t="s">
        <v>6444</v>
      </c>
      <c r="E120" s="103">
        <v>42.46</v>
      </c>
      <c r="F120" s="101" t="s">
        <v>1864</v>
      </c>
      <c r="G120" s="101" t="s">
        <v>1865</v>
      </c>
      <c r="H120" s="101" t="s">
        <v>6392</v>
      </c>
      <c r="I120" s="101" t="s">
        <v>6393</v>
      </c>
      <c r="J120" s="128"/>
      <c r="K120" s="101" t="s">
        <v>6332</v>
      </c>
      <c r="L120" s="102">
        <v>43346</v>
      </c>
      <c r="M120" s="102">
        <v>43922</v>
      </c>
      <c r="N120" s="101" t="s">
        <v>6333</v>
      </c>
      <c r="O120" s="101" t="s">
        <v>6445</v>
      </c>
    </row>
    <row r="121" spans="1:15" s="97" customFormat="1" x14ac:dyDescent="0.25">
      <c r="A121" s="97" t="s">
        <v>344</v>
      </c>
      <c r="B121" s="104" t="str">
        <f t="shared" si="1"/>
        <v>P018113103125</v>
      </c>
      <c r="C121" s="101" t="s">
        <v>6443</v>
      </c>
      <c r="D121" s="101" t="s">
        <v>6444</v>
      </c>
      <c r="E121" s="103">
        <v>38.53</v>
      </c>
      <c r="F121" s="101" t="s">
        <v>2658</v>
      </c>
      <c r="G121" s="101" t="s">
        <v>2659</v>
      </c>
      <c r="H121" s="101" t="s">
        <v>6386</v>
      </c>
      <c r="I121" s="101" t="s">
        <v>6387</v>
      </c>
      <c r="J121" s="128"/>
      <c r="K121" s="101" t="s">
        <v>6332</v>
      </c>
      <c r="L121" s="102">
        <v>43346</v>
      </c>
      <c r="M121" s="102">
        <v>43922</v>
      </c>
      <c r="N121" s="101" t="s">
        <v>6333</v>
      </c>
      <c r="O121" s="101" t="s">
        <v>6445</v>
      </c>
    </row>
    <row r="122" spans="1:15" s="97" customFormat="1" x14ac:dyDescent="0.25">
      <c r="A122" s="97" t="s">
        <v>344</v>
      </c>
      <c r="B122" s="104" t="str">
        <f t="shared" si="1"/>
        <v>P018113103274</v>
      </c>
      <c r="C122" s="101" t="s">
        <v>6443</v>
      </c>
      <c r="D122" s="101" t="s">
        <v>6444</v>
      </c>
      <c r="E122" s="103">
        <v>59.99</v>
      </c>
      <c r="F122" s="101" t="s">
        <v>2814</v>
      </c>
      <c r="G122" s="101" t="s">
        <v>2815</v>
      </c>
      <c r="H122" s="101" t="s">
        <v>6386</v>
      </c>
      <c r="I122" s="101" t="s">
        <v>6387</v>
      </c>
      <c r="J122" s="128"/>
      <c r="K122" s="101" t="s">
        <v>6332</v>
      </c>
      <c r="L122" s="102">
        <v>43346</v>
      </c>
      <c r="M122" s="102">
        <v>43922</v>
      </c>
      <c r="N122" s="101" t="s">
        <v>6333</v>
      </c>
      <c r="O122" s="101" t="s">
        <v>6445</v>
      </c>
    </row>
    <row r="123" spans="1:15" s="97" customFormat="1" x14ac:dyDescent="0.25">
      <c r="A123" s="97" t="s">
        <v>344</v>
      </c>
      <c r="B123" s="104" t="str">
        <f t="shared" si="1"/>
        <v>P018113106153</v>
      </c>
      <c r="C123" s="101" t="s">
        <v>6443</v>
      </c>
      <c r="D123" s="101" t="s">
        <v>6444</v>
      </c>
      <c r="E123" s="103">
        <v>53.31</v>
      </c>
      <c r="F123" s="101" t="s">
        <v>4646</v>
      </c>
      <c r="G123" s="101" t="s">
        <v>4647</v>
      </c>
      <c r="H123" s="101" t="s">
        <v>6390</v>
      </c>
      <c r="I123" s="101" t="s">
        <v>6391</v>
      </c>
      <c r="J123" s="128"/>
      <c r="K123" s="101" t="s">
        <v>6332</v>
      </c>
      <c r="L123" s="102">
        <v>43346</v>
      </c>
      <c r="M123" s="102">
        <v>43708</v>
      </c>
      <c r="N123" s="101" t="s">
        <v>6333</v>
      </c>
      <c r="O123" s="101" t="s">
        <v>6445</v>
      </c>
    </row>
    <row r="124" spans="1:15" s="97" customFormat="1" x14ac:dyDescent="0.25">
      <c r="A124" s="97" t="s">
        <v>344</v>
      </c>
      <c r="B124" s="104" t="str">
        <f t="shared" si="1"/>
        <v>P018113400005017</v>
      </c>
      <c r="C124" s="101" t="s">
        <v>6443</v>
      </c>
      <c r="D124" s="101" t="s">
        <v>6444</v>
      </c>
      <c r="E124" s="103">
        <v>0.01</v>
      </c>
      <c r="F124" s="101" t="s">
        <v>6081</v>
      </c>
      <c r="G124" s="101" t="s">
        <v>6082</v>
      </c>
      <c r="H124" s="101" t="s">
        <v>6405</v>
      </c>
      <c r="I124" s="101" t="s">
        <v>6406</v>
      </c>
      <c r="J124" s="128"/>
      <c r="K124" s="101" t="s">
        <v>6332</v>
      </c>
      <c r="L124" s="102">
        <v>43346</v>
      </c>
      <c r="M124" s="102">
        <v>43922</v>
      </c>
      <c r="N124" s="101" t="s">
        <v>6333</v>
      </c>
      <c r="O124" s="101" t="s">
        <v>6445</v>
      </c>
    </row>
    <row r="125" spans="1:15" s="97" customFormat="1" x14ac:dyDescent="0.25">
      <c r="A125" s="97" t="s">
        <v>344</v>
      </c>
      <c r="B125" s="104" t="str">
        <f t="shared" si="1"/>
        <v>P018114100113</v>
      </c>
      <c r="C125" s="101" t="s">
        <v>6446</v>
      </c>
      <c r="D125" s="101" t="s">
        <v>6447</v>
      </c>
      <c r="E125" s="103">
        <v>59.87</v>
      </c>
      <c r="F125" s="101" t="s">
        <v>438</v>
      </c>
      <c r="G125" s="101" t="s">
        <v>439</v>
      </c>
      <c r="H125" s="101" t="s">
        <v>6390</v>
      </c>
      <c r="I125" s="101" t="s">
        <v>6391</v>
      </c>
      <c r="J125" s="128"/>
      <c r="K125" s="101" t="s">
        <v>6332</v>
      </c>
      <c r="L125" s="102">
        <v>43346</v>
      </c>
      <c r="M125" s="102">
        <v>43769</v>
      </c>
      <c r="N125" s="101" t="s">
        <v>6333</v>
      </c>
      <c r="O125" s="101" t="s">
        <v>389</v>
      </c>
    </row>
    <row r="126" spans="1:15" s="97" customFormat="1" x14ac:dyDescent="0.25">
      <c r="A126" s="97" t="s">
        <v>344</v>
      </c>
      <c r="B126" s="104" t="str">
        <f t="shared" si="1"/>
        <v>P018114100736</v>
      </c>
      <c r="C126" s="101" t="s">
        <v>6446</v>
      </c>
      <c r="D126" s="101" t="s">
        <v>6447</v>
      </c>
      <c r="E126" s="103">
        <v>51.57</v>
      </c>
      <c r="F126" s="101" t="s">
        <v>852</v>
      </c>
      <c r="G126" s="101" t="s">
        <v>853</v>
      </c>
      <c r="H126" s="101" t="s">
        <v>6386</v>
      </c>
      <c r="I126" s="101" t="s">
        <v>6387</v>
      </c>
      <c r="J126" s="128"/>
      <c r="K126" s="101" t="s">
        <v>6332</v>
      </c>
      <c r="L126" s="102">
        <v>43346</v>
      </c>
      <c r="M126" s="102">
        <v>43769</v>
      </c>
      <c r="N126" s="101" t="s">
        <v>6333</v>
      </c>
      <c r="O126" s="101" t="s">
        <v>389</v>
      </c>
    </row>
    <row r="127" spans="1:15" s="97" customFormat="1" x14ac:dyDescent="0.25">
      <c r="A127" s="97" t="s">
        <v>344</v>
      </c>
      <c r="B127" s="104" t="str">
        <f t="shared" si="1"/>
        <v>P018114100939</v>
      </c>
      <c r="C127" s="101" t="s">
        <v>6446</v>
      </c>
      <c r="D127" s="101" t="s">
        <v>6447</v>
      </c>
      <c r="E127" s="103">
        <v>63.61</v>
      </c>
      <c r="F127" s="101" t="s">
        <v>1000</v>
      </c>
      <c r="G127" s="101" t="s">
        <v>1001</v>
      </c>
      <c r="H127" s="101" t="s">
        <v>6417</v>
      </c>
      <c r="I127" s="101" t="s">
        <v>6418</v>
      </c>
      <c r="J127" s="128"/>
      <c r="K127" s="101" t="s">
        <v>6332</v>
      </c>
      <c r="L127" s="102">
        <v>43346</v>
      </c>
      <c r="M127" s="102">
        <v>43769</v>
      </c>
      <c r="N127" s="101" t="s">
        <v>6333</v>
      </c>
      <c r="O127" s="101" t="s">
        <v>389</v>
      </c>
    </row>
    <row r="128" spans="1:15" s="97" customFormat="1" x14ac:dyDescent="0.25">
      <c r="A128" s="97" t="s">
        <v>344</v>
      </c>
      <c r="B128" s="104" t="str">
        <f t="shared" si="1"/>
        <v>P018114101355</v>
      </c>
      <c r="C128" s="101" t="s">
        <v>6446</v>
      </c>
      <c r="D128" s="101" t="s">
        <v>6447</v>
      </c>
      <c r="E128" s="103">
        <v>41.71</v>
      </c>
      <c r="F128" s="101" t="s">
        <v>1280</v>
      </c>
      <c r="G128" s="101" t="s">
        <v>1281</v>
      </c>
      <c r="H128" s="101" t="s">
        <v>6390</v>
      </c>
      <c r="I128" s="101" t="s">
        <v>6391</v>
      </c>
      <c r="J128" s="128"/>
      <c r="K128" s="101" t="s">
        <v>6332</v>
      </c>
      <c r="L128" s="102">
        <v>43346</v>
      </c>
      <c r="M128" s="102">
        <v>43769</v>
      </c>
      <c r="N128" s="101" t="s">
        <v>6333</v>
      </c>
      <c r="O128" s="101" t="s">
        <v>389</v>
      </c>
    </row>
    <row r="129" spans="1:15" s="97" customFormat="1" x14ac:dyDescent="0.25">
      <c r="A129" s="97" t="s">
        <v>344</v>
      </c>
      <c r="B129" s="104" t="str">
        <f t="shared" si="1"/>
        <v>P018114101422</v>
      </c>
      <c r="C129" s="101" t="s">
        <v>6446</v>
      </c>
      <c r="D129" s="101" t="s">
        <v>6447</v>
      </c>
      <c r="E129" s="103">
        <v>53.1</v>
      </c>
      <c r="F129" s="101" t="s">
        <v>1324</v>
      </c>
      <c r="G129" s="101" t="s">
        <v>1325</v>
      </c>
      <c r="H129" s="101" t="s">
        <v>6386</v>
      </c>
      <c r="I129" s="101" t="s">
        <v>6387</v>
      </c>
      <c r="J129" s="128"/>
      <c r="K129" s="101" t="s">
        <v>6332</v>
      </c>
      <c r="L129" s="102">
        <v>43346</v>
      </c>
      <c r="M129" s="102">
        <v>43922</v>
      </c>
      <c r="N129" s="101" t="s">
        <v>6333</v>
      </c>
      <c r="O129" s="101" t="s">
        <v>389</v>
      </c>
    </row>
    <row r="130" spans="1:15" s="97" customFormat="1" x14ac:dyDescent="0.25">
      <c r="A130" s="97" t="s">
        <v>344</v>
      </c>
      <c r="B130" s="104" t="str">
        <f t="shared" si="1"/>
        <v>P018114101662</v>
      </c>
      <c r="C130" s="101" t="s">
        <v>6446</v>
      </c>
      <c r="D130" s="101" t="s">
        <v>6447</v>
      </c>
      <c r="E130" s="103">
        <v>45.94</v>
      </c>
      <c r="F130" s="101" t="s">
        <v>1536</v>
      </c>
      <c r="G130" s="101" t="s">
        <v>1537</v>
      </c>
      <c r="H130" s="101" t="s">
        <v>6386</v>
      </c>
      <c r="I130" s="101" t="s">
        <v>6387</v>
      </c>
      <c r="J130" s="128"/>
      <c r="K130" s="101" t="s">
        <v>6332</v>
      </c>
      <c r="L130" s="102">
        <v>43346</v>
      </c>
      <c r="M130" s="102">
        <v>43769</v>
      </c>
      <c r="N130" s="101" t="s">
        <v>6333</v>
      </c>
      <c r="O130" s="101" t="s">
        <v>389</v>
      </c>
    </row>
    <row r="131" spans="1:15" s="97" customFormat="1" x14ac:dyDescent="0.25">
      <c r="A131" s="97" t="s">
        <v>344</v>
      </c>
      <c r="B131" s="104" t="str">
        <f t="shared" si="1"/>
        <v>P018114101703</v>
      </c>
      <c r="C131" s="101" t="s">
        <v>6446</v>
      </c>
      <c r="D131" s="101" t="s">
        <v>6447</v>
      </c>
      <c r="E131" s="103">
        <v>26.99</v>
      </c>
      <c r="F131" s="101" t="s">
        <v>1586</v>
      </c>
      <c r="G131" s="101" t="s">
        <v>1587</v>
      </c>
      <c r="H131" s="101" t="s">
        <v>6388</v>
      </c>
      <c r="I131" s="101" t="s">
        <v>6389</v>
      </c>
      <c r="J131" s="128"/>
      <c r="K131" s="101" t="s">
        <v>6332</v>
      </c>
      <c r="L131" s="102">
        <v>43346</v>
      </c>
      <c r="M131" s="102">
        <v>43646</v>
      </c>
      <c r="N131" s="101" t="s">
        <v>6333</v>
      </c>
      <c r="O131" s="101" t="s">
        <v>389</v>
      </c>
    </row>
    <row r="132" spans="1:15" s="97" customFormat="1" x14ac:dyDescent="0.25">
      <c r="A132" s="97" t="s">
        <v>344</v>
      </c>
      <c r="B132" s="104" t="str">
        <f t="shared" si="1"/>
        <v>P018114101971</v>
      </c>
      <c r="C132" s="101" t="s">
        <v>6446</v>
      </c>
      <c r="D132" s="101" t="s">
        <v>6447</v>
      </c>
      <c r="E132" s="103">
        <v>58.68</v>
      </c>
      <c r="F132" s="101" t="s">
        <v>1794</v>
      </c>
      <c r="G132" s="101" t="s">
        <v>1795</v>
      </c>
      <c r="H132" s="101" t="s">
        <v>6388</v>
      </c>
      <c r="I132" s="101" t="s">
        <v>6389</v>
      </c>
      <c r="J132" s="128"/>
      <c r="K132" s="101" t="s">
        <v>6332</v>
      </c>
      <c r="L132" s="102">
        <v>43346</v>
      </c>
      <c r="M132" s="102">
        <v>43830</v>
      </c>
      <c r="N132" s="101" t="s">
        <v>6333</v>
      </c>
      <c r="O132" s="101" t="s">
        <v>389</v>
      </c>
    </row>
    <row r="133" spans="1:15" s="97" customFormat="1" x14ac:dyDescent="0.25">
      <c r="A133" s="97" t="s">
        <v>344</v>
      </c>
      <c r="B133" s="104" t="str">
        <f t="shared" si="1"/>
        <v>P018114102048</v>
      </c>
      <c r="C133" s="101" t="s">
        <v>6446</v>
      </c>
      <c r="D133" s="101" t="s">
        <v>6447</v>
      </c>
      <c r="E133" s="103">
        <v>63.57</v>
      </c>
      <c r="F133" s="101" t="s">
        <v>1840</v>
      </c>
      <c r="G133" s="101" t="s">
        <v>1841</v>
      </c>
      <c r="H133" s="101" t="s">
        <v>6421</v>
      </c>
      <c r="I133" s="101" t="s">
        <v>6422</v>
      </c>
      <c r="J133" s="128"/>
      <c r="K133" s="101" t="s">
        <v>6332</v>
      </c>
      <c r="L133" s="102">
        <v>43346</v>
      </c>
      <c r="M133" s="102">
        <v>43524</v>
      </c>
      <c r="N133" s="101" t="s">
        <v>6333</v>
      </c>
      <c r="O133" s="101" t="s">
        <v>389</v>
      </c>
    </row>
    <row r="134" spans="1:15" s="97" customFormat="1" x14ac:dyDescent="0.25">
      <c r="A134" s="97" t="s">
        <v>344</v>
      </c>
      <c r="B134" s="104" t="str">
        <f t="shared" ref="B134:B197" si="2">CONCATENATE(C134,F134)</f>
        <v>P018114102051</v>
      </c>
      <c r="C134" s="101" t="s">
        <v>6446</v>
      </c>
      <c r="D134" s="101" t="s">
        <v>6447</v>
      </c>
      <c r="E134" s="103">
        <v>54.49</v>
      </c>
      <c r="F134" s="101" t="s">
        <v>1844</v>
      </c>
      <c r="G134" s="101" t="s">
        <v>1845</v>
      </c>
      <c r="H134" s="101" t="s">
        <v>6421</v>
      </c>
      <c r="I134" s="101" t="s">
        <v>6422</v>
      </c>
      <c r="J134" s="128"/>
      <c r="K134" s="101" t="s">
        <v>6332</v>
      </c>
      <c r="L134" s="102">
        <v>43346</v>
      </c>
      <c r="M134" s="102">
        <v>43709</v>
      </c>
      <c r="N134" s="101" t="s">
        <v>6333</v>
      </c>
      <c r="O134" s="101" t="s">
        <v>389</v>
      </c>
    </row>
    <row r="135" spans="1:15" s="97" customFormat="1" x14ac:dyDescent="0.25">
      <c r="A135" s="97" t="s">
        <v>344</v>
      </c>
      <c r="B135" s="104" t="str">
        <f t="shared" si="2"/>
        <v>P018114102076</v>
      </c>
      <c r="C135" s="101" t="s">
        <v>6446</v>
      </c>
      <c r="D135" s="101" t="s">
        <v>6447</v>
      </c>
      <c r="E135" s="103">
        <v>34.96</v>
      </c>
      <c r="F135" s="101" t="s">
        <v>1862</v>
      </c>
      <c r="G135" s="101" t="s">
        <v>1863</v>
      </c>
      <c r="H135" s="101" t="s">
        <v>6390</v>
      </c>
      <c r="I135" s="101" t="s">
        <v>6391</v>
      </c>
      <c r="J135" s="128"/>
      <c r="K135" s="101" t="s">
        <v>6332</v>
      </c>
      <c r="L135" s="102">
        <v>43346</v>
      </c>
      <c r="M135" s="102">
        <v>43646</v>
      </c>
      <c r="N135" s="101" t="s">
        <v>6333</v>
      </c>
      <c r="O135" s="101" t="s">
        <v>389</v>
      </c>
    </row>
    <row r="136" spans="1:15" s="97" customFormat="1" x14ac:dyDescent="0.25">
      <c r="A136" s="97" t="s">
        <v>344</v>
      </c>
      <c r="B136" s="104" t="str">
        <f t="shared" si="2"/>
        <v>P018114102563</v>
      </c>
      <c r="C136" s="101" t="s">
        <v>6446</v>
      </c>
      <c r="D136" s="101" t="s">
        <v>6447</v>
      </c>
      <c r="E136" s="103">
        <v>62.14</v>
      </c>
      <c r="F136" s="101" t="s">
        <v>2210</v>
      </c>
      <c r="G136" s="101" t="s">
        <v>2211</v>
      </c>
      <c r="H136" s="101" t="s">
        <v>6417</v>
      </c>
      <c r="I136" s="101" t="s">
        <v>6418</v>
      </c>
      <c r="J136" s="128"/>
      <c r="K136" s="101" t="s">
        <v>6332</v>
      </c>
      <c r="L136" s="102">
        <v>43346</v>
      </c>
      <c r="M136" s="102">
        <v>43830</v>
      </c>
      <c r="N136" s="101" t="s">
        <v>6333</v>
      </c>
      <c r="O136" s="101" t="s">
        <v>389</v>
      </c>
    </row>
    <row r="137" spans="1:15" s="97" customFormat="1" x14ac:dyDescent="0.25">
      <c r="A137" s="97" t="s">
        <v>344</v>
      </c>
      <c r="B137" s="104" t="str">
        <f t="shared" si="2"/>
        <v>P018114102614</v>
      </c>
      <c r="C137" s="101" t="s">
        <v>6446</v>
      </c>
      <c r="D137" s="101" t="s">
        <v>6447</v>
      </c>
      <c r="E137" s="103">
        <v>56.95</v>
      </c>
      <c r="F137" s="101" t="s">
        <v>2254</v>
      </c>
      <c r="G137" s="101" t="s">
        <v>2255</v>
      </c>
      <c r="H137" s="101" t="s">
        <v>6386</v>
      </c>
      <c r="I137" s="101" t="s">
        <v>6387</v>
      </c>
      <c r="J137" s="128"/>
      <c r="K137" s="101" t="s">
        <v>6332</v>
      </c>
      <c r="L137" s="102">
        <v>43346</v>
      </c>
      <c r="M137" s="102">
        <v>43738</v>
      </c>
      <c r="N137" s="101" t="s">
        <v>6333</v>
      </c>
      <c r="O137" s="101" t="s">
        <v>389</v>
      </c>
    </row>
    <row r="138" spans="1:15" s="97" customFormat="1" x14ac:dyDescent="0.25">
      <c r="A138" s="97" t="s">
        <v>344</v>
      </c>
      <c r="B138" s="104" t="str">
        <f t="shared" si="2"/>
        <v>P018114102951</v>
      </c>
      <c r="C138" s="101" t="s">
        <v>6446</v>
      </c>
      <c r="D138" s="101" t="s">
        <v>6447</v>
      </c>
      <c r="E138" s="103">
        <v>54.41</v>
      </c>
      <c r="F138" s="101" t="s">
        <v>2508</v>
      </c>
      <c r="G138" s="101" t="s">
        <v>2509</v>
      </c>
      <c r="H138" s="101" t="s">
        <v>6421</v>
      </c>
      <c r="I138" s="101" t="s">
        <v>6422</v>
      </c>
      <c r="J138" s="128"/>
      <c r="K138" s="101" t="s">
        <v>6332</v>
      </c>
      <c r="L138" s="102">
        <v>43346</v>
      </c>
      <c r="M138" s="102">
        <v>43739</v>
      </c>
      <c r="N138" s="101" t="s">
        <v>6333</v>
      </c>
      <c r="O138" s="101" t="s">
        <v>389</v>
      </c>
    </row>
    <row r="139" spans="1:15" s="97" customFormat="1" x14ac:dyDescent="0.25">
      <c r="A139" s="97" t="s">
        <v>344</v>
      </c>
      <c r="B139" s="104" t="str">
        <f t="shared" si="2"/>
        <v>P018114103204</v>
      </c>
      <c r="C139" s="101" t="s">
        <v>6446</v>
      </c>
      <c r="D139" s="101" t="s">
        <v>6447</v>
      </c>
      <c r="E139" s="103">
        <v>48.6</v>
      </c>
      <c r="F139" s="101" t="s">
        <v>2738</v>
      </c>
      <c r="G139" s="101" t="s">
        <v>2739</v>
      </c>
      <c r="H139" s="101" t="s">
        <v>6386</v>
      </c>
      <c r="I139" s="101" t="s">
        <v>6387</v>
      </c>
      <c r="J139" s="128"/>
      <c r="K139" s="101" t="s">
        <v>6332</v>
      </c>
      <c r="L139" s="102">
        <v>43346</v>
      </c>
      <c r="M139" s="102">
        <v>43769</v>
      </c>
      <c r="N139" s="101" t="s">
        <v>6333</v>
      </c>
      <c r="O139" s="101" t="s">
        <v>389</v>
      </c>
    </row>
    <row r="140" spans="1:15" s="97" customFormat="1" x14ac:dyDescent="0.25">
      <c r="A140" s="97" t="s">
        <v>344</v>
      </c>
      <c r="B140" s="104" t="str">
        <f t="shared" si="2"/>
        <v>P018114104352</v>
      </c>
      <c r="C140" s="101" t="s">
        <v>6446</v>
      </c>
      <c r="D140" s="101" t="s">
        <v>6447</v>
      </c>
      <c r="E140" s="103">
        <v>53.86</v>
      </c>
      <c r="F140" s="101" t="s">
        <v>3698</v>
      </c>
      <c r="G140" s="101" t="s">
        <v>3699</v>
      </c>
      <c r="H140" s="101" t="s">
        <v>6388</v>
      </c>
      <c r="I140" s="101" t="s">
        <v>6389</v>
      </c>
      <c r="J140" s="128"/>
      <c r="K140" s="101" t="s">
        <v>6332</v>
      </c>
      <c r="L140" s="102">
        <v>43346</v>
      </c>
      <c r="M140" s="102">
        <v>44255</v>
      </c>
      <c r="N140" s="101" t="s">
        <v>6333</v>
      </c>
      <c r="O140" s="101" t="s">
        <v>389</v>
      </c>
    </row>
    <row r="141" spans="1:15" s="97" customFormat="1" x14ac:dyDescent="0.25">
      <c r="A141" s="97" t="s">
        <v>344</v>
      </c>
      <c r="B141" s="104" t="str">
        <f t="shared" si="2"/>
        <v>P018114104855</v>
      </c>
      <c r="C141" s="101" t="s">
        <v>6446</v>
      </c>
      <c r="D141" s="101" t="s">
        <v>6447</v>
      </c>
      <c r="E141" s="103">
        <v>52.3</v>
      </c>
      <c r="F141" s="101" t="s">
        <v>4048</v>
      </c>
      <c r="G141" s="101" t="s">
        <v>4049</v>
      </c>
      <c r="H141" s="101" t="s">
        <v>6390</v>
      </c>
      <c r="I141" s="101" t="s">
        <v>6391</v>
      </c>
      <c r="J141" s="128"/>
      <c r="K141" s="101" t="s">
        <v>6332</v>
      </c>
      <c r="L141" s="102">
        <v>43346</v>
      </c>
      <c r="M141" s="102">
        <v>43708</v>
      </c>
      <c r="N141" s="101" t="s">
        <v>6333</v>
      </c>
      <c r="O141" s="101" t="s">
        <v>389</v>
      </c>
    </row>
    <row r="142" spans="1:15" s="97" customFormat="1" x14ac:dyDescent="0.25">
      <c r="A142" s="97" t="s">
        <v>344</v>
      </c>
      <c r="B142" s="104" t="str">
        <f t="shared" si="2"/>
        <v>P018114105089</v>
      </c>
      <c r="C142" s="101" t="s">
        <v>6446</v>
      </c>
      <c r="D142" s="101" t="s">
        <v>6447</v>
      </c>
      <c r="E142" s="103">
        <v>44.65</v>
      </c>
      <c r="F142" s="101" t="s">
        <v>4126</v>
      </c>
      <c r="G142" s="101" t="s">
        <v>4127</v>
      </c>
      <c r="H142" s="101" t="s">
        <v>6417</v>
      </c>
      <c r="I142" s="101" t="s">
        <v>6418</v>
      </c>
      <c r="J142" s="128"/>
      <c r="K142" s="101" t="s">
        <v>6332</v>
      </c>
      <c r="L142" s="102">
        <v>43346</v>
      </c>
      <c r="M142" s="102">
        <v>43738</v>
      </c>
      <c r="N142" s="101" t="s">
        <v>6333</v>
      </c>
      <c r="O142" s="101" t="s">
        <v>389</v>
      </c>
    </row>
    <row r="143" spans="1:15" s="97" customFormat="1" x14ac:dyDescent="0.25">
      <c r="A143" s="97" t="s">
        <v>344</v>
      </c>
      <c r="B143" s="104" t="str">
        <f t="shared" si="2"/>
        <v>P018114105370</v>
      </c>
      <c r="C143" s="101" t="s">
        <v>6446</v>
      </c>
      <c r="D143" s="101" t="s">
        <v>6447</v>
      </c>
      <c r="E143" s="103">
        <v>55.34</v>
      </c>
      <c r="F143" s="101" t="s">
        <v>6419</v>
      </c>
      <c r="G143" s="101" t="s">
        <v>6420</v>
      </c>
      <c r="H143" s="101" t="s">
        <v>6390</v>
      </c>
      <c r="I143" s="101" t="s">
        <v>6391</v>
      </c>
      <c r="J143" s="128"/>
      <c r="K143" s="101" t="s">
        <v>6332</v>
      </c>
      <c r="L143" s="102">
        <v>43346</v>
      </c>
      <c r="M143" s="102">
        <v>43738</v>
      </c>
      <c r="N143" s="101" t="s">
        <v>6333</v>
      </c>
      <c r="O143" s="101" t="s">
        <v>389</v>
      </c>
    </row>
    <row r="144" spans="1:15" s="97" customFormat="1" x14ac:dyDescent="0.25">
      <c r="A144" s="97" t="s">
        <v>344</v>
      </c>
      <c r="B144" s="104" t="str">
        <f t="shared" si="2"/>
        <v>P018114105600</v>
      </c>
      <c r="C144" s="101" t="s">
        <v>6446</v>
      </c>
      <c r="D144" s="101" t="s">
        <v>6447</v>
      </c>
      <c r="E144" s="103">
        <v>41.73</v>
      </c>
      <c r="F144" s="101" t="s">
        <v>4312</v>
      </c>
      <c r="G144" s="101" t="s">
        <v>4313</v>
      </c>
      <c r="H144" s="101" t="s">
        <v>6390</v>
      </c>
      <c r="I144" s="101" t="s">
        <v>6391</v>
      </c>
      <c r="J144" s="128"/>
      <c r="K144" s="101" t="s">
        <v>6332</v>
      </c>
      <c r="L144" s="102">
        <v>43346</v>
      </c>
      <c r="M144" s="102">
        <v>43769</v>
      </c>
      <c r="N144" s="101" t="s">
        <v>6333</v>
      </c>
      <c r="O144" s="101" t="s">
        <v>389</v>
      </c>
    </row>
    <row r="145" spans="1:15" s="97" customFormat="1" x14ac:dyDescent="0.25">
      <c r="A145" s="97" t="s">
        <v>344</v>
      </c>
      <c r="B145" s="104" t="str">
        <f t="shared" si="2"/>
        <v>P018114106038</v>
      </c>
      <c r="C145" s="101" t="s">
        <v>6446</v>
      </c>
      <c r="D145" s="101" t="s">
        <v>6447</v>
      </c>
      <c r="E145" s="103">
        <v>53.86</v>
      </c>
      <c r="F145" s="101" t="s">
        <v>4594</v>
      </c>
      <c r="G145" s="101" t="s">
        <v>4595</v>
      </c>
      <c r="H145" s="101" t="s">
        <v>6421</v>
      </c>
      <c r="I145" s="101" t="s">
        <v>6422</v>
      </c>
      <c r="J145" s="128"/>
      <c r="K145" s="101" t="s">
        <v>6332</v>
      </c>
      <c r="L145" s="102">
        <v>43346</v>
      </c>
      <c r="M145" s="102">
        <v>43738</v>
      </c>
      <c r="N145" s="101" t="s">
        <v>6333</v>
      </c>
      <c r="O145" s="101" t="s">
        <v>389</v>
      </c>
    </row>
    <row r="146" spans="1:15" s="97" customFormat="1" x14ac:dyDescent="0.25">
      <c r="A146" s="97" t="s">
        <v>344</v>
      </c>
      <c r="B146" s="104" t="str">
        <f t="shared" si="2"/>
        <v>P018114106544</v>
      </c>
      <c r="C146" s="101" t="s">
        <v>6446</v>
      </c>
      <c r="D146" s="101" t="s">
        <v>6447</v>
      </c>
      <c r="E146" s="103">
        <v>30.54</v>
      </c>
      <c r="F146" s="101" t="s">
        <v>4870</v>
      </c>
      <c r="G146" s="101" t="s">
        <v>4871</v>
      </c>
      <c r="H146" s="101" t="s">
        <v>6433</v>
      </c>
      <c r="I146" s="101" t="s">
        <v>6434</v>
      </c>
      <c r="J146" s="128"/>
      <c r="K146" s="101" t="s">
        <v>6332</v>
      </c>
      <c r="L146" s="102">
        <v>43346</v>
      </c>
      <c r="M146" s="102">
        <v>43708</v>
      </c>
      <c r="N146" s="101" t="s">
        <v>6333</v>
      </c>
      <c r="O146" s="101" t="s">
        <v>389</v>
      </c>
    </row>
    <row r="147" spans="1:15" s="97" customFormat="1" x14ac:dyDescent="0.25">
      <c r="A147" s="97" t="s">
        <v>344</v>
      </c>
      <c r="B147" s="104" t="str">
        <f t="shared" si="2"/>
        <v>P018114107230</v>
      </c>
      <c r="C147" s="101" t="s">
        <v>6446</v>
      </c>
      <c r="D147" s="101" t="s">
        <v>6447</v>
      </c>
      <c r="E147" s="103">
        <v>39.049999999999997</v>
      </c>
      <c r="F147" s="101" t="s">
        <v>5324</v>
      </c>
      <c r="G147" s="101" t="s">
        <v>5325</v>
      </c>
      <c r="H147" s="101" t="s">
        <v>6394</v>
      </c>
      <c r="I147" s="101" t="s">
        <v>6395</v>
      </c>
      <c r="J147" s="128"/>
      <c r="K147" s="101" t="s">
        <v>6332</v>
      </c>
      <c r="L147" s="102">
        <v>43346</v>
      </c>
      <c r="M147" s="102">
        <v>43922</v>
      </c>
      <c r="N147" s="101" t="s">
        <v>6333</v>
      </c>
      <c r="O147" s="101" t="s">
        <v>389</v>
      </c>
    </row>
    <row r="148" spans="1:15" s="97" customFormat="1" x14ac:dyDescent="0.25">
      <c r="A148" s="97" t="s">
        <v>344</v>
      </c>
      <c r="B148" s="104" t="str">
        <f t="shared" si="2"/>
        <v>P018114107390</v>
      </c>
      <c r="C148" s="101" t="s">
        <v>6446</v>
      </c>
      <c r="D148" s="101" t="s">
        <v>6447</v>
      </c>
      <c r="E148" s="103">
        <v>4.59</v>
      </c>
      <c r="F148" s="101" t="s">
        <v>6396</v>
      </c>
      <c r="G148" s="101" t="s">
        <v>6397</v>
      </c>
      <c r="H148" s="101" t="s">
        <v>6392</v>
      </c>
      <c r="I148" s="101" t="s">
        <v>6393</v>
      </c>
      <c r="J148" s="128"/>
      <c r="K148" s="101" t="s">
        <v>6332</v>
      </c>
      <c r="L148" s="102">
        <v>43381</v>
      </c>
      <c r="M148" s="102">
        <v>43486</v>
      </c>
      <c r="N148" s="101" t="s">
        <v>6333</v>
      </c>
      <c r="O148" s="101" t="s">
        <v>389</v>
      </c>
    </row>
    <row r="149" spans="1:15" s="97" customFormat="1" x14ac:dyDescent="0.25">
      <c r="A149" s="97" t="s">
        <v>344</v>
      </c>
      <c r="B149" s="104" t="str">
        <f t="shared" si="2"/>
        <v>P018114107396</v>
      </c>
      <c r="C149" s="101" t="s">
        <v>6446</v>
      </c>
      <c r="D149" s="101" t="s">
        <v>6447</v>
      </c>
      <c r="E149" s="103">
        <v>4.59</v>
      </c>
      <c r="F149" s="101" t="s">
        <v>6398</v>
      </c>
      <c r="G149" s="101" t="s">
        <v>6399</v>
      </c>
      <c r="H149" s="101" t="s">
        <v>6392</v>
      </c>
      <c r="I149" s="101" t="s">
        <v>6393</v>
      </c>
      <c r="J149" s="128"/>
      <c r="K149" s="101" t="s">
        <v>6332</v>
      </c>
      <c r="L149" s="102">
        <v>43381</v>
      </c>
      <c r="M149" s="102">
        <v>43483</v>
      </c>
      <c r="N149" s="101" t="s">
        <v>6333</v>
      </c>
      <c r="O149" s="101" t="s">
        <v>389</v>
      </c>
    </row>
    <row r="150" spans="1:15" s="97" customFormat="1" x14ac:dyDescent="0.25">
      <c r="A150" s="97" t="s">
        <v>344</v>
      </c>
      <c r="B150" s="104" t="str">
        <f t="shared" si="2"/>
        <v>P018115103750</v>
      </c>
      <c r="C150" s="101" t="s">
        <v>6448</v>
      </c>
      <c r="D150" s="101" t="s">
        <v>6449</v>
      </c>
      <c r="E150" s="103">
        <v>60.27</v>
      </c>
      <c r="F150" s="101" t="s">
        <v>3224</v>
      </c>
      <c r="G150" s="101" t="s">
        <v>3225</v>
      </c>
      <c r="H150" s="101" t="s">
        <v>6390</v>
      </c>
      <c r="I150" s="101" t="s">
        <v>6391</v>
      </c>
      <c r="J150" s="128"/>
      <c r="K150" s="101" t="s">
        <v>6332</v>
      </c>
      <c r="L150" s="102">
        <v>43346</v>
      </c>
      <c r="M150" s="102">
        <v>43738</v>
      </c>
      <c r="N150" s="101" t="s">
        <v>6333</v>
      </c>
      <c r="O150" s="101" t="s">
        <v>389</v>
      </c>
    </row>
    <row r="151" spans="1:15" s="97" customFormat="1" x14ac:dyDescent="0.25">
      <c r="A151" s="97" t="s">
        <v>344</v>
      </c>
      <c r="B151" s="104" t="str">
        <f t="shared" si="2"/>
        <v>P018115104450</v>
      </c>
      <c r="C151" s="101" t="s">
        <v>6448</v>
      </c>
      <c r="D151" s="101" t="s">
        <v>6449</v>
      </c>
      <c r="E151" s="103">
        <v>28.08</v>
      </c>
      <c r="F151" s="101" t="s">
        <v>3796</v>
      </c>
      <c r="G151" s="101" t="s">
        <v>3797</v>
      </c>
      <c r="H151" s="101" t="s">
        <v>6433</v>
      </c>
      <c r="I151" s="101" t="s">
        <v>6434</v>
      </c>
      <c r="J151" s="128"/>
      <c r="K151" s="101" t="s">
        <v>6332</v>
      </c>
      <c r="L151" s="102">
        <v>43346</v>
      </c>
      <c r="M151" s="102">
        <v>43830</v>
      </c>
      <c r="N151" s="101" t="s">
        <v>6333</v>
      </c>
      <c r="O151" s="101" t="s">
        <v>389</v>
      </c>
    </row>
    <row r="152" spans="1:15" s="97" customFormat="1" x14ac:dyDescent="0.25">
      <c r="A152" s="97" t="s">
        <v>344</v>
      </c>
      <c r="B152" s="104" t="str">
        <f t="shared" si="2"/>
        <v>P018116101641</v>
      </c>
      <c r="C152" s="101" t="s">
        <v>6450</v>
      </c>
      <c r="D152" s="101" t="s">
        <v>6451</v>
      </c>
      <c r="E152" s="103">
        <v>53.79</v>
      </c>
      <c r="F152" s="101" t="s">
        <v>1512</v>
      </c>
      <c r="G152" s="101" t="s">
        <v>1513</v>
      </c>
      <c r="H152" s="101" t="s">
        <v>6386</v>
      </c>
      <c r="I152" s="101" t="s">
        <v>6387</v>
      </c>
      <c r="J152" s="128"/>
      <c r="K152" s="101" t="s">
        <v>6332</v>
      </c>
      <c r="L152" s="102">
        <v>43586</v>
      </c>
      <c r="M152" s="102">
        <v>44957</v>
      </c>
      <c r="N152" s="101" t="s">
        <v>6333</v>
      </c>
      <c r="O152" s="101" t="s">
        <v>346</v>
      </c>
    </row>
    <row r="153" spans="1:15" s="97" customFormat="1" x14ac:dyDescent="0.25">
      <c r="A153" s="97" t="s">
        <v>344</v>
      </c>
      <c r="B153" s="104" t="str">
        <f t="shared" si="2"/>
        <v>P018116102078</v>
      </c>
      <c r="C153" s="101" t="s">
        <v>6450</v>
      </c>
      <c r="D153" s="101" t="s">
        <v>6451</v>
      </c>
      <c r="E153" s="103">
        <v>42.46</v>
      </c>
      <c r="F153" s="101" t="s">
        <v>1864</v>
      </c>
      <c r="G153" s="101" t="s">
        <v>1865</v>
      </c>
      <c r="H153" s="101" t="s">
        <v>6392</v>
      </c>
      <c r="I153" s="101" t="s">
        <v>6393</v>
      </c>
      <c r="J153" s="128"/>
      <c r="K153" s="101" t="s">
        <v>6332</v>
      </c>
      <c r="L153" s="102">
        <v>43586</v>
      </c>
      <c r="M153" s="102">
        <v>44957</v>
      </c>
      <c r="N153" s="101" t="s">
        <v>6333</v>
      </c>
      <c r="O153" s="101" t="s">
        <v>346</v>
      </c>
    </row>
    <row r="154" spans="1:15" s="97" customFormat="1" x14ac:dyDescent="0.25">
      <c r="A154" s="97" t="s">
        <v>344</v>
      </c>
      <c r="B154" s="104" t="str">
        <f t="shared" si="2"/>
        <v>P018116107903</v>
      </c>
      <c r="C154" s="101" t="s">
        <v>6450</v>
      </c>
      <c r="D154" s="101" t="s">
        <v>6451</v>
      </c>
      <c r="E154" s="103">
        <v>0</v>
      </c>
      <c r="F154" s="101" t="s">
        <v>5989</v>
      </c>
      <c r="G154" s="101" t="s">
        <v>5990</v>
      </c>
      <c r="H154" s="101" t="s">
        <v>6394</v>
      </c>
      <c r="I154" s="101" t="s">
        <v>6395</v>
      </c>
      <c r="J154" s="128"/>
      <c r="K154" s="101" t="s">
        <v>6332</v>
      </c>
      <c r="L154" s="102">
        <v>43709</v>
      </c>
      <c r="M154" s="102">
        <v>44957</v>
      </c>
      <c r="N154" s="101" t="s">
        <v>6333</v>
      </c>
      <c r="O154" s="101" t="s">
        <v>346</v>
      </c>
    </row>
    <row r="155" spans="1:15" s="97" customFormat="1" x14ac:dyDescent="0.25">
      <c r="A155" s="97" t="s">
        <v>344</v>
      </c>
      <c r="B155" s="104" t="str">
        <f t="shared" si="2"/>
        <v>P018116400005017</v>
      </c>
      <c r="C155" s="101" t="s">
        <v>6450</v>
      </c>
      <c r="D155" s="101" t="s">
        <v>6451</v>
      </c>
      <c r="E155" s="103">
        <v>0.01</v>
      </c>
      <c r="F155" s="101" t="s">
        <v>6081</v>
      </c>
      <c r="G155" s="101" t="s">
        <v>6082</v>
      </c>
      <c r="H155" s="101" t="s">
        <v>6405</v>
      </c>
      <c r="I155" s="101" t="s">
        <v>6406</v>
      </c>
      <c r="J155" s="128"/>
      <c r="K155" s="101" t="s">
        <v>6332</v>
      </c>
      <c r="L155" s="102">
        <v>43586</v>
      </c>
      <c r="M155" s="102">
        <v>44957</v>
      </c>
      <c r="N155" s="101" t="s">
        <v>6333</v>
      </c>
      <c r="O155" s="101" t="s">
        <v>346</v>
      </c>
    </row>
    <row r="156" spans="1:15" s="97" customFormat="1" x14ac:dyDescent="0.25">
      <c r="A156" s="97" t="s">
        <v>344</v>
      </c>
      <c r="B156" s="104" t="str">
        <f t="shared" si="2"/>
        <v>P018117106153</v>
      </c>
      <c r="C156" s="101" t="s">
        <v>6452</v>
      </c>
      <c r="D156" s="101" t="s">
        <v>6453</v>
      </c>
      <c r="E156" s="103">
        <v>53.31</v>
      </c>
      <c r="F156" s="101" t="s">
        <v>4646</v>
      </c>
      <c r="G156" s="101" t="s">
        <v>4647</v>
      </c>
      <c r="H156" s="101" t="s">
        <v>6390</v>
      </c>
      <c r="I156" s="101" t="s">
        <v>6391</v>
      </c>
      <c r="J156" s="128"/>
      <c r="K156" s="101" t="s">
        <v>6332</v>
      </c>
      <c r="L156" s="102">
        <v>43586</v>
      </c>
      <c r="M156" s="102">
        <v>44316</v>
      </c>
      <c r="N156" s="101" t="s">
        <v>6333</v>
      </c>
      <c r="O156" s="101" t="s">
        <v>350</v>
      </c>
    </row>
    <row r="157" spans="1:15" s="97" customFormat="1" x14ac:dyDescent="0.25">
      <c r="A157" s="97" t="s">
        <v>344</v>
      </c>
      <c r="B157" s="104" t="str">
        <f t="shared" si="2"/>
        <v>P018119100504</v>
      </c>
      <c r="C157" s="101" t="s">
        <v>362</v>
      </c>
      <c r="D157" s="101" t="s">
        <v>6454</v>
      </c>
      <c r="E157" s="103">
        <v>61.1</v>
      </c>
      <c r="F157" s="101" t="s">
        <v>698</v>
      </c>
      <c r="G157" s="101" t="s">
        <v>699</v>
      </c>
      <c r="H157" s="101" t="s">
        <v>6390</v>
      </c>
      <c r="I157" s="101" t="s">
        <v>6391</v>
      </c>
      <c r="J157" s="128"/>
      <c r="K157" s="101" t="s">
        <v>6332</v>
      </c>
      <c r="L157" s="102">
        <v>43591</v>
      </c>
      <c r="M157" s="102">
        <v>44135</v>
      </c>
      <c r="N157" s="101" t="s">
        <v>6333</v>
      </c>
      <c r="O157" s="101" t="s">
        <v>6445</v>
      </c>
    </row>
    <row r="158" spans="1:15" s="97" customFormat="1" x14ac:dyDescent="0.25">
      <c r="A158" s="97" t="s">
        <v>344</v>
      </c>
      <c r="B158" s="104" t="str">
        <f t="shared" si="2"/>
        <v>P018119100573</v>
      </c>
      <c r="C158" s="101" t="s">
        <v>362</v>
      </c>
      <c r="D158" s="101" t="s">
        <v>6454</v>
      </c>
      <c r="E158" s="103">
        <v>61.81</v>
      </c>
      <c r="F158" s="101" t="s">
        <v>742</v>
      </c>
      <c r="G158" s="101" t="s">
        <v>743</v>
      </c>
      <c r="H158" s="101" t="s">
        <v>6390</v>
      </c>
      <c r="I158" s="101" t="s">
        <v>6391</v>
      </c>
      <c r="J158" s="128"/>
      <c r="K158" s="101" t="s">
        <v>6332</v>
      </c>
      <c r="L158" s="102">
        <v>43591</v>
      </c>
      <c r="M158" s="102">
        <v>44135</v>
      </c>
      <c r="N158" s="101" t="s">
        <v>6333</v>
      </c>
      <c r="O158" s="101" t="s">
        <v>6445</v>
      </c>
    </row>
    <row r="159" spans="1:15" s="97" customFormat="1" x14ac:dyDescent="0.25">
      <c r="A159" s="97" t="s">
        <v>344</v>
      </c>
      <c r="B159" s="104" t="str">
        <f t="shared" si="2"/>
        <v>P018119101324</v>
      </c>
      <c r="C159" s="101" t="s">
        <v>362</v>
      </c>
      <c r="D159" s="101" t="s">
        <v>6454</v>
      </c>
      <c r="E159" s="103">
        <v>61.03</v>
      </c>
      <c r="F159" s="101" t="s">
        <v>1254</v>
      </c>
      <c r="G159" s="101" t="s">
        <v>1255</v>
      </c>
      <c r="H159" s="101" t="s">
        <v>6390</v>
      </c>
      <c r="I159" s="101" t="s">
        <v>6391</v>
      </c>
      <c r="J159" s="128"/>
      <c r="K159" s="101" t="s">
        <v>6332</v>
      </c>
      <c r="L159" s="102">
        <v>43591</v>
      </c>
      <c r="M159" s="102">
        <v>44135</v>
      </c>
      <c r="N159" s="101" t="s">
        <v>6333</v>
      </c>
      <c r="O159" s="101" t="s">
        <v>6445</v>
      </c>
    </row>
    <row r="160" spans="1:15" s="97" customFormat="1" x14ac:dyDescent="0.25">
      <c r="A160" s="97" t="s">
        <v>344</v>
      </c>
      <c r="B160" s="104" t="str">
        <f t="shared" si="2"/>
        <v>P018119102983</v>
      </c>
      <c r="C160" s="101" t="s">
        <v>362</v>
      </c>
      <c r="D160" s="101" t="s">
        <v>6454</v>
      </c>
      <c r="E160" s="103">
        <v>48.63</v>
      </c>
      <c r="F160" s="101" t="s">
        <v>2538</v>
      </c>
      <c r="G160" s="101" t="s">
        <v>2539</v>
      </c>
      <c r="H160" s="101" t="s">
        <v>6390</v>
      </c>
      <c r="I160" s="101" t="s">
        <v>6391</v>
      </c>
      <c r="J160" s="128"/>
      <c r="K160" s="101" t="s">
        <v>6332</v>
      </c>
      <c r="L160" s="102">
        <v>43591</v>
      </c>
      <c r="M160" s="102">
        <v>44135</v>
      </c>
      <c r="N160" s="101" t="s">
        <v>6333</v>
      </c>
      <c r="O160" s="101" t="s">
        <v>6445</v>
      </c>
    </row>
    <row r="161" spans="1:15" s="97" customFormat="1" x14ac:dyDescent="0.25">
      <c r="A161" s="97" t="s">
        <v>344</v>
      </c>
      <c r="B161" s="104" t="str">
        <f t="shared" si="2"/>
        <v>P018119103146</v>
      </c>
      <c r="C161" s="101" t="s">
        <v>362</v>
      </c>
      <c r="D161" s="101" t="s">
        <v>6454</v>
      </c>
      <c r="E161" s="103">
        <v>30.9</v>
      </c>
      <c r="F161" s="101" t="s">
        <v>2676</v>
      </c>
      <c r="G161" s="101" t="s">
        <v>2677</v>
      </c>
      <c r="H161" s="101" t="s">
        <v>6433</v>
      </c>
      <c r="I161" s="101" t="s">
        <v>6434</v>
      </c>
      <c r="J161" s="128"/>
      <c r="K161" s="101" t="s">
        <v>6332</v>
      </c>
      <c r="L161" s="102">
        <v>43591</v>
      </c>
      <c r="M161" s="102">
        <v>44135</v>
      </c>
      <c r="N161" s="101" t="s">
        <v>6333</v>
      </c>
      <c r="O161" s="101" t="s">
        <v>6445</v>
      </c>
    </row>
    <row r="162" spans="1:15" s="97" customFormat="1" x14ac:dyDescent="0.25">
      <c r="A162" s="97" t="s">
        <v>344</v>
      </c>
      <c r="B162" s="104" t="str">
        <f t="shared" si="2"/>
        <v>P018119103229</v>
      </c>
      <c r="C162" s="101" t="s">
        <v>362</v>
      </c>
      <c r="D162" s="101" t="s">
        <v>6454</v>
      </c>
      <c r="E162" s="103">
        <v>59.8</v>
      </c>
      <c r="F162" s="101" t="s">
        <v>2762</v>
      </c>
      <c r="G162" s="101" t="s">
        <v>2763</v>
      </c>
      <c r="H162" s="101" t="s">
        <v>6390</v>
      </c>
      <c r="I162" s="101" t="s">
        <v>6391</v>
      </c>
      <c r="J162" s="128"/>
      <c r="K162" s="101" t="s">
        <v>6332</v>
      </c>
      <c r="L162" s="102">
        <v>43678</v>
      </c>
      <c r="M162" s="102">
        <v>44135</v>
      </c>
      <c r="N162" s="101" t="s">
        <v>6333</v>
      </c>
      <c r="O162" s="101" t="s">
        <v>6445</v>
      </c>
    </row>
    <row r="163" spans="1:15" s="97" customFormat="1" x14ac:dyDescent="0.25">
      <c r="A163" s="97" t="s">
        <v>344</v>
      </c>
      <c r="B163" s="104" t="str">
        <f t="shared" si="2"/>
        <v>P018119103343</v>
      </c>
      <c r="C163" s="101" t="s">
        <v>362</v>
      </c>
      <c r="D163" s="101" t="s">
        <v>6454</v>
      </c>
      <c r="E163" s="103">
        <v>33.909999999999997</v>
      </c>
      <c r="F163" s="101" t="s">
        <v>2894</v>
      </c>
      <c r="G163" s="101" t="s">
        <v>2895</v>
      </c>
      <c r="H163" s="101" t="s">
        <v>6433</v>
      </c>
      <c r="I163" s="101" t="s">
        <v>6434</v>
      </c>
      <c r="J163" s="128"/>
      <c r="K163" s="101" t="s">
        <v>6332</v>
      </c>
      <c r="L163" s="102">
        <v>43591</v>
      </c>
      <c r="M163" s="102">
        <v>44135</v>
      </c>
      <c r="N163" s="101" t="s">
        <v>6333</v>
      </c>
      <c r="O163" s="101" t="s">
        <v>6445</v>
      </c>
    </row>
    <row r="164" spans="1:15" s="97" customFormat="1" x14ac:dyDescent="0.25">
      <c r="A164" s="97" t="s">
        <v>344</v>
      </c>
      <c r="B164" s="104" t="str">
        <f t="shared" si="2"/>
        <v>P018119104855</v>
      </c>
      <c r="C164" s="101" t="s">
        <v>362</v>
      </c>
      <c r="D164" s="101" t="s">
        <v>6454</v>
      </c>
      <c r="E164" s="103">
        <v>52.3</v>
      </c>
      <c r="F164" s="101" t="s">
        <v>4048</v>
      </c>
      <c r="G164" s="101" t="s">
        <v>4049</v>
      </c>
      <c r="H164" s="101" t="s">
        <v>6390</v>
      </c>
      <c r="I164" s="101" t="s">
        <v>6391</v>
      </c>
      <c r="J164" s="128"/>
      <c r="K164" s="101" t="s">
        <v>6332</v>
      </c>
      <c r="L164" s="102">
        <v>43591</v>
      </c>
      <c r="M164" s="102">
        <v>44135</v>
      </c>
      <c r="N164" s="101" t="s">
        <v>6333</v>
      </c>
      <c r="O164" s="101" t="s">
        <v>6445</v>
      </c>
    </row>
    <row r="165" spans="1:15" s="97" customFormat="1" x14ac:dyDescent="0.25">
      <c r="A165" s="97" t="s">
        <v>344</v>
      </c>
      <c r="B165" s="104" t="str">
        <f t="shared" si="2"/>
        <v>P018119105411</v>
      </c>
      <c r="C165" s="101" t="s">
        <v>362</v>
      </c>
      <c r="D165" s="101" t="s">
        <v>6454</v>
      </c>
      <c r="E165" s="103">
        <v>30.44</v>
      </c>
      <c r="F165" s="101" t="s">
        <v>4236</v>
      </c>
      <c r="G165" s="101" t="s">
        <v>4237</v>
      </c>
      <c r="H165" s="101" t="s">
        <v>6433</v>
      </c>
      <c r="I165" s="101" t="s">
        <v>6434</v>
      </c>
      <c r="J165" s="128"/>
      <c r="K165" s="101" t="s">
        <v>6332</v>
      </c>
      <c r="L165" s="102">
        <v>43709</v>
      </c>
      <c r="M165" s="102">
        <v>44135</v>
      </c>
      <c r="N165" s="101" t="s">
        <v>6333</v>
      </c>
      <c r="O165" s="101" t="s">
        <v>6445</v>
      </c>
    </row>
    <row r="166" spans="1:15" s="97" customFormat="1" x14ac:dyDescent="0.25">
      <c r="A166" s="97" t="s">
        <v>344</v>
      </c>
      <c r="B166" s="104" t="str">
        <f t="shared" si="2"/>
        <v>P018119105885</v>
      </c>
      <c r="C166" s="101" t="s">
        <v>362</v>
      </c>
      <c r="D166" s="101" t="s">
        <v>6454</v>
      </c>
      <c r="E166" s="103">
        <v>31.29</v>
      </c>
      <c r="F166" s="101" t="s">
        <v>4490</v>
      </c>
      <c r="G166" s="101" t="s">
        <v>4491</v>
      </c>
      <c r="H166" s="101" t="s">
        <v>6433</v>
      </c>
      <c r="I166" s="101" t="s">
        <v>6434</v>
      </c>
      <c r="J166" s="128"/>
      <c r="K166" s="101" t="s">
        <v>6332</v>
      </c>
      <c r="L166" s="102">
        <v>43591</v>
      </c>
      <c r="M166" s="102">
        <v>44135</v>
      </c>
      <c r="N166" s="101" t="s">
        <v>6333</v>
      </c>
      <c r="O166" s="101" t="s">
        <v>6445</v>
      </c>
    </row>
    <row r="167" spans="1:15" s="97" customFormat="1" x14ac:dyDescent="0.25">
      <c r="A167" s="97" t="s">
        <v>344</v>
      </c>
      <c r="B167" s="104" t="str">
        <f t="shared" si="2"/>
        <v>P018119106153</v>
      </c>
      <c r="C167" s="101" t="s">
        <v>362</v>
      </c>
      <c r="D167" s="101" t="s">
        <v>6454</v>
      </c>
      <c r="E167" s="103">
        <v>53.31</v>
      </c>
      <c r="F167" s="101" t="s">
        <v>4646</v>
      </c>
      <c r="G167" s="101" t="s">
        <v>4647</v>
      </c>
      <c r="H167" s="101" t="s">
        <v>6390</v>
      </c>
      <c r="I167" s="101" t="s">
        <v>6391</v>
      </c>
      <c r="J167" s="128"/>
      <c r="K167" s="101" t="s">
        <v>6332</v>
      </c>
      <c r="L167" s="102">
        <v>43591</v>
      </c>
      <c r="M167" s="102">
        <v>44135</v>
      </c>
      <c r="N167" s="101" t="s">
        <v>6333</v>
      </c>
      <c r="O167" s="101" t="s">
        <v>6445</v>
      </c>
    </row>
    <row r="168" spans="1:15" s="97" customFormat="1" x14ac:dyDescent="0.25">
      <c r="A168" s="97" t="s">
        <v>344</v>
      </c>
      <c r="B168" s="104" t="str">
        <f t="shared" si="2"/>
        <v>P018119107027</v>
      </c>
      <c r="C168" s="101" t="s">
        <v>362</v>
      </c>
      <c r="D168" s="101" t="s">
        <v>6454</v>
      </c>
      <c r="E168" s="103">
        <v>31.1</v>
      </c>
      <c r="F168" s="101" t="s">
        <v>5130</v>
      </c>
      <c r="G168" s="101" t="s">
        <v>5131</v>
      </c>
      <c r="H168" s="101" t="s">
        <v>6433</v>
      </c>
      <c r="I168" s="101" t="s">
        <v>6434</v>
      </c>
      <c r="J168" s="128"/>
      <c r="K168" s="101" t="s">
        <v>6332</v>
      </c>
      <c r="L168" s="102">
        <v>43591</v>
      </c>
      <c r="M168" s="102">
        <v>44135</v>
      </c>
      <c r="N168" s="101" t="s">
        <v>6333</v>
      </c>
      <c r="O168" s="101" t="s">
        <v>6445</v>
      </c>
    </row>
    <row r="169" spans="1:15" s="97" customFormat="1" x14ac:dyDescent="0.25">
      <c r="A169" s="97" t="s">
        <v>344</v>
      </c>
      <c r="B169" s="104" t="str">
        <f t="shared" si="2"/>
        <v>P019006100979</v>
      </c>
      <c r="C169" s="101" t="s">
        <v>363</v>
      </c>
      <c r="D169" s="101" t="s">
        <v>6455</v>
      </c>
      <c r="E169" s="103">
        <v>36.93</v>
      </c>
      <c r="F169" s="101" t="s">
        <v>1026</v>
      </c>
      <c r="G169" s="101" t="s">
        <v>1027</v>
      </c>
      <c r="H169" s="101" t="s">
        <v>6456</v>
      </c>
      <c r="I169" s="101" t="s">
        <v>6457</v>
      </c>
      <c r="J169" s="128"/>
      <c r="K169" s="101" t="s">
        <v>6332</v>
      </c>
      <c r="L169" s="102">
        <v>42644</v>
      </c>
      <c r="M169" s="102">
        <v>43709</v>
      </c>
      <c r="N169" s="101" t="s">
        <v>6333</v>
      </c>
      <c r="O169" s="101" t="s">
        <v>6358</v>
      </c>
    </row>
    <row r="170" spans="1:15" s="97" customFormat="1" x14ac:dyDescent="0.25">
      <c r="A170" s="97" t="s">
        <v>344</v>
      </c>
      <c r="B170" s="104" t="str">
        <f t="shared" si="2"/>
        <v>P019006101465</v>
      </c>
      <c r="C170" s="101" t="s">
        <v>363</v>
      </c>
      <c r="D170" s="101" t="s">
        <v>6455</v>
      </c>
      <c r="E170" s="103">
        <v>46.03</v>
      </c>
      <c r="F170" s="101" t="s">
        <v>1366</v>
      </c>
      <c r="G170" s="101" t="s">
        <v>1367</v>
      </c>
      <c r="H170" s="101" t="s">
        <v>6458</v>
      </c>
      <c r="I170" s="101" t="s">
        <v>6459</v>
      </c>
      <c r="J170" s="128"/>
      <c r="K170" s="101" t="s">
        <v>6332</v>
      </c>
      <c r="L170" s="102">
        <v>42644</v>
      </c>
      <c r="M170" s="102">
        <v>43738</v>
      </c>
      <c r="N170" s="101" t="s">
        <v>6332</v>
      </c>
      <c r="O170" s="101" t="s">
        <v>6358</v>
      </c>
    </row>
    <row r="171" spans="1:15" s="97" customFormat="1" x14ac:dyDescent="0.25">
      <c r="A171" s="97" t="s">
        <v>344</v>
      </c>
      <c r="B171" s="104" t="str">
        <f t="shared" si="2"/>
        <v>P019006101545</v>
      </c>
      <c r="C171" s="101" t="s">
        <v>363</v>
      </c>
      <c r="D171" s="101" t="s">
        <v>6455</v>
      </c>
      <c r="E171" s="103">
        <v>54.36</v>
      </c>
      <c r="F171" s="101" t="s">
        <v>1430</v>
      </c>
      <c r="G171" s="101" t="s">
        <v>1431</v>
      </c>
      <c r="H171" s="101" t="s">
        <v>6460</v>
      </c>
      <c r="I171" s="101" t="s">
        <v>6461</v>
      </c>
      <c r="J171" s="128"/>
      <c r="K171" s="101" t="s">
        <v>6332</v>
      </c>
      <c r="L171" s="102">
        <v>42644</v>
      </c>
      <c r="M171" s="102">
        <v>43738</v>
      </c>
      <c r="N171" s="101" t="s">
        <v>6333</v>
      </c>
      <c r="O171" s="101" t="s">
        <v>6358</v>
      </c>
    </row>
    <row r="172" spans="1:15" s="97" customFormat="1" x14ac:dyDescent="0.25">
      <c r="A172" s="97" t="s">
        <v>344</v>
      </c>
      <c r="B172" s="104" t="str">
        <f t="shared" si="2"/>
        <v>P019006102556</v>
      </c>
      <c r="C172" s="101" t="s">
        <v>363</v>
      </c>
      <c r="D172" s="101" t="s">
        <v>6455</v>
      </c>
      <c r="E172" s="103">
        <v>61.37</v>
      </c>
      <c r="F172" s="101" t="s">
        <v>2204</v>
      </c>
      <c r="G172" s="101" t="s">
        <v>2205</v>
      </c>
      <c r="H172" s="101" t="s">
        <v>6462</v>
      </c>
      <c r="I172" s="101" t="s">
        <v>6463</v>
      </c>
      <c r="J172" s="128"/>
      <c r="K172" s="101" t="s">
        <v>6332</v>
      </c>
      <c r="L172" s="102">
        <v>42644</v>
      </c>
      <c r="M172" s="102">
        <v>43738</v>
      </c>
      <c r="N172" s="101" t="s">
        <v>6333</v>
      </c>
      <c r="O172" s="101" t="s">
        <v>6358</v>
      </c>
    </row>
    <row r="173" spans="1:15" s="97" customFormat="1" x14ac:dyDescent="0.25">
      <c r="A173" s="97" t="s">
        <v>344</v>
      </c>
      <c r="B173" s="104" t="str">
        <f t="shared" si="2"/>
        <v>P019006102750</v>
      </c>
      <c r="C173" s="101" t="s">
        <v>363</v>
      </c>
      <c r="D173" s="101" t="s">
        <v>6455</v>
      </c>
      <c r="E173" s="103">
        <v>47.51</v>
      </c>
      <c r="F173" s="101" t="s">
        <v>2344</v>
      </c>
      <c r="G173" s="101" t="s">
        <v>2345</v>
      </c>
      <c r="H173" s="101" t="s">
        <v>6464</v>
      </c>
      <c r="I173" s="101" t="s">
        <v>6465</v>
      </c>
      <c r="J173" s="128"/>
      <c r="K173" s="101" t="s">
        <v>6332</v>
      </c>
      <c r="L173" s="102">
        <v>42644</v>
      </c>
      <c r="M173" s="102">
        <v>43738</v>
      </c>
      <c r="N173" s="101" t="s">
        <v>6332</v>
      </c>
      <c r="O173" s="101" t="s">
        <v>6358</v>
      </c>
    </row>
    <row r="174" spans="1:15" s="97" customFormat="1" x14ac:dyDescent="0.25">
      <c r="A174" s="97" t="s">
        <v>344</v>
      </c>
      <c r="B174" s="104" t="str">
        <f t="shared" si="2"/>
        <v>P019006102972</v>
      </c>
      <c r="C174" s="101" t="s">
        <v>363</v>
      </c>
      <c r="D174" s="101" t="s">
        <v>6455</v>
      </c>
      <c r="E174" s="103">
        <v>55.26</v>
      </c>
      <c r="F174" s="101" t="s">
        <v>2524</v>
      </c>
      <c r="G174" s="101" t="s">
        <v>2525</v>
      </c>
      <c r="H174" s="101" t="s">
        <v>6466</v>
      </c>
      <c r="I174" s="101" t="s">
        <v>6467</v>
      </c>
      <c r="J174" s="128"/>
      <c r="K174" s="101" t="s">
        <v>6332</v>
      </c>
      <c r="L174" s="102">
        <v>42644</v>
      </c>
      <c r="M174" s="102">
        <v>43738</v>
      </c>
      <c r="N174" s="101" t="s">
        <v>6332</v>
      </c>
      <c r="O174" s="101" t="s">
        <v>6358</v>
      </c>
    </row>
    <row r="175" spans="1:15" s="97" customFormat="1" x14ac:dyDescent="0.25">
      <c r="A175" s="97" t="s">
        <v>344</v>
      </c>
      <c r="B175" s="104" t="str">
        <f t="shared" si="2"/>
        <v>P019006103464</v>
      </c>
      <c r="C175" s="101" t="s">
        <v>363</v>
      </c>
      <c r="D175" s="101" t="s">
        <v>6455</v>
      </c>
      <c r="E175" s="103">
        <v>54.66</v>
      </c>
      <c r="F175" s="101" t="s">
        <v>2990</v>
      </c>
      <c r="G175" s="101" t="s">
        <v>2991</v>
      </c>
      <c r="H175" s="101" t="s">
        <v>6462</v>
      </c>
      <c r="I175" s="101" t="s">
        <v>6463</v>
      </c>
      <c r="J175" s="128"/>
      <c r="K175" s="101" t="s">
        <v>6332</v>
      </c>
      <c r="L175" s="102">
        <v>42644</v>
      </c>
      <c r="M175" s="102">
        <v>43738</v>
      </c>
      <c r="N175" s="101" t="s">
        <v>6333</v>
      </c>
      <c r="O175" s="101" t="s">
        <v>6358</v>
      </c>
    </row>
    <row r="176" spans="1:15" s="97" customFormat="1" x14ac:dyDescent="0.25">
      <c r="A176" s="97" t="s">
        <v>344</v>
      </c>
      <c r="B176" s="104" t="str">
        <f t="shared" si="2"/>
        <v>P019006103787</v>
      </c>
      <c r="C176" s="101" t="s">
        <v>363</v>
      </c>
      <c r="D176" s="101" t="s">
        <v>6455</v>
      </c>
      <c r="E176" s="103">
        <v>59.8</v>
      </c>
      <c r="F176" s="101" t="s">
        <v>3254</v>
      </c>
      <c r="G176" s="101" t="s">
        <v>3255</v>
      </c>
      <c r="H176" s="101" t="s">
        <v>6462</v>
      </c>
      <c r="I176" s="101" t="s">
        <v>6463</v>
      </c>
      <c r="J176" s="128"/>
      <c r="K176" s="101" t="s">
        <v>6332</v>
      </c>
      <c r="L176" s="102">
        <v>42644</v>
      </c>
      <c r="M176" s="102">
        <v>43738</v>
      </c>
      <c r="N176" s="101" t="s">
        <v>6333</v>
      </c>
      <c r="O176" s="101" t="s">
        <v>6358</v>
      </c>
    </row>
    <row r="177" spans="1:15" s="97" customFormat="1" x14ac:dyDescent="0.25">
      <c r="A177" s="97" t="s">
        <v>344</v>
      </c>
      <c r="B177" s="104" t="str">
        <f t="shared" si="2"/>
        <v>P019006104242</v>
      </c>
      <c r="C177" s="101" t="s">
        <v>363</v>
      </c>
      <c r="D177" s="101" t="s">
        <v>6455</v>
      </c>
      <c r="E177" s="103">
        <v>51.33</v>
      </c>
      <c r="F177" s="101" t="s">
        <v>3594</v>
      </c>
      <c r="G177" s="101" t="s">
        <v>3595</v>
      </c>
      <c r="H177" s="101" t="s">
        <v>6468</v>
      </c>
      <c r="I177" s="101" t="s">
        <v>6469</v>
      </c>
      <c r="J177" s="128"/>
      <c r="K177" s="101" t="s">
        <v>6332</v>
      </c>
      <c r="L177" s="102">
        <v>42644</v>
      </c>
      <c r="M177" s="102">
        <v>43738</v>
      </c>
      <c r="N177" s="101" t="s">
        <v>6332</v>
      </c>
      <c r="O177" s="101" t="s">
        <v>6358</v>
      </c>
    </row>
    <row r="178" spans="1:15" s="97" customFormat="1" x14ac:dyDescent="0.25">
      <c r="A178" s="97" t="s">
        <v>344</v>
      </c>
      <c r="B178" s="104" t="str">
        <f t="shared" si="2"/>
        <v>P019006104276</v>
      </c>
      <c r="C178" s="101" t="s">
        <v>363</v>
      </c>
      <c r="D178" s="101" t="s">
        <v>6455</v>
      </c>
      <c r="E178" s="103">
        <v>76.62</v>
      </c>
      <c r="F178" s="101" t="s">
        <v>3626</v>
      </c>
      <c r="G178" s="101" t="s">
        <v>3627</v>
      </c>
      <c r="H178" s="101" t="s">
        <v>6470</v>
      </c>
      <c r="I178" s="101" t="s">
        <v>6471</v>
      </c>
      <c r="J178" s="128"/>
      <c r="K178" s="101" t="s">
        <v>6332</v>
      </c>
      <c r="L178" s="102">
        <v>42644</v>
      </c>
      <c r="M178" s="102">
        <v>43738</v>
      </c>
      <c r="N178" s="101" t="s">
        <v>6332</v>
      </c>
      <c r="O178" s="101" t="s">
        <v>6358</v>
      </c>
    </row>
    <row r="179" spans="1:15" s="97" customFormat="1" x14ac:dyDescent="0.25">
      <c r="A179" s="97" t="s">
        <v>344</v>
      </c>
      <c r="B179" s="104" t="str">
        <f t="shared" si="2"/>
        <v>P019006106764</v>
      </c>
      <c r="C179" s="101" t="s">
        <v>363</v>
      </c>
      <c r="D179" s="101" t="s">
        <v>6455</v>
      </c>
      <c r="E179" s="103">
        <v>28.24</v>
      </c>
      <c r="F179" s="101" t="s">
        <v>4986</v>
      </c>
      <c r="G179" s="101" t="s">
        <v>4987</v>
      </c>
      <c r="H179" s="101" t="s">
        <v>6456</v>
      </c>
      <c r="I179" s="101" t="s">
        <v>6457</v>
      </c>
      <c r="J179" s="128"/>
      <c r="K179" s="101" t="s">
        <v>6332</v>
      </c>
      <c r="L179" s="102">
        <v>43325</v>
      </c>
      <c r="M179" s="102">
        <v>43738</v>
      </c>
      <c r="N179" s="101" t="s">
        <v>6333</v>
      </c>
      <c r="O179" s="101" t="s">
        <v>6358</v>
      </c>
    </row>
    <row r="180" spans="1:15" s="97" customFormat="1" x14ac:dyDescent="0.25">
      <c r="A180" s="97" t="s">
        <v>344</v>
      </c>
      <c r="B180" s="104" t="str">
        <f t="shared" si="2"/>
        <v>P019100100157</v>
      </c>
      <c r="C180" s="101" t="s">
        <v>364</v>
      </c>
      <c r="D180" s="101" t="s">
        <v>6472</v>
      </c>
      <c r="E180" s="103">
        <v>53.91</v>
      </c>
      <c r="F180" s="101" t="s">
        <v>472</v>
      </c>
      <c r="G180" s="101" t="s">
        <v>473</v>
      </c>
      <c r="H180" s="101" t="s">
        <v>6460</v>
      </c>
      <c r="I180" s="101" t="s">
        <v>6461</v>
      </c>
      <c r="J180" s="128"/>
      <c r="K180" s="101" t="s">
        <v>6332</v>
      </c>
      <c r="L180" s="102">
        <v>43101</v>
      </c>
      <c r="M180" s="102">
        <v>44470</v>
      </c>
      <c r="N180" s="101" t="s">
        <v>6333</v>
      </c>
      <c r="O180" s="101" t="s">
        <v>6358</v>
      </c>
    </row>
    <row r="181" spans="1:15" s="97" customFormat="1" x14ac:dyDescent="0.25">
      <c r="A181" s="97" t="s">
        <v>344</v>
      </c>
      <c r="B181" s="104" t="str">
        <f t="shared" si="2"/>
        <v>P019100101545</v>
      </c>
      <c r="C181" s="101" t="s">
        <v>364</v>
      </c>
      <c r="D181" s="101" t="s">
        <v>6472</v>
      </c>
      <c r="E181" s="103">
        <v>54.36</v>
      </c>
      <c r="F181" s="101" t="s">
        <v>1430</v>
      </c>
      <c r="G181" s="101" t="s">
        <v>1431</v>
      </c>
      <c r="H181" s="101" t="s">
        <v>6460</v>
      </c>
      <c r="I181" s="101" t="s">
        <v>6461</v>
      </c>
      <c r="J181" s="128"/>
      <c r="K181" s="101" t="s">
        <v>6332</v>
      </c>
      <c r="L181" s="102">
        <v>43586</v>
      </c>
      <c r="M181" s="102">
        <v>44470</v>
      </c>
      <c r="N181" s="101" t="s">
        <v>6333</v>
      </c>
      <c r="O181" s="101" t="s">
        <v>6358</v>
      </c>
    </row>
    <row r="182" spans="1:15" s="97" customFormat="1" x14ac:dyDescent="0.25">
      <c r="A182" s="97" t="s">
        <v>344</v>
      </c>
      <c r="B182" s="104" t="str">
        <f t="shared" si="2"/>
        <v>P019100102507</v>
      </c>
      <c r="C182" s="101" t="s">
        <v>364</v>
      </c>
      <c r="D182" s="101" t="s">
        <v>6472</v>
      </c>
      <c r="E182" s="103">
        <v>57.45</v>
      </c>
      <c r="F182" s="101" t="s">
        <v>2176</v>
      </c>
      <c r="G182" s="101" t="s">
        <v>2177</v>
      </c>
      <c r="H182" s="101" t="s">
        <v>6460</v>
      </c>
      <c r="I182" s="101" t="s">
        <v>6461</v>
      </c>
      <c r="J182" s="128"/>
      <c r="K182" s="101" t="s">
        <v>6332</v>
      </c>
      <c r="L182" s="102">
        <v>43346</v>
      </c>
      <c r="M182" s="102">
        <v>44470</v>
      </c>
      <c r="N182" s="101" t="s">
        <v>6333</v>
      </c>
      <c r="O182" s="101" t="s">
        <v>6358</v>
      </c>
    </row>
    <row r="183" spans="1:15" s="97" customFormat="1" x14ac:dyDescent="0.25">
      <c r="A183" s="97" t="s">
        <v>344</v>
      </c>
      <c r="B183" s="104" t="str">
        <f t="shared" si="2"/>
        <v>P019100102713</v>
      </c>
      <c r="C183" s="101" t="s">
        <v>364</v>
      </c>
      <c r="D183" s="101" t="s">
        <v>6472</v>
      </c>
      <c r="E183" s="103">
        <v>32.61</v>
      </c>
      <c r="F183" s="101" t="s">
        <v>2322</v>
      </c>
      <c r="G183" s="101" t="s">
        <v>2323</v>
      </c>
      <c r="H183" s="101" t="s">
        <v>6456</v>
      </c>
      <c r="I183" s="101" t="s">
        <v>6457</v>
      </c>
      <c r="J183" s="128"/>
      <c r="K183" s="101" t="s">
        <v>6332</v>
      </c>
      <c r="L183" s="102">
        <v>43346</v>
      </c>
      <c r="M183" s="102">
        <v>44470</v>
      </c>
      <c r="N183" s="101" t="s">
        <v>6333</v>
      </c>
      <c r="O183" s="101" t="s">
        <v>6358</v>
      </c>
    </row>
    <row r="184" spans="1:15" s="97" customFormat="1" x14ac:dyDescent="0.25">
      <c r="A184" s="97" t="s">
        <v>344</v>
      </c>
      <c r="B184" s="104" t="str">
        <f t="shared" si="2"/>
        <v>P019100102860</v>
      </c>
      <c r="C184" s="101" t="s">
        <v>364</v>
      </c>
      <c r="D184" s="101" t="s">
        <v>6472</v>
      </c>
      <c r="E184" s="103">
        <v>60.58</v>
      </c>
      <c r="F184" s="101" t="s">
        <v>2412</v>
      </c>
      <c r="G184" s="101" t="s">
        <v>2413</v>
      </c>
      <c r="H184" s="101" t="s">
        <v>6460</v>
      </c>
      <c r="I184" s="101" t="s">
        <v>6461</v>
      </c>
      <c r="J184" s="128"/>
      <c r="K184" s="101" t="s">
        <v>6332</v>
      </c>
      <c r="L184" s="102">
        <v>43101</v>
      </c>
      <c r="M184" s="102">
        <v>44470</v>
      </c>
      <c r="N184" s="101" t="s">
        <v>6333</v>
      </c>
      <c r="O184" s="101" t="s">
        <v>6358</v>
      </c>
    </row>
    <row r="185" spans="1:15" s="97" customFormat="1" x14ac:dyDescent="0.25">
      <c r="A185" s="97" t="s">
        <v>344</v>
      </c>
      <c r="B185" s="104" t="str">
        <f t="shared" si="2"/>
        <v>P019100103090</v>
      </c>
      <c r="C185" s="101" t="s">
        <v>364</v>
      </c>
      <c r="D185" s="101" t="s">
        <v>6472</v>
      </c>
      <c r="E185" s="103">
        <v>52.97</v>
      </c>
      <c r="F185" s="101" t="s">
        <v>2626</v>
      </c>
      <c r="G185" s="101" t="s">
        <v>2627</v>
      </c>
      <c r="H185" s="101" t="s">
        <v>6460</v>
      </c>
      <c r="I185" s="101" t="s">
        <v>6461</v>
      </c>
      <c r="J185" s="128"/>
      <c r="K185" s="101" t="s">
        <v>6332</v>
      </c>
      <c r="L185" s="102">
        <v>43332</v>
      </c>
      <c r="M185" s="102">
        <v>44470</v>
      </c>
      <c r="N185" s="101" t="s">
        <v>6333</v>
      </c>
      <c r="O185" s="101" t="s">
        <v>6358</v>
      </c>
    </row>
    <row r="186" spans="1:15" s="97" customFormat="1" x14ac:dyDescent="0.25">
      <c r="A186" s="97" t="s">
        <v>344</v>
      </c>
      <c r="B186" s="104" t="str">
        <f t="shared" si="2"/>
        <v>P019100103379</v>
      </c>
      <c r="C186" s="101" t="s">
        <v>364</v>
      </c>
      <c r="D186" s="101" t="s">
        <v>6472</v>
      </c>
      <c r="E186" s="103">
        <v>53.25</v>
      </c>
      <c r="F186" s="101" t="s">
        <v>2926</v>
      </c>
      <c r="G186" s="101" t="s">
        <v>2927</v>
      </c>
      <c r="H186" s="101" t="s">
        <v>6460</v>
      </c>
      <c r="I186" s="101" t="s">
        <v>6461</v>
      </c>
      <c r="J186" s="128"/>
      <c r="K186" s="101" t="s">
        <v>6332</v>
      </c>
      <c r="L186" s="102">
        <v>43101</v>
      </c>
      <c r="M186" s="102">
        <v>44470</v>
      </c>
      <c r="N186" s="101" t="s">
        <v>6333</v>
      </c>
      <c r="O186" s="101" t="s">
        <v>6358</v>
      </c>
    </row>
    <row r="187" spans="1:15" s="97" customFormat="1" x14ac:dyDescent="0.25">
      <c r="A187" s="97" t="s">
        <v>344</v>
      </c>
      <c r="B187" s="104" t="str">
        <f t="shared" si="2"/>
        <v>P019100105864</v>
      </c>
      <c r="C187" s="101" t="s">
        <v>364</v>
      </c>
      <c r="D187" s="101" t="s">
        <v>6472</v>
      </c>
      <c r="E187" s="103">
        <v>50.4</v>
      </c>
      <c r="F187" s="101" t="s">
        <v>4476</v>
      </c>
      <c r="G187" s="101" t="s">
        <v>4477</v>
      </c>
      <c r="H187" s="101" t="s">
        <v>6473</v>
      </c>
      <c r="I187" s="101" t="s">
        <v>6474</v>
      </c>
      <c r="J187" s="128"/>
      <c r="K187" s="101" t="s">
        <v>6332</v>
      </c>
      <c r="L187" s="102">
        <v>43101</v>
      </c>
      <c r="M187" s="102">
        <v>44470</v>
      </c>
      <c r="N187" s="101" t="s">
        <v>6333</v>
      </c>
      <c r="O187" s="101" t="s">
        <v>6358</v>
      </c>
    </row>
    <row r="188" spans="1:15" s="97" customFormat="1" x14ac:dyDescent="0.25">
      <c r="A188" s="97" t="s">
        <v>344</v>
      </c>
      <c r="B188" s="104" t="str">
        <f t="shared" si="2"/>
        <v>P019100107081</v>
      </c>
      <c r="C188" s="101" t="s">
        <v>364</v>
      </c>
      <c r="D188" s="101" t="s">
        <v>6472</v>
      </c>
      <c r="E188" s="103">
        <v>47.3</v>
      </c>
      <c r="F188" s="101" t="s">
        <v>5172</v>
      </c>
      <c r="G188" s="101" t="s">
        <v>5173</v>
      </c>
      <c r="H188" s="101" t="s">
        <v>6460</v>
      </c>
      <c r="I188" s="101" t="s">
        <v>6461</v>
      </c>
      <c r="J188" s="128"/>
      <c r="K188" s="101" t="s">
        <v>6332</v>
      </c>
      <c r="L188" s="102">
        <v>43586</v>
      </c>
      <c r="M188" s="102">
        <v>44470</v>
      </c>
      <c r="N188" s="101" t="s">
        <v>6333</v>
      </c>
      <c r="O188" s="101" t="s">
        <v>6358</v>
      </c>
    </row>
    <row r="189" spans="1:15" s="97" customFormat="1" x14ac:dyDescent="0.25">
      <c r="A189" s="97" t="s">
        <v>344</v>
      </c>
      <c r="B189" s="104" t="str">
        <f t="shared" si="2"/>
        <v>P019101100409</v>
      </c>
      <c r="C189" s="101" t="s">
        <v>6475</v>
      </c>
      <c r="D189" s="101" t="s">
        <v>6476</v>
      </c>
      <c r="E189" s="103">
        <v>53.91</v>
      </c>
      <c r="F189" s="101" t="s">
        <v>628</v>
      </c>
      <c r="G189" s="101" t="s">
        <v>629</v>
      </c>
      <c r="H189" s="101" t="s">
        <v>6477</v>
      </c>
      <c r="I189" s="101" t="s">
        <v>6478</v>
      </c>
      <c r="J189" s="128"/>
      <c r="K189" s="101" t="s">
        <v>6332</v>
      </c>
      <c r="L189" s="102">
        <v>43586</v>
      </c>
      <c r="M189" s="102">
        <v>44013</v>
      </c>
      <c r="N189" s="101" t="s">
        <v>6332</v>
      </c>
      <c r="O189" s="101" t="s">
        <v>358</v>
      </c>
    </row>
    <row r="190" spans="1:15" s="97" customFormat="1" x14ac:dyDescent="0.25">
      <c r="A190" s="97" t="s">
        <v>344</v>
      </c>
      <c r="B190" s="104" t="str">
        <f t="shared" si="2"/>
        <v>P019101105864</v>
      </c>
      <c r="C190" s="101" t="s">
        <v>6475</v>
      </c>
      <c r="D190" s="101" t="s">
        <v>6476</v>
      </c>
      <c r="E190" s="103">
        <v>50.4</v>
      </c>
      <c r="F190" s="101" t="s">
        <v>4476</v>
      </c>
      <c r="G190" s="101" t="s">
        <v>4477</v>
      </c>
      <c r="H190" s="101" t="s">
        <v>6473</v>
      </c>
      <c r="I190" s="101" t="s">
        <v>6474</v>
      </c>
      <c r="J190" s="128"/>
      <c r="K190" s="101" t="s">
        <v>6332</v>
      </c>
      <c r="L190" s="102">
        <v>43586</v>
      </c>
      <c r="M190" s="102">
        <v>44013</v>
      </c>
      <c r="N190" s="101" t="s">
        <v>6333</v>
      </c>
      <c r="O190" s="101" t="s">
        <v>358</v>
      </c>
    </row>
    <row r="191" spans="1:15" s="97" customFormat="1" x14ac:dyDescent="0.25">
      <c r="A191" s="97" t="s">
        <v>344</v>
      </c>
      <c r="B191" s="104" t="str">
        <f t="shared" si="2"/>
        <v>P019101107301</v>
      </c>
      <c r="C191" s="101" t="s">
        <v>6475</v>
      </c>
      <c r="D191" s="101" t="s">
        <v>6476</v>
      </c>
      <c r="E191" s="103">
        <v>46.14</v>
      </c>
      <c r="F191" s="101" t="s">
        <v>5392</v>
      </c>
      <c r="G191" s="101" t="s">
        <v>5393</v>
      </c>
      <c r="H191" s="101" t="s">
        <v>6456</v>
      </c>
      <c r="I191" s="101" t="s">
        <v>6457</v>
      </c>
      <c r="J191" s="128"/>
      <c r="K191" s="101" t="s">
        <v>6332</v>
      </c>
      <c r="L191" s="102">
        <v>43586</v>
      </c>
      <c r="M191" s="102">
        <v>44013</v>
      </c>
      <c r="N191" s="101" t="s">
        <v>6333</v>
      </c>
      <c r="O191" s="101" t="s">
        <v>358</v>
      </c>
    </row>
    <row r="192" spans="1:15" s="97" customFormat="1" x14ac:dyDescent="0.25">
      <c r="A192" s="97" t="s">
        <v>344</v>
      </c>
      <c r="B192" s="104" t="str">
        <f t="shared" si="2"/>
        <v>P019102106111</v>
      </c>
      <c r="C192" s="101" t="s">
        <v>6479</v>
      </c>
      <c r="D192" s="101" t="s">
        <v>6480</v>
      </c>
      <c r="E192" s="103">
        <v>53.37</v>
      </c>
      <c r="F192" s="101" t="s">
        <v>4624</v>
      </c>
      <c r="G192" s="101" t="s">
        <v>4625</v>
      </c>
      <c r="H192" s="101" t="s">
        <v>6460</v>
      </c>
      <c r="I192" s="101" t="s">
        <v>6461</v>
      </c>
      <c r="J192" s="128"/>
      <c r="K192" s="101" t="s">
        <v>6332</v>
      </c>
      <c r="L192" s="102">
        <v>43709</v>
      </c>
      <c r="M192" s="102">
        <v>45536</v>
      </c>
      <c r="N192" s="101" t="s">
        <v>6333</v>
      </c>
      <c r="O192" s="101" t="s">
        <v>358</v>
      </c>
    </row>
    <row r="193" spans="1:15" s="97" customFormat="1" x14ac:dyDescent="0.25">
      <c r="A193" s="97" t="s">
        <v>344</v>
      </c>
      <c r="B193" s="104" t="str">
        <f t="shared" si="2"/>
        <v>P019103103787</v>
      </c>
      <c r="C193" s="101" t="s">
        <v>6481</v>
      </c>
      <c r="D193" s="101" t="s">
        <v>6482</v>
      </c>
      <c r="E193" s="103">
        <v>59.8</v>
      </c>
      <c r="F193" s="101" t="s">
        <v>3254</v>
      </c>
      <c r="G193" s="101" t="s">
        <v>3255</v>
      </c>
      <c r="H193" s="101" t="s">
        <v>6462</v>
      </c>
      <c r="I193" s="101" t="s">
        <v>6463</v>
      </c>
      <c r="J193" s="128"/>
      <c r="K193" s="101" t="s">
        <v>6332</v>
      </c>
      <c r="L193" s="102">
        <v>43739</v>
      </c>
      <c r="M193" s="102">
        <v>44470</v>
      </c>
      <c r="N193" s="101" t="s">
        <v>6333</v>
      </c>
      <c r="O193" s="101" t="s">
        <v>6358</v>
      </c>
    </row>
    <row r="194" spans="1:15" s="97" customFormat="1" x14ac:dyDescent="0.25">
      <c r="A194" s="97" t="s">
        <v>344</v>
      </c>
      <c r="B194" s="104" t="str">
        <f t="shared" si="2"/>
        <v>P019103105075</v>
      </c>
      <c r="C194" s="101" t="s">
        <v>6481</v>
      </c>
      <c r="D194" s="101" t="s">
        <v>6482</v>
      </c>
      <c r="E194" s="103">
        <v>53.18</v>
      </c>
      <c r="F194" s="101" t="s">
        <v>4122</v>
      </c>
      <c r="G194" s="101" t="s">
        <v>4123</v>
      </c>
      <c r="H194" s="101" t="s">
        <v>6374</v>
      </c>
      <c r="I194" s="101" t="s">
        <v>6375</v>
      </c>
      <c r="J194" s="128"/>
      <c r="K194" s="101" t="s">
        <v>6332</v>
      </c>
      <c r="L194" s="102">
        <v>43739</v>
      </c>
      <c r="M194" s="102">
        <v>44470</v>
      </c>
      <c r="N194" s="101" t="s">
        <v>6332</v>
      </c>
      <c r="O194" s="101" t="s">
        <v>6358</v>
      </c>
    </row>
    <row r="195" spans="1:15" s="97" customFormat="1" x14ac:dyDescent="0.25">
      <c r="A195" s="97" t="s">
        <v>344</v>
      </c>
      <c r="B195" s="104" t="str">
        <f t="shared" si="2"/>
        <v>P020007101201</v>
      </c>
      <c r="C195" s="101" t="s">
        <v>365</v>
      </c>
      <c r="D195" s="101" t="s">
        <v>6483</v>
      </c>
      <c r="E195" s="103">
        <v>60.96</v>
      </c>
      <c r="F195" s="101" t="s">
        <v>1172</v>
      </c>
      <c r="G195" s="101" t="s">
        <v>1173</v>
      </c>
      <c r="H195" s="101" t="s">
        <v>6477</v>
      </c>
      <c r="I195" s="101" t="s">
        <v>6478</v>
      </c>
      <c r="J195" s="128"/>
      <c r="K195" s="101" t="s">
        <v>6332</v>
      </c>
      <c r="L195" s="102">
        <v>43101</v>
      </c>
      <c r="M195" s="102">
        <v>44074</v>
      </c>
      <c r="N195" s="101" t="s">
        <v>6333</v>
      </c>
      <c r="O195" s="101" t="s">
        <v>6358</v>
      </c>
    </row>
    <row r="196" spans="1:15" s="97" customFormat="1" x14ac:dyDescent="0.25">
      <c r="A196" s="97" t="s">
        <v>344</v>
      </c>
      <c r="B196" s="104" t="str">
        <f t="shared" si="2"/>
        <v>P020007102399</v>
      </c>
      <c r="C196" s="101" t="s">
        <v>365</v>
      </c>
      <c r="D196" s="101" t="s">
        <v>6483</v>
      </c>
      <c r="E196" s="103">
        <v>49.23</v>
      </c>
      <c r="F196" s="101" t="s">
        <v>2094</v>
      </c>
      <c r="G196" s="101" t="s">
        <v>2095</v>
      </c>
      <c r="H196" s="101" t="s">
        <v>6484</v>
      </c>
      <c r="I196" s="101" t="s">
        <v>6485</v>
      </c>
      <c r="J196" s="128"/>
      <c r="K196" s="101" t="s">
        <v>6332</v>
      </c>
      <c r="L196" s="102">
        <v>43101</v>
      </c>
      <c r="M196" s="102">
        <v>44074</v>
      </c>
      <c r="N196" s="101" t="s">
        <v>6333</v>
      </c>
      <c r="O196" s="101" t="s">
        <v>6358</v>
      </c>
    </row>
    <row r="197" spans="1:15" s="97" customFormat="1" x14ac:dyDescent="0.25">
      <c r="A197" s="97" t="s">
        <v>344</v>
      </c>
      <c r="B197" s="104" t="str">
        <f t="shared" si="2"/>
        <v>P020007103017</v>
      </c>
      <c r="C197" s="101" t="s">
        <v>365</v>
      </c>
      <c r="D197" s="101" t="s">
        <v>6483</v>
      </c>
      <c r="E197" s="103">
        <v>61.15</v>
      </c>
      <c r="F197" s="101" t="s">
        <v>2568</v>
      </c>
      <c r="G197" s="101" t="s">
        <v>2569</v>
      </c>
      <c r="H197" s="101" t="s">
        <v>6484</v>
      </c>
      <c r="I197" s="101" t="s">
        <v>6485</v>
      </c>
      <c r="J197" s="128"/>
      <c r="K197" s="101" t="s">
        <v>6332</v>
      </c>
      <c r="L197" s="102">
        <v>43101</v>
      </c>
      <c r="M197" s="102">
        <v>44074</v>
      </c>
      <c r="N197" s="101" t="s">
        <v>6333</v>
      </c>
      <c r="O197" s="101" t="s">
        <v>6358</v>
      </c>
    </row>
    <row r="198" spans="1:15" s="97" customFormat="1" x14ac:dyDescent="0.25">
      <c r="A198" s="97" t="s">
        <v>344</v>
      </c>
      <c r="B198" s="104" t="str">
        <f t="shared" ref="B198:B261" si="3">CONCATENATE(C198,F198)</f>
        <v>P021101104046</v>
      </c>
      <c r="C198" s="101" t="s">
        <v>6486</v>
      </c>
      <c r="D198" s="101" t="s">
        <v>6487</v>
      </c>
      <c r="E198" s="103">
        <v>53.33</v>
      </c>
      <c r="F198" s="101" t="s">
        <v>3430</v>
      </c>
      <c r="G198" s="101" t="s">
        <v>3431</v>
      </c>
      <c r="H198" s="101" t="s">
        <v>6488</v>
      </c>
      <c r="I198" s="101" t="s">
        <v>6489</v>
      </c>
      <c r="J198" s="128"/>
      <c r="K198" s="101" t="s">
        <v>6332</v>
      </c>
      <c r="L198" s="102">
        <v>43346</v>
      </c>
      <c r="M198" s="102">
        <v>43769</v>
      </c>
      <c r="N198" s="101" t="s">
        <v>6333</v>
      </c>
      <c r="O198" s="101" t="s">
        <v>389</v>
      </c>
    </row>
    <row r="199" spans="1:15" s="97" customFormat="1" x14ac:dyDescent="0.25">
      <c r="A199" s="97" t="s">
        <v>344</v>
      </c>
      <c r="B199" s="104" t="str">
        <f t="shared" si="3"/>
        <v>P021101104367</v>
      </c>
      <c r="C199" s="101" t="s">
        <v>6486</v>
      </c>
      <c r="D199" s="101" t="s">
        <v>6487</v>
      </c>
      <c r="E199" s="103">
        <v>61.68</v>
      </c>
      <c r="F199" s="101" t="s">
        <v>3718</v>
      </c>
      <c r="G199" s="101" t="s">
        <v>3719</v>
      </c>
      <c r="H199" s="101" t="s">
        <v>6490</v>
      </c>
      <c r="I199" s="101" t="s">
        <v>6491</v>
      </c>
      <c r="J199" s="128"/>
      <c r="K199" s="101" t="s">
        <v>6332</v>
      </c>
      <c r="L199" s="102">
        <v>43466</v>
      </c>
      <c r="M199" s="102">
        <v>44346</v>
      </c>
      <c r="N199" s="101" t="s">
        <v>6333</v>
      </c>
      <c r="O199" s="101" t="s">
        <v>389</v>
      </c>
    </row>
    <row r="200" spans="1:15" s="97" customFormat="1" x14ac:dyDescent="0.25">
      <c r="A200" s="97" t="s">
        <v>344</v>
      </c>
      <c r="B200" s="104" t="str">
        <f t="shared" si="3"/>
        <v>P023100100439</v>
      </c>
      <c r="C200" s="101" t="s">
        <v>6492</v>
      </c>
      <c r="D200" s="101" t="s">
        <v>6493</v>
      </c>
      <c r="E200" s="103">
        <v>59.88</v>
      </c>
      <c r="F200" s="101" t="s">
        <v>648</v>
      </c>
      <c r="G200" s="101" t="s">
        <v>649</v>
      </c>
      <c r="H200" s="101" t="s">
        <v>6494</v>
      </c>
      <c r="I200" s="101" t="s">
        <v>6495</v>
      </c>
      <c r="J200" s="128"/>
      <c r="K200" s="101" t="s">
        <v>6332</v>
      </c>
      <c r="L200" s="102">
        <v>43346</v>
      </c>
      <c r="M200" s="102">
        <v>44377</v>
      </c>
      <c r="N200" s="101" t="s">
        <v>6333</v>
      </c>
      <c r="O200" s="101" t="s">
        <v>389</v>
      </c>
    </row>
    <row r="201" spans="1:15" s="97" customFormat="1" x14ac:dyDescent="0.25">
      <c r="A201" s="97" t="s">
        <v>344</v>
      </c>
      <c r="B201" s="104" t="str">
        <f t="shared" si="3"/>
        <v>P023100101763</v>
      </c>
      <c r="C201" s="101" t="s">
        <v>6492</v>
      </c>
      <c r="D201" s="101" t="s">
        <v>6493</v>
      </c>
      <c r="E201" s="103">
        <v>53.15</v>
      </c>
      <c r="F201" s="101" t="s">
        <v>1640</v>
      </c>
      <c r="G201" s="101" t="s">
        <v>1641</v>
      </c>
      <c r="H201" s="101" t="s">
        <v>6494</v>
      </c>
      <c r="I201" s="101" t="s">
        <v>6495</v>
      </c>
      <c r="J201" s="128"/>
      <c r="K201" s="101" t="s">
        <v>6332</v>
      </c>
      <c r="L201" s="102">
        <v>43346</v>
      </c>
      <c r="M201" s="102">
        <v>43982</v>
      </c>
      <c r="N201" s="101" t="s">
        <v>6333</v>
      </c>
      <c r="O201" s="101" t="s">
        <v>389</v>
      </c>
    </row>
    <row r="202" spans="1:15" s="97" customFormat="1" x14ac:dyDescent="0.25">
      <c r="A202" s="97" t="s">
        <v>344</v>
      </c>
      <c r="B202" s="104" t="str">
        <f t="shared" si="3"/>
        <v>P023100103477</v>
      </c>
      <c r="C202" s="101" t="s">
        <v>6492</v>
      </c>
      <c r="D202" s="101" t="s">
        <v>6493</v>
      </c>
      <c r="E202" s="103">
        <v>59.77</v>
      </c>
      <c r="F202" s="101" t="s">
        <v>3000</v>
      </c>
      <c r="G202" s="101" t="s">
        <v>3001</v>
      </c>
      <c r="H202" s="101" t="s">
        <v>6496</v>
      </c>
      <c r="I202" s="101" t="s">
        <v>6497</v>
      </c>
      <c r="J202" s="128"/>
      <c r="K202" s="101" t="s">
        <v>6332</v>
      </c>
      <c r="L202" s="102">
        <v>43346</v>
      </c>
      <c r="M202" s="102">
        <v>44316</v>
      </c>
      <c r="N202" s="101" t="s">
        <v>6333</v>
      </c>
      <c r="O202" s="101" t="s">
        <v>389</v>
      </c>
    </row>
    <row r="203" spans="1:15" s="97" customFormat="1" x14ac:dyDescent="0.25">
      <c r="A203" s="97" t="s">
        <v>344</v>
      </c>
      <c r="B203" s="104" t="str">
        <f t="shared" si="3"/>
        <v>P023100104520</v>
      </c>
      <c r="C203" s="101" t="s">
        <v>6492</v>
      </c>
      <c r="D203" s="101" t="s">
        <v>6493</v>
      </c>
      <c r="E203" s="103">
        <v>54.49</v>
      </c>
      <c r="F203" s="101" t="s">
        <v>3830</v>
      </c>
      <c r="G203" s="101" t="s">
        <v>3831</v>
      </c>
      <c r="H203" s="101" t="s">
        <v>6496</v>
      </c>
      <c r="I203" s="101" t="s">
        <v>6497</v>
      </c>
      <c r="J203" s="128"/>
      <c r="K203" s="101" t="s">
        <v>6332</v>
      </c>
      <c r="L203" s="102">
        <v>43466</v>
      </c>
      <c r="M203" s="102">
        <v>44346</v>
      </c>
      <c r="N203" s="101" t="s">
        <v>6333</v>
      </c>
      <c r="O203" s="101" t="s">
        <v>389</v>
      </c>
    </row>
    <row r="204" spans="1:15" s="97" customFormat="1" x14ac:dyDescent="0.25">
      <c r="A204" s="97" t="s">
        <v>344</v>
      </c>
      <c r="B204" s="104" t="str">
        <f t="shared" si="3"/>
        <v>P023100105925</v>
      </c>
      <c r="C204" s="101" t="s">
        <v>6492</v>
      </c>
      <c r="D204" s="101" t="s">
        <v>6493</v>
      </c>
      <c r="E204" s="103">
        <v>40.78</v>
      </c>
      <c r="F204" s="101" t="s">
        <v>4522</v>
      </c>
      <c r="G204" s="101" t="s">
        <v>4523</v>
      </c>
      <c r="H204" s="101" t="s">
        <v>6498</v>
      </c>
      <c r="I204" s="101" t="s">
        <v>6499</v>
      </c>
      <c r="J204" s="128"/>
      <c r="K204" s="101" t="s">
        <v>6332</v>
      </c>
      <c r="L204" s="102">
        <v>43466</v>
      </c>
      <c r="M204" s="102">
        <v>44346</v>
      </c>
      <c r="N204" s="101" t="s">
        <v>6333</v>
      </c>
      <c r="O204" s="101" t="s">
        <v>389</v>
      </c>
    </row>
    <row r="205" spans="1:15" s="97" customFormat="1" x14ac:dyDescent="0.25">
      <c r="A205" s="97" t="s">
        <v>344</v>
      </c>
      <c r="B205" s="104" t="str">
        <f t="shared" si="3"/>
        <v>P026001100563</v>
      </c>
      <c r="C205" s="101" t="s">
        <v>366</v>
      </c>
      <c r="D205" s="101" t="s">
        <v>6500</v>
      </c>
      <c r="E205" s="103">
        <v>64.59</v>
      </c>
      <c r="F205" s="101" t="s">
        <v>736</v>
      </c>
      <c r="G205" s="101" t="s">
        <v>737</v>
      </c>
      <c r="H205" s="101" t="s">
        <v>6501</v>
      </c>
      <c r="I205" s="101" t="s">
        <v>6502</v>
      </c>
      <c r="J205" s="128"/>
      <c r="K205" s="101" t="s">
        <v>6332</v>
      </c>
      <c r="L205" s="102">
        <v>42370</v>
      </c>
      <c r="M205" s="102">
        <v>44196</v>
      </c>
      <c r="N205" s="101" t="s">
        <v>6333</v>
      </c>
      <c r="O205" s="101" t="s">
        <v>6358</v>
      </c>
    </row>
    <row r="206" spans="1:15" s="97" customFormat="1" x14ac:dyDescent="0.25">
      <c r="A206" s="97" t="s">
        <v>344</v>
      </c>
      <c r="B206" s="104" t="str">
        <f t="shared" si="3"/>
        <v>P026001101504</v>
      </c>
      <c r="C206" s="101" t="s">
        <v>366</v>
      </c>
      <c r="D206" s="101" t="s">
        <v>6500</v>
      </c>
      <c r="E206" s="103">
        <v>70.260000000000005</v>
      </c>
      <c r="F206" s="101" t="s">
        <v>1390</v>
      </c>
      <c r="G206" s="101" t="s">
        <v>1391</v>
      </c>
      <c r="H206" s="101" t="s">
        <v>6503</v>
      </c>
      <c r="I206" s="101" t="s">
        <v>6504</v>
      </c>
      <c r="J206" s="128"/>
      <c r="K206" s="101" t="s">
        <v>6332</v>
      </c>
      <c r="L206" s="102">
        <v>43586</v>
      </c>
      <c r="M206" s="102">
        <v>44196</v>
      </c>
      <c r="N206" s="101" t="s">
        <v>6333</v>
      </c>
      <c r="O206" s="101" t="s">
        <v>6358</v>
      </c>
    </row>
    <row r="207" spans="1:15" s="97" customFormat="1" x14ac:dyDescent="0.25">
      <c r="A207" s="97" t="s">
        <v>344</v>
      </c>
      <c r="B207" s="104" t="str">
        <f t="shared" si="3"/>
        <v>P026001102353</v>
      </c>
      <c r="C207" s="101" t="s">
        <v>366</v>
      </c>
      <c r="D207" s="101" t="s">
        <v>6500</v>
      </c>
      <c r="E207" s="103">
        <v>45.73</v>
      </c>
      <c r="F207" s="101" t="s">
        <v>2054</v>
      </c>
      <c r="G207" s="101" t="s">
        <v>2055</v>
      </c>
      <c r="H207" s="101" t="s">
        <v>6505</v>
      </c>
      <c r="I207" s="101" t="s">
        <v>6506</v>
      </c>
      <c r="J207" s="128"/>
      <c r="K207" s="101" t="s">
        <v>6332</v>
      </c>
      <c r="L207" s="102">
        <v>42370</v>
      </c>
      <c r="M207" s="102">
        <v>44196</v>
      </c>
      <c r="N207" s="101" t="s">
        <v>6333</v>
      </c>
      <c r="O207" s="101" t="s">
        <v>6358</v>
      </c>
    </row>
    <row r="208" spans="1:15" s="97" customFormat="1" x14ac:dyDescent="0.25">
      <c r="A208" s="97" t="s">
        <v>344</v>
      </c>
      <c r="B208" s="104" t="str">
        <f t="shared" si="3"/>
        <v>P026001102955</v>
      </c>
      <c r="C208" s="101" t="s">
        <v>366</v>
      </c>
      <c r="D208" s="101" t="s">
        <v>6500</v>
      </c>
      <c r="E208" s="103">
        <v>60.7</v>
      </c>
      <c r="F208" s="101" t="s">
        <v>2512</v>
      </c>
      <c r="G208" s="101" t="s">
        <v>2513</v>
      </c>
      <c r="H208" s="101" t="s">
        <v>6507</v>
      </c>
      <c r="I208" s="101" t="s">
        <v>6508</v>
      </c>
      <c r="J208" s="128">
        <v>263900</v>
      </c>
      <c r="K208" s="101" t="s">
        <v>6333</v>
      </c>
      <c r="L208" s="102">
        <v>42370</v>
      </c>
      <c r="M208" s="102">
        <v>44196</v>
      </c>
      <c r="N208" s="101" t="s">
        <v>6332</v>
      </c>
      <c r="O208" s="101" t="s">
        <v>6358</v>
      </c>
    </row>
    <row r="209" spans="1:15" s="97" customFormat="1" x14ac:dyDescent="0.25">
      <c r="A209" s="97" t="s">
        <v>344</v>
      </c>
      <c r="B209" s="104" t="str">
        <f t="shared" si="3"/>
        <v>P026001104410</v>
      </c>
      <c r="C209" s="101" t="s">
        <v>366</v>
      </c>
      <c r="D209" s="101" t="s">
        <v>6500</v>
      </c>
      <c r="E209" s="103">
        <v>36.020000000000003</v>
      </c>
      <c r="F209" s="101" t="s">
        <v>3752</v>
      </c>
      <c r="G209" s="101" t="s">
        <v>3753</v>
      </c>
      <c r="H209" s="101" t="s">
        <v>6509</v>
      </c>
      <c r="I209" s="101" t="s">
        <v>6510</v>
      </c>
      <c r="J209" s="128"/>
      <c r="K209" s="101" t="s">
        <v>6332</v>
      </c>
      <c r="L209" s="102">
        <v>42370</v>
      </c>
      <c r="M209" s="102">
        <v>44196</v>
      </c>
      <c r="N209" s="101" t="s">
        <v>6333</v>
      </c>
      <c r="O209" s="101" t="s">
        <v>6358</v>
      </c>
    </row>
    <row r="210" spans="1:15" s="97" customFormat="1" x14ac:dyDescent="0.25">
      <c r="A210" s="97" t="s">
        <v>344</v>
      </c>
      <c r="B210" s="104" t="str">
        <f t="shared" si="3"/>
        <v>P026001105043</v>
      </c>
      <c r="C210" s="101" t="s">
        <v>366</v>
      </c>
      <c r="D210" s="101" t="s">
        <v>6500</v>
      </c>
      <c r="E210" s="103">
        <v>32.619999999999997</v>
      </c>
      <c r="F210" s="101" t="s">
        <v>4114</v>
      </c>
      <c r="G210" s="101" t="s">
        <v>4115</v>
      </c>
      <c r="H210" s="101" t="s">
        <v>6509</v>
      </c>
      <c r="I210" s="101" t="s">
        <v>6510</v>
      </c>
      <c r="J210" s="128"/>
      <c r="K210" s="101" t="s">
        <v>6332</v>
      </c>
      <c r="L210" s="102">
        <v>42370</v>
      </c>
      <c r="M210" s="102">
        <v>44196</v>
      </c>
      <c r="N210" s="101" t="s">
        <v>6333</v>
      </c>
      <c r="O210" s="101" t="s">
        <v>6358</v>
      </c>
    </row>
    <row r="211" spans="1:15" s="97" customFormat="1" x14ac:dyDescent="0.25">
      <c r="A211" s="97" t="s">
        <v>344</v>
      </c>
      <c r="B211" s="104" t="str">
        <f t="shared" si="3"/>
        <v>P026001105075</v>
      </c>
      <c r="C211" s="101" t="s">
        <v>366</v>
      </c>
      <c r="D211" s="101" t="s">
        <v>6500</v>
      </c>
      <c r="E211" s="103">
        <v>53.18</v>
      </c>
      <c r="F211" s="101" t="s">
        <v>4122</v>
      </c>
      <c r="G211" s="101" t="s">
        <v>4123</v>
      </c>
      <c r="H211" s="101" t="s">
        <v>6374</v>
      </c>
      <c r="I211" s="101" t="s">
        <v>6375</v>
      </c>
      <c r="J211" s="128"/>
      <c r="K211" s="101" t="s">
        <v>6332</v>
      </c>
      <c r="L211" s="102">
        <v>42370</v>
      </c>
      <c r="M211" s="102">
        <v>44196</v>
      </c>
      <c r="N211" s="101" t="s">
        <v>6332</v>
      </c>
      <c r="O211" s="101" t="s">
        <v>6358</v>
      </c>
    </row>
    <row r="212" spans="1:15" s="97" customFormat="1" x14ac:dyDescent="0.25">
      <c r="A212" s="97" t="s">
        <v>344</v>
      </c>
      <c r="B212" s="104" t="str">
        <f t="shared" si="3"/>
        <v>P026001105315</v>
      </c>
      <c r="C212" s="101" t="s">
        <v>366</v>
      </c>
      <c r="D212" s="101" t="s">
        <v>6500</v>
      </c>
      <c r="E212" s="103">
        <v>37.369999999999997</v>
      </c>
      <c r="F212" s="101" t="s">
        <v>4202</v>
      </c>
      <c r="G212" s="101" t="s">
        <v>4203</v>
      </c>
      <c r="H212" s="101" t="s">
        <v>6505</v>
      </c>
      <c r="I212" s="101" t="s">
        <v>6506</v>
      </c>
      <c r="J212" s="128"/>
      <c r="K212" s="101" t="s">
        <v>6332</v>
      </c>
      <c r="L212" s="102">
        <v>42370</v>
      </c>
      <c r="M212" s="102">
        <v>44196</v>
      </c>
      <c r="N212" s="101" t="s">
        <v>6333</v>
      </c>
      <c r="O212" s="101" t="s">
        <v>6358</v>
      </c>
    </row>
    <row r="213" spans="1:15" s="97" customFormat="1" x14ac:dyDescent="0.25">
      <c r="A213" s="97" t="s">
        <v>344</v>
      </c>
      <c r="B213" s="104" t="str">
        <f t="shared" si="3"/>
        <v>P026001105853</v>
      </c>
      <c r="C213" s="101" t="s">
        <v>366</v>
      </c>
      <c r="D213" s="101" t="s">
        <v>6500</v>
      </c>
      <c r="E213" s="103">
        <v>54.5</v>
      </c>
      <c r="F213" s="101" t="s">
        <v>4472</v>
      </c>
      <c r="G213" s="101" t="s">
        <v>4473</v>
      </c>
      <c r="H213" s="101" t="s">
        <v>6511</v>
      </c>
      <c r="I213" s="101" t="s">
        <v>6512</v>
      </c>
      <c r="J213" s="128"/>
      <c r="K213" s="101" t="s">
        <v>6332</v>
      </c>
      <c r="L213" s="102">
        <v>42370</v>
      </c>
      <c r="M213" s="102">
        <v>44196</v>
      </c>
      <c r="N213" s="101" t="s">
        <v>6333</v>
      </c>
      <c r="O213" s="101" t="s">
        <v>6358</v>
      </c>
    </row>
    <row r="214" spans="1:15" s="97" customFormat="1" x14ac:dyDescent="0.25">
      <c r="A214" s="97" t="s">
        <v>344</v>
      </c>
      <c r="B214" s="104" t="str">
        <f t="shared" si="3"/>
        <v>P026001107004</v>
      </c>
      <c r="C214" s="101" t="s">
        <v>366</v>
      </c>
      <c r="D214" s="101" t="s">
        <v>6500</v>
      </c>
      <c r="E214" s="103">
        <v>30.2</v>
      </c>
      <c r="F214" s="101" t="s">
        <v>5112</v>
      </c>
      <c r="G214" s="101" t="s">
        <v>5113</v>
      </c>
      <c r="H214" s="101" t="s">
        <v>6505</v>
      </c>
      <c r="I214" s="101" t="s">
        <v>6506</v>
      </c>
      <c r="J214" s="128"/>
      <c r="K214" s="101" t="s">
        <v>6332</v>
      </c>
      <c r="L214" s="102">
        <v>43493</v>
      </c>
      <c r="M214" s="102">
        <v>44196</v>
      </c>
      <c r="N214" s="101" t="s">
        <v>6333</v>
      </c>
      <c r="O214" s="101" t="s">
        <v>6358</v>
      </c>
    </row>
    <row r="215" spans="1:15" s="97" customFormat="1" x14ac:dyDescent="0.25">
      <c r="A215" s="97" t="s">
        <v>344</v>
      </c>
      <c r="B215" s="104" t="str">
        <f t="shared" si="3"/>
        <v>P026001107018</v>
      </c>
      <c r="C215" s="101" t="s">
        <v>366</v>
      </c>
      <c r="D215" s="101" t="s">
        <v>6500</v>
      </c>
      <c r="E215" s="103">
        <v>50.95</v>
      </c>
      <c r="F215" s="101" t="s">
        <v>5120</v>
      </c>
      <c r="G215" s="101" t="s">
        <v>5121</v>
      </c>
      <c r="H215" s="101" t="s">
        <v>6372</v>
      </c>
      <c r="I215" s="101" t="s">
        <v>6373</v>
      </c>
      <c r="J215" s="128">
        <v>263900</v>
      </c>
      <c r="K215" s="101" t="s">
        <v>6333</v>
      </c>
      <c r="L215" s="102">
        <v>42370</v>
      </c>
      <c r="M215" s="102">
        <v>44196</v>
      </c>
      <c r="N215" s="101" t="s">
        <v>6332</v>
      </c>
      <c r="O215" s="101" t="s">
        <v>6358</v>
      </c>
    </row>
    <row r="216" spans="1:15" s="97" customFormat="1" x14ac:dyDescent="0.25">
      <c r="A216" s="97" t="s">
        <v>344</v>
      </c>
      <c r="B216" s="104" t="str">
        <f t="shared" si="3"/>
        <v>P026001107671</v>
      </c>
      <c r="C216" s="101" t="s">
        <v>366</v>
      </c>
      <c r="D216" s="101" t="s">
        <v>6500</v>
      </c>
      <c r="E216" s="103">
        <v>29.57</v>
      </c>
      <c r="F216" s="101" t="s">
        <v>5660</v>
      </c>
      <c r="G216" s="101" t="s">
        <v>5661</v>
      </c>
      <c r="H216" s="101" t="s">
        <v>6509</v>
      </c>
      <c r="I216" s="101" t="s">
        <v>6510</v>
      </c>
      <c r="J216" s="128"/>
      <c r="K216" s="101" t="s">
        <v>6332</v>
      </c>
      <c r="L216" s="102">
        <v>43556</v>
      </c>
      <c r="M216" s="102">
        <v>44196</v>
      </c>
      <c r="N216" s="101" t="s">
        <v>6333</v>
      </c>
      <c r="O216" s="101" t="s">
        <v>6358</v>
      </c>
    </row>
    <row r="217" spans="1:15" s="97" customFormat="1" x14ac:dyDescent="0.25">
      <c r="A217" s="97" t="s">
        <v>344</v>
      </c>
      <c r="B217" s="104" t="str">
        <f t="shared" si="3"/>
        <v>P026001400006214</v>
      </c>
      <c r="C217" s="101" t="s">
        <v>366</v>
      </c>
      <c r="D217" s="101" t="s">
        <v>6500</v>
      </c>
      <c r="E217" s="103">
        <v>60</v>
      </c>
      <c r="F217" s="101" t="s">
        <v>6085</v>
      </c>
      <c r="G217" s="101" t="s">
        <v>6086</v>
      </c>
      <c r="H217" s="101" t="s">
        <v>6513</v>
      </c>
      <c r="I217" s="101" t="s">
        <v>6514</v>
      </c>
      <c r="J217" s="128"/>
      <c r="K217" s="101" t="s">
        <v>6332</v>
      </c>
      <c r="L217" s="102">
        <v>42370</v>
      </c>
      <c r="M217" s="102">
        <v>44196</v>
      </c>
      <c r="N217" s="101" t="s">
        <v>6333</v>
      </c>
      <c r="O217" s="101" t="s">
        <v>6358</v>
      </c>
    </row>
    <row r="218" spans="1:15" s="97" customFormat="1" x14ac:dyDescent="0.25">
      <c r="A218" s="97" t="s">
        <v>344</v>
      </c>
      <c r="B218" s="104" t="str">
        <f t="shared" si="3"/>
        <v>P026101103642</v>
      </c>
      <c r="C218" s="101" t="s">
        <v>6515</v>
      </c>
      <c r="D218" s="101" t="s">
        <v>6516</v>
      </c>
      <c r="E218" s="103">
        <v>56.73</v>
      </c>
      <c r="F218" s="101" t="s">
        <v>3142</v>
      </c>
      <c r="G218" s="101" t="s">
        <v>3143</v>
      </c>
      <c r="H218" s="101" t="s">
        <v>6517</v>
      </c>
      <c r="I218" s="101" t="s">
        <v>6518</v>
      </c>
      <c r="J218" s="128"/>
      <c r="K218" s="101" t="s">
        <v>6332</v>
      </c>
      <c r="L218" s="102">
        <v>43346</v>
      </c>
      <c r="M218" s="102">
        <v>43769</v>
      </c>
      <c r="N218" s="101" t="s">
        <v>6333</v>
      </c>
      <c r="O218" s="101" t="s">
        <v>389</v>
      </c>
    </row>
    <row r="219" spans="1:15" s="97" customFormat="1" x14ac:dyDescent="0.25">
      <c r="A219" s="97" t="s">
        <v>344</v>
      </c>
      <c r="B219" s="104" t="str">
        <f t="shared" si="3"/>
        <v>P026101104184</v>
      </c>
      <c r="C219" s="101" t="s">
        <v>6515</v>
      </c>
      <c r="D219" s="101" t="s">
        <v>6516</v>
      </c>
      <c r="E219" s="103">
        <v>60.05</v>
      </c>
      <c r="F219" s="101" t="s">
        <v>3552</v>
      </c>
      <c r="G219" s="101" t="s">
        <v>3553</v>
      </c>
      <c r="H219" s="101" t="s">
        <v>6519</v>
      </c>
      <c r="I219" s="101" t="s">
        <v>6520</v>
      </c>
      <c r="J219" s="128"/>
      <c r="K219" s="101" t="s">
        <v>6332</v>
      </c>
      <c r="L219" s="102">
        <v>43435</v>
      </c>
      <c r="M219" s="102">
        <v>44166</v>
      </c>
      <c r="N219" s="101" t="s">
        <v>6333</v>
      </c>
      <c r="O219" s="101" t="s">
        <v>389</v>
      </c>
    </row>
    <row r="220" spans="1:15" s="97" customFormat="1" x14ac:dyDescent="0.25">
      <c r="A220" s="97" t="s">
        <v>344</v>
      </c>
      <c r="B220" s="104" t="str">
        <f t="shared" si="3"/>
        <v>P028102103159</v>
      </c>
      <c r="C220" s="101" t="s">
        <v>6521</v>
      </c>
      <c r="D220" s="101" t="s">
        <v>6522</v>
      </c>
      <c r="E220" s="103">
        <v>58.02</v>
      </c>
      <c r="F220" s="101" t="s">
        <v>2690</v>
      </c>
      <c r="G220" s="101" t="s">
        <v>2691</v>
      </c>
      <c r="H220" s="101" t="s">
        <v>6523</v>
      </c>
      <c r="I220" s="101" t="s">
        <v>6524</v>
      </c>
      <c r="J220" s="128"/>
      <c r="K220" s="101" t="s">
        <v>6332</v>
      </c>
      <c r="L220" s="102">
        <v>43466</v>
      </c>
      <c r="M220" s="102">
        <v>44346</v>
      </c>
      <c r="N220" s="101" t="s">
        <v>6333</v>
      </c>
      <c r="O220" s="101" t="s">
        <v>389</v>
      </c>
    </row>
    <row r="221" spans="1:15" s="97" customFormat="1" x14ac:dyDescent="0.25">
      <c r="A221" s="97" t="s">
        <v>344</v>
      </c>
      <c r="B221" s="104" t="str">
        <f t="shared" si="3"/>
        <v>P028102103601</v>
      </c>
      <c r="C221" s="101" t="s">
        <v>6521</v>
      </c>
      <c r="D221" s="101" t="s">
        <v>6522</v>
      </c>
      <c r="E221" s="103">
        <v>64.59</v>
      </c>
      <c r="F221" s="101" t="s">
        <v>3118</v>
      </c>
      <c r="G221" s="101" t="s">
        <v>3119</v>
      </c>
      <c r="H221" s="101" t="s">
        <v>6523</v>
      </c>
      <c r="I221" s="101" t="s">
        <v>6524</v>
      </c>
      <c r="J221" s="128"/>
      <c r="K221" s="101" t="s">
        <v>6332</v>
      </c>
      <c r="L221" s="102">
        <v>43528</v>
      </c>
      <c r="M221" s="102">
        <v>44829</v>
      </c>
      <c r="N221" s="101" t="s">
        <v>6333</v>
      </c>
      <c r="O221" s="101" t="s">
        <v>389</v>
      </c>
    </row>
    <row r="222" spans="1:15" s="97" customFormat="1" x14ac:dyDescent="0.25">
      <c r="A222" s="97" t="s">
        <v>344</v>
      </c>
      <c r="B222" s="104" t="str">
        <f t="shared" si="3"/>
        <v>P028103102111</v>
      </c>
      <c r="C222" s="101" t="s">
        <v>6525</v>
      </c>
      <c r="D222" s="101" t="s">
        <v>6526</v>
      </c>
      <c r="E222" s="103">
        <v>59.85</v>
      </c>
      <c r="F222" s="101" t="s">
        <v>1880</v>
      </c>
      <c r="G222" s="101" t="s">
        <v>1881</v>
      </c>
      <c r="H222" s="101" t="s">
        <v>6523</v>
      </c>
      <c r="I222" s="101" t="s">
        <v>6524</v>
      </c>
      <c r="J222" s="128"/>
      <c r="K222" s="101" t="s">
        <v>6332</v>
      </c>
      <c r="L222" s="102">
        <v>43586</v>
      </c>
      <c r="M222" s="102">
        <v>44316</v>
      </c>
      <c r="N222" s="101" t="s">
        <v>6333</v>
      </c>
      <c r="O222" s="101" t="s">
        <v>350</v>
      </c>
    </row>
    <row r="223" spans="1:15" s="97" customFormat="1" x14ac:dyDescent="0.25">
      <c r="A223" s="97" t="s">
        <v>344</v>
      </c>
      <c r="B223" s="104" t="str">
        <f t="shared" si="3"/>
        <v>P031002102051</v>
      </c>
      <c r="C223" s="101" t="s">
        <v>6527</v>
      </c>
      <c r="D223" s="101" t="s">
        <v>6528</v>
      </c>
      <c r="E223" s="103">
        <v>54.49</v>
      </c>
      <c r="F223" s="101" t="s">
        <v>1844</v>
      </c>
      <c r="G223" s="101" t="s">
        <v>1845</v>
      </c>
      <c r="H223" s="101" t="s">
        <v>6421</v>
      </c>
      <c r="I223" s="101" t="s">
        <v>6422</v>
      </c>
      <c r="J223" s="128"/>
      <c r="K223" s="101" t="s">
        <v>6332</v>
      </c>
      <c r="L223" s="102">
        <v>43344</v>
      </c>
      <c r="M223" s="102">
        <v>43891</v>
      </c>
      <c r="N223" s="101" t="s">
        <v>6332</v>
      </c>
      <c r="O223" s="101" t="s">
        <v>352</v>
      </c>
    </row>
    <row r="224" spans="1:15" s="97" customFormat="1" x14ac:dyDescent="0.25">
      <c r="A224" s="97" t="s">
        <v>344</v>
      </c>
      <c r="B224" s="104" t="str">
        <f t="shared" si="3"/>
        <v>P031002102352</v>
      </c>
      <c r="C224" s="101" t="s">
        <v>6527</v>
      </c>
      <c r="D224" s="101" t="s">
        <v>6528</v>
      </c>
      <c r="E224" s="103">
        <v>61.42</v>
      </c>
      <c r="F224" s="101" t="s">
        <v>6529</v>
      </c>
      <c r="G224" s="101" t="s">
        <v>6530</v>
      </c>
      <c r="H224" s="101" t="s">
        <v>6531</v>
      </c>
      <c r="I224" s="101" t="s">
        <v>6532</v>
      </c>
      <c r="J224" s="128"/>
      <c r="K224" s="101" t="s">
        <v>6332</v>
      </c>
      <c r="L224" s="102">
        <v>42125</v>
      </c>
      <c r="M224" s="102">
        <v>43709</v>
      </c>
      <c r="N224" s="101" t="s">
        <v>6333</v>
      </c>
      <c r="O224" s="101" t="s">
        <v>352</v>
      </c>
    </row>
    <row r="225" spans="1:15" s="97" customFormat="1" x14ac:dyDescent="0.25">
      <c r="A225" s="97" t="s">
        <v>344</v>
      </c>
      <c r="B225" s="104" t="str">
        <f t="shared" si="3"/>
        <v>P031002102483</v>
      </c>
      <c r="C225" s="101" t="s">
        <v>6527</v>
      </c>
      <c r="D225" s="101" t="s">
        <v>6528</v>
      </c>
      <c r="E225" s="103">
        <v>62.63</v>
      </c>
      <c r="F225" s="101" t="s">
        <v>2156</v>
      </c>
      <c r="G225" s="101" t="s">
        <v>2157</v>
      </c>
      <c r="H225" s="101" t="s">
        <v>6531</v>
      </c>
      <c r="I225" s="101" t="s">
        <v>6532</v>
      </c>
      <c r="J225" s="128"/>
      <c r="K225" s="101" t="s">
        <v>6332</v>
      </c>
      <c r="L225" s="102">
        <v>42125</v>
      </c>
      <c r="M225" s="102">
        <v>43891</v>
      </c>
      <c r="N225" s="101" t="s">
        <v>6333</v>
      </c>
      <c r="O225" s="101" t="s">
        <v>352</v>
      </c>
    </row>
    <row r="226" spans="1:15" s="97" customFormat="1" x14ac:dyDescent="0.25">
      <c r="A226" s="97" t="s">
        <v>344</v>
      </c>
      <c r="B226" s="104" t="str">
        <f t="shared" si="3"/>
        <v>P031002104843</v>
      </c>
      <c r="C226" s="101" t="s">
        <v>6527</v>
      </c>
      <c r="D226" s="101" t="s">
        <v>6528</v>
      </c>
      <c r="E226" s="103">
        <v>53.93</v>
      </c>
      <c r="F226" s="101" t="s">
        <v>4036</v>
      </c>
      <c r="G226" s="101" t="s">
        <v>4037</v>
      </c>
      <c r="H226" s="101" t="s">
        <v>6531</v>
      </c>
      <c r="I226" s="101" t="s">
        <v>6532</v>
      </c>
      <c r="J226" s="128"/>
      <c r="K226" s="101" t="s">
        <v>6332</v>
      </c>
      <c r="L226" s="102">
        <v>42125</v>
      </c>
      <c r="M226" s="102">
        <v>43891</v>
      </c>
      <c r="N226" s="101" t="s">
        <v>6333</v>
      </c>
      <c r="O226" s="101" t="s">
        <v>352</v>
      </c>
    </row>
    <row r="227" spans="1:15" s="97" customFormat="1" x14ac:dyDescent="0.25">
      <c r="A227" s="97" t="s">
        <v>344</v>
      </c>
      <c r="B227" s="104" t="str">
        <f t="shared" si="3"/>
        <v>P031002106440</v>
      </c>
      <c r="C227" s="101" t="s">
        <v>6527</v>
      </c>
      <c r="D227" s="101" t="s">
        <v>6528</v>
      </c>
      <c r="E227" s="103">
        <v>46.01</v>
      </c>
      <c r="F227" s="101" t="s">
        <v>4800</v>
      </c>
      <c r="G227" s="101" t="s">
        <v>4801</v>
      </c>
      <c r="H227" s="101" t="s">
        <v>6374</v>
      </c>
      <c r="I227" s="101" t="s">
        <v>6375</v>
      </c>
      <c r="J227" s="128"/>
      <c r="K227" s="101" t="s">
        <v>6332</v>
      </c>
      <c r="L227" s="102">
        <v>42125</v>
      </c>
      <c r="M227" s="102">
        <v>43891</v>
      </c>
      <c r="N227" s="101" t="s">
        <v>6332</v>
      </c>
      <c r="O227" s="101" t="s">
        <v>352</v>
      </c>
    </row>
    <row r="228" spans="1:15" s="97" customFormat="1" x14ac:dyDescent="0.25">
      <c r="A228" s="97" t="s">
        <v>344</v>
      </c>
      <c r="B228" s="104" t="str">
        <f t="shared" si="3"/>
        <v>P031002106498</v>
      </c>
      <c r="C228" s="101" t="s">
        <v>6527</v>
      </c>
      <c r="D228" s="101" t="s">
        <v>6528</v>
      </c>
      <c r="E228" s="103">
        <v>44.05</v>
      </c>
      <c r="F228" s="101" t="s">
        <v>4836</v>
      </c>
      <c r="G228" s="101" t="s">
        <v>4837</v>
      </c>
      <c r="H228" s="101" t="s">
        <v>6374</v>
      </c>
      <c r="I228" s="101" t="s">
        <v>6375</v>
      </c>
      <c r="J228" s="128"/>
      <c r="K228" s="101" t="s">
        <v>6332</v>
      </c>
      <c r="L228" s="102">
        <v>43101</v>
      </c>
      <c r="M228" s="102">
        <v>43891</v>
      </c>
      <c r="N228" s="101" t="s">
        <v>6332</v>
      </c>
      <c r="O228" s="101" t="s">
        <v>352</v>
      </c>
    </row>
    <row r="229" spans="1:15" s="97" customFormat="1" x14ac:dyDescent="0.25">
      <c r="A229" s="97" t="s">
        <v>344</v>
      </c>
      <c r="B229" s="104" t="str">
        <f t="shared" si="3"/>
        <v>P031101100394</v>
      </c>
      <c r="C229" s="101" t="s">
        <v>6533</v>
      </c>
      <c r="D229" s="101" t="s">
        <v>6534</v>
      </c>
      <c r="E229" s="103">
        <v>62.08</v>
      </c>
      <c r="F229" s="101" t="s">
        <v>616</v>
      </c>
      <c r="G229" s="101" t="s">
        <v>617</v>
      </c>
      <c r="H229" s="101" t="s">
        <v>6535</v>
      </c>
      <c r="I229" s="101" t="s">
        <v>6536</v>
      </c>
      <c r="J229" s="128"/>
      <c r="K229" s="101" t="s">
        <v>6332</v>
      </c>
      <c r="L229" s="102">
        <v>43344</v>
      </c>
      <c r="M229" s="102">
        <v>43769</v>
      </c>
      <c r="N229" s="101" t="s">
        <v>6333</v>
      </c>
      <c r="O229" s="101" t="s">
        <v>358</v>
      </c>
    </row>
    <row r="230" spans="1:15" s="97" customFormat="1" x14ac:dyDescent="0.25">
      <c r="A230" s="97" t="s">
        <v>344</v>
      </c>
      <c r="B230" s="104" t="str">
        <f t="shared" si="3"/>
        <v>P031101102315</v>
      </c>
      <c r="C230" s="101" t="s">
        <v>6533</v>
      </c>
      <c r="D230" s="101" t="s">
        <v>6534</v>
      </c>
      <c r="E230" s="103">
        <v>60.58</v>
      </c>
      <c r="F230" s="101" t="s">
        <v>2028</v>
      </c>
      <c r="G230" s="101" t="s">
        <v>2029</v>
      </c>
      <c r="H230" s="101" t="s">
        <v>6411</v>
      </c>
      <c r="I230" s="101" t="s">
        <v>6412</v>
      </c>
      <c r="J230" s="128"/>
      <c r="K230" s="101" t="s">
        <v>6332</v>
      </c>
      <c r="L230" s="102">
        <v>43344</v>
      </c>
      <c r="M230" s="102">
        <v>43769</v>
      </c>
      <c r="N230" s="101" t="s">
        <v>6333</v>
      </c>
      <c r="O230" s="101" t="s">
        <v>358</v>
      </c>
    </row>
    <row r="231" spans="1:15" s="97" customFormat="1" x14ac:dyDescent="0.25">
      <c r="A231" s="97" t="s">
        <v>344</v>
      </c>
      <c r="B231" s="104" t="str">
        <f t="shared" si="3"/>
        <v>P031101104124</v>
      </c>
      <c r="C231" s="101" t="s">
        <v>6533</v>
      </c>
      <c r="D231" s="101" t="s">
        <v>6534</v>
      </c>
      <c r="E231" s="103">
        <v>54.33</v>
      </c>
      <c r="F231" s="101" t="s">
        <v>3500</v>
      </c>
      <c r="G231" s="101" t="s">
        <v>3501</v>
      </c>
      <c r="H231" s="101" t="s">
        <v>6411</v>
      </c>
      <c r="I231" s="101" t="s">
        <v>6412</v>
      </c>
      <c r="J231" s="128"/>
      <c r="K231" s="101" t="s">
        <v>6332</v>
      </c>
      <c r="L231" s="102">
        <v>43344</v>
      </c>
      <c r="M231" s="102">
        <v>43769</v>
      </c>
      <c r="N231" s="101" t="s">
        <v>6333</v>
      </c>
      <c r="O231" s="101" t="s">
        <v>358</v>
      </c>
    </row>
    <row r="232" spans="1:15" s="97" customFormat="1" x14ac:dyDescent="0.25">
      <c r="A232" s="97" t="s">
        <v>344</v>
      </c>
      <c r="B232" s="104" t="str">
        <f t="shared" si="3"/>
        <v>P031101104749</v>
      </c>
      <c r="C232" s="101" t="s">
        <v>6533</v>
      </c>
      <c r="D232" s="101" t="s">
        <v>6534</v>
      </c>
      <c r="E232" s="103">
        <v>61.72</v>
      </c>
      <c r="F232" s="101" t="s">
        <v>3942</v>
      </c>
      <c r="G232" s="101" t="s">
        <v>3943</v>
      </c>
      <c r="H232" s="101" t="s">
        <v>6411</v>
      </c>
      <c r="I232" s="101" t="s">
        <v>6412</v>
      </c>
      <c r="J232" s="128"/>
      <c r="K232" s="101" t="s">
        <v>6332</v>
      </c>
      <c r="L232" s="102">
        <v>43344</v>
      </c>
      <c r="M232" s="102">
        <v>43769</v>
      </c>
      <c r="N232" s="101" t="s">
        <v>6333</v>
      </c>
      <c r="O232" s="101" t="s">
        <v>358</v>
      </c>
    </row>
    <row r="233" spans="1:15" s="97" customFormat="1" x14ac:dyDescent="0.25">
      <c r="A233" s="97" t="s">
        <v>344</v>
      </c>
      <c r="B233" s="104" t="str">
        <f t="shared" si="3"/>
        <v>P031101500005</v>
      </c>
      <c r="C233" s="101" t="s">
        <v>6533</v>
      </c>
      <c r="D233" s="101" t="s">
        <v>6534</v>
      </c>
      <c r="E233" s="103">
        <v>0.01</v>
      </c>
      <c r="F233" s="101" t="s">
        <v>6137</v>
      </c>
      <c r="G233" s="101" t="s">
        <v>6138</v>
      </c>
      <c r="H233" s="101" t="s">
        <v>6537</v>
      </c>
      <c r="I233" s="101" t="s">
        <v>6538</v>
      </c>
      <c r="J233" s="128">
        <v>508100</v>
      </c>
      <c r="K233" s="101" t="s">
        <v>6333</v>
      </c>
      <c r="L233" s="102">
        <v>43344</v>
      </c>
      <c r="M233" s="102">
        <v>43769</v>
      </c>
      <c r="N233" s="101" t="s">
        <v>6332</v>
      </c>
      <c r="O233" s="101" t="s">
        <v>358</v>
      </c>
    </row>
    <row r="234" spans="1:15" s="97" customFormat="1" x14ac:dyDescent="0.25">
      <c r="A234" s="97" t="s">
        <v>344</v>
      </c>
      <c r="B234" s="104" t="str">
        <f t="shared" si="3"/>
        <v>P031102101016</v>
      </c>
      <c r="C234" s="101" t="s">
        <v>6539</v>
      </c>
      <c r="D234" s="101" t="s">
        <v>6540</v>
      </c>
      <c r="E234" s="103">
        <v>57.54</v>
      </c>
      <c r="F234" s="101" t="s">
        <v>1046</v>
      </c>
      <c r="G234" s="101" t="s">
        <v>1047</v>
      </c>
      <c r="H234" s="101" t="s">
        <v>6531</v>
      </c>
      <c r="I234" s="101" t="s">
        <v>6532</v>
      </c>
      <c r="J234" s="128"/>
      <c r="K234" s="101" t="s">
        <v>6332</v>
      </c>
      <c r="L234" s="102">
        <v>43346</v>
      </c>
      <c r="M234" s="102">
        <v>44377</v>
      </c>
      <c r="N234" s="101" t="s">
        <v>6333</v>
      </c>
      <c r="O234" s="101" t="s">
        <v>389</v>
      </c>
    </row>
    <row r="235" spans="1:15" s="97" customFormat="1" x14ac:dyDescent="0.25">
      <c r="A235" s="97" t="s">
        <v>344</v>
      </c>
      <c r="B235" s="104" t="str">
        <f t="shared" si="3"/>
        <v>P031102101266</v>
      </c>
      <c r="C235" s="101" t="s">
        <v>6539</v>
      </c>
      <c r="D235" s="101" t="s">
        <v>6540</v>
      </c>
      <c r="E235" s="103">
        <v>53.5</v>
      </c>
      <c r="F235" s="101" t="s">
        <v>1214</v>
      </c>
      <c r="G235" s="101" t="s">
        <v>1215</v>
      </c>
      <c r="H235" s="101" t="s">
        <v>6411</v>
      </c>
      <c r="I235" s="101" t="s">
        <v>6412</v>
      </c>
      <c r="J235" s="128"/>
      <c r="K235" s="101" t="s">
        <v>6332</v>
      </c>
      <c r="L235" s="102">
        <v>43346</v>
      </c>
      <c r="M235" s="102">
        <v>44196</v>
      </c>
      <c r="N235" s="101" t="s">
        <v>6333</v>
      </c>
      <c r="O235" s="101" t="s">
        <v>389</v>
      </c>
    </row>
    <row r="236" spans="1:15" s="97" customFormat="1" x14ac:dyDescent="0.25">
      <c r="A236" s="97" t="s">
        <v>344</v>
      </c>
      <c r="B236" s="104" t="str">
        <f t="shared" si="3"/>
        <v>P031102101770</v>
      </c>
      <c r="C236" s="101" t="s">
        <v>6539</v>
      </c>
      <c r="D236" s="101" t="s">
        <v>6540</v>
      </c>
      <c r="E236" s="103">
        <v>47.36</v>
      </c>
      <c r="F236" s="101" t="s">
        <v>1644</v>
      </c>
      <c r="G236" s="101" t="s">
        <v>1645</v>
      </c>
      <c r="H236" s="101" t="s">
        <v>6411</v>
      </c>
      <c r="I236" s="101" t="s">
        <v>6412</v>
      </c>
      <c r="J236" s="128"/>
      <c r="K236" s="101" t="s">
        <v>6332</v>
      </c>
      <c r="L236" s="102">
        <v>43346</v>
      </c>
      <c r="M236" s="102">
        <v>43646</v>
      </c>
      <c r="N236" s="101" t="s">
        <v>6333</v>
      </c>
      <c r="O236" s="101" t="s">
        <v>389</v>
      </c>
    </row>
    <row r="237" spans="1:15" s="97" customFormat="1" x14ac:dyDescent="0.25">
      <c r="A237" s="97" t="s">
        <v>344</v>
      </c>
      <c r="B237" s="104" t="str">
        <f t="shared" si="3"/>
        <v>P031102101912</v>
      </c>
      <c r="C237" s="101" t="s">
        <v>6539</v>
      </c>
      <c r="D237" s="101" t="s">
        <v>6540</v>
      </c>
      <c r="E237" s="103">
        <v>46.27</v>
      </c>
      <c r="F237" s="101" t="s">
        <v>1752</v>
      </c>
      <c r="G237" s="101" t="s">
        <v>1753</v>
      </c>
      <c r="H237" s="101" t="s">
        <v>6531</v>
      </c>
      <c r="I237" s="101" t="s">
        <v>6532</v>
      </c>
      <c r="J237" s="128"/>
      <c r="K237" s="101" t="s">
        <v>6332</v>
      </c>
      <c r="L237" s="102">
        <v>43346</v>
      </c>
      <c r="M237" s="102">
        <v>44347</v>
      </c>
      <c r="N237" s="101" t="s">
        <v>6333</v>
      </c>
      <c r="O237" s="101" t="s">
        <v>389</v>
      </c>
    </row>
    <row r="238" spans="1:15" s="97" customFormat="1" x14ac:dyDescent="0.25">
      <c r="A238" s="97" t="s">
        <v>344</v>
      </c>
      <c r="B238" s="104" t="str">
        <f t="shared" si="3"/>
        <v>P031102102036</v>
      </c>
      <c r="C238" s="101" t="s">
        <v>6539</v>
      </c>
      <c r="D238" s="101" t="s">
        <v>6540</v>
      </c>
      <c r="E238" s="103">
        <v>60.06</v>
      </c>
      <c r="F238" s="101" t="s">
        <v>1836</v>
      </c>
      <c r="G238" s="101" t="s">
        <v>1837</v>
      </c>
      <c r="H238" s="101" t="s">
        <v>6411</v>
      </c>
      <c r="I238" s="101" t="s">
        <v>6412</v>
      </c>
      <c r="J238" s="128"/>
      <c r="K238" s="101" t="s">
        <v>6332</v>
      </c>
      <c r="L238" s="102">
        <v>43346</v>
      </c>
      <c r="M238" s="102">
        <v>43618</v>
      </c>
      <c r="N238" s="101" t="s">
        <v>6333</v>
      </c>
      <c r="O238" s="101" t="s">
        <v>389</v>
      </c>
    </row>
    <row r="239" spans="1:15" s="97" customFormat="1" x14ac:dyDescent="0.25">
      <c r="A239" s="97" t="s">
        <v>344</v>
      </c>
      <c r="B239" s="104" t="str">
        <f t="shared" si="3"/>
        <v>P031102102199</v>
      </c>
      <c r="C239" s="101" t="s">
        <v>6539</v>
      </c>
      <c r="D239" s="101" t="s">
        <v>6540</v>
      </c>
      <c r="E239" s="103">
        <v>53.15</v>
      </c>
      <c r="F239" s="101" t="s">
        <v>1948</v>
      </c>
      <c r="G239" s="101" t="s">
        <v>1949</v>
      </c>
      <c r="H239" s="101" t="s">
        <v>6541</v>
      </c>
      <c r="I239" s="101" t="s">
        <v>6542</v>
      </c>
      <c r="J239" s="128"/>
      <c r="K239" s="101" t="s">
        <v>6332</v>
      </c>
      <c r="L239" s="102">
        <v>43346</v>
      </c>
      <c r="M239" s="102">
        <v>44196</v>
      </c>
      <c r="N239" s="101" t="s">
        <v>6333</v>
      </c>
      <c r="O239" s="101" t="s">
        <v>389</v>
      </c>
    </row>
    <row r="240" spans="1:15" s="97" customFormat="1" x14ac:dyDescent="0.25">
      <c r="A240" s="97" t="s">
        <v>344</v>
      </c>
      <c r="B240" s="104" t="str">
        <f t="shared" si="3"/>
        <v>P031102102205</v>
      </c>
      <c r="C240" s="101" t="s">
        <v>6539</v>
      </c>
      <c r="D240" s="101" t="s">
        <v>6540</v>
      </c>
      <c r="E240" s="103">
        <v>60.07</v>
      </c>
      <c r="F240" s="101" t="s">
        <v>1952</v>
      </c>
      <c r="G240" s="101" t="s">
        <v>1953</v>
      </c>
      <c r="H240" s="101" t="s">
        <v>6543</v>
      </c>
      <c r="I240" s="101" t="s">
        <v>6544</v>
      </c>
      <c r="J240" s="128"/>
      <c r="K240" s="101" t="s">
        <v>6332</v>
      </c>
      <c r="L240" s="102">
        <v>43466</v>
      </c>
      <c r="M240" s="102">
        <v>44347</v>
      </c>
      <c r="N240" s="101" t="s">
        <v>6333</v>
      </c>
      <c r="O240" s="101" t="s">
        <v>389</v>
      </c>
    </row>
    <row r="241" spans="1:15" s="97" customFormat="1" x14ac:dyDescent="0.25">
      <c r="A241" s="97" t="s">
        <v>344</v>
      </c>
      <c r="B241" s="104" t="str">
        <f t="shared" si="3"/>
        <v>P031102102306</v>
      </c>
      <c r="C241" s="101" t="s">
        <v>6539</v>
      </c>
      <c r="D241" s="101" t="s">
        <v>6540</v>
      </c>
      <c r="E241" s="103">
        <v>42.66</v>
      </c>
      <c r="F241" s="101" t="s">
        <v>2018</v>
      </c>
      <c r="G241" s="101" t="s">
        <v>2019</v>
      </c>
      <c r="H241" s="101" t="s">
        <v>6543</v>
      </c>
      <c r="I241" s="101" t="s">
        <v>6544</v>
      </c>
      <c r="J241" s="128"/>
      <c r="K241" s="101" t="s">
        <v>6332</v>
      </c>
      <c r="L241" s="102">
        <v>43346</v>
      </c>
      <c r="M241" s="102">
        <v>43615</v>
      </c>
      <c r="N241" s="101" t="s">
        <v>6333</v>
      </c>
      <c r="O241" s="101" t="s">
        <v>389</v>
      </c>
    </row>
    <row r="242" spans="1:15" s="97" customFormat="1" x14ac:dyDescent="0.25">
      <c r="A242" s="97" t="s">
        <v>344</v>
      </c>
      <c r="B242" s="104" t="str">
        <f t="shared" si="3"/>
        <v>P031102102315</v>
      </c>
      <c r="C242" s="101" t="s">
        <v>6539</v>
      </c>
      <c r="D242" s="101" t="s">
        <v>6540</v>
      </c>
      <c r="E242" s="103">
        <v>60.58</v>
      </c>
      <c r="F242" s="101" t="s">
        <v>2028</v>
      </c>
      <c r="G242" s="101" t="s">
        <v>2029</v>
      </c>
      <c r="H242" s="101" t="s">
        <v>6411</v>
      </c>
      <c r="I242" s="101" t="s">
        <v>6412</v>
      </c>
      <c r="J242" s="128"/>
      <c r="K242" s="101" t="s">
        <v>6332</v>
      </c>
      <c r="L242" s="102">
        <v>43346</v>
      </c>
      <c r="M242" s="102">
        <v>44196</v>
      </c>
      <c r="N242" s="101" t="s">
        <v>6333</v>
      </c>
      <c r="O242" s="101" t="s">
        <v>389</v>
      </c>
    </row>
    <row r="243" spans="1:15" s="97" customFormat="1" x14ac:dyDescent="0.25">
      <c r="A243" s="97" t="s">
        <v>344</v>
      </c>
      <c r="B243" s="104" t="str">
        <f t="shared" si="3"/>
        <v>P031102102352</v>
      </c>
      <c r="C243" s="101" t="s">
        <v>6539</v>
      </c>
      <c r="D243" s="101" t="s">
        <v>6540</v>
      </c>
      <c r="E243" s="103">
        <v>61.42</v>
      </c>
      <c r="F243" s="101" t="s">
        <v>6529</v>
      </c>
      <c r="G243" s="101" t="s">
        <v>6530</v>
      </c>
      <c r="H243" s="101" t="s">
        <v>6531</v>
      </c>
      <c r="I243" s="101" t="s">
        <v>6532</v>
      </c>
      <c r="J243" s="128"/>
      <c r="K243" s="101" t="s">
        <v>6332</v>
      </c>
      <c r="L243" s="102">
        <v>43346</v>
      </c>
      <c r="M243" s="102">
        <v>43709</v>
      </c>
      <c r="N243" s="101" t="s">
        <v>6333</v>
      </c>
      <c r="O243" s="101" t="s">
        <v>389</v>
      </c>
    </row>
    <row r="244" spans="1:15" s="97" customFormat="1" x14ac:dyDescent="0.25">
      <c r="A244" s="97" t="s">
        <v>344</v>
      </c>
      <c r="B244" s="104" t="str">
        <f t="shared" si="3"/>
        <v>P031102102397</v>
      </c>
      <c r="C244" s="101" t="s">
        <v>6539</v>
      </c>
      <c r="D244" s="101" t="s">
        <v>6540</v>
      </c>
      <c r="E244" s="103">
        <v>62.27</v>
      </c>
      <c r="F244" s="101" t="s">
        <v>2092</v>
      </c>
      <c r="G244" s="101" t="s">
        <v>2093</v>
      </c>
      <c r="H244" s="101" t="s">
        <v>6545</v>
      </c>
      <c r="I244" s="101" t="s">
        <v>6546</v>
      </c>
      <c r="J244" s="128"/>
      <c r="K244" s="101" t="s">
        <v>6332</v>
      </c>
      <c r="L244" s="102">
        <v>43346</v>
      </c>
      <c r="M244" s="102">
        <v>44196</v>
      </c>
      <c r="N244" s="101" t="s">
        <v>6333</v>
      </c>
      <c r="O244" s="101" t="s">
        <v>389</v>
      </c>
    </row>
    <row r="245" spans="1:15" s="97" customFormat="1" x14ac:dyDescent="0.25">
      <c r="A245" s="97" t="s">
        <v>344</v>
      </c>
      <c r="B245" s="104" t="str">
        <f t="shared" si="3"/>
        <v>P031102102483</v>
      </c>
      <c r="C245" s="101" t="s">
        <v>6539</v>
      </c>
      <c r="D245" s="101" t="s">
        <v>6540</v>
      </c>
      <c r="E245" s="103">
        <v>62.63</v>
      </c>
      <c r="F245" s="101" t="s">
        <v>2156</v>
      </c>
      <c r="G245" s="101" t="s">
        <v>2157</v>
      </c>
      <c r="H245" s="101" t="s">
        <v>6531</v>
      </c>
      <c r="I245" s="101" t="s">
        <v>6532</v>
      </c>
      <c r="J245" s="128"/>
      <c r="K245" s="101" t="s">
        <v>6332</v>
      </c>
      <c r="L245" s="102">
        <v>43346</v>
      </c>
      <c r="M245" s="102">
        <v>43709</v>
      </c>
      <c r="N245" s="101" t="s">
        <v>6333</v>
      </c>
      <c r="O245" s="101" t="s">
        <v>389</v>
      </c>
    </row>
    <row r="246" spans="1:15" s="97" customFormat="1" x14ac:dyDescent="0.25">
      <c r="A246" s="97" t="s">
        <v>344</v>
      </c>
      <c r="B246" s="104" t="str">
        <f t="shared" si="3"/>
        <v>P031102102921</v>
      </c>
      <c r="C246" s="101" t="s">
        <v>6539</v>
      </c>
      <c r="D246" s="101" t="s">
        <v>6540</v>
      </c>
      <c r="E246" s="103">
        <v>60.8</v>
      </c>
      <c r="F246" s="101" t="s">
        <v>2466</v>
      </c>
      <c r="G246" s="101" t="s">
        <v>2467</v>
      </c>
      <c r="H246" s="101" t="s">
        <v>6543</v>
      </c>
      <c r="I246" s="101" t="s">
        <v>6544</v>
      </c>
      <c r="J246" s="128"/>
      <c r="K246" s="101" t="s">
        <v>6332</v>
      </c>
      <c r="L246" s="102">
        <v>43346</v>
      </c>
      <c r="M246" s="102">
        <v>44196</v>
      </c>
      <c r="N246" s="101" t="s">
        <v>6333</v>
      </c>
      <c r="O246" s="101" t="s">
        <v>389</v>
      </c>
    </row>
    <row r="247" spans="1:15" s="97" customFormat="1" x14ac:dyDescent="0.25">
      <c r="A247" s="97" t="s">
        <v>344</v>
      </c>
      <c r="B247" s="104" t="str">
        <f t="shared" si="3"/>
        <v>P031102103052</v>
      </c>
      <c r="C247" s="101" t="s">
        <v>6539</v>
      </c>
      <c r="D247" s="101" t="s">
        <v>6540</v>
      </c>
      <c r="E247" s="103">
        <v>53.81</v>
      </c>
      <c r="F247" s="101" t="s">
        <v>2598</v>
      </c>
      <c r="G247" s="101" t="s">
        <v>2599</v>
      </c>
      <c r="H247" s="101" t="s">
        <v>6543</v>
      </c>
      <c r="I247" s="101" t="s">
        <v>6544</v>
      </c>
      <c r="J247" s="128"/>
      <c r="K247" s="101" t="s">
        <v>6332</v>
      </c>
      <c r="L247" s="102">
        <v>43346</v>
      </c>
      <c r="M247" s="102">
        <v>43739</v>
      </c>
      <c r="N247" s="101" t="s">
        <v>6333</v>
      </c>
      <c r="O247" s="101" t="s">
        <v>389</v>
      </c>
    </row>
    <row r="248" spans="1:15" s="97" customFormat="1" x14ac:dyDescent="0.25">
      <c r="A248" s="97" t="s">
        <v>344</v>
      </c>
      <c r="B248" s="104" t="str">
        <f t="shared" si="3"/>
        <v>P031102103755</v>
      </c>
      <c r="C248" s="101" t="s">
        <v>6539</v>
      </c>
      <c r="D248" s="101" t="s">
        <v>6540</v>
      </c>
      <c r="E248" s="103">
        <v>45.26</v>
      </c>
      <c r="F248" s="101" t="s">
        <v>3230</v>
      </c>
      <c r="G248" s="101" t="s">
        <v>3231</v>
      </c>
      <c r="H248" s="101" t="s">
        <v>6543</v>
      </c>
      <c r="I248" s="101" t="s">
        <v>6544</v>
      </c>
      <c r="J248" s="128"/>
      <c r="K248" s="101" t="s">
        <v>6332</v>
      </c>
      <c r="L248" s="102">
        <v>43346</v>
      </c>
      <c r="M248" s="102">
        <v>44196</v>
      </c>
      <c r="N248" s="101" t="s">
        <v>6333</v>
      </c>
      <c r="O248" s="101" t="s">
        <v>389</v>
      </c>
    </row>
    <row r="249" spans="1:15" s="97" customFormat="1" x14ac:dyDescent="0.25">
      <c r="A249" s="97" t="s">
        <v>344</v>
      </c>
      <c r="B249" s="104" t="str">
        <f t="shared" si="3"/>
        <v>P031102104024</v>
      </c>
      <c r="C249" s="101" t="s">
        <v>6539</v>
      </c>
      <c r="D249" s="101" t="s">
        <v>6540</v>
      </c>
      <c r="E249" s="103">
        <v>53.81</v>
      </c>
      <c r="F249" s="101" t="s">
        <v>3418</v>
      </c>
      <c r="G249" s="101" t="s">
        <v>3419</v>
      </c>
      <c r="H249" s="101" t="s">
        <v>6531</v>
      </c>
      <c r="I249" s="101" t="s">
        <v>6532</v>
      </c>
      <c r="J249" s="128"/>
      <c r="K249" s="101" t="s">
        <v>6332</v>
      </c>
      <c r="L249" s="102">
        <v>43346</v>
      </c>
      <c r="M249" s="102">
        <v>44377</v>
      </c>
      <c r="N249" s="101" t="s">
        <v>6333</v>
      </c>
      <c r="O249" s="101" t="s">
        <v>389</v>
      </c>
    </row>
    <row r="250" spans="1:15" s="97" customFormat="1" x14ac:dyDescent="0.25">
      <c r="A250" s="97" t="s">
        <v>344</v>
      </c>
      <c r="B250" s="104" t="str">
        <f t="shared" si="3"/>
        <v>P031102104728</v>
      </c>
      <c r="C250" s="101" t="s">
        <v>6539</v>
      </c>
      <c r="D250" s="101" t="s">
        <v>6540</v>
      </c>
      <c r="E250" s="103">
        <v>53.83</v>
      </c>
      <c r="F250" s="101" t="s">
        <v>3926</v>
      </c>
      <c r="G250" s="101" t="s">
        <v>3927</v>
      </c>
      <c r="H250" s="101" t="s">
        <v>6547</v>
      </c>
      <c r="I250" s="101" t="s">
        <v>6548</v>
      </c>
      <c r="J250" s="128"/>
      <c r="K250" s="101" t="s">
        <v>6332</v>
      </c>
      <c r="L250" s="102">
        <v>43346</v>
      </c>
      <c r="M250" s="102">
        <v>43496</v>
      </c>
      <c r="N250" s="101" t="s">
        <v>6333</v>
      </c>
      <c r="O250" s="101" t="s">
        <v>389</v>
      </c>
    </row>
    <row r="251" spans="1:15" s="97" customFormat="1" x14ac:dyDescent="0.25">
      <c r="A251" s="97" t="s">
        <v>344</v>
      </c>
      <c r="B251" s="104" t="str">
        <f t="shared" si="3"/>
        <v>P031102104843</v>
      </c>
      <c r="C251" s="101" t="s">
        <v>6539</v>
      </c>
      <c r="D251" s="101" t="s">
        <v>6540</v>
      </c>
      <c r="E251" s="103">
        <v>53.93</v>
      </c>
      <c r="F251" s="101" t="s">
        <v>4036</v>
      </c>
      <c r="G251" s="101" t="s">
        <v>4037</v>
      </c>
      <c r="H251" s="101" t="s">
        <v>6531</v>
      </c>
      <c r="I251" s="101" t="s">
        <v>6532</v>
      </c>
      <c r="J251" s="128"/>
      <c r="K251" s="101" t="s">
        <v>6332</v>
      </c>
      <c r="L251" s="102">
        <v>43346</v>
      </c>
      <c r="M251" s="102">
        <v>43709</v>
      </c>
      <c r="N251" s="101" t="s">
        <v>6333</v>
      </c>
      <c r="O251" s="101" t="s">
        <v>389</v>
      </c>
    </row>
    <row r="252" spans="1:15" s="97" customFormat="1" x14ac:dyDescent="0.25">
      <c r="A252" s="97" t="s">
        <v>344</v>
      </c>
      <c r="B252" s="104" t="str">
        <f t="shared" si="3"/>
        <v>P031102106385</v>
      </c>
      <c r="C252" s="101" t="s">
        <v>6539</v>
      </c>
      <c r="D252" s="101" t="s">
        <v>6540</v>
      </c>
      <c r="E252" s="103">
        <v>54.21</v>
      </c>
      <c r="F252" s="101" t="s">
        <v>4776</v>
      </c>
      <c r="G252" s="101" t="s">
        <v>4777</v>
      </c>
      <c r="H252" s="101" t="s">
        <v>6545</v>
      </c>
      <c r="I252" s="101" t="s">
        <v>6546</v>
      </c>
      <c r="J252" s="128"/>
      <c r="K252" s="101" t="s">
        <v>6332</v>
      </c>
      <c r="L252" s="102">
        <v>43346</v>
      </c>
      <c r="M252" s="102">
        <v>43615</v>
      </c>
      <c r="N252" s="101" t="s">
        <v>6333</v>
      </c>
      <c r="O252" s="101" t="s">
        <v>389</v>
      </c>
    </row>
    <row r="253" spans="1:15" s="97" customFormat="1" x14ac:dyDescent="0.25">
      <c r="A253" s="97" t="s">
        <v>344</v>
      </c>
      <c r="B253" s="104" t="str">
        <f t="shared" si="3"/>
        <v>P031102106925</v>
      </c>
      <c r="C253" s="101" t="s">
        <v>6539</v>
      </c>
      <c r="D253" s="101" t="s">
        <v>6540</v>
      </c>
      <c r="E253" s="103">
        <v>56.23</v>
      </c>
      <c r="F253" s="101" t="s">
        <v>5086</v>
      </c>
      <c r="G253" s="101" t="s">
        <v>5087</v>
      </c>
      <c r="H253" s="101" t="s">
        <v>6543</v>
      </c>
      <c r="I253" s="101" t="s">
        <v>6544</v>
      </c>
      <c r="J253" s="128"/>
      <c r="K253" s="101" t="s">
        <v>6332</v>
      </c>
      <c r="L253" s="102">
        <v>43493</v>
      </c>
      <c r="M253" s="102">
        <v>44346</v>
      </c>
      <c r="N253" s="101" t="s">
        <v>6333</v>
      </c>
      <c r="O253" s="101" t="s">
        <v>389</v>
      </c>
    </row>
    <row r="254" spans="1:15" s="97" customFormat="1" x14ac:dyDescent="0.25">
      <c r="A254" s="97" t="s">
        <v>344</v>
      </c>
      <c r="B254" s="104" t="str">
        <f t="shared" si="3"/>
        <v>P031102107713</v>
      </c>
      <c r="C254" s="101" t="s">
        <v>6539</v>
      </c>
      <c r="D254" s="101" t="s">
        <v>6540</v>
      </c>
      <c r="E254" s="103">
        <v>57.21</v>
      </c>
      <c r="F254" s="101" t="s">
        <v>5708</v>
      </c>
      <c r="G254" s="101" t="s">
        <v>5709</v>
      </c>
      <c r="H254" s="101" t="s">
        <v>6545</v>
      </c>
      <c r="I254" s="101" t="s">
        <v>6546</v>
      </c>
      <c r="J254" s="128"/>
      <c r="K254" s="101" t="s">
        <v>6332</v>
      </c>
      <c r="L254" s="102">
        <v>43556</v>
      </c>
      <c r="M254" s="102">
        <v>44192</v>
      </c>
      <c r="N254" s="101" t="s">
        <v>6333</v>
      </c>
      <c r="O254" s="101" t="s">
        <v>389</v>
      </c>
    </row>
    <row r="255" spans="1:15" s="97" customFormat="1" x14ac:dyDescent="0.25">
      <c r="A255" s="97" t="s">
        <v>344</v>
      </c>
      <c r="B255" s="104" t="str">
        <f t="shared" si="3"/>
        <v>P031113102397</v>
      </c>
      <c r="C255" s="101" t="s">
        <v>6549</v>
      </c>
      <c r="D255" s="101" t="s">
        <v>6550</v>
      </c>
      <c r="E255" s="103">
        <v>62.27</v>
      </c>
      <c r="F255" s="101" t="s">
        <v>2092</v>
      </c>
      <c r="G255" s="101" t="s">
        <v>2093</v>
      </c>
      <c r="H255" s="101" t="s">
        <v>6545</v>
      </c>
      <c r="I255" s="101" t="s">
        <v>6546</v>
      </c>
      <c r="J255" s="128"/>
      <c r="K255" s="101" t="s">
        <v>6332</v>
      </c>
      <c r="L255" s="102">
        <v>43556</v>
      </c>
      <c r="M255" s="102">
        <v>44196</v>
      </c>
      <c r="N255" s="101" t="s">
        <v>6333</v>
      </c>
      <c r="O255" s="101" t="s">
        <v>352</v>
      </c>
    </row>
    <row r="256" spans="1:15" s="97" customFormat="1" x14ac:dyDescent="0.25">
      <c r="A256" s="97" t="s">
        <v>344</v>
      </c>
      <c r="B256" s="104" t="str">
        <f t="shared" si="3"/>
        <v>P031113102483</v>
      </c>
      <c r="C256" s="101" t="s">
        <v>6549</v>
      </c>
      <c r="D256" s="101" t="s">
        <v>6550</v>
      </c>
      <c r="E256" s="103">
        <v>62.63</v>
      </c>
      <c r="F256" s="101" t="s">
        <v>2156</v>
      </c>
      <c r="G256" s="101" t="s">
        <v>2157</v>
      </c>
      <c r="H256" s="101" t="s">
        <v>6531</v>
      </c>
      <c r="I256" s="101" t="s">
        <v>6532</v>
      </c>
      <c r="J256" s="128"/>
      <c r="K256" s="101" t="s">
        <v>6332</v>
      </c>
      <c r="L256" s="102">
        <v>43556</v>
      </c>
      <c r="M256" s="102">
        <v>44196</v>
      </c>
      <c r="N256" s="101" t="s">
        <v>6333</v>
      </c>
      <c r="O256" s="101" t="s">
        <v>352</v>
      </c>
    </row>
    <row r="257" spans="1:15" s="97" customFormat="1" x14ac:dyDescent="0.25">
      <c r="A257" s="97" t="s">
        <v>344</v>
      </c>
      <c r="B257" s="104" t="str">
        <f t="shared" si="3"/>
        <v>P031113104843</v>
      </c>
      <c r="C257" s="101" t="s">
        <v>6549</v>
      </c>
      <c r="D257" s="101" t="s">
        <v>6550</v>
      </c>
      <c r="E257" s="103">
        <v>53.93</v>
      </c>
      <c r="F257" s="101" t="s">
        <v>4036</v>
      </c>
      <c r="G257" s="101" t="s">
        <v>4037</v>
      </c>
      <c r="H257" s="101" t="s">
        <v>6531</v>
      </c>
      <c r="I257" s="101" t="s">
        <v>6532</v>
      </c>
      <c r="J257" s="128"/>
      <c r="K257" s="101" t="s">
        <v>6332</v>
      </c>
      <c r="L257" s="102">
        <v>43556</v>
      </c>
      <c r="M257" s="102">
        <v>44196</v>
      </c>
      <c r="N257" s="101" t="s">
        <v>6333</v>
      </c>
      <c r="O257" s="101" t="s">
        <v>352</v>
      </c>
    </row>
    <row r="258" spans="1:15" s="97" customFormat="1" x14ac:dyDescent="0.25">
      <c r="A258" s="97" t="s">
        <v>344</v>
      </c>
      <c r="B258" s="104" t="str">
        <f t="shared" si="3"/>
        <v>P031113105683</v>
      </c>
      <c r="C258" s="101" t="s">
        <v>6549</v>
      </c>
      <c r="D258" s="101" t="s">
        <v>6550</v>
      </c>
      <c r="E258" s="103">
        <v>53.03</v>
      </c>
      <c r="F258" s="101" t="s">
        <v>4358</v>
      </c>
      <c r="G258" s="101" t="s">
        <v>4359</v>
      </c>
      <c r="H258" s="101" t="s">
        <v>6545</v>
      </c>
      <c r="I258" s="101" t="s">
        <v>6546</v>
      </c>
      <c r="J258" s="128"/>
      <c r="K258" s="101" t="s">
        <v>6332</v>
      </c>
      <c r="L258" s="102">
        <v>43647</v>
      </c>
      <c r="M258" s="102">
        <v>44196</v>
      </c>
      <c r="N258" s="101" t="s">
        <v>6333</v>
      </c>
      <c r="O258" s="101" t="s">
        <v>352</v>
      </c>
    </row>
    <row r="259" spans="1:15" s="97" customFormat="1" x14ac:dyDescent="0.25">
      <c r="A259" s="97" t="s">
        <v>344</v>
      </c>
      <c r="B259" s="104" t="str">
        <f t="shared" si="3"/>
        <v>P031113106385</v>
      </c>
      <c r="C259" s="101" t="s">
        <v>6549</v>
      </c>
      <c r="D259" s="101" t="s">
        <v>6550</v>
      </c>
      <c r="E259" s="103">
        <v>54.21</v>
      </c>
      <c r="F259" s="101" t="s">
        <v>4776</v>
      </c>
      <c r="G259" s="101" t="s">
        <v>4777</v>
      </c>
      <c r="H259" s="101" t="s">
        <v>6545</v>
      </c>
      <c r="I259" s="101" t="s">
        <v>6546</v>
      </c>
      <c r="J259" s="128"/>
      <c r="K259" s="101" t="s">
        <v>6332</v>
      </c>
      <c r="L259" s="102">
        <v>43647</v>
      </c>
      <c r="M259" s="102">
        <v>44196</v>
      </c>
      <c r="N259" s="101" t="s">
        <v>6333</v>
      </c>
      <c r="O259" s="101" t="s">
        <v>352</v>
      </c>
    </row>
    <row r="260" spans="1:15" s="97" customFormat="1" x14ac:dyDescent="0.25">
      <c r="A260" s="97" t="s">
        <v>344</v>
      </c>
      <c r="B260" s="104" t="str">
        <f t="shared" si="3"/>
        <v>P031113106498</v>
      </c>
      <c r="C260" s="101" t="s">
        <v>6549</v>
      </c>
      <c r="D260" s="101" t="s">
        <v>6550</v>
      </c>
      <c r="E260" s="103">
        <v>44.05</v>
      </c>
      <c r="F260" s="101" t="s">
        <v>4836</v>
      </c>
      <c r="G260" s="101" t="s">
        <v>4837</v>
      </c>
      <c r="H260" s="101" t="s">
        <v>6374</v>
      </c>
      <c r="I260" s="101" t="s">
        <v>6375</v>
      </c>
      <c r="J260" s="128"/>
      <c r="K260" s="101" t="s">
        <v>6332</v>
      </c>
      <c r="L260" s="102">
        <v>43556</v>
      </c>
      <c r="M260" s="102">
        <v>44196</v>
      </c>
      <c r="N260" s="101" t="s">
        <v>6332</v>
      </c>
      <c r="O260" s="101" t="s">
        <v>352</v>
      </c>
    </row>
    <row r="261" spans="1:15" s="97" customFormat="1" x14ac:dyDescent="0.25">
      <c r="A261" s="97" t="s">
        <v>344</v>
      </c>
      <c r="B261" s="104" t="str">
        <f t="shared" si="3"/>
        <v>P031113107713</v>
      </c>
      <c r="C261" s="101" t="s">
        <v>6549</v>
      </c>
      <c r="D261" s="101" t="s">
        <v>6550</v>
      </c>
      <c r="E261" s="103">
        <v>57.21</v>
      </c>
      <c r="F261" s="101" t="s">
        <v>5708</v>
      </c>
      <c r="G261" s="101" t="s">
        <v>5709</v>
      </c>
      <c r="H261" s="101" t="s">
        <v>6545</v>
      </c>
      <c r="I261" s="101" t="s">
        <v>6546</v>
      </c>
      <c r="J261" s="128"/>
      <c r="K261" s="101" t="s">
        <v>6332</v>
      </c>
      <c r="L261" s="102">
        <v>43556</v>
      </c>
      <c r="M261" s="102">
        <v>44196</v>
      </c>
      <c r="N261" s="101" t="s">
        <v>6333</v>
      </c>
      <c r="O261" s="101" t="s">
        <v>352</v>
      </c>
    </row>
    <row r="262" spans="1:15" s="97" customFormat="1" x14ac:dyDescent="0.25">
      <c r="A262" s="97" t="s">
        <v>344</v>
      </c>
      <c r="B262" s="104" t="str">
        <f t="shared" ref="B262:B325" si="4">CONCATENATE(C262,F262)</f>
        <v>P032100105894</v>
      </c>
      <c r="C262" s="101" t="s">
        <v>6551</v>
      </c>
      <c r="D262" s="101" t="s">
        <v>6552</v>
      </c>
      <c r="E262" s="103">
        <v>52.07</v>
      </c>
      <c r="F262" s="101" t="s">
        <v>4500</v>
      </c>
      <c r="G262" s="101" t="s">
        <v>4501</v>
      </c>
      <c r="H262" s="101" t="s">
        <v>6553</v>
      </c>
      <c r="I262" s="101" t="s">
        <v>6554</v>
      </c>
      <c r="J262" s="128"/>
      <c r="K262" s="101" t="s">
        <v>6332</v>
      </c>
      <c r="L262" s="102">
        <v>43466</v>
      </c>
      <c r="M262" s="102">
        <v>44196</v>
      </c>
      <c r="N262" s="101" t="s">
        <v>6333</v>
      </c>
      <c r="O262" s="101" t="s">
        <v>389</v>
      </c>
    </row>
    <row r="263" spans="1:15" s="97" customFormat="1" x14ac:dyDescent="0.25">
      <c r="A263" s="97" t="s">
        <v>344</v>
      </c>
      <c r="B263" s="104" t="str">
        <f t="shared" si="4"/>
        <v>P034102100871</v>
      </c>
      <c r="C263" s="101" t="s">
        <v>6555</v>
      </c>
      <c r="D263" s="101" t="s">
        <v>6556</v>
      </c>
      <c r="E263" s="103">
        <v>61.12</v>
      </c>
      <c r="F263" s="101" t="s">
        <v>944</v>
      </c>
      <c r="G263" s="101" t="s">
        <v>945</v>
      </c>
      <c r="H263" s="101" t="s">
        <v>6557</v>
      </c>
      <c r="I263" s="101" t="s">
        <v>6558</v>
      </c>
      <c r="J263" s="128"/>
      <c r="K263" s="101" t="s">
        <v>6332</v>
      </c>
      <c r="L263" s="102">
        <v>43466</v>
      </c>
      <c r="M263" s="102">
        <v>44346</v>
      </c>
      <c r="N263" s="101" t="s">
        <v>6333</v>
      </c>
      <c r="O263" s="101" t="s">
        <v>389</v>
      </c>
    </row>
    <row r="264" spans="1:15" s="97" customFormat="1" x14ac:dyDescent="0.25">
      <c r="A264" s="97" t="s">
        <v>344</v>
      </c>
      <c r="B264" s="104" t="str">
        <f t="shared" si="4"/>
        <v>P034102104661</v>
      </c>
      <c r="C264" s="101" t="s">
        <v>6555</v>
      </c>
      <c r="D264" s="101" t="s">
        <v>6556</v>
      </c>
      <c r="E264" s="103">
        <v>61.07</v>
      </c>
      <c r="F264" s="101" t="s">
        <v>3890</v>
      </c>
      <c r="G264" s="101" t="s">
        <v>3891</v>
      </c>
      <c r="H264" s="101" t="s">
        <v>6559</v>
      </c>
      <c r="I264" s="101" t="s">
        <v>6560</v>
      </c>
      <c r="J264" s="128"/>
      <c r="K264" s="101" t="s">
        <v>6332</v>
      </c>
      <c r="L264" s="102">
        <v>43466</v>
      </c>
      <c r="M264" s="102">
        <v>44346</v>
      </c>
      <c r="N264" s="101" t="s">
        <v>6333</v>
      </c>
      <c r="O264" s="101" t="s">
        <v>389</v>
      </c>
    </row>
    <row r="265" spans="1:15" s="97" customFormat="1" x14ac:dyDescent="0.25">
      <c r="A265" s="97" t="s">
        <v>344</v>
      </c>
      <c r="B265" s="104" t="str">
        <f t="shared" si="4"/>
        <v>P034102105032</v>
      </c>
      <c r="C265" s="101" t="s">
        <v>6555</v>
      </c>
      <c r="D265" s="101" t="s">
        <v>6556</v>
      </c>
      <c r="E265" s="103">
        <v>53.03</v>
      </c>
      <c r="F265" s="101" t="s">
        <v>4112</v>
      </c>
      <c r="G265" s="101" t="s">
        <v>4113</v>
      </c>
      <c r="H265" s="101" t="s">
        <v>6559</v>
      </c>
      <c r="I265" s="101" t="s">
        <v>6560</v>
      </c>
      <c r="J265" s="128"/>
      <c r="K265" s="101" t="s">
        <v>6332</v>
      </c>
      <c r="L265" s="102">
        <v>43466</v>
      </c>
      <c r="M265" s="102">
        <v>44346</v>
      </c>
      <c r="N265" s="101" t="s">
        <v>6333</v>
      </c>
      <c r="O265" s="101" t="s">
        <v>389</v>
      </c>
    </row>
    <row r="266" spans="1:15" s="97" customFormat="1" x14ac:dyDescent="0.25">
      <c r="A266" s="97" t="s">
        <v>344</v>
      </c>
      <c r="B266" s="104" t="str">
        <f t="shared" si="4"/>
        <v>P035104101559</v>
      </c>
      <c r="C266" s="101" t="s">
        <v>6561</v>
      </c>
      <c r="D266" s="101" t="s">
        <v>6562</v>
      </c>
      <c r="E266" s="103">
        <v>59.8</v>
      </c>
      <c r="F266" s="101" t="s">
        <v>1446</v>
      </c>
      <c r="G266" s="101" t="s">
        <v>1447</v>
      </c>
      <c r="H266" s="101" t="s">
        <v>6563</v>
      </c>
      <c r="I266" s="101" t="s">
        <v>6564</v>
      </c>
      <c r="J266" s="128"/>
      <c r="K266" s="101" t="s">
        <v>6332</v>
      </c>
      <c r="L266" s="102">
        <v>43346</v>
      </c>
      <c r="M266" s="102">
        <v>44316</v>
      </c>
      <c r="N266" s="101" t="s">
        <v>6333</v>
      </c>
      <c r="O266" s="101" t="s">
        <v>389</v>
      </c>
    </row>
    <row r="267" spans="1:15" s="97" customFormat="1" x14ac:dyDescent="0.25">
      <c r="A267" s="97" t="s">
        <v>344</v>
      </c>
      <c r="B267" s="104" t="str">
        <f t="shared" si="4"/>
        <v>P035104101805</v>
      </c>
      <c r="C267" s="101" t="s">
        <v>6561</v>
      </c>
      <c r="D267" s="101" t="s">
        <v>6562</v>
      </c>
      <c r="E267" s="103">
        <v>59.8</v>
      </c>
      <c r="F267" s="101" t="s">
        <v>1690</v>
      </c>
      <c r="G267" s="101" t="s">
        <v>1691</v>
      </c>
      <c r="H267" s="101" t="s">
        <v>6563</v>
      </c>
      <c r="I267" s="101" t="s">
        <v>6564</v>
      </c>
      <c r="J267" s="128"/>
      <c r="K267" s="101" t="s">
        <v>6332</v>
      </c>
      <c r="L267" s="102">
        <v>43528</v>
      </c>
      <c r="M267" s="102">
        <v>44829</v>
      </c>
      <c r="N267" s="101" t="s">
        <v>6333</v>
      </c>
      <c r="O267" s="101" t="s">
        <v>389</v>
      </c>
    </row>
    <row r="268" spans="1:15" s="97" customFormat="1" x14ac:dyDescent="0.25">
      <c r="A268" s="97" t="s">
        <v>344</v>
      </c>
      <c r="B268" s="104" t="str">
        <f t="shared" si="4"/>
        <v>P035104104517</v>
      </c>
      <c r="C268" s="101" t="s">
        <v>6561</v>
      </c>
      <c r="D268" s="101" t="s">
        <v>6562</v>
      </c>
      <c r="E268" s="103">
        <v>53.66</v>
      </c>
      <c r="F268" s="101" t="s">
        <v>3826</v>
      </c>
      <c r="G268" s="101" t="s">
        <v>3827</v>
      </c>
      <c r="H268" s="101" t="s">
        <v>6565</v>
      </c>
      <c r="I268" s="101" t="s">
        <v>6566</v>
      </c>
      <c r="J268" s="128"/>
      <c r="K268" s="101" t="s">
        <v>6332</v>
      </c>
      <c r="L268" s="102">
        <v>43466</v>
      </c>
      <c r="M268" s="102">
        <v>44346</v>
      </c>
      <c r="N268" s="101" t="s">
        <v>6333</v>
      </c>
      <c r="O268" s="101" t="s">
        <v>389</v>
      </c>
    </row>
    <row r="269" spans="1:15" s="97" customFormat="1" x14ac:dyDescent="0.25">
      <c r="A269" s="97" t="s">
        <v>344</v>
      </c>
      <c r="B269" s="104" t="str">
        <f t="shared" si="4"/>
        <v>P036100106500</v>
      </c>
      <c r="C269" s="101" t="s">
        <v>6567</v>
      </c>
      <c r="D269" s="101" t="s">
        <v>6568</v>
      </c>
      <c r="E269" s="103">
        <v>20.22</v>
      </c>
      <c r="F269" s="101" t="s">
        <v>6569</v>
      </c>
      <c r="G269" s="101" t="s">
        <v>6570</v>
      </c>
      <c r="H269" s="101" t="s">
        <v>6415</v>
      </c>
      <c r="I269" s="101" t="s">
        <v>6416</v>
      </c>
      <c r="J269" s="128"/>
      <c r="K269" s="101" t="s">
        <v>6332</v>
      </c>
      <c r="L269" s="102">
        <v>42736</v>
      </c>
      <c r="M269" s="102">
        <v>43830</v>
      </c>
      <c r="N269" s="101" t="s">
        <v>6333</v>
      </c>
      <c r="O269" s="101" t="s">
        <v>391</v>
      </c>
    </row>
    <row r="270" spans="1:15" s="97" customFormat="1" x14ac:dyDescent="0.25">
      <c r="A270" s="97" t="s">
        <v>344</v>
      </c>
      <c r="B270" s="104" t="str">
        <f t="shared" si="4"/>
        <v>P036100106512</v>
      </c>
      <c r="C270" s="101" t="s">
        <v>6567</v>
      </c>
      <c r="D270" s="101" t="s">
        <v>6568</v>
      </c>
      <c r="E270" s="103">
        <v>20.21</v>
      </c>
      <c r="F270" s="101" t="s">
        <v>6571</v>
      </c>
      <c r="G270" s="101" t="s">
        <v>6572</v>
      </c>
      <c r="H270" s="101" t="s">
        <v>6415</v>
      </c>
      <c r="I270" s="101" t="s">
        <v>6416</v>
      </c>
      <c r="J270" s="128"/>
      <c r="K270" s="101" t="s">
        <v>6332</v>
      </c>
      <c r="L270" s="102">
        <v>42736</v>
      </c>
      <c r="M270" s="102">
        <v>43830</v>
      </c>
      <c r="N270" s="101" t="s">
        <v>6333</v>
      </c>
      <c r="O270" s="101" t="s">
        <v>391</v>
      </c>
    </row>
    <row r="271" spans="1:15" s="97" customFormat="1" x14ac:dyDescent="0.25">
      <c r="A271" s="97" t="s">
        <v>344</v>
      </c>
      <c r="B271" s="104" t="str">
        <f t="shared" si="4"/>
        <v>P036100107148</v>
      </c>
      <c r="C271" s="101" t="s">
        <v>6567</v>
      </c>
      <c r="D271" s="101" t="s">
        <v>6568</v>
      </c>
      <c r="E271" s="103">
        <v>21.65</v>
      </c>
      <c r="F271" s="101" t="s">
        <v>5226</v>
      </c>
      <c r="G271" s="101" t="s">
        <v>5227</v>
      </c>
      <c r="H271" s="101" t="s">
        <v>6415</v>
      </c>
      <c r="I271" s="101" t="s">
        <v>6416</v>
      </c>
      <c r="J271" s="128"/>
      <c r="K271" s="101" t="s">
        <v>6332</v>
      </c>
      <c r="L271" s="102">
        <v>43255</v>
      </c>
      <c r="M271" s="102">
        <v>43830</v>
      </c>
      <c r="N271" s="101" t="s">
        <v>6333</v>
      </c>
      <c r="O271" s="101" t="s">
        <v>391</v>
      </c>
    </row>
    <row r="272" spans="1:15" s="97" customFormat="1" x14ac:dyDescent="0.25">
      <c r="A272" s="97" t="s">
        <v>344</v>
      </c>
      <c r="B272" s="104" t="str">
        <f t="shared" si="4"/>
        <v>P036100400009588</v>
      </c>
      <c r="C272" s="101" t="s">
        <v>6567</v>
      </c>
      <c r="D272" s="101" t="s">
        <v>6568</v>
      </c>
      <c r="E272" s="103">
        <v>0.01</v>
      </c>
      <c r="F272" s="101" t="s">
        <v>6095</v>
      </c>
      <c r="G272" s="101" t="s">
        <v>6096</v>
      </c>
      <c r="H272" s="101" t="s">
        <v>6415</v>
      </c>
      <c r="I272" s="101" t="s">
        <v>6416</v>
      </c>
      <c r="J272" s="128"/>
      <c r="K272" s="101" t="s">
        <v>6332</v>
      </c>
      <c r="L272" s="102">
        <v>43405</v>
      </c>
      <c r="M272" s="102">
        <v>43830</v>
      </c>
      <c r="N272" s="101" t="s">
        <v>6333</v>
      </c>
      <c r="O272" s="101" t="s">
        <v>391</v>
      </c>
    </row>
    <row r="273" spans="1:15" s="97" customFormat="1" x14ac:dyDescent="0.25">
      <c r="A273" s="97" t="s">
        <v>344</v>
      </c>
      <c r="B273" s="104" t="str">
        <f t="shared" si="4"/>
        <v>P036101104387</v>
      </c>
      <c r="C273" s="101" t="s">
        <v>6573</v>
      </c>
      <c r="D273" s="101" t="s">
        <v>6574</v>
      </c>
      <c r="E273" s="103">
        <v>52.53</v>
      </c>
      <c r="F273" s="101" t="s">
        <v>6575</v>
      </c>
      <c r="G273" s="101" t="s">
        <v>6576</v>
      </c>
      <c r="H273" s="101" t="s">
        <v>6577</v>
      </c>
      <c r="I273" s="101" t="s">
        <v>6578</v>
      </c>
      <c r="J273" s="128"/>
      <c r="K273" s="101" t="s">
        <v>6332</v>
      </c>
      <c r="L273" s="102">
        <v>43160</v>
      </c>
      <c r="M273" s="102">
        <v>43499</v>
      </c>
      <c r="N273" s="101" t="s">
        <v>6333</v>
      </c>
      <c r="O273" s="101" t="s">
        <v>6340</v>
      </c>
    </row>
    <row r="274" spans="1:15" s="97" customFormat="1" x14ac:dyDescent="0.25">
      <c r="A274" s="97" t="s">
        <v>344</v>
      </c>
      <c r="B274" s="104" t="str">
        <f t="shared" si="4"/>
        <v>P036102100961</v>
      </c>
      <c r="C274" s="101" t="s">
        <v>6579</v>
      </c>
      <c r="D274" s="101" t="s">
        <v>6580</v>
      </c>
      <c r="E274" s="103">
        <v>59.42</v>
      </c>
      <c r="F274" s="101" t="s">
        <v>1012</v>
      </c>
      <c r="G274" s="101" t="s">
        <v>1013</v>
      </c>
      <c r="H274" s="101" t="s">
        <v>6581</v>
      </c>
      <c r="I274" s="101" t="s">
        <v>6582</v>
      </c>
      <c r="J274" s="128"/>
      <c r="K274" s="101" t="s">
        <v>6332</v>
      </c>
      <c r="L274" s="102">
        <v>43346</v>
      </c>
      <c r="M274" s="102">
        <v>44316</v>
      </c>
      <c r="N274" s="101" t="s">
        <v>6333</v>
      </c>
      <c r="O274" s="101" t="s">
        <v>6583</v>
      </c>
    </row>
    <row r="275" spans="1:15" s="97" customFormat="1" x14ac:dyDescent="0.25">
      <c r="A275" s="97" t="s">
        <v>344</v>
      </c>
      <c r="B275" s="104" t="str">
        <f t="shared" si="4"/>
        <v>P036102103325</v>
      </c>
      <c r="C275" s="101" t="s">
        <v>6579</v>
      </c>
      <c r="D275" s="101" t="s">
        <v>6580</v>
      </c>
      <c r="E275" s="103">
        <v>58.41</v>
      </c>
      <c r="F275" s="101" t="s">
        <v>2874</v>
      </c>
      <c r="G275" s="101" t="s">
        <v>2875</v>
      </c>
      <c r="H275" s="101" t="s">
        <v>6581</v>
      </c>
      <c r="I275" s="101" t="s">
        <v>6582</v>
      </c>
      <c r="J275" s="128"/>
      <c r="K275" s="101" t="s">
        <v>6332</v>
      </c>
      <c r="L275" s="102">
        <v>43710</v>
      </c>
      <c r="M275" s="102">
        <v>43926</v>
      </c>
      <c r="N275" s="101" t="s">
        <v>6333</v>
      </c>
      <c r="O275" s="101" t="s">
        <v>6583</v>
      </c>
    </row>
    <row r="276" spans="1:15" s="97" customFormat="1" x14ac:dyDescent="0.25">
      <c r="A276" s="97" t="s">
        <v>344</v>
      </c>
      <c r="B276" s="104" t="str">
        <f t="shared" si="4"/>
        <v>P036102103493</v>
      </c>
      <c r="C276" s="101" t="s">
        <v>6579</v>
      </c>
      <c r="D276" s="101" t="s">
        <v>6580</v>
      </c>
      <c r="E276" s="103">
        <v>45.07</v>
      </c>
      <c r="F276" s="101" t="s">
        <v>6413</v>
      </c>
      <c r="G276" s="101" t="s">
        <v>6414</v>
      </c>
      <c r="H276" s="101" t="s">
        <v>6415</v>
      </c>
      <c r="I276" s="101" t="s">
        <v>6416</v>
      </c>
      <c r="J276" s="128"/>
      <c r="K276" s="101" t="s">
        <v>6332</v>
      </c>
      <c r="L276" s="102">
        <v>43346</v>
      </c>
      <c r="M276" s="102">
        <v>43646</v>
      </c>
      <c r="N276" s="101" t="s">
        <v>6333</v>
      </c>
      <c r="O276" s="101" t="s">
        <v>6583</v>
      </c>
    </row>
    <row r="277" spans="1:15" s="97" customFormat="1" x14ac:dyDescent="0.25">
      <c r="A277" s="97" t="s">
        <v>344</v>
      </c>
      <c r="B277" s="104" t="str">
        <f t="shared" si="4"/>
        <v>P036102106500</v>
      </c>
      <c r="C277" s="101" t="s">
        <v>6579</v>
      </c>
      <c r="D277" s="101" t="s">
        <v>6580</v>
      </c>
      <c r="E277" s="103">
        <v>20.22</v>
      </c>
      <c r="F277" s="101" t="s">
        <v>6569</v>
      </c>
      <c r="G277" s="101" t="s">
        <v>6570</v>
      </c>
      <c r="H277" s="101" t="s">
        <v>6415</v>
      </c>
      <c r="I277" s="101" t="s">
        <v>6416</v>
      </c>
      <c r="J277" s="128"/>
      <c r="K277" s="101" t="s">
        <v>6332</v>
      </c>
      <c r="L277" s="102">
        <v>43346</v>
      </c>
      <c r="M277" s="102">
        <v>43830</v>
      </c>
      <c r="N277" s="101" t="s">
        <v>6333</v>
      </c>
      <c r="O277" s="101" t="s">
        <v>6583</v>
      </c>
    </row>
    <row r="278" spans="1:15" s="97" customFormat="1" x14ac:dyDescent="0.25">
      <c r="A278" s="97" t="s">
        <v>344</v>
      </c>
      <c r="B278" s="104" t="str">
        <f t="shared" si="4"/>
        <v>P036102106512</v>
      </c>
      <c r="C278" s="101" t="s">
        <v>6579</v>
      </c>
      <c r="D278" s="101" t="s">
        <v>6580</v>
      </c>
      <c r="E278" s="103">
        <v>20.21</v>
      </c>
      <c r="F278" s="101" t="s">
        <v>6571</v>
      </c>
      <c r="G278" s="101" t="s">
        <v>6572</v>
      </c>
      <c r="H278" s="101" t="s">
        <v>6415</v>
      </c>
      <c r="I278" s="101" t="s">
        <v>6416</v>
      </c>
      <c r="J278" s="128"/>
      <c r="K278" s="101" t="s">
        <v>6332</v>
      </c>
      <c r="L278" s="102">
        <v>43346</v>
      </c>
      <c r="M278" s="102">
        <v>43830</v>
      </c>
      <c r="N278" s="101" t="s">
        <v>6333</v>
      </c>
      <c r="O278" s="101" t="s">
        <v>6583</v>
      </c>
    </row>
    <row r="279" spans="1:15" s="97" customFormat="1" x14ac:dyDescent="0.25">
      <c r="A279" s="97" t="s">
        <v>344</v>
      </c>
      <c r="B279" s="104" t="str">
        <f t="shared" si="4"/>
        <v>P036102106880</v>
      </c>
      <c r="C279" s="101" t="s">
        <v>6579</v>
      </c>
      <c r="D279" s="101" t="s">
        <v>6580</v>
      </c>
      <c r="E279" s="103">
        <v>53.07</v>
      </c>
      <c r="F279" s="101" t="s">
        <v>5054</v>
      </c>
      <c r="G279" s="101" t="s">
        <v>5055</v>
      </c>
      <c r="H279" s="101" t="s">
        <v>6581</v>
      </c>
      <c r="I279" s="101" t="s">
        <v>6582</v>
      </c>
      <c r="J279" s="128"/>
      <c r="K279" s="101" t="s">
        <v>6332</v>
      </c>
      <c r="L279" s="102">
        <v>43346</v>
      </c>
      <c r="M279" s="102">
        <v>44377</v>
      </c>
      <c r="N279" s="101" t="s">
        <v>6333</v>
      </c>
      <c r="O279" s="101" t="s">
        <v>6583</v>
      </c>
    </row>
    <row r="280" spans="1:15" s="97" customFormat="1" x14ac:dyDescent="0.25">
      <c r="A280" s="97" t="s">
        <v>344</v>
      </c>
      <c r="B280" s="104" t="str">
        <f t="shared" si="4"/>
        <v>P036102107148</v>
      </c>
      <c r="C280" s="101" t="s">
        <v>6579</v>
      </c>
      <c r="D280" s="101" t="s">
        <v>6580</v>
      </c>
      <c r="E280" s="103">
        <v>21.65</v>
      </c>
      <c r="F280" s="101" t="s">
        <v>5226</v>
      </c>
      <c r="G280" s="101" t="s">
        <v>5227</v>
      </c>
      <c r="H280" s="101" t="s">
        <v>6415</v>
      </c>
      <c r="I280" s="101" t="s">
        <v>6416</v>
      </c>
      <c r="J280" s="128"/>
      <c r="K280" s="101" t="s">
        <v>6332</v>
      </c>
      <c r="L280" s="102">
        <v>43346</v>
      </c>
      <c r="M280" s="102">
        <v>43830</v>
      </c>
      <c r="N280" s="101" t="s">
        <v>6333</v>
      </c>
      <c r="O280" s="101" t="s">
        <v>6583</v>
      </c>
    </row>
    <row r="281" spans="1:15" s="97" customFormat="1" x14ac:dyDescent="0.25">
      <c r="A281" s="97" t="s">
        <v>344</v>
      </c>
      <c r="B281" s="104" t="str">
        <f t="shared" si="4"/>
        <v>P036102400009588</v>
      </c>
      <c r="C281" s="101" t="s">
        <v>6579</v>
      </c>
      <c r="D281" s="101" t="s">
        <v>6580</v>
      </c>
      <c r="E281" s="103">
        <v>0.01</v>
      </c>
      <c r="F281" s="101" t="s">
        <v>6095</v>
      </c>
      <c r="G281" s="101" t="s">
        <v>6096</v>
      </c>
      <c r="H281" s="101" t="s">
        <v>6415</v>
      </c>
      <c r="I281" s="101" t="s">
        <v>6416</v>
      </c>
      <c r="J281" s="128"/>
      <c r="K281" s="101" t="s">
        <v>6332</v>
      </c>
      <c r="L281" s="102">
        <v>43405</v>
      </c>
      <c r="M281" s="102">
        <v>43830</v>
      </c>
      <c r="N281" s="101" t="s">
        <v>6333</v>
      </c>
      <c r="O281" s="101" t="s">
        <v>6583</v>
      </c>
    </row>
    <row r="282" spans="1:15" s="97" customFormat="1" x14ac:dyDescent="0.25">
      <c r="A282" s="97" t="s">
        <v>344</v>
      </c>
      <c r="B282" s="104" t="str">
        <f t="shared" si="4"/>
        <v>P036104100174</v>
      </c>
      <c r="C282" s="101" t="s">
        <v>6584</v>
      </c>
      <c r="D282" s="101" t="s">
        <v>6585</v>
      </c>
      <c r="E282" s="103">
        <v>70.69</v>
      </c>
      <c r="F282" s="101" t="s">
        <v>478</v>
      </c>
      <c r="G282" s="101" t="s">
        <v>479</v>
      </c>
      <c r="H282" s="101" t="s">
        <v>6577</v>
      </c>
      <c r="I282" s="101" t="s">
        <v>6578</v>
      </c>
      <c r="J282" s="128"/>
      <c r="K282" s="101" t="s">
        <v>6332</v>
      </c>
      <c r="L282" s="102">
        <v>43502</v>
      </c>
      <c r="M282" s="102">
        <v>43867</v>
      </c>
      <c r="N282" s="101" t="s">
        <v>6333</v>
      </c>
      <c r="O282" s="101" t="s">
        <v>350</v>
      </c>
    </row>
    <row r="283" spans="1:15" s="97" customFormat="1" x14ac:dyDescent="0.25">
      <c r="A283" s="97" t="s">
        <v>344</v>
      </c>
      <c r="B283" s="104" t="str">
        <f t="shared" si="4"/>
        <v>P036104100939</v>
      </c>
      <c r="C283" s="101" t="s">
        <v>6584</v>
      </c>
      <c r="D283" s="101" t="s">
        <v>6585</v>
      </c>
      <c r="E283" s="103">
        <v>63.61</v>
      </c>
      <c r="F283" s="101" t="s">
        <v>1000</v>
      </c>
      <c r="G283" s="101" t="s">
        <v>1001</v>
      </c>
      <c r="H283" s="101" t="s">
        <v>6417</v>
      </c>
      <c r="I283" s="101" t="s">
        <v>6418</v>
      </c>
      <c r="J283" s="128"/>
      <c r="K283" s="101" t="s">
        <v>6332</v>
      </c>
      <c r="L283" s="102">
        <v>43502</v>
      </c>
      <c r="M283" s="102">
        <v>43867</v>
      </c>
      <c r="N283" s="101" t="s">
        <v>6332</v>
      </c>
      <c r="O283" s="101" t="s">
        <v>350</v>
      </c>
    </row>
    <row r="284" spans="1:15" s="97" customFormat="1" x14ac:dyDescent="0.25">
      <c r="A284" s="97" t="s">
        <v>344</v>
      </c>
      <c r="B284" s="104" t="str">
        <f t="shared" si="4"/>
        <v>P036104106440</v>
      </c>
      <c r="C284" s="101" t="s">
        <v>6584</v>
      </c>
      <c r="D284" s="101" t="s">
        <v>6585</v>
      </c>
      <c r="E284" s="103">
        <v>46.01</v>
      </c>
      <c r="F284" s="101" t="s">
        <v>4800</v>
      </c>
      <c r="G284" s="101" t="s">
        <v>4801</v>
      </c>
      <c r="H284" s="101" t="s">
        <v>6374</v>
      </c>
      <c r="I284" s="101" t="s">
        <v>6375</v>
      </c>
      <c r="J284" s="128"/>
      <c r="K284" s="101" t="s">
        <v>6332</v>
      </c>
      <c r="L284" s="102">
        <v>43502</v>
      </c>
      <c r="M284" s="102">
        <v>43867</v>
      </c>
      <c r="N284" s="101" t="s">
        <v>6332</v>
      </c>
      <c r="O284" s="101" t="s">
        <v>350</v>
      </c>
    </row>
    <row r="285" spans="1:15" s="97" customFormat="1" x14ac:dyDescent="0.25">
      <c r="A285" s="97" t="s">
        <v>344</v>
      </c>
      <c r="B285" s="104" t="str">
        <f t="shared" si="4"/>
        <v>P042001106028</v>
      </c>
      <c r="C285" s="101" t="s">
        <v>6586</v>
      </c>
      <c r="D285" s="101" t="s">
        <v>6587</v>
      </c>
      <c r="E285" s="103">
        <v>37.04</v>
      </c>
      <c r="F285" s="101" t="s">
        <v>6588</v>
      </c>
      <c r="G285" s="101" t="s">
        <v>6589</v>
      </c>
      <c r="H285" s="101" t="s">
        <v>6590</v>
      </c>
      <c r="I285" s="101" t="s">
        <v>6591</v>
      </c>
      <c r="J285" s="128"/>
      <c r="K285" s="101" t="s">
        <v>6332</v>
      </c>
      <c r="L285" s="102">
        <v>43192</v>
      </c>
      <c r="M285" s="102">
        <v>73050</v>
      </c>
      <c r="N285" s="101" t="s">
        <v>6332</v>
      </c>
      <c r="O285" s="101" t="s">
        <v>6445</v>
      </c>
    </row>
    <row r="286" spans="1:15" s="97" customFormat="1" x14ac:dyDescent="0.25">
      <c r="A286" s="97" t="s">
        <v>344</v>
      </c>
      <c r="B286" s="104" t="str">
        <f t="shared" si="4"/>
        <v>P042103101675</v>
      </c>
      <c r="C286" s="101" t="s">
        <v>6592</v>
      </c>
      <c r="D286" s="101" t="s">
        <v>6593</v>
      </c>
      <c r="E286" s="103">
        <v>67.25</v>
      </c>
      <c r="F286" s="101" t="s">
        <v>1552</v>
      </c>
      <c r="G286" s="101" t="s">
        <v>1553</v>
      </c>
      <c r="H286" s="101" t="s">
        <v>6594</v>
      </c>
      <c r="I286" s="101" t="s">
        <v>6595</v>
      </c>
      <c r="J286" s="128"/>
      <c r="K286" s="101" t="s">
        <v>6332</v>
      </c>
      <c r="L286" s="102">
        <v>43374</v>
      </c>
      <c r="M286" s="102">
        <v>44104</v>
      </c>
      <c r="N286" s="101" t="s">
        <v>6333</v>
      </c>
      <c r="O286" s="101" t="s">
        <v>358</v>
      </c>
    </row>
    <row r="287" spans="1:15" s="97" customFormat="1" x14ac:dyDescent="0.25">
      <c r="A287" s="97" t="s">
        <v>344</v>
      </c>
      <c r="B287" s="104" t="str">
        <f t="shared" si="4"/>
        <v>P042103106498</v>
      </c>
      <c r="C287" s="101" t="s">
        <v>6592</v>
      </c>
      <c r="D287" s="101" t="s">
        <v>6593</v>
      </c>
      <c r="E287" s="103">
        <v>44.05</v>
      </c>
      <c r="F287" s="101" t="s">
        <v>4836</v>
      </c>
      <c r="G287" s="101" t="s">
        <v>4837</v>
      </c>
      <c r="H287" s="101" t="s">
        <v>6374</v>
      </c>
      <c r="I287" s="101" t="s">
        <v>6375</v>
      </c>
      <c r="J287" s="128"/>
      <c r="K287" s="101" t="s">
        <v>6332</v>
      </c>
      <c r="L287" s="102">
        <v>43374</v>
      </c>
      <c r="M287" s="102">
        <v>44104</v>
      </c>
      <c r="N287" s="101" t="s">
        <v>6332</v>
      </c>
      <c r="O287" s="101" t="s">
        <v>358</v>
      </c>
    </row>
    <row r="288" spans="1:15" s="97" customFormat="1" x14ac:dyDescent="0.25">
      <c r="A288" s="97" t="s">
        <v>344</v>
      </c>
      <c r="B288" s="104" t="str">
        <f t="shared" si="4"/>
        <v>P042103107412</v>
      </c>
      <c r="C288" s="101" t="s">
        <v>6592</v>
      </c>
      <c r="D288" s="101" t="s">
        <v>6593</v>
      </c>
      <c r="E288" s="103">
        <v>53.75</v>
      </c>
      <c r="F288" s="101" t="s">
        <v>5446</v>
      </c>
      <c r="G288" s="101" t="s">
        <v>5447</v>
      </c>
      <c r="H288" s="101" t="s">
        <v>6363</v>
      </c>
      <c r="I288" s="101" t="s">
        <v>6364</v>
      </c>
      <c r="J288" s="128">
        <v>428310</v>
      </c>
      <c r="K288" s="101" t="s">
        <v>6333</v>
      </c>
      <c r="L288" s="102">
        <v>43405</v>
      </c>
      <c r="M288" s="102">
        <v>44104</v>
      </c>
      <c r="N288" s="101" t="s">
        <v>6332</v>
      </c>
      <c r="O288" s="101" t="s">
        <v>358</v>
      </c>
    </row>
    <row r="289" spans="1:15" s="97" customFormat="1" x14ac:dyDescent="0.25">
      <c r="A289" s="97" t="s">
        <v>344</v>
      </c>
      <c r="B289" s="104" t="str">
        <f t="shared" si="4"/>
        <v>P043003100824</v>
      </c>
      <c r="C289" s="101" t="s">
        <v>6596</v>
      </c>
      <c r="D289" s="101" t="s">
        <v>6597</v>
      </c>
      <c r="E289" s="103">
        <v>59.93</v>
      </c>
      <c r="F289" s="101" t="s">
        <v>896</v>
      </c>
      <c r="G289" s="101" t="s">
        <v>897</v>
      </c>
      <c r="H289" s="101" t="s">
        <v>6563</v>
      </c>
      <c r="I289" s="101" t="s">
        <v>6564</v>
      </c>
      <c r="J289" s="128">
        <v>438110</v>
      </c>
      <c r="K289" s="101" t="s">
        <v>6333</v>
      </c>
      <c r="L289" s="102">
        <v>42736</v>
      </c>
      <c r="M289" s="102">
        <v>43708</v>
      </c>
      <c r="N289" s="101" t="s">
        <v>6332</v>
      </c>
      <c r="O289" s="101" t="s">
        <v>6445</v>
      </c>
    </row>
    <row r="290" spans="1:15" s="97" customFormat="1" x14ac:dyDescent="0.25">
      <c r="A290" s="97" t="s">
        <v>344</v>
      </c>
      <c r="B290" s="104" t="str">
        <f t="shared" si="4"/>
        <v>P043003106022</v>
      </c>
      <c r="C290" s="101" t="s">
        <v>6596</v>
      </c>
      <c r="D290" s="101" t="s">
        <v>6597</v>
      </c>
      <c r="E290" s="103">
        <v>57.22</v>
      </c>
      <c r="F290" s="101" t="s">
        <v>4584</v>
      </c>
      <c r="G290" s="101" t="s">
        <v>4585</v>
      </c>
      <c r="H290" s="101" t="s">
        <v>6598</v>
      </c>
      <c r="I290" s="101" t="s">
        <v>6599</v>
      </c>
      <c r="J290" s="128"/>
      <c r="K290" s="101" t="s">
        <v>6332</v>
      </c>
      <c r="L290" s="102">
        <v>42736</v>
      </c>
      <c r="M290" s="102">
        <v>73050</v>
      </c>
      <c r="N290" s="101" t="s">
        <v>6333</v>
      </c>
      <c r="O290" s="101" t="s">
        <v>6445</v>
      </c>
    </row>
    <row r="291" spans="1:15" s="97" customFormat="1" x14ac:dyDescent="0.25">
      <c r="A291" s="97" t="s">
        <v>344</v>
      </c>
      <c r="B291" s="104" t="str">
        <f t="shared" si="4"/>
        <v>P043006100824</v>
      </c>
      <c r="C291" s="101" t="s">
        <v>6600</v>
      </c>
      <c r="D291" s="101" t="s">
        <v>6601</v>
      </c>
      <c r="E291" s="103">
        <v>59.93</v>
      </c>
      <c r="F291" s="101" t="s">
        <v>896</v>
      </c>
      <c r="G291" s="101" t="s">
        <v>897</v>
      </c>
      <c r="H291" s="101" t="s">
        <v>6563</v>
      </c>
      <c r="I291" s="101" t="s">
        <v>6564</v>
      </c>
      <c r="J291" s="128"/>
      <c r="K291" s="101" t="s">
        <v>6332</v>
      </c>
      <c r="L291" s="102">
        <v>43710</v>
      </c>
      <c r="M291" s="102">
        <v>43799</v>
      </c>
      <c r="N291" s="101" t="s">
        <v>6332</v>
      </c>
      <c r="O291" s="101" t="s">
        <v>6602</v>
      </c>
    </row>
    <row r="292" spans="1:15" s="97" customFormat="1" x14ac:dyDescent="0.25">
      <c r="A292" s="97" t="s">
        <v>344</v>
      </c>
      <c r="B292" s="104" t="str">
        <f t="shared" si="4"/>
        <v>P043006100873</v>
      </c>
      <c r="C292" s="101" t="s">
        <v>6600</v>
      </c>
      <c r="D292" s="101" t="s">
        <v>6601</v>
      </c>
      <c r="E292" s="103">
        <v>61.11</v>
      </c>
      <c r="F292" s="101" t="s">
        <v>948</v>
      </c>
      <c r="G292" s="101" t="s">
        <v>949</v>
      </c>
      <c r="H292" s="101" t="s">
        <v>6488</v>
      </c>
      <c r="I292" s="101" t="s">
        <v>6489</v>
      </c>
      <c r="J292" s="128">
        <v>438110</v>
      </c>
      <c r="K292" s="101" t="s">
        <v>6333</v>
      </c>
      <c r="L292" s="102">
        <v>42614</v>
      </c>
      <c r="M292" s="102">
        <v>43799</v>
      </c>
      <c r="N292" s="101" t="s">
        <v>6332</v>
      </c>
      <c r="O292" s="101" t="s">
        <v>6602</v>
      </c>
    </row>
    <row r="293" spans="1:15" s="97" customFormat="1" x14ac:dyDescent="0.25">
      <c r="A293" s="97" t="s">
        <v>344</v>
      </c>
      <c r="B293" s="104" t="str">
        <f t="shared" si="4"/>
        <v>P043006101932</v>
      </c>
      <c r="C293" s="101" t="s">
        <v>6600</v>
      </c>
      <c r="D293" s="101" t="s">
        <v>6601</v>
      </c>
      <c r="E293" s="103">
        <v>61.93</v>
      </c>
      <c r="F293" s="101" t="s">
        <v>1768</v>
      </c>
      <c r="G293" s="101" t="s">
        <v>1769</v>
      </c>
      <c r="H293" s="101" t="s">
        <v>6565</v>
      </c>
      <c r="I293" s="101" t="s">
        <v>6566</v>
      </c>
      <c r="J293" s="128"/>
      <c r="K293" s="101" t="s">
        <v>6332</v>
      </c>
      <c r="L293" s="102">
        <v>42614</v>
      </c>
      <c r="M293" s="102">
        <v>43799</v>
      </c>
      <c r="N293" s="101" t="s">
        <v>6332</v>
      </c>
      <c r="O293" s="101" t="s">
        <v>6602</v>
      </c>
    </row>
    <row r="294" spans="1:15" s="97" customFormat="1" x14ac:dyDescent="0.25">
      <c r="A294" s="97" t="s">
        <v>344</v>
      </c>
      <c r="B294" s="104" t="str">
        <f t="shared" si="4"/>
        <v>P043006103129</v>
      </c>
      <c r="C294" s="101" t="s">
        <v>6600</v>
      </c>
      <c r="D294" s="101" t="s">
        <v>6601</v>
      </c>
      <c r="E294" s="103">
        <v>67.08</v>
      </c>
      <c r="F294" s="101" t="s">
        <v>2664</v>
      </c>
      <c r="G294" s="101" t="s">
        <v>2665</v>
      </c>
      <c r="H294" s="101" t="s">
        <v>6356</v>
      </c>
      <c r="I294" s="101" t="s">
        <v>6357</v>
      </c>
      <c r="J294" s="128"/>
      <c r="K294" s="101" t="s">
        <v>6332</v>
      </c>
      <c r="L294" s="102">
        <v>42614</v>
      </c>
      <c r="M294" s="102">
        <v>43646</v>
      </c>
      <c r="N294" s="101" t="s">
        <v>6332</v>
      </c>
      <c r="O294" s="101" t="s">
        <v>6602</v>
      </c>
    </row>
    <row r="295" spans="1:15" s="97" customFormat="1" x14ac:dyDescent="0.25">
      <c r="A295" s="97" t="s">
        <v>344</v>
      </c>
      <c r="B295" s="104" t="str">
        <f t="shared" si="4"/>
        <v>P043006103601</v>
      </c>
      <c r="C295" s="101" t="s">
        <v>6600</v>
      </c>
      <c r="D295" s="101" t="s">
        <v>6601</v>
      </c>
      <c r="E295" s="103">
        <v>64.59</v>
      </c>
      <c r="F295" s="101" t="s">
        <v>3118</v>
      </c>
      <c r="G295" s="101" t="s">
        <v>3119</v>
      </c>
      <c r="H295" s="101" t="s">
        <v>6523</v>
      </c>
      <c r="I295" s="101" t="s">
        <v>6524</v>
      </c>
      <c r="J295" s="128">
        <v>438060</v>
      </c>
      <c r="K295" s="101" t="s">
        <v>6333</v>
      </c>
      <c r="L295" s="102">
        <v>42614</v>
      </c>
      <c r="M295" s="102">
        <v>43799</v>
      </c>
      <c r="N295" s="101" t="s">
        <v>6332</v>
      </c>
      <c r="O295" s="101" t="s">
        <v>6602</v>
      </c>
    </row>
    <row r="296" spans="1:15" s="97" customFormat="1" x14ac:dyDescent="0.25">
      <c r="A296" s="97" t="s">
        <v>344</v>
      </c>
      <c r="B296" s="104" t="str">
        <f t="shared" si="4"/>
        <v>P043006103767</v>
      </c>
      <c r="C296" s="101" t="s">
        <v>6600</v>
      </c>
      <c r="D296" s="101" t="s">
        <v>6601</v>
      </c>
      <c r="E296" s="103">
        <v>46.68</v>
      </c>
      <c r="F296" s="101" t="s">
        <v>3236</v>
      </c>
      <c r="G296" s="101" t="s">
        <v>3237</v>
      </c>
      <c r="H296" s="101" t="s">
        <v>6374</v>
      </c>
      <c r="I296" s="101" t="s">
        <v>6375</v>
      </c>
      <c r="J296" s="128"/>
      <c r="K296" s="101" t="s">
        <v>6332</v>
      </c>
      <c r="L296" s="102">
        <v>43255</v>
      </c>
      <c r="M296" s="102">
        <v>43799</v>
      </c>
      <c r="N296" s="101" t="s">
        <v>6332</v>
      </c>
      <c r="O296" s="101" t="s">
        <v>6602</v>
      </c>
    </row>
    <row r="297" spans="1:15" s="97" customFormat="1" x14ac:dyDescent="0.25">
      <c r="A297" s="97" t="s">
        <v>344</v>
      </c>
      <c r="B297" s="104" t="str">
        <f t="shared" si="4"/>
        <v>P043006104208</v>
      </c>
      <c r="C297" s="101" t="s">
        <v>6600</v>
      </c>
      <c r="D297" s="101" t="s">
        <v>6601</v>
      </c>
      <c r="E297" s="103">
        <v>34.35</v>
      </c>
      <c r="F297" s="101" t="s">
        <v>3570</v>
      </c>
      <c r="G297" s="101" t="s">
        <v>3571</v>
      </c>
      <c r="H297" s="101" t="s">
        <v>6374</v>
      </c>
      <c r="I297" s="101" t="s">
        <v>6375</v>
      </c>
      <c r="J297" s="128"/>
      <c r="K297" s="101" t="s">
        <v>6332</v>
      </c>
      <c r="L297" s="102">
        <v>42614</v>
      </c>
      <c r="M297" s="102">
        <v>43799</v>
      </c>
      <c r="N297" s="101" t="s">
        <v>6332</v>
      </c>
      <c r="O297" s="101" t="s">
        <v>6602</v>
      </c>
    </row>
    <row r="298" spans="1:15" s="97" customFormat="1" x14ac:dyDescent="0.25">
      <c r="A298" s="97" t="s">
        <v>344</v>
      </c>
      <c r="B298" s="104" t="str">
        <f t="shared" si="4"/>
        <v>P043006104473</v>
      </c>
      <c r="C298" s="101" t="s">
        <v>6600</v>
      </c>
      <c r="D298" s="101" t="s">
        <v>6601</v>
      </c>
      <c r="E298" s="103">
        <v>60.29</v>
      </c>
      <c r="F298" s="101" t="s">
        <v>3806</v>
      </c>
      <c r="G298" s="101" t="s">
        <v>3807</v>
      </c>
      <c r="H298" s="101" t="s">
        <v>6353</v>
      </c>
      <c r="I298" s="101" t="s">
        <v>6354</v>
      </c>
      <c r="J298" s="128">
        <v>448110</v>
      </c>
      <c r="K298" s="101" t="s">
        <v>6333</v>
      </c>
      <c r="L298" s="102">
        <v>43374</v>
      </c>
      <c r="M298" s="102">
        <v>43799</v>
      </c>
      <c r="N298" s="101" t="s">
        <v>6332</v>
      </c>
      <c r="O298" s="101" t="s">
        <v>6602</v>
      </c>
    </row>
    <row r="299" spans="1:15" s="97" customFormat="1" x14ac:dyDescent="0.25">
      <c r="A299" s="97" t="s">
        <v>344</v>
      </c>
      <c r="B299" s="104" t="str">
        <f t="shared" si="4"/>
        <v>P043006106022</v>
      </c>
      <c r="C299" s="101" t="s">
        <v>6600</v>
      </c>
      <c r="D299" s="101" t="s">
        <v>6601</v>
      </c>
      <c r="E299" s="103">
        <v>57.22</v>
      </c>
      <c r="F299" s="101" t="s">
        <v>4584</v>
      </c>
      <c r="G299" s="101" t="s">
        <v>4585</v>
      </c>
      <c r="H299" s="101" t="s">
        <v>6598</v>
      </c>
      <c r="I299" s="101" t="s">
        <v>6599</v>
      </c>
      <c r="J299" s="128">
        <v>438110</v>
      </c>
      <c r="K299" s="101" t="s">
        <v>6333</v>
      </c>
      <c r="L299" s="102">
        <v>42614</v>
      </c>
      <c r="M299" s="102">
        <v>43702</v>
      </c>
      <c r="N299" s="101" t="s">
        <v>6333</v>
      </c>
      <c r="O299" s="101" t="s">
        <v>6602</v>
      </c>
    </row>
    <row r="300" spans="1:15" s="97" customFormat="1" x14ac:dyDescent="0.25">
      <c r="A300" s="97" t="s">
        <v>344</v>
      </c>
      <c r="B300" s="104" t="str">
        <f t="shared" si="4"/>
        <v>P043006106022</v>
      </c>
      <c r="C300" s="101" t="s">
        <v>6600</v>
      </c>
      <c r="D300" s="101" t="s">
        <v>6601</v>
      </c>
      <c r="E300" s="103">
        <v>57.22</v>
      </c>
      <c r="F300" s="101" t="s">
        <v>4584</v>
      </c>
      <c r="G300" s="101" t="s">
        <v>4585</v>
      </c>
      <c r="H300" s="101" t="s">
        <v>6598</v>
      </c>
      <c r="I300" s="101" t="s">
        <v>6599</v>
      </c>
      <c r="J300" s="128">
        <v>432100</v>
      </c>
      <c r="K300" s="101" t="s">
        <v>6333</v>
      </c>
      <c r="L300" s="102">
        <v>43703</v>
      </c>
      <c r="M300" s="102">
        <v>43799</v>
      </c>
      <c r="N300" s="101" t="s">
        <v>6333</v>
      </c>
      <c r="O300" s="101" t="s">
        <v>6602</v>
      </c>
    </row>
    <row r="301" spans="1:15" s="97" customFormat="1" x14ac:dyDescent="0.25">
      <c r="A301" s="97" t="s">
        <v>344</v>
      </c>
      <c r="B301" s="104" t="str">
        <f t="shared" si="4"/>
        <v>P043006106440</v>
      </c>
      <c r="C301" s="101" t="s">
        <v>6600</v>
      </c>
      <c r="D301" s="101" t="s">
        <v>6601</v>
      </c>
      <c r="E301" s="103">
        <v>46.01</v>
      </c>
      <c r="F301" s="101" t="s">
        <v>4800</v>
      </c>
      <c r="G301" s="101" t="s">
        <v>4801</v>
      </c>
      <c r="H301" s="101" t="s">
        <v>6374</v>
      </c>
      <c r="I301" s="101" t="s">
        <v>6375</v>
      </c>
      <c r="J301" s="128"/>
      <c r="K301" s="101" t="s">
        <v>6332</v>
      </c>
      <c r="L301" s="102">
        <v>42614</v>
      </c>
      <c r="M301" s="102">
        <v>43799</v>
      </c>
      <c r="N301" s="101" t="s">
        <v>6332</v>
      </c>
      <c r="O301" s="101" t="s">
        <v>6602</v>
      </c>
    </row>
    <row r="302" spans="1:15" s="97" customFormat="1" x14ac:dyDescent="0.25">
      <c r="A302" s="97" t="s">
        <v>344</v>
      </c>
      <c r="B302" s="104" t="str">
        <f t="shared" si="4"/>
        <v>P043008103337</v>
      </c>
      <c r="C302" s="101" t="s">
        <v>6603</v>
      </c>
      <c r="D302" s="101" t="s">
        <v>6604</v>
      </c>
      <c r="E302" s="103">
        <v>65.56</v>
      </c>
      <c r="F302" s="101" t="s">
        <v>2890</v>
      </c>
      <c r="G302" s="101" t="s">
        <v>2891</v>
      </c>
      <c r="H302" s="101" t="s">
        <v>6605</v>
      </c>
      <c r="I302" s="101" t="s">
        <v>6606</v>
      </c>
      <c r="J302" s="128"/>
      <c r="K302" s="101" t="s">
        <v>6332</v>
      </c>
      <c r="L302" s="102">
        <v>42795</v>
      </c>
      <c r="M302" s="102">
        <v>43583</v>
      </c>
      <c r="N302" s="101" t="s">
        <v>6333</v>
      </c>
      <c r="O302" s="101" t="s">
        <v>6602</v>
      </c>
    </row>
    <row r="303" spans="1:15" s="97" customFormat="1" x14ac:dyDescent="0.25">
      <c r="A303" s="97" t="s">
        <v>344</v>
      </c>
      <c r="B303" s="104" t="str">
        <f t="shared" si="4"/>
        <v>P043008106440</v>
      </c>
      <c r="C303" s="101" t="s">
        <v>6603</v>
      </c>
      <c r="D303" s="101" t="s">
        <v>6604</v>
      </c>
      <c r="E303" s="103">
        <v>46.01</v>
      </c>
      <c r="F303" s="101" t="s">
        <v>4800</v>
      </c>
      <c r="G303" s="101" t="s">
        <v>4801</v>
      </c>
      <c r="H303" s="101" t="s">
        <v>6374</v>
      </c>
      <c r="I303" s="101" t="s">
        <v>6375</v>
      </c>
      <c r="J303" s="128"/>
      <c r="K303" s="101" t="s">
        <v>6332</v>
      </c>
      <c r="L303" s="102">
        <v>42795</v>
      </c>
      <c r="M303" s="102">
        <v>43583</v>
      </c>
      <c r="N303" s="101" t="s">
        <v>6332</v>
      </c>
      <c r="O303" s="101" t="s">
        <v>6602</v>
      </c>
    </row>
    <row r="304" spans="1:15" s="97" customFormat="1" x14ac:dyDescent="0.25">
      <c r="A304" s="97" t="s">
        <v>344</v>
      </c>
      <c r="B304" s="104" t="str">
        <f t="shared" si="4"/>
        <v>P043014100439</v>
      </c>
      <c r="C304" s="101" t="s">
        <v>6607</v>
      </c>
      <c r="D304" s="101" t="s">
        <v>6608</v>
      </c>
      <c r="E304" s="103">
        <v>59.88</v>
      </c>
      <c r="F304" s="101" t="s">
        <v>648</v>
      </c>
      <c r="G304" s="101" t="s">
        <v>649</v>
      </c>
      <c r="H304" s="101" t="s">
        <v>6494</v>
      </c>
      <c r="I304" s="101" t="s">
        <v>6495</v>
      </c>
      <c r="J304" s="128">
        <v>438210</v>
      </c>
      <c r="K304" s="101" t="s">
        <v>6333</v>
      </c>
      <c r="L304" s="102">
        <v>43101</v>
      </c>
      <c r="M304" s="102">
        <v>44377</v>
      </c>
      <c r="N304" s="101" t="s">
        <v>6332</v>
      </c>
      <c r="O304" s="101" t="s">
        <v>348</v>
      </c>
    </row>
    <row r="305" spans="1:15" s="97" customFormat="1" x14ac:dyDescent="0.25">
      <c r="A305" s="97" t="s">
        <v>344</v>
      </c>
      <c r="B305" s="104" t="str">
        <f t="shared" si="4"/>
        <v>P043014100879</v>
      </c>
      <c r="C305" s="101" t="s">
        <v>6607</v>
      </c>
      <c r="D305" s="101" t="s">
        <v>6608</v>
      </c>
      <c r="E305" s="103">
        <v>37.03</v>
      </c>
      <c r="F305" s="101" t="s">
        <v>954</v>
      </c>
      <c r="G305" s="101" t="s">
        <v>955</v>
      </c>
      <c r="H305" s="101" t="s">
        <v>6609</v>
      </c>
      <c r="I305" s="101" t="s">
        <v>6610</v>
      </c>
      <c r="J305" s="128"/>
      <c r="K305" s="101" t="s">
        <v>6332</v>
      </c>
      <c r="L305" s="102">
        <v>43101</v>
      </c>
      <c r="M305" s="102">
        <v>44377</v>
      </c>
      <c r="N305" s="101" t="s">
        <v>6332</v>
      </c>
      <c r="O305" s="101" t="s">
        <v>348</v>
      </c>
    </row>
    <row r="306" spans="1:15" s="97" customFormat="1" x14ac:dyDescent="0.25">
      <c r="A306" s="97" t="s">
        <v>344</v>
      </c>
      <c r="B306" s="104" t="str">
        <f t="shared" si="4"/>
        <v>P043014100961</v>
      </c>
      <c r="C306" s="101" t="s">
        <v>6607</v>
      </c>
      <c r="D306" s="101" t="s">
        <v>6608</v>
      </c>
      <c r="E306" s="103">
        <v>59.42</v>
      </c>
      <c r="F306" s="101" t="s">
        <v>1012</v>
      </c>
      <c r="G306" s="101" t="s">
        <v>1013</v>
      </c>
      <c r="H306" s="101" t="s">
        <v>6581</v>
      </c>
      <c r="I306" s="101" t="s">
        <v>6582</v>
      </c>
      <c r="J306" s="128">
        <v>438110</v>
      </c>
      <c r="K306" s="101" t="s">
        <v>6333</v>
      </c>
      <c r="L306" s="102">
        <v>43101</v>
      </c>
      <c r="M306" s="102">
        <v>43708</v>
      </c>
      <c r="N306" s="101" t="s">
        <v>6332</v>
      </c>
      <c r="O306" s="101" t="s">
        <v>348</v>
      </c>
    </row>
    <row r="307" spans="1:15" s="97" customFormat="1" x14ac:dyDescent="0.25">
      <c r="A307" s="97" t="s">
        <v>344</v>
      </c>
      <c r="B307" s="104" t="str">
        <f t="shared" si="4"/>
        <v>P043014101016</v>
      </c>
      <c r="C307" s="101" t="s">
        <v>6607</v>
      </c>
      <c r="D307" s="101" t="s">
        <v>6608</v>
      </c>
      <c r="E307" s="103">
        <v>57.54</v>
      </c>
      <c r="F307" s="101" t="s">
        <v>1046</v>
      </c>
      <c r="G307" s="101" t="s">
        <v>1047</v>
      </c>
      <c r="H307" s="101" t="s">
        <v>6531</v>
      </c>
      <c r="I307" s="101" t="s">
        <v>6532</v>
      </c>
      <c r="J307" s="128">
        <v>448310</v>
      </c>
      <c r="K307" s="101" t="s">
        <v>6333</v>
      </c>
      <c r="L307" s="102">
        <v>43101</v>
      </c>
      <c r="M307" s="102">
        <v>44377</v>
      </c>
      <c r="N307" s="101" t="s">
        <v>6332</v>
      </c>
      <c r="O307" s="101" t="s">
        <v>348</v>
      </c>
    </row>
    <row r="308" spans="1:15" s="97" customFormat="1" x14ac:dyDescent="0.25">
      <c r="A308" s="97" t="s">
        <v>344</v>
      </c>
      <c r="B308" s="104" t="str">
        <f t="shared" si="4"/>
        <v>P043014103337</v>
      </c>
      <c r="C308" s="101" t="s">
        <v>6607</v>
      </c>
      <c r="D308" s="101" t="s">
        <v>6608</v>
      </c>
      <c r="E308" s="103">
        <v>65.56</v>
      </c>
      <c r="F308" s="101" t="s">
        <v>2890</v>
      </c>
      <c r="G308" s="101" t="s">
        <v>2891</v>
      </c>
      <c r="H308" s="101" t="s">
        <v>6605</v>
      </c>
      <c r="I308" s="101" t="s">
        <v>6606</v>
      </c>
      <c r="J308" s="128"/>
      <c r="K308" s="101" t="s">
        <v>6332</v>
      </c>
      <c r="L308" s="102">
        <v>43101</v>
      </c>
      <c r="M308" s="102">
        <v>43646</v>
      </c>
      <c r="N308" s="101" t="s">
        <v>6333</v>
      </c>
      <c r="O308" s="101" t="s">
        <v>348</v>
      </c>
    </row>
    <row r="309" spans="1:15" s="97" customFormat="1" x14ac:dyDescent="0.25">
      <c r="A309" s="97" t="s">
        <v>344</v>
      </c>
      <c r="B309" s="104" t="str">
        <f t="shared" si="4"/>
        <v>P043014103516</v>
      </c>
      <c r="C309" s="101" t="s">
        <v>6607</v>
      </c>
      <c r="D309" s="101" t="s">
        <v>6608</v>
      </c>
      <c r="E309" s="103">
        <v>80.849999999999994</v>
      </c>
      <c r="F309" s="101" t="s">
        <v>3040</v>
      </c>
      <c r="G309" s="101" t="s">
        <v>3041</v>
      </c>
      <c r="H309" s="101" t="s">
        <v>6611</v>
      </c>
      <c r="I309" s="101" t="s">
        <v>6612</v>
      </c>
      <c r="J309" s="128"/>
      <c r="K309" s="101" t="s">
        <v>6332</v>
      </c>
      <c r="L309" s="102">
        <v>43101</v>
      </c>
      <c r="M309" s="102">
        <v>44377</v>
      </c>
      <c r="N309" s="101" t="s">
        <v>6333</v>
      </c>
      <c r="O309" s="101" t="s">
        <v>348</v>
      </c>
    </row>
    <row r="310" spans="1:15" s="97" customFormat="1" x14ac:dyDescent="0.25">
      <c r="A310" s="97" t="s">
        <v>344</v>
      </c>
      <c r="B310" s="104" t="str">
        <f t="shared" si="4"/>
        <v>P043014103767</v>
      </c>
      <c r="C310" s="101" t="s">
        <v>6607</v>
      </c>
      <c r="D310" s="101" t="s">
        <v>6608</v>
      </c>
      <c r="E310" s="103">
        <v>46.68</v>
      </c>
      <c r="F310" s="101" t="s">
        <v>3236</v>
      </c>
      <c r="G310" s="101" t="s">
        <v>3237</v>
      </c>
      <c r="H310" s="101" t="s">
        <v>6374</v>
      </c>
      <c r="I310" s="101" t="s">
        <v>6375</v>
      </c>
      <c r="J310" s="128"/>
      <c r="K310" s="101" t="s">
        <v>6332</v>
      </c>
      <c r="L310" s="102">
        <v>43255</v>
      </c>
      <c r="M310" s="102">
        <v>44377</v>
      </c>
      <c r="N310" s="101" t="s">
        <v>6332</v>
      </c>
      <c r="O310" s="101" t="s">
        <v>348</v>
      </c>
    </row>
    <row r="311" spans="1:15" s="97" customFormat="1" x14ac:dyDescent="0.25">
      <c r="A311" s="97" t="s">
        <v>344</v>
      </c>
      <c r="B311" s="104" t="str">
        <f t="shared" si="4"/>
        <v>P043014103837</v>
      </c>
      <c r="C311" s="101" t="s">
        <v>6607</v>
      </c>
      <c r="D311" s="101" t="s">
        <v>6608</v>
      </c>
      <c r="E311" s="103">
        <v>38.979999999999997</v>
      </c>
      <c r="F311" s="101" t="s">
        <v>3288</v>
      </c>
      <c r="G311" s="101" t="s">
        <v>3289</v>
      </c>
      <c r="H311" s="101" t="s">
        <v>6598</v>
      </c>
      <c r="I311" s="101" t="s">
        <v>6599</v>
      </c>
      <c r="J311" s="128"/>
      <c r="K311" s="101" t="s">
        <v>6332</v>
      </c>
      <c r="L311" s="102">
        <v>43101</v>
      </c>
      <c r="M311" s="102">
        <v>44377</v>
      </c>
      <c r="N311" s="101" t="s">
        <v>6333</v>
      </c>
      <c r="O311" s="101" t="s">
        <v>348</v>
      </c>
    </row>
    <row r="312" spans="1:15" s="97" customFormat="1" x14ac:dyDescent="0.25">
      <c r="A312" s="97" t="s">
        <v>344</v>
      </c>
      <c r="B312" s="104" t="str">
        <f t="shared" si="4"/>
        <v>P043014104024</v>
      </c>
      <c r="C312" s="101" t="s">
        <v>6607</v>
      </c>
      <c r="D312" s="101" t="s">
        <v>6608</v>
      </c>
      <c r="E312" s="103">
        <v>53.81</v>
      </c>
      <c r="F312" s="101" t="s">
        <v>3418</v>
      </c>
      <c r="G312" s="101" t="s">
        <v>3419</v>
      </c>
      <c r="H312" s="101" t="s">
        <v>6531</v>
      </c>
      <c r="I312" s="101" t="s">
        <v>6532</v>
      </c>
      <c r="J312" s="128">
        <v>448310</v>
      </c>
      <c r="K312" s="101" t="s">
        <v>6333</v>
      </c>
      <c r="L312" s="102">
        <v>43132</v>
      </c>
      <c r="M312" s="102">
        <v>44377</v>
      </c>
      <c r="N312" s="101" t="s">
        <v>6332</v>
      </c>
      <c r="O312" s="101" t="s">
        <v>348</v>
      </c>
    </row>
    <row r="313" spans="1:15" s="97" customFormat="1" x14ac:dyDescent="0.25">
      <c r="A313" s="97" t="s">
        <v>344</v>
      </c>
      <c r="B313" s="104" t="str">
        <f t="shared" si="4"/>
        <v>P043014104484</v>
      </c>
      <c r="C313" s="101" t="s">
        <v>6607</v>
      </c>
      <c r="D313" s="101" t="s">
        <v>6608</v>
      </c>
      <c r="E313" s="103">
        <v>54.53</v>
      </c>
      <c r="F313" s="101" t="s">
        <v>3816</v>
      </c>
      <c r="G313" s="101" t="s">
        <v>3817</v>
      </c>
      <c r="H313" s="101" t="s">
        <v>6374</v>
      </c>
      <c r="I313" s="101" t="s">
        <v>6375</v>
      </c>
      <c r="J313" s="128"/>
      <c r="K313" s="101" t="s">
        <v>6332</v>
      </c>
      <c r="L313" s="102">
        <v>43101</v>
      </c>
      <c r="M313" s="102">
        <v>44377</v>
      </c>
      <c r="N313" s="101" t="s">
        <v>6332</v>
      </c>
      <c r="O313" s="101" t="s">
        <v>348</v>
      </c>
    </row>
    <row r="314" spans="1:15" s="97" customFormat="1" x14ac:dyDescent="0.25">
      <c r="A314" s="97" t="s">
        <v>344</v>
      </c>
      <c r="B314" s="104" t="str">
        <f t="shared" si="4"/>
        <v>P043014105687</v>
      </c>
      <c r="C314" s="101" t="s">
        <v>6607</v>
      </c>
      <c r="D314" s="101" t="s">
        <v>6608</v>
      </c>
      <c r="E314" s="103">
        <v>81.349999999999994</v>
      </c>
      <c r="F314" s="101" t="s">
        <v>4366</v>
      </c>
      <c r="G314" s="101" t="s">
        <v>4367</v>
      </c>
      <c r="H314" s="101" t="s">
        <v>6613</v>
      </c>
      <c r="I314" s="101" t="s">
        <v>6614</v>
      </c>
      <c r="J314" s="128"/>
      <c r="K314" s="101" t="s">
        <v>6332</v>
      </c>
      <c r="L314" s="102">
        <v>43101</v>
      </c>
      <c r="M314" s="102">
        <v>44377</v>
      </c>
      <c r="N314" s="101" t="s">
        <v>6332</v>
      </c>
      <c r="O314" s="101" t="s">
        <v>348</v>
      </c>
    </row>
    <row r="315" spans="1:15" s="97" customFormat="1" x14ac:dyDescent="0.25">
      <c r="A315" s="97" t="s">
        <v>344</v>
      </c>
      <c r="B315" s="104" t="str">
        <f t="shared" si="4"/>
        <v>P043014106022</v>
      </c>
      <c r="C315" s="101" t="s">
        <v>6607</v>
      </c>
      <c r="D315" s="101" t="s">
        <v>6608</v>
      </c>
      <c r="E315" s="103">
        <v>57.22</v>
      </c>
      <c r="F315" s="101" t="s">
        <v>4584</v>
      </c>
      <c r="G315" s="101" t="s">
        <v>4585</v>
      </c>
      <c r="H315" s="101" t="s">
        <v>6598</v>
      </c>
      <c r="I315" s="101" t="s">
        <v>6599</v>
      </c>
      <c r="J315" s="128"/>
      <c r="K315" s="101" t="s">
        <v>6332</v>
      </c>
      <c r="L315" s="102">
        <v>43101</v>
      </c>
      <c r="M315" s="102">
        <v>44377</v>
      </c>
      <c r="N315" s="101" t="s">
        <v>6333</v>
      </c>
      <c r="O315" s="101" t="s">
        <v>348</v>
      </c>
    </row>
    <row r="316" spans="1:15" s="97" customFormat="1" x14ac:dyDescent="0.25">
      <c r="A316" s="97" t="s">
        <v>344</v>
      </c>
      <c r="B316" s="104" t="str">
        <f t="shared" si="4"/>
        <v>P043014106440</v>
      </c>
      <c r="C316" s="101" t="s">
        <v>6607</v>
      </c>
      <c r="D316" s="101" t="s">
        <v>6608</v>
      </c>
      <c r="E316" s="103">
        <v>46.01</v>
      </c>
      <c r="F316" s="101" t="s">
        <v>4800</v>
      </c>
      <c r="G316" s="101" t="s">
        <v>4801</v>
      </c>
      <c r="H316" s="101" t="s">
        <v>6374</v>
      </c>
      <c r="I316" s="101" t="s">
        <v>6375</v>
      </c>
      <c r="J316" s="128"/>
      <c r="K316" s="101" t="s">
        <v>6332</v>
      </c>
      <c r="L316" s="102">
        <v>43101</v>
      </c>
      <c r="M316" s="102">
        <v>44377</v>
      </c>
      <c r="N316" s="101" t="s">
        <v>6332</v>
      </c>
      <c r="O316" s="101" t="s">
        <v>348</v>
      </c>
    </row>
    <row r="317" spans="1:15" s="97" customFormat="1" x14ac:dyDescent="0.25">
      <c r="A317" s="97" t="s">
        <v>344</v>
      </c>
      <c r="B317" s="104" t="str">
        <f t="shared" si="4"/>
        <v>P043014106880</v>
      </c>
      <c r="C317" s="101" t="s">
        <v>6607</v>
      </c>
      <c r="D317" s="101" t="s">
        <v>6608</v>
      </c>
      <c r="E317" s="103">
        <v>53.07</v>
      </c>
      <c r="F317" s="101" t="s">
        <v>5054</v>
      </c>
      <c r="G317" s="101" t="s">
        <v>5055</v>
      </c>
      <c r="H317" s="101" t="s">
        <v>6581</v>
      </c>
      <c r="I317" s="101" t="s">
        <v>6582</v>
      </c>
      <c r="J317" s="128"/>
      <c r="K317" s="101" t="s">
        <v>6332</v>
      </c>
      <c r="L317" s="102">
        <v>43108</v>
      </c>
      <c r="M317" s="102">
        <v>44377</v>
      </c>
      <c r="N317" s="101" t="s">
        <v>6332</v>
      </c>
      <c r="O317" s="101" t="s">
        <v>348</v>
      </c>
    </row>
    <row r="318" spans="1:15" s="97" customFormat="1" x14ac:dyDescent="0.25">
      <c r="A318" s="97" t="s">
        <v>344</v>
      </c>
      <c r="B318" s="104" t="str">
        <f t="shared" si="4"/>
        <v>P043100103337</v>
      </c>
      <c r="C318" s="101" t="s">
        <v>6615</v>
      </c>
      <c r="D318" s="101" t="s">
        <v>6616</v>
      </c>
      <c r="E318" s="103">
        <v>65.56</v>
      </c>
      <c r="F318" s="101" t="s">
        <v>2890</v>
      </c>
      <c r="G318" s="101" t="s">
        <v>2891</v>
      </c>
      <c r="H318" s="101" t="s">
        <v>6605</v>
      </c>
      <c r="I318" s="101" t="s">
        <v>6606</v>
      </c>
      <c r="J318" s="128"/>
      <c r="K318" s="101" t="s">
        <v>6332</v>
      </c>
      <c r="L318" s="102">
        <v>43402</v>
      </c>
      <c r="M318" s="102">
        <v>43646</v>
      </c>
      <c r="N318" s="101" t="s">
        <v>6333</v>
      </c>
      <c r="O318" s="101" t="s">
        <v>356</v>
      </c>
    </row>
    <row r="319" spans="1:15" s="97" customFormat="1" x14ac:dyDescent="0.25">
      <c r="A319" s="97" t="s">
        <v>344</v>
      </c>
      <c r="B319" s="104" t="str">
        <f t="shared" si="4"/>
        <v>P043100104073</v>
      </c>
      <c r="C319" s="101" t="s">
        <v>6615</v>
      </c>
      <c r="D319" s="101" t="s">
        <v>6616</v>
      </c>
      <c r="E319" s="103">
        <v>53.13</v>
      </c>
      <c r="F319" s="101" t="s">
        <v>3454</v>
      </c>
      <c r="G319" s="101" t="s">
        <v>3455</v>
      </c>
      <c r="H319" s="101" t="s">
        <v>6488</v>
      </c>
      <c r="I319" s="101" t="s">
        <v>6489</v>
      </c>
      <c r="J319" s="128">
        <v>438510</v>
      </c>
      <c r="K319" s="101" t="s">
        <v>6333</v>
      </c>
      <c r="L319" s="102">
        <v>42979</v>
      </c>
      <c r="M319" s="102">
        <v>44438</v>
      </c>
      <c r="N319" s="101" t="s">
        <v>6332</v>
      </c>
      <c r="O319" s="101" t="s">
        <v>356</v>
      </c>
    </row>
    <row r="320" spans="1:15" s="97" customFormat="1" x14ac:dyDescent="0.25">
      <c r="A320" s="97" t="s">
        <v>344</v>
      </c>
      <c r="B320" s="104" t="str">
        <f t="shared" si="4"/>
        <v>P043100106119</v>
      </c>
      <c r="C320" s="101" t="s">
        <v>6615</v>
      </c>
      <c r="D320" s="101" t="s">
        <v>6616</v>
      </c>
      <c r="E320" s="103">
        <v>54.51</v>
      </c>
      <c r="F320" s="101" t="s">
        <v>4632</v>
      </c>
      <c r="G320" s="101" t="s">
        <v>4633</v>
      </c>
      <c r="H320" s="101" t="s">
        <v>6617</v>
      </c>
      <c r="I320" s="101" t="s">
        <v>6618</v>
      </c>
      <c r="J320" s="128"/>
      <c r="K320" s="101" t="s">
        <v>6332</v>
      </c>
      <c r="L320" s="102">
        <v>43493</v>
      </c>
      <c r="M320" s="102">
        <v>44438</v>
      </c>
      <c r="N320" s="101" t="s">
        <v>6332</v>
      </c>
      <c r="O320" s="101" t="s">
        <v>356</v>
      </c>
    </row>
    <row r="321" spans="1:15" s="97" customFormat="1" x14ac:dyDescent="0.25">
      <c r="A321" s="97" t="s">
        <v>344</v>
      </c>
      <c r="B321" s="104" t="str">
        <f t="shared" si="4"/>
        <v>P043100106440</v>
      </c>
      <c r="C321" s="101" t="s">
        <v>6615</v>
      </c>
      <c r="D321" s="101" t="s">
        <v>6616</v>
      </c>
      <c r="E321" s="103">
        <v>46.01</v>
      </c>
      <c r="F321" s="101" t="s">
        <v>4800</v>
      </c>
      <c r="G321" s="101" t="s">
        <v>4801</v>
      </c>
      <c r="H321" s="101" t="s">
        <v>6374</v>
      </c>
      <c r="I321" s="101" t="s">
        <v>6375</v>
      </c>
      <c r="J321" s="128"/>
      <c r="K321" s="101" t="s">
        <v>6332</v>
      </c>
      <c r="L321" s="102">
        <v>42979</v>
      </c>
      <c r="M321" s="102">
        <v>44438</v>
      </c>
      <c r="N321" s="101" t="s">
        <v>6332</v>
      </c>
      <c r="O321" s="101" t="s">
        <v>356</v>
      </c>
    </row>
    <row r="322" spans="1:15" s="97" customFormat="1" x14ac:dyDescent="0.25">
      <c r="A322" s="97" t="s">
        <v>344</v>
      </c>
      <c r="B322" s="104" t="str">
        <f t="shared" si="4"/>
        <v>P043100107219</v>
      </c>
      <c r="C322" s="101" t="s">
        <v>6615</v>
      </c>
      <c r="D322" s="101" t="s">
        <v>6616</v>
      </c>
      <c r="E322" s="103">
        <v>81.540000000000006</v>
      </c>
      <c r="F322" s="101" t="s">
        <v>5316</v>
      </c>
      <c r="G322" s="101" t="s">
        <v>5317</v>
      </c>
      <c r="H322" s="101" t="s">
        <v>6619</v>
      </c>
      <c r="I322" s="101" t="s">
        <v>6620</v>
      </c>
      <c r="J322" s="128"/>
      <c r="K322" s="101" t="s">
        <v>6332</v>
      </c>
      <c r="L322" s="102">
        <v>43493</v>
      </c>
      <c r="M322" s="102">
        <v>44438</v>
      </c>
      <c r="N322" s="101" t="s">
        <v>6333</v>
      </c>
      <c r="O322" s="101" t="s">
        <v>356</v>
      </c>
    </row>
    <row r="323" spans="1:15" s="97" customFormat="1" x14ac:dyDescent="0.25">
      <c r="A323" s="97" t="s">
        <v>344</v>
      </c>
      <c r="B323" s="104" t="str">
        <f t="shared" si="4"/>
        <v>P043101103337</v>
      </c>
      <c r="C323" s="101" t="s">
        <v>6621</v>
      </c>
      <c r="D323" s="101" t="s">
        <v>6622</v>
      </c>
      <c r="E323" s="103">
        <v>65.56</v>
      </c>
      <c r="F323" s="101" t="s">
        <v>2890</v>
      </c>
      <c r="G323" s="101" t="s">
        <v>2891</v>
      </c>
      <c r="H323" s="101" t="s">
        <v>6605</v>
      </c>
      <c r="I323" s="101" t="s">
        <v>6606</v>
      </c>
      <c r="J323" s="128"/>
      <c r="K323" s="101" t="s">
        <v>6332</v>
      </c>
      <c r="L323" s="102">
        <v>43556</v>
      </c>
      <c r="M323" s="102">
        <v>43646</v>
      </c>
      <c r="N323" s="101" t="s">
        <v>6333</v>
      </c>
      <c r="O323" s="101" t="s">
        <v>6602</v>
      </c>
    </row>
    <row r="324" spans="1:15" s="97" customFormat="1" x14ac:dyDescent="0.25">
      <c r="A324" s="97" t="s">
        <v>344</v>
      </c>
      <c r="B324" s="104" t="str">
        <f t="shared" si="4"/>
        <v>P043101105284</v>
      </c>
      <c r="C324" s="101" t="s">
        <v>6621</v>
      </c>
      <c r="D324" s="101" t="s">
        <v>6622</v>
      </c>
      <c r="E324" s="103">
        <v>53.24</v>
      </c>
      <c r="F324" s="101" t="s">
        <v>4184</v>
      </c>
      <c r="G324" s="101" t="s">
        <v>4185</v>
      </c>
      <c r="H324" s="101" t="s">
        <v>6623</v>
      </c>
      <c r="I324" s="101" t="s">
        <v>6624</v>
      </c>
      <c r="J324" s="128"/>
      <c r="K324" s="101" t="s">
        <v>6332</v>
      </c>
      <c r="L324" s="102">
        <v>43070</v>
      </c>
      <c r="M324" s="102">
        <v>43830</v>
      </c>
      <c r="N324" s="101" t="s">
        <v>6332</v>
      </c>
      <c r="O324" s="101" t="s">
        <v>6602</v>
      </c>
    </row>
    <row r="325" spans="1:15" s="97" customFormat="1" x14ac:dyDescent="0.25">
      <c r="A325" s="97" t="s">
        <v>344</v>
      </c>
      <c r="B325" s="104" t="str">
        <f t="shared" si="4"/>
        <v>P043101106440</v>
      </c>
      <c r="C325" s="101" t="s">
        <v>6621</v>
      </c>
      <c r="D325" s="101" t="s">
        <v>6622</v>
      </c>
      <c r="E325" s="103">
        <v>46.01</v>
      </c>
      <c r="F325" s="101" t="s">
        <v>4800</v>
      </c>
      <c r="G325" s="101" t="s">
        <v>4801</v>
      </c>
      <c r="H325" s="101" t="s">
        <v>6374</v>
      </c>
      <c r="I325" s="101" t="s">
        <v>6375</v>
      </c>
      <c r="J325" s="128"/>
      <c r="K325" s="101" t="s">
        <v>6332</v>
      </c>
      <c r="L325" s="102">
        <v>43070</v>
      </c>
      <c r="M325" s="102">
        <v>43830</v>
      </c>
      <c r="N325" s="101" t="s">
        <v>6332</v>
      </c>
      <c r="O325" s="101" t="s">
        <v>6602</v>
      </c>
    </row>
    <row r="326" spans="1:15" s="97" customFormat="1" x14ac:dyDescent="0.25">
      <c r="A326" s="97" t="s">
        <v>344</v>
      </c>
      <c r="B326" s="104" t="str">
        <f t="shared" ref="B326:B389" si="5">CONCATENATE(C326,F326)</f>
        <v>P043102100961</v>
      </c>
      <c r="C326" s="101" t="s">
        <v>6625</v>
      </c>
      <c r="D326" s="101" t="s">
        <v>6626</v>
      </c>
      <c r="E326" s="103">
        <v>59.42</v>
      </c>
      <c r="F326" s="101" t="s">
        <v>1012</v>
      </c>
      <c r="G326" s="101" t="s">
        <v>1013</v>
      </c>
      <c r="H326" s="101" t="s">
        <v>6581</v>
      </c>
      <c r="I326" s="101" t="s">
        <v>6582</v>
      </c>
      <c r="J326" s="128">
        <v>438110</v>
      </c>
      <c r="K326" s="101" t="s">
        <v>6333</v>
      </c>
      <c r="L326" s="102">
        <v>43160</v>
      </c>
      <c r="M326" s="102">
        <v>43646</v>
      </c>
      <c r="N326" s="101" t="s">
        <v>6332</v>
      </c>
      <c r="O326" s="101" t="s">
        <v>358</v>
      </c>
    </row>
    <row r="327" spans="1:15" s="97" customFormat="1" x14ac:dyDescent="0.25">
      <c r="A327" s="97" t="s">
        <v>344</v>
      </c>
      <c r="B327" s="104" t="str">
        <f t="shared" si="5"/>
        <v>P043102102048</v>
      </c>
      <c r="C327" s="101" t="s">
        <v>6625</v>
      </c>
      <c r="D327" s="101" t="s">
        <v>6626</v>
      </c>
      <c r="E327" s="103">
        <v>63.57</v>
      </c>
      <c r="F327" s="101" t="s">
        <v>1840</v>
      </c>
      <c r="G327" s="101" t="s">
        <v>1841</v>
      </c>
      <c r="H327" s="101" t="s">
        <v>6421</v>
      </c>
      <c r="I327" s="101" t="s">
        <v>6422</v>
      </c>
      <c r="J327" s="128"/>
      <c r="K327" s="101" t="s">
        <v>6332</v>
      </c>
      <c r="L327" s="102">
        <v>43160</v>
      </c>
      <c r="M327" s="102">
        <v>43646</v>
      </c>
      <c r="N327" s="101" t="s">
        <v>6332</v>
      </c>
      <c r="O327" s="101" t="s">
        <v>358</v>
      </c>
    </row>
    <row r="328" spans="1:15" s="97" customFormat="1" x14ac:dyDescent="0.25">
      <c r="A328" s="97" t="s">
        <v>344</v>
      </c>
      <c r="B328" s="104" t="str">
        <f t="shared" si="5"/>
        <v>P043102103601</v>
      </c>
      <c r="C328" s="101" t="s">
        <v>6625</v>
      </c>
      <c r="D328" s="101" t="s">
        <v>6626</v>
      </c>
      <c r="E328" s="103">
        <v>64.59</v>
      </c>
      <c r="F328" s="101" t="s">
        <v>3118</v>
      </c>
      <c r="G328" s="101" t="s">
        <v>3119</v>
      </c>
      <c r="H328" s="101" t="s">
        <v>6523</v>
      </c>
      <c r="I328" s="101" t="s">
        <v>6524</v>
      </c>
      <c r="J328" s="128">
        <v>438060</v>
      </c>
      <c r="K328" s="101" t="s">
        <v>6333</v>
      </c>
      <c r="L328" s="102">
        <v>43160</v>
      </c>
      <c r="M328" s="102">
        <v>43646</v>
      </c>
      <c r="N328" s="101" t="s">
        <v>6332</v>
      </c>
      <c r="O328" s="101" t="s">
        <v>358</v>
      </c>
    </row>
    <row r="329" spans="1:15" s="97" customFormat="1" x14ac:dyDescent="0.25">
      <c r="A329" s="97" t="s">
        <v>344</v>
      </c>
      <c r="B329" s="104" t="str">
        <f t="shared" si="5"/>
        <v>P043102106440</v>
      </c>
      <c r="C329" s="101" t="s">
        <v>6625</v>
      </c>
      <c r="D329" s="101" t="s">
        <v>6626</v>
      </c>
      <c r="E329" s="103">
        <v>46.01</v>
      </c>
      <c r="F329" s="101" t="s">
        <v>4800</v>
      </c>
      <c r="G329" s="101" t="s">
        <v>4801</v>
      </c>
      <c r="H329" s="101" t="s">
        <v>6374</v>
      </c>
      <c r="I329" s="101" t="s">
        <v>6375</v>
      </c>
      <c r="J329" s="128"/>
      <c r="K329" s="101" t="s">
        <v>6332</v>
      </c>
      <c r="L329" s="102">
        <v>43160</v>
      </c>
      <c r="M329" s="102">
        <v>43646</v>
      </c>
      <c r="N329" s="101" t="s">
        <v>6332</v>
      </c>
      <c r="O329" s="101" t="s">
        <v>358</v>
      </c>
    </row>
    <row r="330" spans="1:15" s="97" customFormat="1" x14ac:dyDescent="0.25">
      <c r="A330" s="97" t="s">
        <v>344</v>
      </c>
      <c r="B330" s="104" t="str">
        <f t="shared" si="5"/>
        <v>P043103100873</v>
      </c>
      <c r="C330" s="101" t="s">
        <v>6627</v>
      </c>
      <c r="D330" s="101" t="s">
        <v>6628</v>
      </c>
      <c r="E330" s="103">
        <v>61.11</v>
      </c>
      <c r="F330" s="101" t="s">
        <v>948</v>
      </c>
      <c r="G330" s="101" t="s">
        <v>949</v>
      </c>
      <c r="H330" s="101" t="s">
        <v>6488</v>
      </c>
      <c r="I330" s="101" t="s">
        <v>6489</v>
      </c>
      <c r="J330" s="128">
        <v>438110</v>
      </c>
      <c r="K330" s="101" t="s">
        <v>6333</v>
      </c>
      <c r="L330" s="102">
        <v>43402</v>
      </c>
      <c r="M330" s="102">
        <v>43799</v>
      </c>
      <c r="N330" s="101" t="s">
        <v>6332</v>
      </c>
      <c r="O330" s="101" t="s">
        <v>358</v>
      </c>
    </row>
    <row r="331" spans="1:15" s="97" customFormat="1" x14ac:dyDescent="0.25">
      <c r="A331" s="97" t="s">
        <v>344</v>
      </c>
      <c r="B331" s="104" t="str">
        <f t="shared" si="5"/>
        <v>P043103100902</v>
      </c>
      <c r="C331" s="101" t="s">
        <v>6627</v>
      </c>
      <c r="D331" s="101" t="s">
        <v>6628</v>
      </c>
      <c r="E331" s="103">
        <v>61.25</v>
      </c>
      <c r="F331" s="101" t="s">
        <v>970</v>
      </c>
      <c r="G331" s="101" t="s">
        <v>971</v>
      </c>
      <c r="H331" s="101" t="s">
        <v>6629</v>
      </c>
      <c r="I331" s="101" t="s">
        <v>6630</v>
      </c>
      <c r="J331" s="128"/>
      <c r="K331" s="101" t="s">
        <v>6332</v>
      </c>
      <c r="L331" s="102">
        <v>43710</v>
      </c>
      <c r="M331" s="102">
        <v>43799</v>
      </c>
      <c r="N331" s="101" t="s">
        <v>6332</v>
      </c>
      <c r="O331" s="101" t="s">
        <v>358</v>
      </c>
    </row>
    <row r="332" spans="1:15" s="97" customFormat="1" x14ac:dyDescent="0.25">
      <c r="A332" s="97" t="s">
        <v>344</v>
      </c>
      <c r="B332" s="104" t="str">
        <f t="shared" si="5"/>
        <v>P043103106022</v>
      </c>
      <c r="C332" s="101" t="s">
        <v>6627</v>
      </c>
      <c r="D332" s="101" t="s">
        <v>6628</v>
      </c>
      <c r="E332" s="103">
        <v>57.22</v>
      </c>
      <c r="F332" s="101" t="s">
        <v>4584</v>
      </c>
      <c r="G332" s="101" t="s">
        <v>4585</v>
      </c>
      <c r="H332" s="101" t="s">
        <v>6598</v>
      </c>
      <c r="I332" s="101" t="s">
        <v>6599</v>
      </c>
      <c r="J332" s="128">
        <v>438610</v>
      </c>
      <c r="K332" s="101" t="s">
        <v>6333</v>
      </c>
      <c r="L332" s="102">
        <v>43160</v>
      </c>
      <c r="M332" s="102">
        <v>43702</v>
      </c>
      <c r="N332" s="101" t="s">
        <v>6333</v>
      </c>
      <c r="O332" s="101" t="s">
        <v>358</v>
      </c>
    </row>
    <row r="333" spans="1:15" s="97" customFormat="1" x14ac:dyDescent="0.25">
      <c r="A333" s="97" t="s">
        <v>344</v>
      </c>
      <c r="B333" s="104" t="str">
        <f t="shared" si="5"/>
        <v>P043103106022</v>
      </c>
      <c r="C333" s="101" t="s">
        <v>6627</v>
      </c>
      <c r="D333" s="101" t="s">
        <v>6628</v>
      </c>
      <c r="E333" s="103">
        <v>57.22</v>
      </c>
      <c r="F333" s="101" t="s">
        <v>4584</v>
      </c>
      <c r="G333" s="101" t="s">
        <v>4585</v>
      </c>
      <c r="H333" s="101" t="s">
        <v>6598</v>
      </c>
      <c r="I333" s="101" t="s">
        <v>6599</v>
      </c>
      <c r="J333" s="128">
        <v>432100</v>
      </c>
      <c r="K333" s="101" t="s">
        <v>6333</v>
      </c>
      <c r="L333" s="102">
        <v>43703</v>
      </c>
      <c r="M333" s="102">
        <v>43799</v>
      </c>
      <c r="N333" s="101" t="s">
        <v>6333</v>
      </c>
      <c r="O333" s="101" t="s">
        <v>358</v>
      </c>
    </row>
    <row r="334" spans="1:15" s="97" customFormat="1" x14ac:dyDescent="0.25">
      <c r="A334" s="97" t="s">
        <v>344</v>
      </c>
      <c r="B334" s="104" t="str">
        <f t="shared" si="5"/>
        <v>P043103106440</v>
      </c>
      <c r="C334" s="101" t="s">
        <v>6627</v>
      </c>
      <c r="D334" s="101" t="s">
        <v>6628</v>
      </c>
      <c r="E334" s="103">
        <v>46.01</v>
      </c>
      <c r="F334" s="101" t="s">
        <v>4800</v>
      </c>
      <c r="G334" s="101" t="s">
        <v>4801</v>
      </c>
      <c r="H334" s="101" t="s">
        <v>6374</v>
      </c>
      <c r="I334" s="101" t="s">
        <v>6375</v>
      </c>
      <c r="J334" s="128"/>
      <c r="K334" s="101" t="s">
        <v>6332</v>
      </c>
      <c r="L334" s="102">
        <v>43160</v>
      </c>
      <c r="M334" s="102">
        <v>43799</v>
      </c>
      <c r="N334" s="101" t="s">
        <v>6332</v>
      </c>
      <c r="O334" s="101" t="s">
        <v>358</v>
      </c>
    </row>
    <row r="335" spans="1:15" s="97" customFormat="1" x14ac:dyDescent="0.25">
      <c r="A335" s="97" t="s">
        <v>344</v>
      </c>
      <c r="B335" s="104" t="str">
        <f t="shared" si="5"/>
        <v>P043104103516</v>
      </c>
      <c r="C335" s="101" t="s">
        <v>6631</v>
      </c>
      <c r="D335" s="101" t="s">
        <v>6632</v>
      </c>
      <c r="E335" s="103">
        <v>80.849999999999994</v>
      </c>
      <c r="F335" s="101" t="s">
        <v>3040</v>
      </c>
      <c r="G335" s="101" t="s">
        <v>3041</v>
      </c>
      <c r="H335" s="101" t="s">
        <v>6611</v>
      </c>
      <c r="I335" s="101" t="s">
        <v>6612</v>
      </c>
      <c r="J335" s="128"/>
      <c r="K335" s="101" t="s">
        <v>6332</v>
      </c>
      <c r="L335" s="102">
        <v>43132</v>
      </c>
      <c r="M335" s="102">
        <v>43674</v>
      </c>
      <c r="N335" s="101" t="s">
        <v>6333</v>
      </c>
      <c r="O335" s="101" t="s">
        <v>6340</v>
      </c>
    </row>
    <row r="336" spans="1:15" s="97" customFormat="1" x14ac:dyDescent="0.25">
      <c r="A336" s="97" t="s">
        <v>344</v>
      </c>
      <c r="B336" s="104" t="str">
        <f t="shared" si="5"/>
        <v>P043104103801</v>
      </c>
      <c r="C336" s="101" t="s">
        <v>6631</v>
      </c>
      <c r="D336" s="101" t="s">
        <v>6632</v>
      </c>
      <c r="E336" s="103">
        <v>65.849999999999994</v>
      </c>
      <c r="F336" s="101" t="s">
        <v>6633</v>
      </c>
      <c r="G336" s="101" t="s">
        <v>6634</v>
      </c>
      <c r="H336" s="101" t="s">
        <v>6557</v>
      </c>
      <c r="I336" s="101" t="s">
        <v>6558</v>
      </c>
      <c r="J336" s="128">
        <v>438110</v>
      </c>
      <c r="K336" s="101" t="s">
        <v>6333</v>
      </c>
      <c r="L336" s="102">
        <v>43132</v>
      </c>
      <c r="M336" s="102">
        <v>43660</v>
      </c>
      <c r="N336" s="101" t="s">
        <v>6332</v>
      </c>
      <c r="O336" s="101" t="s">
        <v>6340</v>
      </c>
    </row>
    <row r="337" spans="1:15" s="97" customFormat="1" x14ac:dyDescent="0.25">
      <c r="A337" s="97" t="s">
        <v>344</v>
      </c>
      <c r="B337" s="104" t="str">
        <f t="shared" si="5"/>
        <v>P043104105872</v>
      </c>
      <c r="C337" s="101" t="s">
        <v>6631</v>
      </c>
      <c r="D337" s="101" t="s">
        <v>6632</v>
      </c>
      <c r="E337" s="103">
        <v>76.180000000000007</v>
      </c>
      <c r="F337" s="101" t="s">
        <v>4482</v>
      </c>
      <c r="G337" s="101" t="s">
        <v>4483</v>
      </c>
      <c r="H337" s="101" t="s">
        <v>6635</v>
      </c>
      <c r="I337" s="101" t="s">
        <v>6636</v>
      </c>
      <c r="J337" s="128"/>
      <c r="K337" s="101" t="s">
        <v>6332</v>
      </c>
      <c r="L337" s="102">
        <v>43132</v>
      </c>
      <c r="M337" s="102">
        <v>43674</v>
      </c>
      <c r="N337" s="101" t="s">
        <v>6332</v>
      </c>
      <c r="O337" s="101" t="s">
        <v>6340</v>
      </c>
    </row>
    <row r="338" spans="1:15" s="97" customFormat="1" x14ac:dyDescent="0.25">
      <c r="A338" s="97" t="s">
        <v>344</v>
      </c>
      <c r="B338" s="104" t="str">
        <f t="shared" si="5"/>
        <v>P043104106440</v>
      </c>
      <c r="C338" s="101" t="s">
        <v>6631</v>
      </c>
      <c r="D338" s="101" t="s">
        <v>6632</v>
      </c>
      <c r="E338" s="103">
        <v>46.01</v>
      </c>
      <c r="F338" s="101" t="s">
        <v>4800</v>
      </c>
      <c r="G338" s="101" t="s">
        <v>4801</v>
      </c>
      <c r="H338" s="101" t="s">
        <v>6374</v>
      </c>
      <c r="I338" s="101" t="s">
        <v>6375</v>
      </c>
      <c r="J338" s="128"/>
      <c r="K338" s="101" t="s">
        <v>6332</v>
      </c>
      <c r="L338" s="102">
        <v>43132</v>
      </c>
      <c r="M338" s="102">
        <v>43674</v>
      </c>
      <c r="N338" s="101" t="s">
        <v>6332</v>
      </c>
      <c r="O338" s="101" t="s">
        <v>6340</v>
      </c>
    </row>
    <row r="339" spans="1:15" s="97" customFormat="1" x14ac:dyDescent="0.25">
      <c r="A339" s="97" t="s">
        <v>344</v>
      </c>
      <c r="B339" s="104" t="str">
        <f t="shared" si="5"/>
        <v>P043105100439</v>
      </c>
      <c r="C339" s="101" t="s">
        <v>6637</v>
      </c>
      <c r="D339" s="101" t="s">
        <v>6638</v>
      </c>
      <c r="E339" s="103">
        <v>59.88</v>
      </c>
      <c r="F339" s="101" t="s">
        <v>648</v>
      </c>
      <c r="G339" s="101" t="s">
        <v>649</v>
      </c>
      <c r="H339" s="101" t="s">
        <v>6494</v>
      </c>
      <c r="I339" s="101" t="s">
        <v>6495</v>
      </c>
      <c r="J339" s="128">
        <v>438210</v>
      </c>
      <c r="K339" s="101" t="s">
        <v>6333</v>
      </c>
      <c r="L339" s="102">
        <v>43221</v>
      </c>
      <c r="M339" s="102">
        <v>44316</v>
      </c>
      <c r="N339" s="101" t="s">
        <v>6332</v>
      </c>
      <c r="O339" s="101" t="s">
        <v>391</v>
      </c>
    </row>
    <row r="340" spans="1:15" s="97" customFormat="1" x14ac:dyDescent="0.25">
      <c r="A340" s="97" t="s">
        <v>344</v>
      </c>
      <c r="B340" s="104" t="str">
        <f t="shared" si="5"/>
        <v>P043105100540</v>
      </c>
      <c r="C340" s="101" t="s">
        <v>6637</v>
      </c>
      <c r="D340" s="101" t="s">
        <v>6638</v>
      </c>
      <c r="E340" s="103">
        <v>60.86</v>
      </c>
      <c r="F340" s="101" t="s">
        <v>722</v>
      </c>
      <c r="G340" s="101" t="s">
        <v>723</v>
      </c>
      <c r="H340" s="101" t="s">
        <v>6367</v>
      </c>
      <c r="I340" s="101" t="s">
        <v>6368</v>
      </c>
      <c r="J340" s="128">
        <v>448310</v>
      </c>
      <c r="K340" s="101" t="s">
        <v>6333</v>
      </c>
      <c r="L340" s="102">
        <v>43344</v>
      </c>
      <c r="M340" s="102">
        <v>44316</v>
      </c>
      <c r="N340" s="101" t="s">
        <v>6332</v>
      </c>
      <c r="O340" s="101" t="s">
        <v>391</v>
      </c>
    </row>
    <row r="341" spans="1:15" s="97" customFormat="1" x14ac:dyDescent="0.25">
      <c r="A341" s="97" t="s">
        <v>344</v>
      </c>
      <c r="B341" s="104" t="str">
        <f t="shared" si="5"/>
        <v>P043105100961</v>
      </c>
      <c r="C341" s="101" t="s">
        <v>6637</v>
      </c>
      <c r="D341" s="101" t="s">
        <v>6638</v>
      </c>
      <c r="E341" s="103">
        <v>59.42</v>
      </c>
      <c r="F341" s="101" t="s">
        <v>1012</v>
      </c>
      <c r="G341" s="101" t="s">
        <v>1013</v>
      </c>
      <c r="H341" s="101" t="s">
        <v>6581</v>
      </c>
      <c r="I341" s="101" t="s">
        <v>6582</v>
      </c>
      <c r="J341" s="128">
        <v>438110</v>
      </c>
      <c r="K341" s="101" t="s">
        <v>6333</v>
      </c>
      <c r="L341" s="102">
        <v>43221</v>
      </c>
      <c r="M341" s="102">
        <v>44316</v>
      </c>
      <c r="N341" s="101" t="s">
        <v>6332</v>
      </c>
      <c r="O341" s="101" t="s">
        <v>391</v>
      </c>
    </row>
    <row r="342" spans="1:15" s="97" customFormat="1" x14ac:dyDescent="0.25">
      <c r="A342" s="97" t="s">
        <v>344</v>
      </c>
      <c r="B342" s="104" t="str">
        <f t="shared" si="5"/>
        <v>P043105101559</v>
      </c>
      <c r="C342" s="101" t="s">
        <v>6637</v>
      </c>
      <c r="D342" s="101" t="s">
        <v>6638</v>
      </c>
      <c r="E342" s="103">
        <v>59.8</v>
      </c>
      <c r="F342" s="101" t="s">
        <v>1446</v>
      </c>
      <c r="G342" s="101" t="s">
        <v>1447</v>
      </c>
      <c r="H342" s="101" t="s">
        <v>6563</v>
      </c>
      <c r="I342" s="101" t="s">
        <v>6564</v>
      </c>
      <c r="J342" s="128"/>
      <c r="K342" s="101" t="s">
        <v>6332</v>
      </c>
      <c r="L342" s="102">
        <v>43221</v>
      </c>
      <c r="M342" s="102">
        <v>44316</v>
      </c>
      <c r="N342" s="101" t="s">
        <v>6332</v>
      </c>
      <c r="O342" s="101" t="s">
        <v>391</v>
      </c>
    </row>
    <row r="343" spans="1:15" s="97" customFormat="1" x14ac:dyDescent="0.25">
      <c r="A343" s="97" t="s">
        <v>344</v>
      </c>
      <c r="B343" s="104" t="str">
        <f t="shared" si="5"/>
        <v>P043105103325</v>
      </c>
      <c r="C343" s="101" t="s">
        <v>6637</v>
      </c>
      <c r="D343" s="101" t="s">
        <v>6638</v>
      </c>
      <c r="E343" s="103">
        <v>58.41</v>
      </c>
      <c r="F343" s="101" t="s">
        <v>2874</v>
      </c>
      <c r="G343" s="101" t="s">
        <v>2875</v>
      </c>
      <c r="H343" s="101" t="s">
        <v>6581</v>
      </c>
      <c r="I343" s="101" t="s">
        <v>6582</v>
      </c>
      <c r="J343" s="128"/>
      <c r="K343" s="101" t="s">
        <v>6332</v>
      </c>
      <c r="L343" s="102">
        <v>43710</v>
      </c>
      <c r="M343" s="102">
        <v>43926</v>
      </c>
      <c r="N343" s="101" t="s">
        <v>6332</v>
      </c>
      <c r="O343" s="101" t="s">
        <v>391</v>
      </c>
    </row>
    <row r="344" spans="1:15" s="97" customFormat="1" x14ac:dyDescent="0.25">
      <c r="A344" s="97" t="s">
        <v>344</v>
      </c>
      <c r="B344" s="104" t="str">
        <f t="shared" si="5"/>
        <v>P043105103337</v>
      </c>
      <c r="C344" s="101" t="s">
        <v>6637</v>
      </c>
      <c r="D344" s="101" t="s">
        <v>6638</v>
      </c>
      <c r="E344" s="103">
        <v>65.56</v>
      </c>
      <c r="F344" s="101" t="s">
        <v>2890</v>
      </c>
      <c r="G344" s="101" t="s">
        <v>2891</v>
      </c>
      <c r="H344" s="101" t="s">
        <v>6605</v>
      </c>
      <c r="I344" s="101" t="s">
        <v>6606</v>
      </c>
      <c r="J344" s="128"/>
      <c r="K344" s="101" t="s">
        <v>6332</v>
      </c>
      <c r="L344" s="102">
        <v>43221</v>
      </c>
      <c r="M344" s="102">
        <v>43646</v>
      </c>
      <c r="N344" s="101" t="s">
        <v>6333</v>
      </c>
      <c r="O344" s="101" t="s">
        <v>391</v>
      </c>
    </row>
    <row r="345" spans="1:15" s="97" customFormat="1" x14ac:dyDescent="0.25">
      <c r="A345" s="97" t="s">
        <v>344</v>
      </c>
      <c r="B345" s="104" t="str">
        <f t="shared" si="5"/>
        <v>P043105103477</v>
      </c>
      <c r="C345" s="101" t="s">
        <v>6637</v>
      </c>
      <c r="D345" s="101" t="s">
        <v>6638</v>
      </c>
      <c r="E345" s="103">
        <v>59.77</v>
      </c>
      <c r="F345" s="101" t="s">
        <v>3000</v>
      </c>
      <c r="G345" s="101" t="s">
        <v>3001</v>
      </c>
      <c r="H345" s="101" t="s">
        <v>6496</v>
      </c>
      <c r="I345" s="101" t="s">
        <v>6497</v>
      </c>
      <c r="J345" s="128">
        <v>438210</v>
      </c>
      <c r="K345" s="101" t="s">
        <v>6333</v>
      </c>
      <c r="L345" s="102">
        <v>43221</v>
      </c>
      <c r="M345" s="102">
        <v>44316</v>
      </c>
      <c r="N345" s="101" t="s">
        <v>6332</v>
      </c>
      <c r="O345" s="101" t="s">
        <v>391</v>
      </c>
    </row>
    <row r="346" spans="1:15" s="97" customFormat="1" x14ac:dyDescent="0.25">
      <c r="A346" s="97" t="s">
        <v>344</v>
      </c>
      <c r="B346" s="104" t="str">
        <f t="shared" si="5"/>
        <v>P043105103516</v>
      </c>
      <c r="C346" s="101" t="s">
        <v>6637</v>
      </c>
      <c r="D346" s="101" t="s">
        <v>6638</v>
      </c>
      <c r="E346" s="103">
        <v>80.849999999999994</v>
      </c>
      <c r="F346" s="101" t="s">
        <v>3040</v>
      </c>
      <c r="G346" s="101" t="s">
        <v>3041</v>
      </c>
      <c r="H346" s="101" t="s">
        <v>6611</v>
      </c>
      <c r="I346" s="101" t="s">
        <v>6612</v>
      </c>
      <c r="J346" s="128"/>
      <c r="K346" s="101" t="s">
        <v>6332</v>
      </c>
      <c r="L346" s="102">
        <v>43221</v>
      </c>
      <c r="M346" s="102">
        <v>44316</v>
      </c>
      <c r="N346" s="101" t="s">
        <v>6333</v>
      </c>
      <c r="O346" s="101" t="s">
        <v>391</v>
      </c>
    </row>
    <row r="347" spans="1:15" s="97" customFormat="1" x14ac:dyDescent="0.25">
      <c r="A347" s="97" t="s">
        <v>344</v>
      </c>
      <c r="B347" s="104" t="str">
        <f t="shared" si="5"/>
        <v>P043105103837</v>
      </c>
      <c r="C347" s="101" t="s">
        <v>6637</v>
      </c>
      <c r="D347" s="101" t="s">
        <v>6638</v>
      </c>
      <c r="E347" s="103">
        <v>38.979999999999997</v>
      </c>
      <c r="F347" s="101" t="s">
        <v>3288</v>
      </c>
      <c r="G347" s="101" t="s">
        <v>3289</v>
      </c>
      <c r="H347" s="101" t="s">
        <v>6598</v>
      </c>
      <c r="I347" s="101" t="s">
        <v>6599</v>
      </c>
      <c r="J347" s="128"/>
      <c r="K347" s="101" t="s">
        <v>6332</v>
      </c>
      <c r="L347" s="102">
        <v>43221</v>
      </c>
      <c r="M347" s="102">
        <v>44316</v>
      </c>
      <c r="N347" s="101" t="s">
        <v>6333</v>
      </c>
      <c r="O347" s="101" t="s">
        <v>391</v>
      </c>
    </row>
    <row r="348" spans="1:15" s="97" customFormat="1" x14ac:dyDescent="0.25">
      <c r="A348" s="97" t="s">
        <v>344</v>
      </c>
      <c r="B348" s="104" t="str">
        <f t="shared" si="5"/>
        <v>P043105104484</v>
      </c>
      <c r="C348" s="101" t="s">
        <v>6637</v>
      </c>
      <c r="D348" s="101" t="s">
        <v>6638</v>
      </c>
      <c r="E348" s="103">
        <v>54.53</v>
      </c>
      <c r="F348" s="101" t="s">
        <v>3816</v>
      </c>
      <c r="G348" s="101" t="s">
        <v>3817</v>
      </c>
      <c r="H348" s="101" t="s">
        <v>6374</v>
      </c>
      <c r="I348" s="101" t="s">
        <v>6375</v>
      </c>
      <c r="J348" s="128"/>
      <c r="K348" s="101" t="s">
        <v>6332</v>
      </c>
      <c r="L348" s="102">
        <v>43221</v>
      </c>
      <c r="M348" s="102">
        <v>44316</v>
      </c>
      <c r="N348" s="101" t="s">
        <v>6332</v>
      </c>
      <c r="O348" s="101" t="s">
        <v>391</v>
      </c>
    </row>
    <row r="349" spans="1:15" s="97" customFormat="1" x14ac:dyDescent="0.25">
      <c r="A349" s="97" t="s">
        <v>344</v>
      </c>
      <c r="B349" s="104" t="str">
        <f t="shared" si="5"/>
        <v>P043105105075</v>
      </c>
      <c r="C349" s="101" t="s">
        <v>6637</v>
      </c>
      <c r="D349" s="101" t="s">
        <v>6638</v>
      </c>
      <c r="E349" s="103">
        <v>53.18</v>
      </c>
      <c r="F349" s="101" t="s">
        <v>4122</v>
      </c>
      <c r="G349" s="101" t="s">
        <v>4123</v>
      </c>
      <c r="H349" s="101" t="s">
        <v>6374</v>
      </c>
      <c r="I349" s="101" t="s">
        <v>6375</v>
      </c>
      <c r="J349" s="128"/>
      <c r="K349" s="101" t="s">
        <v>6332</v>
      </c>
      <c r="L349" s="102">
        <v>43466</v>
      </c>
      <c r="M349" s="102">
        <v>44316</v>
      </c>
      <c r="N349" s="101" t="s">
        <v>6332</v>
      </c>
      <c r="O349" s="101" t="s">
        <v>391</v>
      </c>
    </row>
    <row r="350" spans="1:15" s="97" customFormat="1" x14ac:dyDescent="0.25">
      <c r="A350" s="97" t="s">
        <v>344</v>
      </c>
      <c r="B350" s="104" t="str">
        <f t="shared" si="5"/>
        <v>P043105105687</v>
      </c>
      <c r="C350" s="101" t="s">
        <v>6637</v>
      </c>
      <c r="D350" s="101" t="s">
        <v>6638</v>
      </c>
      <c r="E350" s="103">
        <v>81.349999999999994</v>
      </c>
      <c r="F350" s="101" t="s">
        <v>4366</v>
      </c>
      <c r="G350" s="101" t="s">
        <v>4367</v>
      </c>
      <c r="H350" s="101" t="s">
        <v>6613</v>
      </c>
      <c r="I350" s="101" t="s">
        <v>6614</v>
      </c>
      <c r="J350" s="128"/>
      <c r="K350" s="101" t="s">
        <v>6332</v>
      </c>
      <c r="L350" s="102">
        <v>43221</v>
      </c>
      <c r="M350" s="102">
        <v>44316</v>
      </c>
      <c r="N350" s="101" t="s">
        <v>6332</v>
      </c>
      <c r="O350" s="101" t="s">
        <v>391</v>
      </c>
    </row>
    <row r="351" spans="1:15" s="97" customFormat="1" x14ac:dyDescent="0.25">
      <c r="A351" s="97" t="s">
        <v>344</v>
      </c>
      <c r="B351" s="104" t="str">
        <f t="shared" si="5"/>
        <v>P043105106440</v>
      </c>
      <c r="C351" s="101" t="s">
        <v>6637</v>
      </c>
      <c r="D351" s="101" t="s">
        <v>6638</v>
      </c>
      <c r="E351" s="103">
        <v>46.01</v>
      </c>
      <c r="F351" s="101" t="s">
        <v>4800</v>
      </c>
      <c r="G351" s="101" t="s">
        <v>4801</v>
      </c>
      <c r="H351" s="101" t="s">
        <v>6374</v>
      </c>
      <c r="I351" s="101" t="s">
        <v>6375</v>
      </c>
      <c r="J351" s="128"/>
      <c r="K351" s="101" t="s">
        <v>6332</v>
      </c>
      <c r="L351" s="102">
        <v>43221</v>
      </c>
      <c r="M351" s="102">
        <v>44316</v>
      </c>
      <c r="N351" s="101" t="s">
        <v>6332</v>
      </c>
      <c r="O351" s="101" t="s">
        <v>391</v>
      </c>
    </row>
    <row r="352" spans="1:15" s="97" customFormat="1" x14ac:dyDescent="0.25">
      <c r="A352" s="97" t="s">
        <v>344</v>
      </c>
      <c r="B352" s="104" t="str">
        <f t="shared" si="5"/>
        <v>P043105400010959</v>
      </c>
      <c r="C352" s="101" t="s">
        <v>6637</v>
      </c>
      <c r="D352" s="101" t="s">
        <v>6638</v>
      </c>
      <c r="E352" s="103">
        <v>52.24</v>
      </c>
      <c r="F352" s="101" t="s">
        <v>6123</v>
      </c>
      <c r="G352" s="101" t="s">
        <v>6124</v>
      </c>
      <c r="H352" s="101" t="s">
        <v>6639</v>
      </c>
      <c r="I352" s="101" t="s">
        <v>6640</v>
      </c>
      <c r="J352" s="128">
        <v>448300</v>
      </c>
      <c r="K352" s="101" t="s">
        <v>6333</v>
      </c>
      <c r="L352" s="102">
        <v>43493</v>
      </c>
      <c r="M352" s="102">
        <v>43863</v>
      </c>
      <c r="N352" s="101" t="s">
        <v>6332</v>
      </c>
      <c r="O352" s="101" t="s">
        <v>391</v>
      </c>
    </row>
    <row r="353" spans="1:15" s="97" customFormat="1" x14ac:dyDescent="0.25">
      <c r="A353" s="97" t="s">
        <v>344</v>
      </c>
      <c r="B353" s="104" t="str">
        <f t="shared" si="5"/>
        <v>P043106100873</v>
      </c>
      <c r="C353" s="101" t="s">
        <v>6641</v>
      </c>
      <c r="D353" s="101" t="s">
        <v>6642</v>
      </c>
      <c r="E353" s="103">
        <v>61.11</v>
      </c>
      <c r="F353" s="101" t="s">
        <v>948</v>
      </c>
      <c r="G353" s="101" t="s">
        <v>949</v>
      </c>
      <c r="H353" s="101" t="s">
        <v>6488</v>
      </c>
      <c r="I353" s="101" t="s">
        <v>6489</v>
      </c>
      <c r="J353" s="128">
        <v>438110</v>
      </c>
      <c r="K353" s="101" t="s">
        <v>6333</v>
      </c>
      <c r="L353" s="102">
        <v>43402</v>
      </c>
      <c r="M353" s="102">
        <v>43799</v>
      </c>
      <c r="N353" s="101" t="s">
        <v>6332</v>
      </c>
      <c r="O353" s="101" t="s">
        <v>358</v>
      </c>
    </row>
    <row r="354" spans="1:15" s="97" customFormat="1" x14ac:dyDescent="0.25">
      <c r="A354" s="97" t="s">
        <v>344</v>
      </c>
      <c r="B354" s="104" t="str">
        <f t="shared" si="5"/>
        <v>P043106100902</v>
      </c>
      <c r="C354" s="101" t="s">
        <v>6641</v>
      </c>
      <c r="D354" s="101" t="s">
        <v>6642</v>
      </c>
      <c r="E354" s="103">
        <v>61.25</v>
      </c>
      <c r="F354" s="101" t="s">
        <v>970</v>
      </c>
      <c r="G354" s="101" t="s">
        <v>971</v>
      </c>
      <c r="H354" s="101" t="s">
        <v>6629</v>
      </c>
      <c r="I354" s="101" t="s">
        <v>6630</v>
      </c>
      <c r="J354" s="128"/>
      <c r="K354" s="101" t="s">
        <v>6332</v>
      </c>
      <c r="L354" s="102">
        <v>43710</v>
      </c>
      <c r="M354" s="102">
        <v>43799</v>
      </c>
      <c r="N354" s="101" t="s">
        <v>6332</v>
      </c>
      <c r="O354" s="101" t="s">
        <v>358</v>
      </c>
    </row>
    <row r="355" spans="1:15" s="97" customFormat="1" x14ac:dyDescent="0.25">
      <c r="A355" s="97" t="s">
        <v>344</v>
      </c>
      <c r="B355" s="104" t="str">
        <f t="shared" si="5"/>
        <v>P043106106022</v>
      </c>
      <c r="C355" s="101" t="s">
        <v>6641</v>
      </c>
      <c r="D355" s="101" t="s">
        <v>6642</v>
      </c>
      <c r="E355" s="103">
        <v>57.22</v>
      </c>
      <c r="F355" s="101" t="s">
        <v>4584</v>
      </c>
      <c r="G355" s="101" t="s">
        <v>4585</v>
      </c>
      <c r="H355" s="101" t="s">
        <v>6598</v>
      </c>
      <c r="I355" s="101" t="s">
        <v>6599</v>
      </c>
      <c r="J355" s="128"/>
      <c r="K355" s="101" t="s">
        <v>6332</v>
      </c>
      <c r="L355" s="102">
        <v>43221</v>
      </c>
      <c r="M355" s="102">
        <v>43799</v>
      </c>
      <c r="N355" s="101" t="s">
        <v>6333</v>
      </c>
      <c r="O355" s="101" t="s">
        <v>358</v>
      </c>
    </row>
    <row r="356" spans="1:15" s="97" customFormat="1" x14ac:dyDescent="0.25">
      <c r="A356" s="97" t="s">
        <v>344</v>
      </c>
      <c r="B356" s="104" t="str">
        <f t="shared" si="5"/>
        <v>P043106106440</v>
      </c>
      <c r="C356" s="101" t="s">
        <v>6641</v>
      </c>
      <c r="D356" s="101" t="s">
        <v>6642</v>
      </c>
      <c r="E356" s="103">
        <v>46.01</v>
      </c>
      <c r="F356" s="101" t="s">
        <v>4800</v>
      </c>
      <c r="G356" s="101" t="s">
        <v>4801</v>
      </c>
      <c r="H356" s="101" t="s">
        <v>6374</v>
      </c>
      <c r="I356" s="101" t="s">
        <v>6375</v>
      </c>
      <c r="J356" s="128"/>
      <c r="K356" s="101" t="s">
        <v>6332</v>
      </c>
      <c r="L356" s="102">
        <v>43221</v>
      </c>
      <c r="M356" s="102">
        <v>43799</v>
      </c>
      <c r="N356" s="101" t="s">
        <v>6332</v>
      </c>
      <c r="O356" s="101" t="s">
        <v>358</v>
      </c>
    </row>
    <row r="357" spans="1:15" s="97" customFormat="1" x14ac:dyDescent="0.25">
      <c r="A357" s="97" t="s">
        <v>344</v>
      </c>
      <c r="B357" s="104" t="str">
        <f t="shared" si="5"/>
        <v>P043107103516</v>
      </c>
      <c r="C357" s="101" t="s">
        <v>6643</v>
      </c>
      <c r="D357" s="101" t="s">
        <v>6644</v>
      </c>
      <c r="E357" s="103">
        <v>80.849999999999994</v>
      </c>
      <c r="F357" s="101" t="s">
        <v>3040</v>
      </c>
      <c r="G357" s="101" t="s">
        <v>3041</v>
      </c>
      <c r="H357" s="101" t="s">
        <v>6611</v>
      </c>
      <c r="I357" s="101" t="s">
        <v>6612</v>
      </c>
      <c r="J357" s="128"/>
      <c r="K357" s="101" t="s">
        <v>6332</v>
      </c>
      <c r="L357" s="102">
        <v>43346</v>
      </c>
      <c r="M357" s="102">
        <v>73050</v>
      </c>
      <c r="N357" s="101" t="s">
        <v>6333</v>
      </c>
      <c r="O357" s="101" t="s">
        <v>6445</v>
      </c>
    </row>
    <row r="358" spans="1:15" s="97" customFormat="1" x14ac:dyDescent="0.25">
      <c r="A358" s="97" t="s">
        <v>344</v>
      </c>
      <c r="B358" s="104" t="str">
        <f t="shared" si="5"/>
        <v>P043108103337</v>
      </c>
      <c r="C358" s="101" t="s">
        <v>6645</v>
      </c>
      <c r="D358" s="101" t="s">
        <v>6606</v>
      </c>
      <c r="E358" s="103">
        <v>65.56</v>
      </c>
      <c r="F358" s="101" t="s">
        <v>2890</v>
      </c>
      <c r="G358" s="101" t="s">
        <v>2891</v>
      </c>
      <c r="H358" s="101" t="s">
        <v>6605</v>
      </c>
      <c r="I358" s="101" t="s">
        <v>6606</v>
      </c>
      <c r="J358" s="128"/>
      <c r="K358" s="101" t="s">
        <v>6332</v>
      </c>
      <c r="L358" s="102">
        <v>43346</v>
      </c>
      <c r="M358" s="102">
        <v>43695</v>
      </c>
      <c r="N358" s="101" t="s">
        <v>6333</v>
      </c>
      <c r="O358" s="101" t="s">
        <v>6445</v>
      </c>
    </row>
    <row r="359" spans="1:15" s="97" customFormat="1" x14ac:dyDescent="0.25">
      <c r="A359" s="97" t="s">
        <v>344</v>
      </c>
      <c r="B359" s="104" t="str">
        <f t="shared" si="5"/>
        <v>P043108104457</v>
      </c>
      <c r="C359" s="101" t="s">
        <v>6645</v>
      </c>
      <c r="D359" s="101" t="s">
        <v>6606</v>
      </c>
      <c r="E359" s="103">
        <v>74.239999999999995</v>
      </c>
      <c r="F359" s="101" t="s">
        <v>3800</v>
      </c>
      <c r="G359" s="101" t="s">
        <v>3801</v>
      </c>
      <c r="H359" s="101" t="s">
        <v>6646</v>
      </c>
      <c r="I359" s="101" t="s">
        <v>6647</v>
      </c>
      <c r="J359" s="128"/>
      <c r="K359" s="101" t="s">
        <v>6332</v>
      </c>
      <c r="L359" s="102">
        <v>43689</v>
      </c>
      <c r="M359" s="102">
        <v>73050</v>
      </c>
      <c r="N359" s="101" t="s">
        <v>6332</v>
      </c>
      <c r="O359" s="101" t="s">
        <v>6445</v>
      </c>
    </row>
    <row r="360" spans="1:15" s="97" customFormat="1" x14ac:dyDescent="0.25">
      <c r="A360" s="97" t="s">
        <v>344</v>
      </c>
      <c r="B360" s="104" t="str">
        <f t="shared" si="5"/>
        <v>P043109103837</v>
      </c>
      <c r="C360" s="101" t="s">
        <v>6648</v>
      </c>
      <c r="D360" s="101" t="s">
        <v>6599</v>
      </c>
      <c r="E360" s="103">
        <v>38.979999999999997</v>
      </c>
      <c r="F360" s="101" t="s">
        <v>3288</v>
      </c>
      <c r="G360" s="101" t="s">
        <v>3289</v>
      </c>
      <c r="H360" s="101" t="s">
        <v>6598</v>
      </c>
      <c r="I360" s="101" t="s">
        <v>6599</v>
      </c>
      <c r="J360" s="128"/>
      <c r="K360" s="101" t="s">
        <v>6332</v>
      </c>
      <c r="L360" s="102">
        <v>43283</v>
      </c>
      <c r="M360" s="102">
        <v>73050</v>
      </c>
      <c r="N360" s="101" t="s">
        <v>6333</v>
      </c>
      <c r="O360" s="101" t="s">
        <v>6445</v>
      </c>
    </row>
    <row r="361" spans="1:15" s="97" customFormat="1" x14ac:dyDescent="0.25">
      <c r="A361" s="97" t="s">
        <v>344</v>
      </c>
      <c r="B361" s="104" t="str">
        <f t="shared" si="5"/>
        <v>P043109106022</v>
      </c>
      <c r="C361" s="101" t="s">
        <v>6648</v>
      </c>
      <c r="D361" s="101" t="s">
        <v>6599</v>
      </c>
      <c r="E361" s="103">
        <v>57.22</v>
      </c>
      <c r="F361" s="101" t="s">
        <v>4584</v>
      </c>
      <c r="G361" s="101" t="s">
        <v>4585</v>
      </c>
      <c r="H361" s="101" t="s">
        <v>6598</v>
      </c>
      <c r="I361" s="101" t="s">
        <v>6599</v>
      </c>
      <c r="J361" s="128"/>
      <c r="K361" s="101" t="s">
        <v>6332</v>
      </c>
      <c r="L361" s="102">
        <v>43283</v>
      </c>
      <c r="M361" s="102">
        <v>73050</v>
      </c>
      <c r="N361" s="101" t="s">
        <v>6333</v>
      </c>
      <c r="O361" s="101" t="s">
        <v>6445</v>
      </c>
    </row>
    <row r="362" spans="1:15" s="97" customFormat="1" x14ac:dyDescent="0.25">
      <c r="A362" s="97" t="s">
        <v>344</v>
      </c>
      <c r="B362" s="104" t="str">
        <f t="shared" si="5"/>
        <v>P043110103129</v>
      </c>
      <c r="C362" s="101" t="s">
        <v>6649</v>
      </c>
      <c r="D362" s="101" t="s">
        <v>6650</v>
      </c>
      <c r="E362" s="103">
        <v>67.08</v>
      </c>
      <c r="F362" s="101" t="s">
        <v>2664</v>
      </c>
      <c r="G362" s="101" t="s">
        <v>2665</v>
      </c>
      <c r="H362" s="101" t="s">
        <v>6356</v>
      </c>
      <c r="I362" s="101" t="s">
        <v>6357</v>
      </c>
      <c r="J362" s="128"/>
      <c r="K362" s="101" t="s">
        <v>6332</v>
      </c>
      <c r="L362" s="102">
        <v>43313</v>
      </c>
      <c r="M362" s="102">
        <v>43646</v>
      </c>
      <c r="N362" s="101" t="s">
        <v>6332</v>
      </c>
      <c r="O362" s="101" t="s">
        <v>358</v>
      </c>
    </row>
    <row r="363" spans="1:15" s="97" customFormat="1" x14ac:dyDescent="0.25">
      <c r="A363" s="97" t="s">
        <v>344</v>
      </c>
      <c r="B363" s="104" t="str">
        <f t="shared" si="5"/>
        <v>P043110103601</v>
      </c>
      <c r="C363" s="101" t="s">
        <v>6649</v>
      </c>
      <c r="D363" s="101" t="s">
        <v>6650</v>
      </c>
      <c r="E363" s="103">
        <v>64.59</v>
      </c>
      <c r="F363" s="101" t="s">
        <v>3118</v>
      </c>
      <c r="G363" s="101" t="s">
        <v>3119</v>
      </c>
      <c r="H363" s="101" t="s">
        <v>6523</v>
      </c>
      <c r="I363" s="101" t="s">
        <v>6524</v>
      </c>
      <c r="J363" s="128">
        <v>438060</v>
      </c>
      <c r="K363" s="101" t="s">
        <v>6333</v>
      </c>
      <c r="L363" s="102">
        <v>43313</v>
      </c>
      <c r="M363" s="102">
        <v>44043</v>
      </c>
      <c r="N363" s="101" t="s">
        <v>6332</v>
      </c>
      <c r="O363" s="101" t="s">
        <v>358</v>
      </c>
    </row>
    <row r="364" spans="1:15" s="97" customFormat="1" x14ac:dyDescent="0.25">
      <c r="A364" s="97" t="s">
        <v>344</v>
      </c>
      <c r="B364" s="104" t="str">
        <f t="shared" si="5"/>
        <v>P043110106022</v>
      </c>
      <c r="C364" s="101" t="s">
        <v>6649</v>
      </c>
      <c r="D364" s="101" t="s">
        <v>6650</v>
      </c>
      <c r="E364" s="103">
        <v>57.22</v>
      </c>
      <c r="F364" s="101" t="s">
        <v>4584</v>
      </c>
      <c r="G364" s="101" t="s">
        <v>4585</v>
      </c>
      <c r="H364" s="101" t="s">
        <v>6598</v>
      </c>
      <c r="I364" s="101" t="s">
        <v>6599</v>
      </c>
      <c r="J364" s="128"/>
      <c r="K364" s="101" t="s">
        <v>6332</v>
      </c>
      <c r="L364" s="102">
        <v>43313</v>
      </c>
      <c r="M364" s="102">
        <v>44043</v>
      </c>
      <c r="N364" s="101" t="s">
        <v>6333</v>
      </c>
      <c r="O364" s="101" t="s">
        <v>358</v>
      </c>
    </row>
    <row r="365" spans="1:15" s="97" customFormat="1" x14ac:dyDescent="0.25">
      <c r="A365" s="97" t="s">
        <v>344</v>
      </c>
      <c r="B365" s="104" t="str">
        <f t="shared" si="5"/>
        <v>P043110106440</v>
      </c>
      <c r="C365" s="101" t="s">
        <v>6649</v>
      </c>
      <c r="D365" s="101" t="s">
        <v>6650</v>
      </c>
      <c r="E365" s="103">
        <v>46.01</v>
      </c>
      <c r="F365" s="101" t="s">
        <v>4800</v>
      </c>
      <c r="G365" s="101" t="s">
        <v>4801</v>
      </c>
      <c r="H365" s="101" t="s">
        <v>6374</v>
      </c>
      <c r="I365" s="101" t="s">
        <v>6375</v>
      </c>
      <c r="J365" s="128"/>
      <c r="K365" s="101" t="s">
        <v>6332</v>
      </c>
      <c r="L365" s="102">
        <v>43313</v>
      </c>
      <c r="M365" s="102">
        <v>44043</v>
      </c>
      <c r="N365" s="101" t="s">
        <v>6332</v>
      </c>
      <c r="O365" s="101" t="s">
        <v>358</v>
      </c>
    </row>
    <row r="366" spans="1:15" s="97" customFormat="1" x14ac:dyDescent="0.25">
      <c r="A366" s="97" t="s">
        <v>344</v>
      </c>
      <c r="B366" s="104" t="str">
        <f t="shared" si="5"/>
        <v>P043110107088</v>
      </c>
      <c r="C366" s="101" t="s">
        <v>6649</v>
      </c>
      <c r="D366" s="101" t="s">
        <v>6650</v>
      </c>
      <c r="E366" s="103">
        <v>44.98</v>
      </c>
      <c r="F366" s="101" t="s">
        <v>5178</v>
      </c>
      <c r="G366" s="101" t="s">
        <v>5179</v>
      </c>
      <c r="H366" s="101" t="s">
        <v>6651</v>
      </c>
      <c r="I366" s="101" t="s">
        <v>6652</v>
      </c>
      <c r="J366" s="128">
        <v>478920</v>
      </c>
      <c r="K366" s="101" t="s">
        <v>6333</v>
      </c>
      <c r="L366" s="102">
        <v>43374</v>
      </c>
      <c r="M366" s="102">
        <v>44043</v>
      </c>
      <c r="N366" s="101" t="s">
        <v>6332</v>
      </c>
      <c r="O366" s="101" t="s">
        <v>358</v>
      </c>
    </row>
    <row r="367" spans="1:15" s="97" customFormat="1" x14ac:dyDescent="0.25">
      <c r="A367" s="97" t="s">
        <v>344</v>
      </c>
      <c r="B367" s="104" t="str">
        <f t="shared" si="5"/>
        <v>P043110400006369</v>
      </c>
      <c r="C367" s="101" t="s">
        <v>6649</v>
      </c>
      <c r="D367" s="101" t="s">
        <v>6650</v>
      </c>
      <c r="E367" s="103">
        <v>76.37</v>
      </c>
      <c r="F367" s="101" t="s">
        <v>6087</v>
      </c>
      <c r="G367" s="101" t="s">
        <v>6088</v>
      </c>
      <c r="H367" s="101" t="s">
        <v>6590</v>
      </c>
      <c r="I367" s="101" t="s">
        <v>6591</v>
      </c>
      <c r="J367" s="128"/>
      <c r="K367" s="101" t="s">
        <v>6332</v>
      </c>
      <c r="L367" s="102">
        <v>43313</v>
      </c>
      <c r="M367" s="102">
        <v>43828</v>
      </c>
      <c r="N367" s="101" t="s">
        <v>6332</v>
      </c>
      <c r="O367" s="101" t="s">
        <v>358</v>
      </c>
    </row>
    <row r="368" spans="1:15" s="97" customFormat="1" x14ac:dyDescent="0.25">
      <c r="A368" s="97" t="s">
        <v>344</v>
      </c>
      <c r="B368" s="104" t="str">
        <f t="shared" si="5"/>
        <v>P043112102974</v>
      </c>
      <c r="C368" s="101" t="s">
        <v>368</v>
      </c>
      <c r="D368" s="101" t="s">
        <v>6653</v>
      </c>
      <c r="E368" s="103">
        <v>53.05</v>
      </c>
      <c r="F368" s="101" t="s">
        <v>2526</v>
      </c>
      <c r="G368" s="101" t="s">
        <v>2527</v>
      </c>
      <c r="H368" s="101" t="s">
        <v>6654</v>
      </c>
      <c r="I368" s="101" t="s">
        <v>6655</v>
      </c>
      <c r="J368" s="128">
        <v>438310</v>
      </c>
      <c r="K368" s="101" t="s">
        <v>6333</v>
      </c>
      <c r="L368" s="102">
        <v>43500</v>
      </c>
      <c r="M368" s="102">
        <v>44591</v>
      </c>
      <c r="N368" s="101" t="s">
        <v>6332</v>
      </c>
      <c r="O368" s="101" t="s">
        <v>6358</v>
      </c>
    </row>
    <row r="369" spans="1:15" s="97" customFormat="1" x14ac:dyDescent="0.25">
      <c r="A369" s="97" t="s">
        <v>344</v>
      </c>
      <c r="B369" s="104" t="str">
        <f t="shared" si="5"/>
        <v>P043112103272</v>
      </c>
      <c r="C369" s="101" t="s">
        <v>368</v>
      </c>
      <c r="D369" s="101" t="s">
        <v>6653</v>
      </c>
      <c r="E369" s="103">
        <v>81.73</v>
      </c>
      <c r="F369" s="101" t="s">
        <v>2810</v>
      </c>
      <c r="G369" s="101" t="s">
        <v>2811</v>
      </c>
      <c r="H369" s="101" t="s">
        <v>6656</v>
      </c>
      <c r="I369" s="101" t="s">
        <v>6657</v>
      </c>
      <c r="J369" s="128"/>
      <c r="K369" s="101" t="s">
        <v>6332</v>
      </c>
      <c r="L369" s="102">
        <v>43500</v>
      </c>
      <c r="M369" s="102">
        <v>44591</v>
      </c>
      <c r="N369" s="101" t="s">
        <v>6333</v>
      </c>
      <c r="O369" s="101" t="s">
        <v>6358</v>
      </c>
    </row>
    <row r="370" spans="1:15" s="97" customFormat="1" x14ac:dyDescent="0.25">
      <c r="A370" s="97" t="s">
        <v>344</v>
      </c>
      <c r="B370" s="104" t="str">
        <f t="shared" si="5"/>
        <v>P043112103406</v>
      </c>
      <c r="C370" s="101" t="s">
        <v>368</v>
      </c>
      <c r="D370" s="101" t="s">
        <v>6653</v>
      </c>
      <c r="E370" s="103">
        <v>62.13</v>
      </c>
      <c r="F370" s="101" t="s">
        <v>2956</v>
      </c>
      <c r="G370" s="101" t="s">
        <v>2957</v>
      </c>
      <c r="H370" s="101" t="s">
        <v>6658</v>
      </c>
      <c r="I370" s="101" t="s">
        <v>6659</v>
      </c>
      <c r="J370" s="128">
        <v>438310</v>
      </c>
      <c r="K370" s="101" t="s">
        <v>6333</v>
      </c>
      <c r="L370" s="102">
        <v>43500</v>
      </c>
      <c r="M370" s="102">
        <v>44591</v>
      </c>
      <c r="N370" s="101" t="s">
        <v>6332</v>
      </c>
      <c r="O370" s="101" t="s">
        <v>6358</v>
      </c>
    </row>
    <row r="371" spans="1:15" s="97" customFormat="1" x14ac:dyDescent="0.25">
      <c r="A371" s="97" t="s">
        <v>344</v>
      </c>
      <c r="B371" s="104" t="str">
        <f t="shared" si="5"/>
        <v>P043112106440</v>
      </c>
      <c r="C371" s="101" t="s">
        <v>368</v>
      </c>
      <c r="D371" s="101" t="s">
        <v>6653</v>
      </c>
      <c r="E371" s="103">
        <v>46.01</v>
      </c>
      <c r="F371" s="101" t="s">
        <v>4800</v>
      </c>
      <c r="G371" s="101" t="s">
        <v>4801</v>
      </c>
      <c r="H371" s="101" t="s">
        <v>6374</v>
      </c>
      <c r="I371" s="101" t="s">
        <v>6375</v>
      </c>
      <c r="J371" s="128"/>
      <c r="K371" s="101" t="s">
        <v>6332</v>
      </c>
      <c r="L371" s="102">
        <v>43500</v>
      </c>
      <c r="M371" s="102">
        <v>44591</v>
      </c>
      <c r="N371" s="101" t="s">
        <v>6332</v>
      </c>
      <c r="O371" s="101" t="s">
        <v>6358</v>
      </c>
    </row>
    <row r="372" spans="1:15" s="97" customFormat="1" x14ac:dyDescent="0.25">
      <c r="A372" s="97" t="s">
        <v>344</v>
      </c>
      <c r="B372" s="104" t="str">
        <f t="shared" si="5"/>
        <v>P043113107281</v>
      </c>
      <c r="C372" s="101" t="s">
        <v>6660</v>
      </c>
      <c r="D372" s="101" t="s">
        <v>6661</v>
      </c>
      <c r="E372" s="103">
        <v>80.56</v>
      </c>
      <c r="F372" s="101" t="s">
        <v>5374</v>
      </c>
      <c r="G372" s="101" t="s">
        <v>5375</v>
      </c>
      <c r="H372" s="101" t="s">
        <v>6662</v>
      </c>
      <c r="I372" s="101" t="s">
        <v>6663</v>
      </c>
      <c r="J372" s="128"/>
      <c r="K372" s="101" t="s">
        <v>6332</v>
      </c>
      <c r="L372" s="102">
        <v>43528</v>
      </c>
      <c r="M372" s="102">
        <v>73050</v>
      </c>
      <c r="N372" s="101" t="s">
        <v>6333</v>
      </c>
      <c r="O372" s="101" t="s">
        <v>6445</v>
      </c>
    </row>
    <row r="373" spans="1:15" s="97" customFormat="1" x14ac:dyDescent="0.25">
      <c r="A373" s="97" t="s">
        <v>344</v>
      </c>
      <c r="B373" s="104" t="str">
        <f t="shared" si="5"/>
        <v>P043115107797</v>
      </c>
      <c r="C373" s="101" t="s">
        <v>6664</v>
      </c>
      <c r="D373" s="101" t="s">
        <v>6665</v>
      </c>
      <c r="E373" s="103">
        <v>78.44</v>
      </c>
      <c r="F373" s="101" t="s">
        <v>5828</v>
      </c>
      <c r="G373" s="101" t="s">
        <v>5829</v>
      </c>
      <c r="H373" s="101" t="s">
        <v>6666</v>
      </c>
      <c r="I373" s="101" t="s">
        <v>6667</v>
      </c>
      <c r="J373" s="128"/>
      <c r="K373" s="101" t="s">
        <v>6332</v>
      </c>
      <c r="L373" s="102">
        <v>43710</v>
      </c>
      <c r="M373" s="102">
        <v>73050</v>
      </c>
      <c r="N373" s="101" t="s">
        <v>6333</v>
      </c>
      <c r="O373" s="101" t="s">
        <v>6445</v>
      </c>
    </row>
    <row r="374" spans="1:15" s="97" customFormat="1" x14ac:dyDescent="0.25">
      <c r="A374" s="97" t="s">
        <v>344</v>
      </c>
      <c r="B374" s="104" t="str">
        <f t="shared" si="5"/>
        <v>P043116107797</v>
      </c>
      <c r="C374" s="101" t="s">
        <v>6668</v>
      </c>
      <c r="D374" s="101" t="s">
        <v>6669</v>
      </c>
      <c r="E374" s="103">
        <v>78.44</v>
      </c>
      <c r="F374" s="101" t="s">
        <v>5828</v>
      </c>
      <c r="G374" s="101" t="s">
        <v>5829</v>
      </c>
      <c r="H374" s="101" t="s">
        <v>6666</v>
      </c>
      <c r="I374" s="101" t="s">
        <v>6667</v>
      </c>
      <c r="J374" s="128"/>
      <c r="K374" s="101" t="s">
        <v>6332</v>
      </c>
      <c r="L374" s="102">
        <v>43710</v>
      </c>
      <c r="M374" s="102">
        <v>73050</v>
      </c>
      <c r="N374" s="101" t="s">
        <v>6333</v>
      </c>
      <c r="O374" s="101" t="s">
        <v>6445</v>
      </c>
    </row>
    <row r="375" spans="1:15" s="97" customFormat="1" x14ac:dyDescent="0.25">
      <c r="A375" s="97" t="s">
        <v>344</v>
      </c>
      <c r="B375" s="104" t="str">
        <f t="shared" si="5"/>
        <v>P044005101364</v>
      </c>
      <c r="C375" s="101" t="s">
        <v>6670</v>
      </c>
      <c r="D375" s="101" t="s">
        <v>6671</v>
      </c>
      <c r="E375" s="103">
        <v>36.17</v>
      </c>
      <c r="F375" s="101" t="s">
        <v>1286</v>
      </c>
      <c r="G375" s="101" t="s">
        <v>1287</v>
      </c>
      <c r="H375" s="101" t="s">
        <v>6672</v>
      </c>
      <c r="I375" s="101" t="s">
        <v>6673</v>
      </c>
      <c r="J375" s="128"/>
      <c r="K375" s="101" t="s">
        <v>6332</v>
      </c>
      <c r="L375" s="102">
        <v>42339</v>
      </c>
      <c r="M375" s="102">
        <v>43709</v>
      </c>
      <c r="N375" s="101" t="s">
        <v>6333</v>
      </c>
      <c r="O375" s="101" t="s">
        <v>6674</v>
      </c>
    </row>
    <row r="376" spans="1:15" s="97" customFormat="1" x14ac:dyDescent="0.25">
      <c r="A376" s="97" t="s">
        <v>344</v>
      </c>
      <c r="B376" s="104" t="str">
        <f t="shared" si="5"/>
        <v>P044005102198</v>
      </c>
      <c r="C376" s="101" t="s">
        <v>6670</v>
      </c>
      <c r="D376" s="101" t="s">
        <v>6671</v>
      </c>
      <c r="E376" s="103">
        <v>61.33</v>
      </c>
      <c r="F376" s="101" t="s">
        <v>1946</v>
      </c>
      <c r="G376" s="101" t="s">
        <v>1947</v>
      </c>
      <c r="H376" s="101" t="s">
        <v>6347</v>
      </c>
      <c r="I376" s="101" t="s">
        <v>6348</v>
      </c>
      <c r="J376" s="128">
        <v>448110</v>
      </c>
      <c r="K376" s="101" t="s">
        <v>6333</v>
      </c>
      <c r="L376" s="102">
        <v>42339</v>
      </c>
      <c r="M376" s="102">
        <v>43709</v>
      </c>
      <c r="N376" s="101" t="s">
        <v>6332</v>
      </c>
      <c r="O376" s="101" t="s">
        <v>6674</v>
      </c>
    </row>
    <row r="377" spans="1:15" s="97" customFormat="1" x14ac:dyDescent="0.25">
      <c r="A377" s="97" t="s">
        <v>344</v>
      </c>
      <c r="B377" s="104" t="str">
        <f t="shared" si="5"/>
        <v>P044005103129</v>
      </c>
      <c r="C377" s="101" t="s">
        <v>6670</v>
      </c>
      <c r="D377" s="101" t="s">
        <v>6671</v>
      </c>
      <c r="E377" s="103">
        <v>67.08</v>
      </c>
      <c r="F377" s="101" t="s">
        <v>2664</v>
      </c>
      <c r="G377" s="101" t="s">
        <v>2665</v>
      </c>
      <c r="H377" s="101" t="s">
        <v>6356</v>
      </c>
      <c r="I377" s="101" t="s">
        <v>6357</v>
      </c>
      <c r="J377" s="128"/>
      <c r="K377" s="101" t="s">
        <v>6332</v>
      </c>
      <c r="L377" s="102">
        <v>42339</v>
      </c>
      <c r="M377" s="102">
        <v>43646</v>
      </c>
      <c r="N377" s="101" t="s">
        <v>6333</v>
      </c>
      <c r="O377" s="101" t="s">
        <v>6674</v>
      </c>
    </row>
    <row r="378" spans="1:15" s="97" customFormat="1" x14ac:dyDescent="0.25">
      <c r="A378" s="97" t="s">
        <v>344</v>
      </c>
      <c r="B378" s="104" t="str">
        <f t="shared" si="5"/>
        <v>P044005103322</v>
      </c>
      <c r="C378" s="101" t="s">
        <v>6670</v>
      </c>
      <c r="D378" s="101" t="s">
        <v>6671</v>
      </c>
      <c r="E378" s="103">
        <v>56.59</v>
      </c>
      <c r="F378" s="101" t="s">
        <v>2868</v>
      </c>
      <c r="G378" s="101" t="s">
        <v>2869</v>
      </c>
      <c r="H378" s="101" t="s">
        <v>6347</v>
      </c>
      <c r="I378" s="101" t="s">
        <v>6348</v>
      </c>
      <c r="J378" s="128">
        <v>448110</v>
      </c>
      <c r="K378" s="101" t="s">
        <v>6333</v>
      </c>
      <c r="L378" s="102">
        <v>43521</v>
      </c>
      <c r="M378" s="102">
        <v>43709</v>
      </c>
      <c r="N378" s="101" t="s">
        <v>6332</v>
      </c>
      <c r="O378" s="101" t="s">
        <v>6674</v>
      </c>
    </row>
    <row r="379" spans="1:15" s="97" customFormat="1" x14ac:dyDescent="0.25">
      <c r="A379" s="97" t="s">
        <v>344</v>
      </c>
      <c r="B379" s="104" t="str">
        <f t="shared" si="5"/>
        <v>P044005103339</v>
      </c>
      <c r="C379" s="101" t="s">
        <v>6670</v>
      </c>
      <c r="D379" s="101" t="s">
        <v>6671</v>
      </c>
      <c r="E379" s="103">
        <v>51.96</v>
      </c>
      <c r="F379" s="101" t="s">
        <v>2892</v>
      </c>
      <c r="G379" s="101" t="s">
        <v>2893</v>
      </c>
      <c r="H379" s="101" t="s">
        <v>6374</v>
      </c>
      <c r="I379" s="101" t="s">
        <v>6375</v>
      </c>
      <c r="J379" s="128">
        <v>448110</v>
      </c>
      <c r="K379" s="101" t="s">
        <v>6333</v>
      </c>
      <c r="L379" s="102">
        <v>43466</v>
      </c>
      <c r="M379" s="102">
        <v>43709</v>
      </c>
      <c r="N379" s="101" t="s">
        <v>6332</v>
      </c>
      <c r="O379" s="101" t="s">
        <v>6674</v>
      </c>
    </row>
    <row r="380" spans="1:15" s="97" customFormat="1" x14ac:dyDescent="0.25">
      <c r="A380" s="97" t="s">
        <v>344</v>
      </c>
      <c r="B380" s="104" t="str">
        <f t="shared" si="5"/>
        <v>P044005104473</v>
      </c>
      <c r="C380" s="101" t="s">
        <v>6670</v>
      </c>
      <c r="D380" s="101" t="s">
        <v>6671</v>
      </c>
      <c r="E380" s="103">
        <v>60.29</v>
      </c>
      <c r="F380" s="101" t="s">
        <v>3806</v>
      </c>
      <c r="G380" s="101" t="s">
        <v>3807</v>
      </c>
      <c r="H380" s="101" t="s">
        <v>6353</v>
      </c>
      <c r="I380" s="101" t="s">
        <v>6354</v>
      </c>
      <c r="J380" s="128">
        <v>448110</v>
      </c>
      <c r="K380" s="101" t="s">
        <v>6333</v>
      </c>
      <c r="L380" s="102">
        <v>42339</v>
      </c>
      <c r="M380" s="102">
        <v>43709</v>
      </c>
      <c r="N380" s="101" t="s">
        <v>6332</v>
      </c>
      <c r="O380" s="101" t="s">
        <v>6674</v>
      </c>
    </row>
    <row r="381" spans="1:15" s="97" customFormat="1" x14ac:dyDescent="0.25">
      <c r="A381" s="97" t="s">
        <v>344</v>
      </c>
      <c r="B381" s="104" t="str">
        <f t="shared" si="5"/>
        <v>P044005104558</v>
      </c>
      <c r="C381" s="101" t="s">
        <v>6670</v>
      </c>
      <c r="D381" s="101" t="s">
        <v>6671</v>
      </c>
      <c r="E381" s="103">
        <v>53.73</v>
      </c>
      <c r="F381" s="101" t="s">
        <v>3842</v>
      </c>
      <c r="G381" s="101" t="s">
        <v>3843</v>
      </c>
      <c r="H381" s="101" t="s">
        <v>6347</v>
      </c>
      <c r="I381" s="101" t="s">
        <v>6348</v>
      </c>
      <c r="J381" s="128">
        <v>448110</v>
      </c>
      <c r="K381" s="101" t="s">
        <v>6333</v>
      </c>
      <c r="L381" s="102">
        <v>43465</v>
      </c>
      <c r="M381" s="102">
        <v>43709</v>
      </c>
      <c r="N381" s="101" t="s">
        <v>6332</v>
      </c>
      <c r="O381" s="101" t="s">
        <v>6674</v>
      </c>
    </row>
    <row r="382" spans="1:15" s="97" customFormat="1" x14ac:dyDescent="0.25">
      <c r="A382" s="97" t="s">
        <v>344</v>
      </c>
      <c r="B382" s="104" t="str">
        <f t="shared" si="5"/>
        <v>P044005104579</v>
      </c>
      <c r="C382" s="101" t="s">
        <v>6670</v>
      </c>
      <c r="D382" s="101" t="s">
        <v>6671</v>
      </c>
      <c r="E382" s="103">
        <v>45.47</v>
      </c>
      <c r="F382" s="101" t="s">
        <v>3850</v>
      </c>
      <c r="G382" s="101" t="s">
        <v>3851</v>
      </c>
      <c r="H382" s="101" t="s">
        <v>6349</v>
      </c>
      <c r="I382" s="101" t="s">
        <v>6350</v>
      </c>
      <c r="J382" s="128">
        <v>448110</v>
      </c>
      <c r="K382" s="101" t="s">
        <v>6333</v>
      </c>
      <c r="L382" s="102">
        <v>42339</v>
      </c>
      <c r="M382" s="102">
        <v>43709</v>
      </c>
      <c r="N382" s="101" t="s">
        <v>6332</v>
      </c>
      <c r="O382" s="101" t="s">
        <v>6674</v>
      </c>
    </row>
    <row r="383" spans="1:15" s="97" customFormat="1" x14ac:dyDescent="0.25">
      <c r="A383" s="97" t="s">
        <v>344</v>
      </c>
      <c r="B383" s="104" t="str">
        <f t="shared" si="5"/>
        <v>P044005107719</v>
      </c>
      <c r="C383" s="101" t="s">
        <v>6670</v>
      </c>
      <c r="D383" s="101" t="s">
        <v>6671</v>
      </c>
      <c r="E383" s="103">
        <v>77.66</v>
      </c>
      <c r="F383" s="101" t="s">
        <v>5712</v>
      </c>
      <c r="G383" s="101" t="s">
        <v>5713</v>
      </c>
      <c r="H383" s="101" t="s">
        <v>6356</v>
      </c>
      <c r="I383" s="101" t="s">
        <v>6357</v>
      </c>
      <c r="J383" s="128"/>
      <c r="K383" s="101" t="s">
        <v>6332</v>
      </c>
      <c r="L383" s="102">
        <v>43619</v>
      </c>
      <c r="M383" s="102">
        <v>43709</v>
      </c>
      <c r="N383" s="101" t="s">
        <v>6333</v>
      </c>
      <c r="O383" s="101" t="s">
        <v>6674</v>
      </c>
    </row>
    <row r="384" spans="1:15" s="97" customFormat="1" x14ac:dyDescent="0.25">
      <c r="A384" s="97" t="s">
        <v>344</v>
      </c>
      <c r="B384" s="104" t="str">
        <f t="shared" si="5"/>
        <v>P044009101364</v>
      </c>
      <c r="C384" s="101" t="s">
        <v>6675</v>
      </c>
      <c r="D384" s="101" t="s">
        <v>6676</v>
      </c>
      <c r="E384" s="103">
        <v>36.17</v>
      </c>
      <c r="F384" s="101" t="s">
        <v>1286</v>
      </c>
      <c r="G384" s="101" t="s">
        <v>1287</v>
      </c>
      <c r="H384" s="101" t="s">
        <v>6672</v>
      </c>
      <c r="I384" s="101" t="s">
        <v>6673</v>
      </c>
      <c r="J384" s="128"/>
      <c r="K384" s="101" t="s">
        <v>6332</v>
      </c>
      <c r="L384" s="102">
        <v>42887</v>
      </c>
      <c r="M384" s="102">
        <v>43982</v>
      </c>
      <c r="N384" s="101" t="s">
        <v>6333</v>
      </c>
      <c r="O384" s="101" t="s">
        <v>391</v>
      </c>
    </row>
    <row r="385" spans="1:15" s="97" customFormat="1" x14ac:dyDescent="0.25">
      <c r="A385" s="97" t="s">
        <v>344</v>
      </c>
      <c r="B385" s="104" t="str">
        <f t="shared" si="5"/>
        <v>P044009101763</v>
      </c>
      <c r="C385" s="101" t="s">
        <v>6675</v>
      </c>
      <c r="D385" s="101" t="s">
        <v>6676</v>
      </c>
      <c r="E385" s="103">
        <v>53.15</v>
      </c>
      <c r="F385" s="101" t="s">
        <v>1640</v>
      </c>
      <c r="G385" s="101" t="s">
        <v>1641</v>
      </c>
      <c r="H385" s="101" t="s">
        <v>6494</v>
      </c>
      <c r="I385" s="101" t="s">
        <v>6495</v>
      </c>
      <c r="J385" s="128">
        <v>442100</v>
      </c>
      <c r="K385" s="101" t="s">
        <v>6333</v>
      </c>
      <c r="L385" s="102">
        <v>43206</v>
      </c>
      <c r="M385" s="102">
        <v>43982</v>
      </c>
      <c r="N385" s="101" t="s">
        <v>6332</v>
      </c>
      <c r="O385" s="101" t="s">
        <v>391</v>
      </c>
    </row>
    <row r="386" spans="1:15" s="97" customFormat="1" x14ac:dyDescent="0.25">
      <c r="A386" s="97" t="s">
        <v>344</v>
      </c>
      <c r="B386" s="104" t="str">
        <f t="shared" si="5"/>
        <v>P044009102198</v>
      </c>
      <c r="C386" s="101" t="s">
        <v>6675</v>
      </c>
      <c r="D386" s="101" t="s">
        <v>6676</v>
      </c>
      <c r="E386" s="103">
        <v>61.33</v>
      </c>
      <c r="F386" s="101" t="s">
        <v>1946</v>
      </c>
      <c r="G386" s="101" t="s">
        <v>1947</v>
      </c>
      <c r="H386" s="101" t="s">
        <v>6347</v>
      </c>
      <c r="I386" s="101" t="s">
        <v>6348</v>
      </c>
      <c r="J386" s="128">
        <v>448110</v>
      </c>
      <c r="K386" s="101" t="s">
        <v>6333</v>
      </c>
      <c r="L386" s="102">
        <v>42887</v>
      </c>
      <c r="M386" s="102">
        <v>43982</v>
      </c>
      <c r="N386" s="101" t="s">
        <v>6332</v>
      </c>
      <c r="O386" s="101" t="s">
        <v>391</v>
      </c>
    </row>
    <row r="387" spans="1:15" s="97" customFormat="1" x14ac:dyDescent="0.25">
      <c r="A387" s="97" t="s">
        <v>344</v>
      </c>
      <c r="B387" s="104" t="str">
        <f t="shared" si="5"/>
        <v>P044009103129</v>
      </c>
      <c r="C387" s="101" t="s">
        <v>6675</v>
      </c>
      <c r="D387" s="101" t="s">
        <v>6676</v>
      </c>
      <c r="E387" s="103">
        <v>67.08</v>
      </c>
      <c r="F387" s="101" t="s">
        <v>2664</v>
      </c>
      <c r="G387" s="101" t="s">
        <v>2665</v>
      </c>
      <c r="H387" s="101" t="s">
        <v>6356</v>
      </c>
      <c r="I387" s="101" t="s">
        <v>6357</v>
      </c>
      <c r="J387" s="128"/>
      <c r="K387" s="101" t="s">
        <v>6332</v>
      </c>
      <c r="L387" s="102">
        <v>42887</v>
      </c>
      <c r="M387" s="102">
        <v>43646</v>
      </c>
      <c r="N387" s="101" t="s">
        <v>6333</v>
      </c>
      <c r="O387" s="101" t="s">
        <v>391</v>
      </c>
    </row>
    <row r="388" spans="1:15" s="97" customFormat="1" x14ac:dyDescent="0.25">
      <c r="A388" s="97" t="s">
        <v>344</v>
      </c>
      <c r="B388" s="104" t="str">
        <f t="shared" si="5"/>
        <v>P044009103322</v>
      </c>
      <c r="C388" s="101" t="s">
        <v>6675</v>
      </c>
      <c r="D388" s="101" t="s">
        <v>6676</v>
      </c>
      <c r="E388" s="103">
        <v>56.59</v>
      </c>
      <c r="F388" s="101" t="s">
        <v>2868</v>
      </c>
      <c r="G388" s="101" t="s">
        <v>2869</v>
      </c>
      <c r="H388" s="101" t="s">
        <v>6347</v>
      </c>
      <c r="I388" s="101" t="s">
        <v>6348</v>
      </c>
      <c r="J388" s="128">
        <v>448110</v>
      </c>
      <c r="K388" s="101" t="s">
        <v>6333</v>
      </c>
      <c r="L388" s="102">
        <v>42887</v>
      </c>
      <c r="M388" s="102">
        <v>43982</v>
      </c>
      <c r="N388" s="101" t="s">
        <v>6332</v>
      </c>
      <c r="O388" s="101" t="s">
        <v>391</v>
      </c>
    </row>
    <row r="389" spans="1:15" s="97" customFormat="1" x14ac:dyDescent="0.25">
      <c r="A389" s="97" t="s">
        <v>344</v>
      </c>
      <c r="B389" s="104" t="str">
        <f t="shared" si="5"/>
        <v>P044009103339</v>
      </c>
      <c r="C389" s="101" t="s">
        <v>6675</v>
      </c>
      <c r="D389" s="101" t="s">
        <v>6676</v>
      </c>
      <c r="E389" s="103">
        <v>51.96</v>
      </c>
      <c r="F389" s="101" t="s">
        <v>2892</v>
      </c>
      <c r="G389" s="101" t="s">
        <v>2893</v>
      </c>
      <c r="H389" s="101" t="s">
        <v>6374</v>
      </c>
      <c r="I389" s="101" t="s">
        <v>6375</v>
      </c>
      <c r="J389" s="128">
        <v>448110</v>
      </c>
      <c r="K389" s="101" t="s">
        <v>6333</v>
      </c>
      <c r="L389" s="102">
        <v>43466</v>
      </c>
      <c r="M389" s="102">
        <v>43982</v>
      </c>
      <c r="N389" s="101" t="s">
        <v>6332</v>
      </c>
      <c r="O389" s="101" t="s">
        <v>391</v>
      </c>
    </row>
    <row r="390" spans="1:15" s="97" customFormat="1" x14ac:dyDescent="0.25">
      <c r="A390" s="97" t="s">
        <v>344</v>
      </c>
      <c r="B390" s="104" t="str">
        <f t="shared" ref="B390:B453" si="6">CONCATENATE(C390,F390)</f>
        <v>P044009103767</v>
      </c>
      <c r="C390" s="101" t="s">
        <v>6675</v>
      </c>
      <c r="D390" s="101" t="s">
        <v>6676</v>
      </c>
      <c r="E390" s="103">
        <v>46.68</v>
      </c>
      <c r="F390" s="101" t="s">
        <v>3236</v>
      </c>
      <c r="G390" s="101" t="s">
        <v>3237</v>
      </c>
      <c r="H390" s="101" t="s">
        <v>6374</v>
      </c>
      <c r="I390" s="101" t="s">
        <v>6375</v>
      </c>
      <c r="J390" s="128"/>
      <c r="K390" s="101" t="s">
        <v>6332</v>
      </c>
      <c r="L390" s="102">
        <v>43493</v>
      </c>
      <c r="M390" s="102">
        <v>43982</v>
      </c>
      <c r="N390" s="101" t="s">
        <v>6332</v>
      </c>
      <c r="O390" s="101" t="s">
        <v>391</v>
      </c>
    </row>
    <row r="391" spans="1:15" s="97" customFormat="1" x14ac:dyDescent="0.25">
      <c r="A391" s="97" t="s">
        <v>344</v>
      </c>
      <c r="B391" s="104" t="str">
        <f t="shared" si="6"/>
        <v>P044009104579</v>
      </c>
      <c r="C391" s="101" t="s">
        <v>6675</v>
      </c>
      <c r="D391" s="101" t="s">
        <v>6676</v>
      </c>
      <c r="E391" s="103">
        <v>45.47</v>
      </c>
      <c r="F391" s="101" t="s">
        <v>3850</v>
      </c>
      <c r="G391" s="101" t="s">
        <v>3851</v>
      </c>
      <c r="H391" s="101" t="s">
        <v>6349</v>
      </c>
      <c r="I391" s="101" t="s">
        <v>6350</v>
      </c>
      <c r="J391" s="128">
        <v>448110</v>
      </c>
      <c r="K391" s="101" t="s">
        <v>6333</v>
      </c>
      <c r="L391" s="102">
        <v>42887</v>
      </c>
      <c r="M391" s="102">
        <v>43982</v>
      </c>
      <c r="N391" s="101" t="s">
        <v>6332</v>
      </c>
      <c r="O391" s="101" t="s">
        <v>391</v>
      </c>
    </row>
    <row r="392" spans="1:15" s="97" customFormat="1" x14ac:dyDescent="0.25">
      <c r="A392" s="97" t="s">
        <v>344</v>
      </c>
      <c r="B392" s="104" t="str">
        <f t="shared" si="6"/>
        <v>P044009107719</v>
      </c>
      <c r="C392" s="101" t="s">
        <v>6675</v>
      </c>
      <c r="D392" s="101" t="s">
        <v>6676</v>
      </c>
      <c r="E392" s="103">
        <v>77.66</v>
      </c>
      <c r="F392" s="101" t="s">
        <v>5712</v>
      </c>
      <c r="G392" s="101" t="s">
        <v>5713</v>
      </c>
      <c r="H392" s="101" t="s">
        <v>6356</v>
      </c>
      <c r="I392" s="101" t="s">
        <v>6357</v>
      </c>
      <c r="J392" s="128"/>
      <c r="K392" s="101" t="s">
        <v>6332</v>
      </c>
      <c r="L392" s="102">
        <v>43710</v>
      </c>
      <c r="M392" s="102">
        <v>43982</v>
      </c>
      <c r="N392" s="101" t="s">
        <v>6333</v>
      </c>
      <c r="O392" s="101" t="s">
        <v>391</v>
      </c>
    </row>
    <row r="393" spans="1:15" s="97" customFormat="1" x14ac:dyDescent="0.25">
      <c r="A393" s="97" t="s">
        <v>344</v>
      </c>
      <c r="B393" s="104" t="str">
        <f t="shared" si="6"/>
        <v>P044011103388</v>
      </c>
      <c r="C393" s="101" t="s">
        <v>6677</v>
      </c>
      <c r="D393" s="101" t="s">
        <v>6678</v>
      </c>
      <c r="E393" s="103">
        <v>45.81</v>
      </c>
      <c r="F393" s="101" t="s">
        <v>2934</v>
      </c>
      <c r="G393" s="101" t="s">
        <v>2935</v>
      </c>
      <c r="H393" s="101" t="s">
        <v>6679</v>
      </c>
      <c r="I393" s="101" t="s">
        <v>6680</v>
      </c>
      <c r="J393" s="128"/>
      <c r="K393" s="101" t="s">
        <v>6332</v>
      </c>
      <c r="L393" s="102">
        <v>42736</v>
      </c>
      <c r="M393" s="102">
        <v>73050</v>
      </c>
      <c r="N393" s="101" t="s">
        <v>6332</v>
      </c>
      <c r="O393" s="101" t="s">
        <v>6445</v>
      </c>
    </row>
    <row r="394" spans="1:15" s="97" customFormat="1" x14ac:dyDescent="0.25">
      <c r="A394" s="97" t="s">
        <v>344</v>
      </c>
      <c r="B394" s="104" t="str">
        <f t="shared" si="6"/>
        <v>P044011105156</v>
      </c>
      <c r="C394" s="101" t="s">
        <v>6677</v>
      </c>
      <c r="D394" s="101" t="s">
        <v>6678</v>
      </c>
      <c r="E394" s="103">
        <v>53.99</v>
      </c>
      <c r="F394" s="101" t="s">
        <v>4152</v>
      </c>
      <c r="G394" s="101" t="s">
        <v>4153</v>
      </c>
      <c r="H394" s="101" t="s">
        <v>6681</v>
      </c>
      <c r="I394" s="101" t="s">
        <v>6682</v>
      </c>
      <c r="J394" s="128">
        <v>448210</v>
      </c>
      <c r="K394" s="101" t="s">
        <v>6333</v>
      </c>
      <c r="L394" s="102">
        <v>42736</v>
      </c>
      <c r="M394" s="102">
        <v>73050</v>
      </c>
      <c r="N394" s="101" t="s">
        <v>6332</v>
      </c>
      <c r="O394" s="101" t="s">
        <v>6445</v>
      </c>
    </row>
    <row r="395" spans="1:15" s="97" customFormat="1" x14ac:dyDescent="0.25">
      <c r="A395" s="97" t="s">
        <v>344</v>
      </c>
      <c r="B395" s="104" t="str">
        <f t="shared" si="6"/>
        <v>P044012100540</v>
      </c>
      <c r="C395" s="101" t="s">
        <v>6683</v>
      </c>
      <c r="D395" s="101" t="s">
        <v>6684</v>
      </c>
      <c r="E395" s="103">
        <v>60.86</v>
      </c>
      <c r="F395" s="101" t="s">
        <v>722</v>
      </c>
      <c r="G395" s="101" t="s">
        <v>723</v>
      </c>
      <c r="H395" s="101" t="s">
        <v>6367</v>
      </c>
      <c r="I395" s="101" t="s">
        <v>6368</v>
      </c>
      <c r="J395" s="128">
        <v>448310</v>
      </c>
      <c r="K395" s="101" t="s">
        <v>6333</v>
      </c>
      <c r="L395" s="102">
        <v>43282</v>
      </c>
      <c r="M395" s="102">
        <v>43830</v>
      </c>
      <c r="N395" s="101" t="s">
        <v>6332</v>
      </c>
      <c r="O395" s="101" t="s">
        <v>6602</v>
      </c>
    </row>
    <row r="396" spans="1:15" s="97" customFormat="1" x14ac:dyDescent="0.25">
      <c r="A396" s="97" t="s">
        <v>344</v>
      </c>
      <c r="B396" s="104" t="str">
        <f t="shared" si="6"/>
        <v>P044012102889</v>
      </c>
      <c r="C396" s="101" t="s">
        <v>6683</v>
      </c>
      <c r="D396" s="101" t="s">
        <v>6684</v>
      </c>
      <c r="E396" s="103">
        <v>63.88</v>
      </c>
      <c r="F396" s="101" t="s">
        <v>2446</v>
      </c>
      <c r="G396" s="101" t="s">
        <v>2447</v>
      </c>
      <c r="H396" s="101" t="s">
        <v>6415</v>
      </c>
      <c r="I396" s="101" t="s">
        <v>6416</v>
      </c>
      <c r="J396" s="128"/>
      <c r="K396" s="101" t="s">
        <v>6332</v>
      </c>
      <c r="L396" s="102">
        <v>42248</v>
      </c>
      <c r="M396" s="102">
        <v>43830</v>
      </c>
      <c r="N396" s="101" t="s">
        <v>6332</v>
      </c>
      <c r="O396" s="101" t="s">
        <v>6602</v>
      </c>
    </row>
    <row r="397" spans="1:15" s="97" customFormat="1" x14ac:dyDescent="0.25">
      <c r="A397" s="97" t="s">
        <v>344</v>
      </c>
      <c r="B397" s="104" t="str">
        <f t="shared" si="6"/>
        <v>P044012103307</v>
      </c>
      <c r="C397" s="101" t="s">
        <v>6683</v>
      </c>
      <c r="D397" s="101" t="s">
        <v>6684</v>
      </c>
      <c r="E397" s="103">
        <v>54.57</v>
      </c>
      <c r="F397" s="101" t="s">
        <v>2856</v>
      </c>
      <c r="G397" s="101" t="s">
        <v>2857</v>
      </c>
      <c r="H397" s="101" t="s">
        <v>6488</v>
      </c>
      <c r="I397" s="101" t="s">
        <v>6489</v>
      </c>
      <c r="J397" s="128">
        <v>438510</v>
      </c>
      <c r="K397" s="101" t="s">
        <v>6333</v>
      </c>
      <c r="L397" s="102">
        <v>42248</v>
      </c>
      <c r="M397" s="102">
        <v>43830</v>
      </c>
      <c r="N397" s="101" t="s">
        <v>6332</v>
      </c>
      <c r="O397" s="101" t="s">
        <v>6602</v>
      </c>
    </row>
    <row r="398" spans="1:15" s="97" customFormat="1" x14ac:dyDescent="0.25">
      <c r="A398" s="97" t="s">
        <v>344</v>
      </c>
      <c r="B398" s="104" t="str">
        <f t="shared" si="6"/>
        <v>P044012103388</v>
      </c>
      <c r="C398" s="101" t="s">
        <v>6683</v>
      </c>
      <c r="D398" s="101" t="s">
        <v>6684</v>
      </c>
      <c r="E398" s="103">
        <v>45.81</v>
      </c>
      <c r="F398" s="101" t="s">
        <v>2934</v>
      </c>
      <c r="G398" s="101" t="s">
        <v>2935</v>
      </c>
      <c r="H398" s="101" t="s">
        <v>6679</v>
      </c>
      <c r="I398" s="101" t="s">
        <v>6680</v>
      </c>
      <c r="J398" s="128"/>
      <c r="K398" s="101" t="s">
        <v>6332</v>
      </c>
      <c r="L398" s="102">
        <v>42248</v>
      </c>
      <c r="M398" s="102">
        <v>43830</v>
      </c>
      <c r="N398" s="101" t="s">
        <v>6332</v>
      </c>
      <c r="O398" s="101" t="s">
        <v>6602</v>
      </c>
    </row>
    <row r="399" spans="1:15" s="97" customFormat="1" x14ac:dyDescent="0.25">
      <c r="A399" s="97" t="s">
        <v>344</v>
      </c>
      <c r="B399" s="104" t="str">
        <f t="shared" si="6"/>
        <v>P044012104856</v>
      </c>
      <c r="C399" s="101" t="s">
        <v>6683</v>
      </c>
      <c r="D399" s="101" t="s">
        <v>6684</v>
      </c>
      <c r="E399" s="103">
        <v>44.87</v>
      </c>
      <c r="F399" s="101" t="s">
        <v>4050</v>
      </c>
      <c r="G399" s="101" t="s">
        <v>4051</v>
      </c>
      <c r="H399" s="101" t="s">
        <v>6541</v>
      </c>
      <c r="I399" s="101" t="s">
        <v>6542</v>
      </c>
      <c r="J399" s="128">
        <v>448210</v>
      </c>
      <c r="K399" s="101" t="s">
        <v>6333</v>
      </c>
      <c r="L399" s="102">
        <v>42248</v>
      </c>
      <c r="M399" s="102">
        <v>43830</v>
      </c>
      <c r="N399" s="101" t="s">
        <v>6332</v>
      </c>
      <c r="O399" s="101" t="s">
        <v>6602</v>
      </c>
    </row>
    <row r="400" spans="1:15" s="97" customFormat="1" x14ac:dyDescent="0.25">
      <c r="A400" s="97" t="s">
        <v>344</v>
      </c>
      <c r="B400" s="104" t="str">
        <f t="shared" si="6"/>
        <v>P044012105156</v>
      </c>
      <c r="C400" s="101" t="s">
        <v>6683</v>
      </c>
      <c r="D400" s="101" t="s">
        <v>6684</v>
      </c>
      <c r="E400" s="103">
        <v>53.99</v>
      </c>
      <c r="F400" s="101" t="s">
        <v>4152</v>
      </c>
      <c r="G400" s="101" t="s">
        <v>4153</v>
      </c>
      <c r="H400" s="101" t="s">
        <v>6681</v>
      </c>
      <c r="I400" s="101" t="s">
        <v>6682</v>
      </c>
      <c r="J400" s="128">
        <v>448210</v>
      </c>
      <c r="K400" s="101" t="s">
        <v>6333</v>
      </c>
      <c r="L400" s="102">
        <v>42248</v>
      </c>
      <c r="M400" s="102">
        <v>43830</v>
      </c>
      <c r="N400" s="101" t="s">
        <v>6332</v>
      </c>
      <c r="O400" s="101" t="s">
        <v>6602</v>
      </c>
    </row>
    <row r="401" spans="1:15" s="97" customFormat="1" x14ac:dyDescent="0.25">
      <c r="A401" s="97" t="s">
        <v>344</v>
      </c>
      <c r="B401" s="104" t="str">
        <f t="shared" si="6"/>
        <v>P044012400010959</v>
      </c>
      <c r="C401" s="101" t="s">
        <v>6683</v>
      </c>
      <c r="D401" s="101" t="s">
        <v>6684</v>
      </c>
      <c r="E401" s="103">
        <v>52.24</v>
      </c>
      <c r="F401" s="101" t="s">
        <v>6123</v>
      </c>
      <c r="G401" s="101" t="s">
        <v>6124</v>
      </c>
      <c r="H401" s="101" t="s">
        <v>6639</v>
      </c>
      <c r="I401" s="101" t="s">
        <v>6640</v>
      </c>
      <c r="J401" s="128">
        <v>448300</v>
      </c>
      <c r="K401" s="101" t="s">
        <v>6333</v>
      </c>
      <c r="L401" s="102">
        <v>43466</v>
      </c>
      <c r="M401" s="102">
        <v>43830</v>
      </c>
      <c r="N401" s="101" t="s">
        <v>6332</v>
      </c>
      <c r="O401" s="101" t="s">
        <v>6602</v>
      </c>
    </row>
    <row r="402" spans="1:15" s="97" customFormat="1" x14ac:dyDescent="0.25">
      <c r="A402" s="97" t="s">
        <v>344</v>
      </c>
      <c r="B402" s="104" t="str">
        <f t="shared" si="6"/>
        <v>P044014100540</v>
      </c>
      <c r="C402" s="101" t="s">
        <v>6685</v>
      </c>
      <c r="D402" s="101" t="s">
        <v>6686</v>
      </c>
      <c r="E402" s="103">
        <v>60.86</v>
      </c>
      <c r="F402" s="101" t="s">
        <v>722</v>
      </c>
      <c r="G402" s="101" t="s">
        <v>723</v>
      </c>
      <c r="H402" s="101" t="s">
        <v>6367</v>
      </c>
      <c r="I402" s="101" t="s">
        <v>6368</v>
      </c>
      <c r="J402" s="128">
        <v>448310</v>
      </c>
      <c r="K402" s="101" t="s">
        <v>6333</v>
      </c>
      <c r="L402" s="102">
        <v>43282</v>
      </c>
      <c r="M402" s="102">
        <v>43499</v>
      </c>
      <c r="N402" s="101" t="s">
        <v>6332</v>
      </c>
      <c r="O402" s="101" t="s">
        <v>6602</v>
      </c>
    </row>
    <row r="403" spans="1:15" s="97" customFormat="1" x14ac:dyDescent="0.25">
      <c r="A403" s="97" t="s">
        <v>344</v>
      </c>
      <c r="B403" s="104" t="str">
        <f t="shared" si="6"/>
        <v>P044014101212</v>
      </c>
      <c r="C403" s="101" t="s">
        <v>6685</v>
      </c>
      <c r="D403" s="101" t="s">
        <v>6686</v>
      </c>
      <c r="E403" s="103">
        <v>60.42</v>
      </c>
      <c r="F403" s="101" t="s">
        <v>1178</v>
      </c>
      <c r="G403" s="101" t="s">
        <v>1179</v>
      </c>
      <c r="H403" s="101" t="s">
        <v>6681</v>
      </c>
      <c r="I403" s="101" t="s">
        <v>6682</v>
      </c>
      <c r="J403" s="128">
        <v>448210</v>
      </c>
      <c r="K403" s="101" t="s">
        <v>6333</v>
      </c>
      <c r="L403" s="102">
        <v>42614</v>
      </c>
      <c r="M403" s="102">
        <v>43499</v>
      </c>
      <c r="N403" s="101" t="s">
        <v>6332</v>
      </c>
      <c r="O403" s="101" t="s">
        <v>6602</v>
      </c>
    </row>
    <row r="404" spans="1:15" s="97" customFormat="1" x14ac:dyDescent="0.25">
      <c r="A404" s="97" t="s">
        <v>344</v>
      </c>
      <c r="B404" s="104" t="str">
        <f t="shared" si="6"/>
        <v>P044014103307</v>
      </c>
      <c r="C404" s="101" t="s">
        <v>6685</v>
      </c>
      <c r="D404" s="101" t="s">
        <v>6686</v>
      </c>
      <c r="E404" s="103">
        <v>54.57</v>
      </c>
      <c r="F404" s="101" t="s">
        <v>2856</v>
      </c>
      <c r="G404" s="101" t="s">
        <v>2857</v>
      </c>
      <c r="H404" s="101" t="s">
        <v>6488</v>
      </c>
      <c r="I404" s="101" t="s">
        <v>6489</v>
      </c>
      <c r="J404" s="128">
        <v>438510</v>
      </c>
      <c r="K404" s="101" t="s">
        <v>6333</v>
      </c>
      <c r="L404" s="102">
        <v>42614</v>
      </c>
      <c r="M404" s="102">
        <v>43499</v>
      </c>
      <c r="N404" s="101" t="s">
        <v>6332</v>
      </c>
      <c r="O404" s="101" t="s">
        <v>6602</v>
      </c>
    </row>
    <row r="405" spans="1:15" s="97" customFormat="1" x14ac:dyDescent="0.25">
      <c r="A405" s="97" t="s">
        <v>344</v>
      </c>
      <c r="B405" s="104" t="str">
        <f t="shared" si="6"/>
        <v>P044014103767</v>
      </c>
      <c r="C405" s="101" t="s">
        <v>6685</v>
      </c>
      <c r="D405" s="101" t="s">
        <v>6686</v>
      </c>
      <c r="E405" s="103">
        <v>46.68</v>
      </c>
      <c r="F405" s="101" t="s">
        <v>3236</v>
      </c>
      <c r="G405" s="101" t="s">
        <v>3237</v>
      </c>
      <c r="H405" s="101" t="s">
        <v>6374</v>
      </c>
      <c r="I405" s="101" t="s">
        <v>6375</v>
      </c>
      <c r="J405" s="128"/>
      <c r="K405" s="101" t="s">
        <v>6332</v>
      </c>
      <c r="L405" s="102">
        <v>43493</v>
      </c>
      <c r="M405" s="102">
        <v>43590</v>
      </c>
      <c r="N405" s="101" t="s">
        <v>6332</v>
      </c>
      <c r="O405" s="101" t="s">
        <v>6602</v>
      </c>
    </row>
    <row r="406" spans="1:15" s="97" customFormat="1" x14ac:dyDescent="0.25">
      <c r="A406" s="97" t="s">
        <v>344</v>
      </c>
      <c r="B406" s="104" t="str">
        <f t="shared" si="6"/>
        <v>P044014104856</v>
      </c>
      <c r="C406" s="101" t="s">
        <v>6685</v>
      </c>
      <c r="D406" s="101" t="s">
        <v>6686</v>
      </c>
      <c r="E406" s="103">
        <v>44.87</v>
      </c>
      <c r="F406" s="101" t="s">
        <v>4050</v>
      </c>
      <c r="G406" s="101" t="s">
        <v>4051</v>
      </c>
      <c r="H406" s="101" t="s">
        <v>6541</v>
      </c>
      <c r="I406" s="101" t="s">
        <v>6542</v>
      </c>
      <c r="J406" s="128">
        <v>448210</v>
      </c>
      <c r="K406" s="101" t="s">
        <v>6333</v>
      </c>
      <c r="L406" s="102">
        <v>42614</v>
      </c>
      <c r="M406" s="102">
        <v>43499</v>
      </c>
      <c r="N406" s="101" t="s">
        <v>6332</v>
      </c>
      <c r="O406" s="101" t="s">
        <v>6602</v>
      </c>
    </row>
    <row r="407" spans="1:15" s="97" customFormat="1" x14ac:dyDescent="0.25">
      <c r="A407" s="97" t="s">
        <v>344</v>
      </c>
      <c r="B407" s="104" t="str">
        <f t="shared" si="6"/>
        <v>P044014105156</v>
      </c>
      <c r="C407" s="101" t="s">
        <v>6685</v>
      </c>
      <c r="D407" s="101" t="s">
        <v>6686</v>
      </c>
      <c r="E407" s="103">
        <v>53.99</v>
      </c>
      <c r="F407" s="101" t="s">
        <v>4152</v>
      </c>
      <c r="G407" s="101" t="s">
        <v>4153</v>
      </c>
      <c r="H407" s="101" t="s">
        <v>6681</v>
      </c>
      <c r="I407" s="101" t="s">
        <v>6682</v>
      </c>
      <c r="J407" s="128">
        <v>448210</v>
      </c>
      <c r="K407" s="101" t="s">
        <v>6333</v>
      </c>
      <c r="L407" s="102">
        <v>42614</v>
      </c>
      <c r="M407" s="102">
        <v>43590</v>
      </c>
      <c r="N407" s="101" t="s">
        <v>6332</v>
      </c>
      <c r="O407" s="101" t="s">
        <v>6602</v>
      </c>
    </row>
    <row r="408" spans="1:15" s="97" customFormat="1" x14ac:dyDescent="0.25">
      <c r="A408" s="97" t="s">
        <v>344</v>
      </c>
      <c r="B408" s="104" t="str">
        <f t="shared" si="6"/>
        <v>P044014106864</v>
      </c>
      <c r="C408" s="101" t="s">
        <v>6685</v>
      </c>
      <c r="D408" s="101" t="s">
        <v>6686</v>
      </c>
      <c r="E408" s="103">
        <v>45.56</v>
      </c>
      <c r="F408" s="101" t="s">
        <v>5036</v>
      </c>
      <c r="G408" s="101" t="s">
        <v>5037</v>
      </c>
      <c r="H408" s="101" t="s">
        <v>6681</v>
      </c>
      <c r="I408" s="101" t="s">
        <v>6682</v>
      </c>
      <c r="J408" s="128">
        <v>448210</v>
      </c>
      <c r="K408" s="101" t="s">
        <v>6333</v>
      </c>
      <c r="L408" s="102">
        <v>43191</v>
      </c>
      <c r="M408" s="102">
        <v>43499</v>
      </c>
      <c r="N408" s="101" t="s">
        <v>6332</v>
      </c>
      <c r="O408" s="101" t="s">
        <v>6602</v>
      </c>
    </row>
    <row r="409" spans="1:15" s="97" customFormat="1" x14ac:dyDescent="0.25">
      <c r="A409" s="97" t="s">
        <v>344</v>
      </c>
      <c r="B409" s="104" t="str">
        <f t="shared" si="6"/>
        <v>P044014400010959</v>
      </c>
      <c r="C409" s="101" t="s">
        <v>6685</v>
      </c>
      <c r="D409" s="101" t="s">
        <v>6686</v>
      </c>
      <c r="E409" s="103">
        <v>52.24</v>
      </c>
      <c r="F409" s="101" t="s">
        <v>6123</v>
      </c>
      <c r="G409" s="101" t="s">
        <v>6124</v>
      </c>
      <c r="H409" s="101" t="s">
        <v>6639</v>
      </c>
      <c r="I409" s="101" t="s">
        <v>6640</v>
      </c>
      <c r="J409" s="128">
        <v>448300</v>
      </c>
      <c r="K409" s="101" t="s">
        <v>6333</v>
      </c>
      <c r="L409" s="102">
        <v>43465</v>
      </c>
      <c r="M409" s="102">
        <v>43499</v>
      </c>
      <c r="N409" s="101" t="s">
        <v>6332</v>
      </c>
      <c r="O409" s="101" t="s">
        <v>6602</v>
      </c>
    </row>
    <row r="410" spans="1:15" s="97" customFormat="1" x14ac:dyDescent="0.25">
      <c r="A410" s="97" t="s">
        <v>344</v>
      </c>
      <c r="B410" s="104" t="str">
        <f t="shared" si="6"/>
        <v>P044021101266</v>
      </c>
      <c r="C410" s="101" t="s">
        <v>6687</v>
      </c>
      <c r="D410" s="101" t="s">
        <v>6688</v>
      </c>
      <c r="E410" s="103">
        <v>53.5</v>
      </c>
      <c r="F410" s="101" t="s">
        <v>1214</v>
      </c>
      <c r="G410" s="101" t="s">
        <v>1215</v>
      </c>
      <c r="H410" s="101" t="s">
        <v>6411</v>
      </c>
      <c r="I410" s="101" t="s">
        <v>6412</v>
      </c>
      <c r="J410" s="128">
        <v>448410</v>
      </c>
      <c r="K410" s="101" t="s">
        <v>6333</v>
      </c>
      <c r="L410" s="102">
        <v>42522</v>
      </c>
      <c r="M410" s="102">
        <v>43618</v>
      </c>
      <c r="N410" s="101" t="s">
        <v>6332</v>
      </c>
      <c r="O410" s="101" t="s">
        <v>6602</v>
      </c>
    </row>
    <row r="411" spans="1:15" s="97" customFormat="1" x14ac:dyDescent="0.25">
      <c r="A411" s="97" t="s">
        <v>344</v>
      </c>
      <c r="B411" s="104" t="str">
        <f t="shared" si="6"/>
        <v>P044021101763</v>
      </c>
      <c r="C411" s="101" t="s">
        <v>6687</v>
      </c>
      <c r="D411" s="101" t="s">
        <v>6688</v>
      </c>
      <c r="E411" s="103">
        <v>53.15</v>
      </c>
      <c r="F411" s="101" t="s">
        <v>1640</v>
      </c>
      <c r="G411" s="101" t="s">
        <v>1641</v>
      </c>
      <c r="H411" s="101" t="s">
        <v>6494</v>
      </c>
      <c r="I411" s="101" t="s">
        <v>6495</v>
      </c>
      <c r="J411" s="128">
        <v>442100</v>
      </c>
      <c r="K411" s="101" t="s">
        <v>6333</v>
      </c>
      <c r="L411" s="102">
        <v>43192</v>
      </c>
      <c r="M411" s="102">
        <v>43618</v>
      </c>
      <c r="N411" s="101" t="s">
        <v>6332</v>
      </c>
      <c r="O411" s="101" t="s">
        <v>6602</v>
      </c>
    </row>
    <row r="412" spans="1:15" s="97" customFormat="1" x14ac:dyDescent="0.25">
      <c r="A412" s="97" t="s">
        <v>344</v>
      </c>
      <c r="B412" s="104" t="str">
        <f t="shared" si="6"/>
        <v>P044021101770</v>
      </c>
      <c r="C412" s="101" t="s">
        <v>6687</v>
      </c>
      <c r="D412" s="101" t="s">
        <v>6688</v>
      </c>
      <c r="E412" s="103">
        <v>47.36</v>
      </c>
      <c r="F412" s="101" t="s">
        <v>1644</v>
      </c>
      <c r="G412" s="101" t="s">
        <v>1645</v>
      </c>
      <c r="H412" s="101" t="s">
        <v>6411</v>
      </c>
      <c r="I412" s="101" t="s">
        <v>6412</v>
      </c>
      <c r="J412" s="128">
        <v>448410</v>
      </c>
      <c r="K412" s="101" t="s">
        <v>6333</v>
      </c>
      <c r="L412" s="102">
        <v>42522</v>
      </c>
      <c r="M412" s="102">
        <v>43618</v>
      </c>
      <c r="N412" s="101" t="s">
        <v>6332</v>
      </c>
      <c r="O412" s="101" t="s">
        <v>6602</v>
      </c>
    </row>
    <row r="413" spans="1:15" s="97" customFormat="1" x14ac:dyDescent="0.25">
      <c r="A413" s="97" t="s">
        <v>344</v>
      </c>
      <c r="B413" s="104" t="str">
        <f t="shared" si="6"/>
        <v>P044021102036</v>
      </c>
      <c r="C413" s="101" t="s">
        <v>6687</v>
      </c>
      <c r="D413" s="101" t="s">
        <v>6688</v>
      </c>
      <c r="E413" s="103">
        <v>60.06</v>
      </c>
      <c r="F413" s="101" t="s">
        <v>1836</v>
      </c>
      <c r="G413" s="101" t="s">
        <v>1837</v>
      </c>
      <c r="H413" s="101" t="s">
        <v>6411</v>
      </c>
      <c r="I413" s="101" t="s">
        <v>6412</v>
      </c>
      <c r="J413" s="128">
        <v>448410</v>
      </c>
      <c r="K413" s="101" t="s">
        <v>6333</v>
      </c>
      <c r="L413" s="102">
        <v>42522</v>
      </c>
      <c r="M413" s="102">
        <v>43618</v>
      </c>
      <c r="N413" s="101" t="s">
        <v>6332</v>
      </c>
      <c r="O413" s="101" t="s">
        <v>6602</v>
      </c>
    </row>
    <row r="414" spans="1:15" s="97" customFormat="1" x14ac:dyDescent="0.25">
      <c r="A414" s="97" t="s">
        <v>344</v>
      </c>
      <c r="B414" s="104" t="str">
        <f t="shared" si="6"/>
        <v>P044021102075</v>
      </c>
      <c r="C414" s="101" t="s">
        <v>6687</v>
      </c>
      <c r="D414" s="101" t="s">
        <v>6688</v>
      </c>
      <c r="E414" s="103">
        <v>59.91</v>
      </c>
      <c r="F414" s="101" t="s">
        <v>1860</v>
      </c>
      <c r="G414" s="101" t="s">
        <v>1861</v>
      </c>
      <c r="H414" s="101" t="s">
        <v>6411</v>
      </c>
      <c r="I414" s="101" t="s">
        <v>6412</v>
      </c>
      <c r="J414" s="128">
        <v>448410</v>
      </c>
      <c r="K414" s="101" t="s">
        <v>6333</v>
      </c>
      <c r="L414" s="102">
        <v>42522</v>
      </c>
      <c r="M414" s="102">
        <v>43618</v>
      </c>
      <c r="N414" s="101" t="s">
        <v>6332</v>
      </c>
      <c r="O414" s="101" t="s">
        <v>6602</v>
      </c>
    </row>
    <row r="415" spans="1:15" s="97" customFormat="1" x14ac:dyDescent="0.25">
      <c r="A415" s="97" t="s">
        <v>344</v>
      </c>
      <c r="B415" s="104" t="str">
        <f t="shared" si="6"/>
        <v>P044021102315</v>
      </c>
      <c r="C415" s="101" t="s">
        <v>6687</v>
      </c>
      <c r="D415" s="101" t="s">
        <v>6688</v>
      </c>
      <c r="E415" s="103">
        <v>60.58</v>
      </c>
      <c r="F415" s="101" t="s">
        <v>2028</v>
      </c>
      <c r="G415" s="101" t="s">
        <v>2029</v>
      </c>
      <c r="H415" s="101" t="s">
        <v>6411</v>
      </c>
      <c r="I415" s="101" t="s">
        <v>6412</v>
      </c>
      <c r="J415" s="128">
        <v>448410</v>
      </c>
      <c r="K415" s="101" t="s">
        <v>6333</v>
      </c>
      <c r="L415" s="102">
        <v>42522</v>
      </c>
      <c r="M415" s="102">
        <v>43618</v>
      </c>
      <c r="N415" s="101" t="s">
        <v>6332</v>
      </c>
      <c r="O415" s="101" t="s">
        <v>6602</v>
      </c>
    </row>
    <row r="416" spans="1:15" s="97" customFormat="1" x14ac:dyDescent="0.25">
      <c r="A416" s="97" t="s">
        <v>344</v>
      </c>
      <c r="B416" s="104" t="str">
        <f t="shared" si="6"/>
        <v>P044021102921</v>
      </c>
      <c r="C416" s="101" t="s">
        <v>6687</v>
      </c>
      <c r="D416" s="101" t="s">
        <v>6688</v>
      </c>
      <c r="E416" s="103">
        <v>60.8</v>
      </c>
      <c r="F416" s="101" t="s">
        <v>2466</v>
      </c>
      <c r="G416" s="101" t="s">
        <v>2467</v>
      </c>
      <c r="H416" s="101" t="s">
        <v>6543</v>
      </c>
      <c r="I416" s="101" t="s">
        <v>6544</v>
      </c>
      <c r="J416" s="128">
        <v>448410</v>
      </c>
      <c r="K416" s="101" t="s">
        <v>6333</v>
      </c>
      <c r="L416" s="102">
        <v>42522</v>
      </c>
      <c r="M416" s="102">
        <v>43618</v>
      </c>
      <c r="N416" s="101" t="s">
        <v>6332</v>
      </c>
      <c r="O416" s="101" t="s">
        <v>6602</v>
      </c>
    </row>
    <row r="417" spans="1:15" s="97" customFormat="1" x14ac:dyDescent="0.25">
      <c r="A417" s="97" t="s">
        <v>344</v>
      </c>
      <c r="B417" s="104" t="str">
        <f t="shared" si="6"/>
        <v>P044021103052</v>
      </c>
      <c r="C417" s="101" t="s">
        <v>6687</v>
      </c>
      <c r="D417" s="101" t="s">
        <v>6688</v>
      </c>
      <c r="E417" s="103">
        <v>53.81</v>
      </c>
      <c r="F417" s="101" t="s">
        <v>2598</v>
      </c>
      <c r="G417" s="101" t="s">
        <v>2599</v>
      </c>
      <c r="H417" s="101" t="s">
        <v>6543</v>
      </c>
      <c r="I417" s="101" t="s">
        <v>6544</v>
      </c>
      <c r="J417" s="128">
        <v>448410</v>
      </c>
      <c r="K417" s="101" t="s">
        <v>6333</v>
      </c>
      <c r="L417" s="102">
        <v>42522</v>
      </c>
      <c r="M417" s="102">
        <v>43618</v>
      </c>
      <c r="N417" s="101" t="s">
        <v>6332</v>
      </c>
      <c r="O417" s="101" t="s">
        <v>6602</v>
      </c>
    </row>
    <row r="418" spans="1:15" s="97" customFormat="1" x14ac:dyDescent="0.25">
      <c r="A418" s="97" t="s">
        <v>344</v>
      </c>
      <c r="B418" s="104" t="str">
        <f t="shared" si="6"/>
        <v>P044021104749</v>
      </c>
      <c r="C418" s="101" t="s">
        <v>6687</v>
      </c>
      <c r="D418" s="101" t="s">
        <v>6688</v>
      </c>
      <c r="E418" s="103">
        <v>61.72</v>
      </c>
      <c r="F418" s="101" t="s">
        <v>3942</v>
      </c>
      <c r="G418" s="101" t="s">
        <v>3943</v>
      </c>
      <c r="H418" s="101" t="s">
        <v>6411</v>
      </c>
      <c r="I418" s="101" t="s">
        <v>6412</v>
      </c>
      <c r="J418" s="128"/>
      <c r="K418" s="101" t="s">
        <v>6332</v>
      </c>
      <c r="L418" s="102">
        <v>42522</v>
      </c>
      <c r="M418" s="102">
        <v>43618</v>
      </c>
      <c r="N418" s="101" t="s">
        <v>6332</v>
      </c>
      <c r="O418" s="101" t="s">
        <v>6602</v>
      </c>
    </row>
    <row r="419" spans="1:15" s="97" customFormat="1" x14ac:dyDescent="0.25">
      <c r="A419" s="97" t="s">
        <v>344</v>
      </c>
      <c r="B419" s="104" t="str">
        <f t="shared" si="6"/>
        <v>P044022101266</v>
      </c>
      <c r="C419" s="101" t="s">
        <v>6689</v>
      </c>
      <c r="D419" s="101" t="s">
        <v>6690</v>
      </c>
      <c r="E419" s="103">
        <v>53.5</v>
      </c>
      <c r="F419" s="101" t="s">
        <v>1214</v>
      </c>
      <c r="G419" s="101" t="s">
        <v>1215</v>
      </c>
      <c r="H419" s="101" t="s">
        <v>6411</v>
      </c>
      <c r="I419" s="101" t="s">
        <v>6412</v>
      </c>
      <c r="J419" s="128">
        <v>448410</v>
      </c>
      <c r="K419" s="101" t="s">
        <v>6333</v>
      </c>
      <c r="L419" s="102">
        <v>42522</v>
      </c>
      <c r="M419" s="102">
        <v>43982</v>
      </c>
      <c r="N419" s="101" t="s">
        <v>6332</v>
      </c>
      <c r="O419" s="101" t="s">
        <v>391</v>
      </c>
    </row>
    <row r="420" spans="1:15" s="97" customFormat="1" x14ac:dyDescent="0.25">
      <c r="A420" s="97" t="s">
        <v>344</v>
      </c>
      <c r="B420" s="104" t="str">
        <f t="shared" si="6"/>
        <v>P044022101763</v>
      </c>
      <c r="C420" s="101" t="s">
        <v>6689</v>
      </c>
      <c r="D420" s="101" t="s">
        <v>6690</v>
      </c>
      <c r="E420" s="103">
        <v>53.15</v>
      </c>
      <c r="F420" s="101" t="s">
        <v>1640</v>
      </c>
      <c r="G420" s="101" t="s">
        <v>1641</v>
      </c>
      <c r="H420" s="101" t="s">
        <v>6494</v>
      </c>
      <c r="I420" s="101" t="s">
        <v>6495</v>
      </c>
      <c r="J420" s="128">
        <v>442100</v>
      </c>
      <c r="K420" s="101" t="s">
        <v>6333</v>
      </c>
      <c r="L420" s="102">
        <v>43192</v>
      </c>
      <c r="M420" s="102">
        <v>43739</v>
      </c>
      <c r="N420" s="101" t="s">
        <v>6332</v>
      </c>
      <c r="O420" s="101" t="s">
        <v>391</v>
      </c>
    </row>
    <row r="421" spans="1:15" s="97" customFormat="1" x14ac:dyDescent="0.25">
      <c r="A421" s="97" t="s">
        <v>344</v>
      </c>
      <c r="B421" s="104" t="str">
        <f t="shared" si="6"/>
        <v>P044022102199</v>
      </c>
      <c r="C421" s="101" t="s">
        <v>6689</v>
      </c>
      <c r="D421" s="101" t="s">
        <v>6690</v>
      </c>
      <c r="E421" s="103">
        <v>53.15</v>
      </c>
      <c r="F421" s="101" t="s">
        <v>1948</v>
      </c>
      <c r="G421" s="101" t="s">
        <v>1949</v>
      </c>
      <c r="H421" s="101" t="s">
        <v>6541</v>
      </c>
      <c r="I421" s="101" t="s">
        <v>6542</v>
      </c>
      <c r="J421" s="128">
        <v>448410</v>
      </c>
      <c r="K421" s="101" t="s">
        <v>6333</v>
      </c>
      <c r="L421" s="102">
        <v>42522</v>
      </c>
      <c r="M421" s="102">
        <v>43982</v>
      </c>
      <c r="N421" s="101" t="s">
        <v>6332</v>
      </c>
      <c r="O421" s="101" t="s">
        <v>391</v>
      </c>
    </row>
    <row r="422" spans="1:15" s="97" customFormat="1" x14ac:dyDescent="0.25">
      <c r="A422" s="97" t="s">
        <v>344</v>
      </c>
      <c r="B422" s="104" t="str">
        <f t="shared" si="6"/>
        <v>P044022102306</v>
      </c>
      <c r="C422" s="101" t="s">
        <v>6689</v>
      </c>
      <c r="D422" s="101" t="s">
        <v>6690</v>
      </c>
      <c r="E422" s="103">
        <v>42.66</v>
      </c>
      <c r="F422" s="101" t="s">
        <v>2018</v>
      </c>
      <c r="G422" s="101" t="s">
        <v>2019</v>
      </c>
      <c r="H422" s="101" t="s">
        <v>6543</v>
      </c>
      <c r="I422" s="101" t="s">
        <v>6544</v>
      </c>
      <c r="J422" s="128">
        <v>448410</v>
      </c>
      <c r="K422" s="101" t="s">
        <v>6333</v>
      </c>
      <c r="L422" s="102">
        <v>42522</v>
      </c>
      <c r="M422" s="102">
        <v>43982</v>
      </c>
      <c r="N422" s="101" t="s">
        <v>6332</v>
      </c>
      <c r="O422" s="101" t="s">
        <v>391</v>
      </c>
    </row>
    <row r="423" spans="1:15" s="97" customFormat="1" x14ac:dyDescent="0.25">
      <c r="A423" s="97" t="s">
        <v>344</v>
      </c>
      <c r="B423" s="104" t="str">
        <f t="shared" si="6"/>
        <v>P044022102397</v>
      </c>
      <c r="C423" s="101" t="s">
        <v>6689</v>
      </c>
      <c r="D423" s="101" t="s">
        <v>6690</v>
      </c>
      <c r="E423" s="103">
        <v>62.27</v>
      </c>
      <c r="F423" s="101" t="s">
        <v>2092</v>
      </c>
      <c r="G423" s="101" t="s">
        <v>2093</v>
      </c>
      <c r="H423" s="101" t="s">
        <v>6545</v>
      </c>
      <c r="I423" s="101" t="s">
        <v>6546</v>
      </c>
      <c r="J423" s="128">
        <v>448410</v>
      </c>
      <c r="K423" s="101" t="s">
        <v>6333</v>
      </c>
      <c r="L423" s="102">
        <v>42522</v>
      </c>
      <c r="M423" s="102">
        <v>43982</v>
      </c>
      <c r="N423" s="101" t="s">
        <v>6332</v>
      </c>
      <c r="O423" s="101" t="s">
        <v>391</v>
      </c>
    </row>
    <row r="424" spans="1:15" s="97" customFormat="1" x14ac:dyDescent="0.25">
      <c r="A424" s="97" t="s">
        <v>344</v>
      </c>
      <c r="B424" s="104" t="str">
        <f t="shared" si="6"/>
        <v>P044022102921</v>
      </c>
      <c r="C424" s="101" t="s">
        <v>6689</v>
      </c>
      <c r="D424" s="101" t="s">
        <v>6690</v>
      </c>
      <c r="E424" s="103">
        <v>60.8</v>
      </c>
      <c r="F424" s="101" t="s">
        <v>2466</v>
      </c>
      <c r="G424" s="101" t="s">
        <v>2467</v>
      </c>
      <c r="H424" s="101" t="s">
        <v>6543</v>
      </c>
      <c r="I424" s="101" t="s">
        <v>6544</v>
      </c>
      <c r="J424" s="128">
        <v>448410</v>
      </c>
      <c r="K424" s="101" t="s">
        <v>6333</v>
      </c>
      <c r="L424" s="102">
        <v>42522</v>
      </c>
      <c r="M424" s="102">
        <v>43739</v>
      </c>
      <c r="N424" s="101" t="s">
        <v>6332</v>
      </c>
      <c r="O424" s="101" t="s">
        <v>391</v>
      </c>
    </row>
    <row r="425" spans="1:15" s="97" customFormat="1" x14ac:dyDescent="0.25">
      <c r="A425" s="97" t="s">
        <v>344</v>
      </c>
      <c r="B425" s="104" t="str">
        <f t="shared" si="6"/>
        <v>P044022103052</v>
      </c>
      <c r="C425" s="101" t="s">
        <v>6689</v>
      </c>
      <c r="D425" s="101" t="s">
        <v>6690</v>
      </c>
      <c r="E425" s="103">
        <v>53.81</v>
      </c>
      <c r="F425" s="101" t="s">
        <v>2598</v>
      </c>
      <c r="G425" s="101" t="s">
        <v>2599</v>
      </c>
      <c r="H425" s="101" t="s">
        <v>6543</v>
      </c>
      <c r="I425" s="101" t="s">
        <v>6544</v>
      </c>
      <c r="J425" s="128">
        <v>448410</v>
      </c>
      <c r="K425" s="101" t="s">
        <v>6333</v>
      </c>
      <c r="L425" s="102">
        <v>42522</v>
      </c>
      <c r="M425" s="102">
        <v>43982</v>
      </c>
      <c r="N425" s="101" t="s">
        <v>6332</v>
      </c>
      <c r="O425" s="101" t="s">
        <v>391</v>
      </c>
    </row>
    <row r="426" spans="1:15" s="97" customFormat="1" x14ac:dyDescent="0.25">
      <c r="A426" s="97" t="s">
        <v>344</v>
      </c>
      <c r="B426" s="104" t="str">
        <f t="shared" si="6"/>
        <v>P044022106385</v>
      </c>
      <c r="C426" s="101" t="s">
        <v>6689</v>
      </c>
      <c r="D426" s="101" t="s">
        <v>6690</v>
      </c>
      <c r="E426" s="103">
        <v>54.21</v>
      </c>
      <c r="F426" s="101" t="s">
        <v>4776</v>
      </c>
      <c r="G426" s="101" t="s">
        <v>4777</v>
      </c>
      <c r="H426" s="101" t="s">
        <v>6545</v>
      </c>
      <c r="I426" s="101" t="s">
        <v>6546</v>
      </c>
      <c r="J426" s="128">
        <v>448410</v>
      </c>
      <c r="K426" s="101" t="s">
        <v>6333</v>
      </c>
      <c r="L426" s="102">
        <v>42522</v>
      </c>
      <c r="M426" s="102">
        <v>43982</v>
      </c>
      <c r="N426" s="101" t="s">
        <v>6332</v>
      </c>
      <c r="O426" s="101" t="s">
        <v>391</v>
      </c>
    </row>
    <row r="427" spans="1:15" s="97" customFormat="1" x14ac:dyDescent="0.25">
      <c r="A427" s="97" t="s">
        <v>344</v>
      </c>
      <c r="B427" s="104" t="str">
        <f t="shared" si="6"/>
        <v>P044022107675</v>
      </c>
      <c r="C427" s="101" t="s">
        <v>6689</v>
      </c>
      <c r="D427" s="101" t="s">
        <v>6690</v>
      </c>
      <c r="E427" s="103">
        <v>73.709999999999994</v>
      </c>
      <c r="F427" s="101" t="s">
        <v>5664</v>
      </c>
      <c r="G427" s="101" t="s">
        <v>5665</v>
      </c>
      <c r="H427" s="101" t="s">
        <v>6691</v>
      </c>
      <c r="I427" s="101" t="s">
        <v>6692</v>
      </c>
      <c r="J427" s="128"/>
      <c r="K427" s="101" t="s">
        <v>6332</v>
      </c>
      <c r="L427" s="102">
        <v>43710</v>
      </c>
      <c r="M427" s="102">
        <v>43982</v>
      </c>
      <c r="N427" s="101" t="s">
        <v>6333</v>
      </c>
      <c r="O427" s="101" t="s">
        <v>391</v>
      </c>
    </row>
    <row r="428" spans="1:15" s="97" customFormat="1" x14ac:dyDescent="0.25">
      <c r="A428" s="97" t="s">
        <v>344</v>
      </c>
      <c r="B428" s="104" t="str">
        <f t="shared" si="6"/>
        <v>P044023101266</v>
      </c>
      <c r="C428" s="101" t="s">
        <v>369</v>
      </c>
      <c r="D428" s="101" t="s">
        <v>6693</v>
      </c>
      <c r="E428" s="103">
        <v>53.5</v>
      </c>
      <c r="F428" s="101" t="s">
        <v>1214</v>
      </c>
      <c r="G428" s="101" t="s">
        <v>1215</v>
      </c>
      <c r="H428" s="101" t="s">
        <v>6411</v>
      </c>
      <c r="I428" s="101" t="s">
        <v>6412</v>
      </c>
      <c r="J428" s="128">
        <v>448410</v>
      </c>
      <c r="K428" s="101" t="s">
        <v>6333</v>
      </c>
      <c r="L428" s="102">
        <v>42809</v>
      </c>
      <c r="M428" s="102">
        <v>44196</v>
      </c>
      <c r="N428" s="101" t="s">
        <v>6332</v>
      </c>
      <c r="O428" s="101" t="s">
        <v>352</v>
      </c>
    </row>
    <row r="429" spans="1:15" s="97" customFormat="1" x14ac:dyDescent="0.25">
      <c r="A429" s="97" t="s">
        <v>344</v>
      </c>
      <c r="B429" s="104" t="str">
        <f t="shared" si="6"/>
        <v>P044023101763</v>
      </c>
      <c r="C429" s="101" t="s">
        <v>369</v>
      </c>
      <c r="D429" s="101" t="s">
        <v>6693</v>
      </c>
      <c r="E429" s="103">
        <v>53.15</v>
      </c>
      <c r="F429" s="101" t="s">
        <v>1640</v>
      </c>
      <c r="G429" s="101" t="s">
        <v>1641</v>
      </c>
      <c r="H429" s="101" t="s">
        <v>6494</v>
      </c>
      <c r="I429" s="101" t="s">
        <v>6495</v>
      </c>
      <c r="J429" s="128">
        <v>442100</v>
      </c>
      <c r="K429" s="101" t="s">
        <v>6333</v>
      </c>
      <c r="L429" s="102">
        <v>43192</v>
      </c>
      <c r="M429" s="102">
        <v>44196</v>
      </c>
      <c r="N429" s="101" t="s">
        <v>6332</v>
      </c>
      <c r="O429" s="101" t="s">
        <v>352</v>
      </c>
    </row>
    <row r="430" spans="1:15" s="97" customFormat="1" x14ac:dyDescent="0.25">
      <c r="A430" s="97" t="s">
        <v>344</v>
      </c>
      <c r="B430" s="104" t="str">
        <f t="shared" si="6"/>
        <v>P044023101770</v>
      </c>
      <c r="C430" s="101" t="s">
        <v>369</v>
      </c>
      <c r="D430" s="101" t="s">
        <v>6693</v>
      </c>
      <c r="E430" s="103">
        <v>47.36</v>
      </c>
      <c r="F430" s="101" t="s">
        <v>1644</v>
      </c>
      <c r="G430" s="101" t="s">
        <v>1645</v>
      </c>
      <c r="H430" s="101" t="s">
        <v>6411</v>
      </c>
      <c r="I430" s="101" t="s">
        <v>6412</v>
      </c>
      <c r="J430" s="128">
        <v>448410</v>
      </c>
      <c r="K430" s="101" t="s">
        <v>6333</v>
      </c>
      <c r="L430" s="102">
        <v>42809</v>
      </c>
      <c r="M430" s="102">
        <v>43646</v>
      </c>
      <c r="N430" s="101" t="s">
        <v>6332</v>
      </c>
      <c r="O430" s="101" t="s">
        <v>352</v>
      </c>
    </row>
    <row r="431" spans="1:15" s="97" customFormat="1" x14ac:dyDescent="0.25">
      <c r="A431" s="97" t="s">
        <v>344</v>
      </c>
      <c r="B431" s="104" t="str">
        <f t="shared" si="6"/>
        <v>P044023102315</v>
      </c>
      <c r="C431" s="101" t="s">
        <v>369</v>
      </c>
      <c r="D431" s="101" t="s">
        <v>6693</v>
      </c>
      <c r="E431" s="103">
        <v>60.58</v>
      </c>
      <c r="F431" s="101" t="s">
        <v>2028</v>
      </c>
      <c r="G431" s="101" t="s">
        <v>2029</v>
      </c>
      <c r="H431" s="101" t="s">
        <v>6411</v>
      </c>
      <c r="I431" s="101" t="s">
        <v>6412</v>
      </c>
      <c r="J431" s="128">
        <v>448410</v>
      </c>
      <c r="K431" s="101" t="s">
        <v>6333</v>
      </c>
      <c r="L431" s="102">
        <v>42809</v>
      </c>
      <c r="M431" s="102">
        <v>44196</v>
      </c>
      <c r="N431" s="101" t="s">
        <v>6332</v>
      </c>
      <c r="O431" s="101" t="s">
        <v>352</v>
      </c>
    </row>
    <row r="432" spans="1:15" s="97" customFormat="1" x14ac:dyDescent="0.25">
      <c r="A432" s="97" t="s">
        <v>344</v>
      </c>
      <c r="B432" s="104" t="str">
        <f t="shared" si="6"/>
        <v>P044023102921</v>
      </c>
      <c r="C432" s="101" t="s">
        <v>369</v>
      </c>
      <c r="D432" s="101" t="s">
        <v>6693</v>
      </c>
      <c r="E432" s="103">
        <v>60.8</v>
      </c>
      <c r="F432" s="101" t="s">
        <v>2466</v>
      </c>
      <c r="G432" s="101" t="s">
        <v>2467</v>
      </c>
      <c r="H432" s="101" t="s">
        <v>6543</v>
      </c>
      <c r="I432" s="101" t="s">
        <v>6544</v>
      </c>
      <c r="J432" s="128">
        <v>448410</v>
      </c>
      <c r="K432" s="101" t="s">
        <v>6333</v>
      </c>
      <c r="L432" s="102">
        <v>42809</v>
      </c>
      <c r="M432" s="102">
        <v>44196</v>
      </c>
      <c r="N432" s="101" t="s">
        <v>6332</v>
      </c>
      <c r="O432" s="101" t="s">
        <v>352</v>
      </c>
    </row>
    <row r="433" spans="1:15" s="97" customFormat="1" x14ac:dyDescent="0.25">
      <c r="A433" s="97" t="s">
        <v>344</v>
      </c>
      <c r="B433" s="104" t="str">
        <f t="shared" si="6"/>
        <v>P044023103755</v>
      </c>
      <c r="C433" s="101" t="s">
        <v>369</v>
      </c>
      <c r="D433" s="101" t="s">
        <v>6693</v>
      </c>
      <c r="E433" s="103">
        <v>45.26</v>
      </c>
      <c r="F433" s="101" t="s">
        <v>3230</v>
      </c>
      <c r="G433" s="101" t="s">
        <v>3231</v>
      </c>
      <c r="H433" s="101" t="s">
        <v>6543</v>
      </c>
      <c r="I433" s="101" t="s">
        <v>6544</v>
      </c>
      <c r="J433" s="128"/>
      <c r="K433" s="101" t="s">
        <v>6332</v>
      </c>
      <c r="L433" s="102">
        <v>43466</v>
      </c>
      <c r="M433" s="102">
        <v>44196</v>
      </c>
      <c r="N433" s="101" t="s">
        <v>6332</v>
      </c>
      <c r="O433" s="101" t="s">
        <v>352</v>
      </c>
    </row>
    <row r="434" spans="1:15" s="97" customFormat="1" x14ac:dyDescent="0.25">
      <c r="A434" s="97" t="s">
        <v>344</v>
      </c>
      <c r="B434" s="104" t="str">
        <f t="shared" si="6"/>
        <v>P044023103794</v>
      </c>
      <c r="C434" s="101" t="s">
        <v>369</v>
      </c>
      <c r="D434" s="101" t="s">
        <v>6693</v>
      </c>
      <c r="E434" s="103">
        <v>60.35</v>
      </c>
      <c r="F434" s="101" t="s">
        <v>3264</v>
      </c>
      <c r="G434" s="101" t="s">
        <v>3265</v>
      </c>
      <c r="H434" s="101" t="s">
        <v>6531</v>
      </c>
      <c r="I434" s="101" t="s">
        <v>6532</v>
      </c>
      <c r="J434" s="128">
        <v>448410</v>
      </c>
      <c r="K434" s="101" t="s">
        <v>6333</v>
      </c>
      <c r="L434" s="102">
        <v>43497</v>
      </c>
      <c r="M434" s="102">
        <v>44196</v>
      </c>
      <c r="N434" s="101" t="s">
        <v>6332</v>
      </c>
      <c r="O434" s="101" t="s">
        <v>352</v>
      </c>
    </row>
    <row r="435" spans="1:15" s="97" customFormat="1" x14ac:dyDescent="0.25">
      <c r="A435" s="97" t="s">
        <v>344</v>
      </c>
      <c r="B435" s="104" t="str">
        <f t="shared" si="6"/>
        <v>P044023104728</v>
      </c>
      <c r="C435" s="101" t="s">
        <v>369</v>
      </c>
      <c r="D435" s="101" t="s">
        <v>6693</v>
      </c>
      <c r="E435" s="103">
        <v>53.83</v>
      </c>
      <c r="F435" s="101" t="s">
        <v>3926</v>
      </c>
      <c r="G435" s="101" t="s">
        <v>3927</v>
      </c>
      <c r="H435" s="101" t="s">
        <v>6547</v>
      </c>
      <c r="I435" s="101" t="s">
        <v>6548</v>
      </c>
      <c r="J435" s="128">
        <v>448410</v>
      </c>
      <c r="K435" s="101" t="s">
        <v>6333</v>
      </c>
      <c r="L435" s="102">
        <v>42809</v>
      </c>
      <c r="M435" s="102">
        <v>43583</v>
      </c>
      <c r="N435" s="101" t="s">
        <v>6332</v>
      </c>
      <c r="O435" s="101" t="s">
        <v>352</v>
      </c>
    </row>
    <row r="436" spans="1:15" s="97" customFormat="1" x14ac:dyDescent="0.25">
      <c r="A436" s="97" t="s">
        <v>344</v>
      </c>
      <c r="B436" s="104" t="str">
        <f t="shared" si="6"/>
        <v>P044023106477</v>
      </c>
      <c r="C436" s="101" t="s">
        <v>369</v>
      </c>
      <c r="D436" s="101" t="s">
        <v>6693</v>
      </c>
      <c r="E436" s="103">
        <v>45.68</v>
      </c>
      <c r="F436" s="101" t="s">
        <v>4820</v>
      </c>
      <c r="G436" s="101" t="s">
        <v>4821</v>
      </c>
      <c r="H436" s="101" t="s">
        <v>6694</v>
      </c>
      <c r="I436" s="101" t="s">
        <v>6695</v>
      </c>
      <c r="J436" s="128"/>
      <c r="K436" s="101" t="s">
        <v>6332</v>
      </c>
      <c r="L436" s="102">
        <v>43466</v>
      </c>
      <c r="M436" s="102">
        <v>44196</v>
      </c>
      <c r="N436" s="101" t="s">
        <v>6332</v>
      </c>
      <c r="O436" s="101" t="s">
        <v>352</v>
      </c>
    </row>
    <row r="437" spans="1:15" s="97" customFormat="1" x14ac:dyDescent="0.25">
      <c r="A437" s="97" t="s">
        <v>344</v>
      </c>
      <c r="B437" s="104" t="str">
        <f t="shared" si="6"/>
        <v>P044023107653</v>
      </c>
      <c r="C437" s="101" t="s">
        <v>369</v>
      </c>
      <c r="D437" s="101" t="s">
        <v>6693</v>
      </c>
      <c r="E437" s="103">
        <v>4.5999999999999996</v>
      </c>
      <c r="F437" s="101" t="s">
        <v>6696</v>
      </c>
      <c r="G437" s="101" t="s">
        <v>6697</v>
      </c>
      <c r="H437" s="101" t="s">
        <v>6411</v>
      </c>
      <c r="I437" s="101" t="s">
        <v>6412</v>
      </c>
      <c r="J437" s="128"/>
      <c r="K437" s="101" t="s">
        <v>6332</v>
      </c>
      <c r="L437" s="102">
        <v>43493</v>
      </c>
      <c r="M437" s="102">
        <v>43646</v>
      </c>
      <c r="N437" s="101" t="s">
        <v>6332</v>
      </c>
      <c r="O437" s="101" t="s">
        <v>352</v>
      </c>
    </row>
    <row r="438" spans="1:15" s="97" customFormat="1" x14ac:dyDescent="0.25">
      <c r="A438" s="97" t="s">
        <v>344</v>
      </c>
      <c r="B438" s="104" t="str">
        <f t="shared" si="6"/>
        <v>P044023107675</v>
      </c>
      <c r="C438" s="101" t="s">
        <v>369</v>
      </c>
      <c r="D438" s="101" t="s">
        <v>6693</v>
      </c>
      <c r="E438" s="103">
        <v>73.709999999999994</v>
      </c>
      <c r="F438" s="101" t="s">
        <v>5664</v>
      </c>
      <c r="G438" s="101" t="s">
        <v>5665</v>
      </c>
      <c r="H438" s="101" t="s">
        <v>6691</v>
      </c>
      <c r="I438" s="101" t="s">
        <v>6692</v>
      </c>
      <c r="J438" s="128"/>
      <c r="K438" s="101" t="s">
        <v>6332</v>
      </c>
      <c r="L438" s="102">
        <v>43710</v>
      </c>
      <c r="M438" s="102">
        <v>44196</v>
      </c>
      <c r="N438" s="101" t="s">
        <v>6333</v>
      </c>
      <c r="O438" s="101" t="s">
        <v>352</v>
      </c>
    </row>
    <row r="439" spans="1:15" s="97" customFormat="1" x14ac:dyDescent="0.25">
      <c r="A439" s="97" t="s">
        <v>344</v>
      </c>
      <c r="B439" s="104" t="str">
        <f t="shared" si="6"/>
        <v>P044023107766</v>
      </c>
      <c r="C439" s="101" t="s">
        <v>369</v>
      </c>
      <c r="D439" s="101" t="s">
        <v>6693</v>
      </c>
      <c r="E439" s="103">
        <v>4.25</v>
      </c>
      <c r="F439" s="101" t="s">
        <v>6698</v>
      </c>
      <c r="G439" s="101" t="s">
        <v>6699</v>
      </c>
      <c r="H439" s="101" t="s">
        <v>6411</v>
      </c>
      <c r="I439" s="101" t="s">
        <v>6412</v>
      </c>
      <c r="J439" s="128">
        <v>448400</v>
      </c>
      <c r="K439" s="101" t="s">
        <v>6333</v>
      </c>
      <c r="L439" s="102">
        <v>43550</v>
      </c>
      <c r="M439" s="102">
        <v>43709</v>
      </c>
      <c r="N439" s="101" t="s">
        <v>6332</v>
      </c>
      <c r="O439" s="101" t="s">
        <v>352</v>
      </c>
    </row>
    <row r="440" spans="1:15" s="97" customFormat="1" x14ac:dyDescent="0.25">
      <c r="A440" s="97" t="s">
        <v>344</v>
      </c>
      <c r="B440" s="104" t="str">
        <f t="shared" si="6"/>
        <v>P044100105687</v>
      </c>
      <c r="C440" s="101" t="s">
        <v>370</v>
      </c>
      <c r="D440" s="101" t="s">
        <v>6700</v>
      </c>
      <c r="E440" s="103">
        <v>81.349999999999994</v>
      </c>
      <c r="F440" s="101" t="s">
        <v>4366</v>
      </c>
      <c r="G440" s="101" t="s">
        <v>4367</v>
      </c>
      <c r="H440" s="101" t="s">
        <v>6613</v>
      </c>
      <c r="I440" s="101" t="s">
        <v>6614</v>
      </c>
      <c r="J440" s="128"/>
      <c r="K440" s="101" t="s">
        <v>6332</v>
      </c>
      <c r="L440" s="102">
        <v>42917</v>
      </c>
      <c r="M440" s="102">
        <v>43674</v>
      </c>
      <c r="N440" s="101" t="s">
        <v>6333</v>
      </c>
      <c r="O440" s="101" t="s">
        <v>6358</v>
      </c>
    </row>
    <row r="441" spans="1:15" s="97" customFormat="1" x14ac:dyDescent="0.25">
      <c r="A441" s="97" t="s">
        <v>344</v>
      </c>
      <c r="B441" s="104" t="str">
        <f t="shared" si="6"/>
        <v>P044101100540</v>
      </c>
      <c r="C441" s="101" t="s">
        <v>371</v>
      </c>
      <c r="D441" s="101" t="s">
        <v>6701</v>
      </c>
      <c r="E441" s="103">
        <v>60.86</v>
      </c>
      <c r="F441" s="101" t="s">
        <v>722</v>
      </c>
      <c r="G441" s="101" t="s">
        <v>723</v>
      </c>
      <c r="H441" s="101" t="s">
        <v>6367</v>
      </c>
      <c r="I441" s="101" t="s">
        <v>6368</v>
      </c>
      <c r="J441" s="128">
        <v>448310</v>
      </c>
      <c r="K441" s="101" t="s">
        <v>6333</v>
      </c>
      <c r="L441" s="102">
        <v>43282</v>
      </c>
      <c r="M441" s="102">
        <v>44377</v>
      </c>
      <c r="N441" s="101" t="s">
        <v>6332</v>
      </c>
      <c r="O441" s="101" t="s">
        <v>6358</v>
      </c>
    </row>
    <row r="442" spans="1:15" s="97" customFormat="1" x14ac:dyDescent="0.25">
      <c r="A442" s="97" t="s">
        <v>344</v>
      </c>
      <c r="B442" s="104" t="str">
        <f t="shared" si="6"/>
        <v>P044101103767</v>
      </c>
      <c r="C442" s="101" t="s">
        <v>371</v>
      </c>
      <c r="D442" s="101" t="s">
        <v>6701</v>
      </c>
      <c r="E442" s="103">
        <v>46.68</v>
      </c>
      <c r="F442" s="101" t="s">
        <v>3236</v>
      </c>
      <c r="G442" s="101" t="s">
        <v>3237</v>
      </c>
      <c r="H442" s="101" t="s">
        <v>6374</v>
      </c>
      <c r="I442" s="101" t="s">
        <v>6375</v>
      </c>
      <c r="J442" s="128"/>
      <c r="K442" s="101" t="s">
        <v>6332</v>
      </c>
      <c r="L442" s="102">
        <v>43493</v>
      </c>
      <c r="M442" s="102">
        <v>44377</v>
      </c>
      <c r="N442" s="101" t="s">
        <v>6332</v>
      </c>
      <c r="O442" s="101" t="s">
        <v>6358</v>
      </c>
    </row>
    <row r="443" spans="1:15" s="97" customFormat="1" x14ac:dyDescent="0.25">
      <c r="A443" s="97" t="s">
        <v>344</v>
      </c>
      <c r="B443" s="104" t="str">
        <f t="shared" si="6"/>
        <v>P044101400010959</v>
      </c>
      <c r="C443" s="101" t="s">
        <v>371</v>
      </c>
      <c r="D443" s="101" t="s">
        <v>6701</v>
      </c>
      <c r="E443" s="103">
        <v>52.24</v>
      </c>
      <c r="F443" s="101" t="s">
        <v>6123</v>
      </c>
      <c r="G443" s="101" t="s">
        <v>6124</v>
      </c>
      <c r="H443" s="101" t="s">
        <v>6639</v>
      </c>
      <c r="I443" s="101" t="s">
        <v>6640</v>
      </c>
      <c r="J443" s="128">
        <v>448300</v>
      </c>
      <c r="K443" s="101" t="s">
        <v>6333</v>
      </c>
      <c r="L443" s="102">
        <v>43466</v>
      </c>
      <c r="M443" s="102">
        <v>43863</v>
      </c>
      <c r="N443" s="101" t="s">
        <v>6332</v>
      </c>
      <c r="O443" s="101" t="s">
        <v>6358</v>
      </c>
    </row>
    <row r="444" spans="1:15" s="97" customFormat="1" x14ac:dyDescent="0.25">
      <c r="A444" s="97" t="s">
        <v>344</v>
      </c>
      <c r="B444" s="104" t="str">
        <f t="shared" si="6"/>
        <v>P044102100540</v>
      </c>
      <c r="C444" s="101" t="s">
        <v>6702</v>
      </c>
      <c r="D444" s="101" t="s">
        <v>6703</v>
      </c>
      <c r="E444" s="103">
        <v>60.86</v>
      </c>
      <c r="F444" s="101" t="s">
        <v>722</v>
      </c>
      <c r="G444" s="101" t="s">
        <v>723</v>
      </c>
      <c r="H444" s="101" t="s">
        <v>6367</v>
      </c>
      <c r="I444" s="101" t="s">
        <v>6368</v>
      </c>
      <c r="J444" s="128">
        <v>448310</v>
      </c>
      <c r="K444" s="101" t="s">
        <v>6333</v>
      </c>
      <c r="L444" s="102">
        <v>43282</v>
      </c>
      <c r="M444" s="102">
        <v>43830</v>
      </c>
      <c r="N444" s="101" t="s">
        <v>6332</v>
      </c>
      <c r="O444" s="101" t="s">
        <v>6704</v>
      </c>
    </row>
    <row r="445" spans="1:15" s="97" customFormat="1" x14ac:dyDescent="0.25">
      <c r="A445" s="97" t="s">
        <v>344</v>
      </c>
      <c r="B445" s="104" t="str">
        <f t="shared" si="6"/>
        <v>P044102103767</v>
      </c>
      <c r="C445" s="101" t="s">
        <v>6702</v>
      </c>
      <c r="D445" s="101" t="s">
        <v>6703</v>
      </c>
      <c r="E445" s="103">
        <v>46.68</v>
      </c>
      <c r="F445" s="101" t="s">
        <v>3236</v>
      </c>
      <c r="G445" s="101" t="s">
        <v>3237</v>
      </c>
      <c r="H445" s="101" t="s">
        <v>6374</v>
      </c>
      <c r="I445" s="101" t="s">
        <v>6375</v>
      </c>
      <c r="J445" s="128"/>
      <c r="K445" s="101" t="s">
        <v>6332</v>
      </c>
      <c r="L445" s="102">
        <v>43493</v>
      </c>
      <c r="M445" s="102">
        <v>43830</v>
      </c>
      <c r="N445" s="101" t="s">
        <v>6332</v>
      </c>
      <c r="O445" s="101" t="s">
        <v>6704</v>
      </c>
    </row>
    <row r="446" spans="1:15" s="97" customFormat="1" x14ac:dyDescent="0.25">
      <c r="A446" s="97" t="s">
        <v>344</v>
      </c>
      <c r="B446" s="104" t="str">
        <f t="shared" si="6"/>
        <v>P044102105156</v>
      </c>
      <c r="C446" s="101" t="s">
        <v>6702</v>
      </c>
      <c r="D446" s="101" t="s">
        <v>6703</v>
      </c>
      <c r="E446" s="103">
        <v>53.99</v>
      </c>
      <c r="F446" s="101" t="s">
        <v>4152</v>
      </c>
      <c r="G446" s="101" t="s">
        <v>4153</v>
      </c>
      <c r="H446" s="101" t="s">
        <v>6681</v>
      </c>
      <c r="I446" s="101" t="s">
        <v>6682</v>
      </c>
      <c r="J446" s="128">
        <v>448210</v>
      </c>
      <c r="K446" s="101" t="s">
        <v>6333</v>
      </c>
      <c r="L446" s="102">
        <v>43101</v>
      </c>
      <c r="M446" s="102">
        <v>43830</v>
      </c>
      <c r="N446" s="101" t="s">
        <v>6332</v>
      </c>
      <c r="O446" s="101" t="s">
        <v>6704</v>
      </c>
    </row>
    <row r="447" spans="1:15" s="97" customFormat="1" x14ac:dyDescent="0.25">
      <c r="A447" s="97" t="s">
        <v>344</v>
      </c>
      <c r="B447" s="104" t="str">
        <f t="shared" si="6"/>
        <v>P044102106864</v>
      </c>
      <c r="C447" s="101" t="s">
        <v>6702</v>
      </c>
      <c r="D447" s="101" t="s">
        <v>6703</v>
      </c>
      <c r="E447" s="103">
        <v>45.56</v>
      </c>
      <c r="F447" s="101" t="s">
        <v>5036</v>
      </c>
      <c r="G447" s="101" t="s">
        <v>5037</v>
      </c>
      <c r="H447" s="101" t="s">
        <v>6681</v>
      </c>
      <c r="I447" s="101" t="s">
        <v>6682</v>
      </c>
      <c r="J447" s="128">
        <v>448210</v>
      </c>
      <c r="K447" s="101" t="s">
        <v>6333</v>
      </c>
      <c r="L447" s="102">
        <v>43191</v>
      </c>
      <c r="M447" s="102">
        <v>43830</v>
      </c>
      <c r="N447" s="101" t="s">
        <v>6332</v>
      </c>
      <c r="O447" s="101" t="s">
        <v>6704</v>
      </c>
    </row>
    <row r="448" spans="1:15" s="97" customFormat="1" x14ac:dyDescent="0.25">
      <c r="A448" s="97" t="s">
        <v>344</v>
      </c>
      <c r="B448" s="104" t="str">
        <f t="shared" si="6"/>
        <v>P044102107652</v>
      </c>
      <c r="C448" s="101" t="s">
        <v>6702</v>
      </c>
      <c r="D448" s="101" t="s">
        <v>6703</v>
      </c>
      <c r="E448" s="103">
        <v>4.5999999999999996</v>
      </c>
      <c r="F448" s="101" t="s">
        <v>6705</v>
      </c>
      <c r="G448" s="101" t="s">
        <v>6706</v>
      </c>
      <c r="H448" s="101" t="s">
        <v>6681</v>
      </c>
      <c r="I448" s="101" t="s">
        <v>6682</v>
      </c>
      <c r="J448" s="128"/>
      <c r="K448" s="101" t="s">
        <v>6332</v>
      </c>
      <c r="L448" s="102">
        <v>43493</v>
      </c>
      <c r="M448" s="102">
        <v>43646</v>
      </c>
      <c r="N448" s="101" t="s">
        <v>6332</v>
      </c>
      <c r="O448" s="101" t="s">
        <v>6704</v>
      </c>
    </row>
    <row r="449" spans="1:15" s="97" customFormat="1" x14ac:dyDescent="0.25">
      <c r="A449" s="97" t="s">
        <v>344</v>
      </c>
      <c r="B449" s="104" t="str">
        <f t="shared" si="6"/>
        <v>P044102400010959</v>
      </c>
      <c r="C449" s="101" t="s">
        <v>6702</v>
      </c>
      <c r="D449" s="101" t="s">
        <v>6703</v>
      </c>
      <c r="E449" s="103">
        <v>52.24</v>
      </c>
      <c r="F449" s="101" t="s">
        <v>6123</v>
      </c>
      <c r="G449" s="101" t="s">
        <v>6124</v>
      </c>
      <c r="H449" s="101" t="s">
        <v>6639</v>
      </c>
      <c r="I449" s="101" t="s">
        <v>6640</v>
      </c>
      <c r="J449" s="128">
        <v>448300</v>
      </c>
      <c r="K449" s="101" t="s">
        <v>6333</v>
      </c>
      <c r="L449" s="102">
        <v>43493</v>
      </c>
      <c r="M449" s="102">
        <v>43830</v>
      </c>
      <c r="N449" s="101" t="s">
        <v>6332</v>
      </c>
      <c r="O449" s="101" t="s">
        <v>6704</v>
      </c>
    </row>
    <row r="450" spans="1:15" s="97" customFormat="1" x14ac:dyDescent="0.25">
      <c r="A450" s="97" t="s">
        <v>344</v>
      </c>
      <c r="B450" s="104" t="str">
        <f t="shared" si="6"/>
        <v>P044103103129</v>
      </c>
      <c r="C450" s="101" t="s">
        <v>6707</v>
      </c>
      <c r="D450" s="101" t="s">
        <v>6708</v>
      </c>
      <c r="E450" s="103">
        <v>67.08</v>
      </c>
      <c r="F450" s="101" t="s">
        <v>2664</v>
      </c>
      <c r="G450" s="101" t="s">
        <v>2665</v>
      </c>
      <c r="H450" s="101" t="s">
        <v>6356</v>
      </c>
      <c r="I450" s="101" t="s">
        <v>6357</v>
      </c>
      <c r="J450" s="128"/>
      <c r="K450" s="101" t="s">
        <v>6332</v>
      </c>
      <c r="L450" s="102">
        <v>41306</v>
      </c>
      <c r="M450" s="102">
        <v>43646</v>
      </c>
      <c r="N450" s="101" t="s">
        <v>6333</v>
      </c>
      <c r="O450" s="101" t="s">
        <v>6583</v>
      </c>
    </row>
    <row r="451" spans="1:15" s="97" customFormat="1" x14ac:dyDescent="0.25">
      <c r="A451" s="97" t="s">
        <v>344</v>
      </c>
      <c r="B451" s="104" t="str">
        <f t="shared" si="6"/>
        <v>P044104101033</v>
      </c>
      <c r="C451" s="101" t="s">
        <v>6709</v>
      </c>
      <c r="D451" s="101" t="s">
        <v>6710</v>
      </c>
      <c r="E451" s="103">
        <v>60.58</v>
      </c>
      <c r="F451" s="101" t="s">
        <v>1058</v>
      </c>
      <c r="G451" s="101" t="s">
        <v>1059</v>
      </c>
      <c r="H451" s="101" t="s">
        <v>6351</v>
      </c>
      <c r="I451" s="101" t="s">
        <v>6352</v>
      </c>
      <c r="J451" s="128">
        <v>448110</v>
      </c>
      <c r="K451" s="101" t="s">
        <v>6333</v>
      </c>
      <c r="L451" s="102">
        <v>41306</v>
      </c>
      <c r="M451" s="102">
        <v>43646</v>
      </c>
      <c r="N451" s="101" t="s">
        <v>6332</v>
      </c>
      <c r="O451" s="101" t="s">
        <v>6583</v>
      </c>
    </row>
    <row r="452" spans="1:15" s="97" customFormat="1" x14ac:dyDescent="0.25">
      <c r="A452" s="97" t="s">
        <v>344</v>
      </c>
      <c r="B452" s="104" t="str">
        <f t="shared" si="6"/>
        <v>P044104102198</v>
      </c>
      <c r="C452" s="101" t="s">
        <v>6709</v>
      </c>
      <c r="D452" s="101" t="s">
        <v>6710</v>
      </c>
      <c r="E452" s="103">
        <v>61.33</v>
      </c>
      <c r="F452" s="101" t="s">
        <v>1946</v>
      </c>
      <c r="G452" s="101" t="s">
        <v>1947</v>
      </c>
      <c r="H452" s="101" t="s">
        <v>6347</v>
      </c>
      <c r="I452" s="101" t="s">
        <v>6348</v>
      </c>
      <c r="J452" s="128">
        <v>448110</v>
      </c>
      <c r="K452" s="101" t="s">
        <v>6333</v>
      </c>
      <c r="L452" s="102">
        <v>41306</v>
      </c>
      <c r="M452" s="102">
        <v>43646</v>
      </c>
      <c r="N452" s="101" t="s">
        <v>6332</v>
      </c>
      <c r="O452" s="101" t="s">
        <v>6583</v>
      </c>
    </row>
    <row r="453" spans="1:15" s="97" customFormat="1" x14ac:dyDescent="0.25">
      <c r="A453" s="97" t="s">
        <v>344</v>
      </c>
      <c r="B453" s="104" t="str">
        <f t="shared" si="6"/>
        <v>P044104103129</v>
      </c>
      <c r="C453" s="101" t="s">
        <v>6709</v>
      </c>
      <c r="D453" s="101" t="s">
        <v>6710</v>
      </c>
      <c r="E453" s="103">
        <v>67.08</v>
      </c>
      <c r="F453" s="101" t="s">
        <v>2664</v>
      </c>
      <c r="G453" s="101" t="s">
        <v>2665</v>
      </c>
      <c r="H453" s="101" t="s">
        <v>6356</v>
      </c>
      <c r="I453" s="101" t="s">
        <v>6357</v>
      </c>
      <c r="J453" s="128"/>
      <c r="K453" s="101" t="s">
        <v>6332</v>
      </c>
      <c r="L453" s="102">
        <v>41306</v>
      </c>
      <c r="M453" s="102">
        <v>43646</v>
      </c>
      <c r="N453" s="101" t="s">
        <v>6333</v>
      </c>
      <c r="O453" s="101" t="s">
        <v>6583</v>
      </c>
    </row>
    <row r="454" spans="1:15" s="97" customFormat="1" x14ac:dyDescent="0.25">
      <c r="A454" s="97" t="s">
        <v>344</v>
      </c>
      <c r="B454" s="104" t="str">
        <f t="shared" ref="B454:B517" si="7">CONCATENATE(C454,F454)</f>
        <v>P044104103322</v>
      </c>
      <c r="C454" s="101" t="s">
        <v>6709</v>
      </c>
      <c r="D454" s="101" t="s">
        <v>6710</v>
      </c>
      <c r="E454" s="103">
        <v>56.59</v>
      </c>
      <c r="F454" s="101" t="s">
        <v>2868</v>
      </c>
      <c r="G454" s="101" t="s">
        <v>2869</v>
      </c>
      <c r="H454" s="101" t="s">
        <v>6347</v>
      </c>
      <c r="I454" s="101" t="s">
        <v>6348</v>
      </c>
      <c r="J454" s="128">
        <v>448110</v>
      </c>
      <c r="K454" s="101" t="s">
        <v>6333</v>
      </c>
      <c r="L454" s="102">
        <v>41306</v>
      </c>
      <c r="M454" s="102">
        <v>43646</v>
      </c>
      <c r="N454" s="101" t="s">
        <v>6332</v>
      </c>
      <c r="O454" s="101" t="s">
        <v>6583</v>
      </c>
    </row>
    <row r="455" spans="1:15" s="97" customFormat="1" x14ac:dyDescent="0.25">
      <c r="A455" s="97" t="s">
        <v>344</v>
      </c>
      <c r="B455" s="104" t="str">
        <f t="shared" si="7"/>
        <v>P044104103487</v>
      </c>
      <c r="C455" s="101" t="s">
        <v>6709</v>
      </c>
      <c r="D455" s="101" t="s">
        <v>6710</v>
      </c>
      <c r="E455" s="103">
        <v>45.49</v>
      </c>
      <c r="F455" s="101" t="s">
        <v>3010</v>
      </c>
      <c r="G455" s="101" t="s">
        <v>3011</v>
      </c>
      <c r="H455" s="101" t="s">
        <v>6351</v>
      </c>
      <c r="I455" s="101" t="s">
        <v>6352</v>
      </c>
      <c r="J455" s="128">
        <v>448100</v>
      </c>
      <c r="K455" s="101" t="s">
        <v>6333</v>
      </c>
      <c r="L455" s="102">
        <v>41306</v>
      </c>
      <c r="M455" s="102">
        <v>43646</v>
      </c>
      <c r="N455" s="101" t="s">
        <v>6332</v>
      </c>
      <c r="O455" s="101" t="s">
        <v>6583</v>
      </c>
    </row>
    <row r="456" spans="1:15" s="97" customFormat="1" x14ac:dyDescent="0.25">
      <c r="A456" s="97" t="s">
        <v>344</v>
      </c>
      <c r="B456" s="104" t="str">
        <f t="shared" si="7"/>
        <v>P044104103559</v>
      </c>
      <c r="C456" s="101" t="s">
        <v>6709</v>
      </c>
      <c r="D456" s="101" t="s">
        <v>6710</v>
      </c>
      <c r="E456" s="103">
        <v>51.5</v>
      </c>
      <c r="F456" s="101" t="s">
        <v>3082</v>
      </c>
      <c r="G456" s="101" t="s">
        <v>3083</v>
      </c>
      <c r="H456" s="101" t="s">
        <v>6351</v>
      </c>
      <c r="I456" s="101" t="s">
        <v>6352</v>
      </c>
      <c r="J456" s="128">
        <v>448110</v>
      </c>
      <c r="K456" s="101" t="s">
        <v>6333</v>
      </c>
      <c r="L456" s="102">
        <v>41306</v>
      </c>
      <c r="M456" s="102">
        <v>43646</v>
      </c>
      <c r="N456" s="101" t="s">
        <v>6332</v>
      </c>
      <c r="O456" s="101" t="s">
        <v>6583</v>
      </c>
    </row>
    <row r="457" spans="1:15" s="97" customFormat="1" x14ac:dyDescent="0.25">
      <c r="A457" s="97" t="s">
        <v>344</v>
      </c>
      <c r="B457" s="104" t="str">
        <f t="shared" si="7"/>
        <v>P044104104473</v>
      </c>
      <c r="C457" s="101" t="s">
        <v>6709</v>
      </c>
      <c r="D457" s="101" t="s">
        <v>6710</v>
      </c>
      <c r="E457" s="103">
        <v>60.29</v>
      </c>
      <c r="F457" s="101" t="s">
        <v>3806</v>
      </c>
      <c r="G457" s="101" t="s">
        <v>3807</v>
      </c>
      <c r="H457" s="101" t="s">
        <v>6353</v>
      </c>
      <c r="I457" s="101" t="s">
        <v>6354</v>
      </c>
      <c r="J457" s="128">
        <v>448110</v>
      </c>
      <c r="K457" s="101" t="s">
        <v>6333</v>
      </c>
      <c r="L457" s="102">
        <v>41306</v>
      </c>
      <c r="M457" s="102">
        <v>43646</v>
      </c>
      <c r="N457" s="101" t="s">
        <v>6332</v>
      </c>
      <c r="O457" s="101" t="s">
        <v>6583</v>
      </c>
    </row>
    <row r="458" spans="1:15" s="97" customFormat="1" x14ac:dyDescent="0.25">
      <c r="A458" s="97" t="s">
        <v>344</v>
      </c>
      <c r="B458" s="104" t="str">
        <f t="shared" si="7"/>
        <v>P044104104579</v>
      </c>
      <c r="C458" s="101" t="s">
        <v>6709</v>
      </c>
      <c r="D458" s="101" t="s">
        <v>6710</v>
      </c>
      <c r="E458" s="103">
        <v>45.47</v>
      </c>
      <c r="F458" s="101" t="s">
        <v>3850</v>
      </c>
      <c r="G458" s="101" t="s">
        <v>3851</v>
      </c>
      <c r="H458" s="101" t="s">
        <v>6349</v>
      </c>
      <c r="I458" s="101" t="s">
        <v>6350</v>
      </c>
      <c r="J458" s="128">
        <v>448110</v>
      </c>
      <c r="K458" s="101" t="s">
        <v>6333</v>
      </c>
      <c r="L458" s="102">
        <v>41306</v>
      </c>
      <c r="M458" s="102">
        <v>43646</v>
      </c>
      <c r="N458" s="101" t="s">
        <v>6332</v>
      </c>
      <c r="O458" s="101" t="s">
        <v>6583</v>
      </c>
    </row>
    <row r="459" spans="1:15" s="97" customFormat="1" x14ac:dyDescent="0.25">
      <c r="A459" s="97" t="s">
        <v>344</v>
      </c>
      <c r="B459" s="104" t="str">
        <f t="shared" si="7"/>
        <v>P044105101033</v>
      </c>
      <c r="C459" s="101" t="s">
        <v>6711</v>
      </c>
      <c r="D459" s="101" t="s">
        <v>6712</v>
      </c>
      <c r="E459" s="103">
        <v>60.58</v>
      </c>
      <c r="F459" s="101" t="s">
        <v>1058</v>
      </c>
      <c r="G459" s="101" t="s">
        <v>1059</v>
      </c>
      <c r="H459" s="101" t="s">
        <v>6351</v>
      </c>
      <c r="I459" s="101" t="s">
        <v>6352</v>
      </c>
      <c r="J459" s="128">
        <v>448110</v>
      </c>
      <c r="K459" s="101" t="s">
        <v>6333</v>
      </c>
      <c r="L459" s="102">
        <v>43101</v>
      </c>
      <c r="M459" s="102">
        <v>43646</v>
      </c>
      <c r="N459" s="101" t="s">
        <v>6332</v>
      </c>
      <c r="O459" s="101" t="s">
        <v>6583</v>
      </c>
    </row>
    <row r="460" spans="1:15" s="97" customFormat="1" x14ac:dyDescent="0.25">
      <c r="A460" s="97" t="s">
        <v>344</v>
      </c>
      <c r="B460" s="104" t="str">
        <f t="shared" si="7"/>
        <v>P044105102198</v>
      </c>
      <c r="C460" s="101" t="s">
        <v>6711</v>
      </c>
      <c r="D460" s="101" t="s">
        <v>6712</v>
      </c>
      <c r="E460" s="103">
        <v>61.33</v>
      </c>
      <c r="F460" s="101" t="s">
        <v>1946</v>
      </c>
      <c r="G460" s="101" t="s">
        <v>1947</v>
      </c>
      <c r="H460" s="101" t="s">
        <v>6347</v>
      </c>
      <c r="I460" s="101" t="s">
        <v>6348</v>
      </c>
      <c r="J460" s="128">
        <v>448110</v>
      </c>
      <c r="K460" s="101" t="s">
        <v>6333</v>
      </c>
      <c r="L460" s="102">
        <v>43101</v>
      </c>
      <c r="M460" s="102">
        <v>43646</v>
      </c>
      <c r="N460" s="101" t="s">
        <v>6332</v>
      </c>
      <c r="O460" s="101" t="s">
        <v>6583</v>
      </c>
    </row>
    <row r="461" spans="1:15" s="97" customFormat="1" x14ac:dyDescent="0.25">
      <c r="A461" s="97" t="s">
        <v>344</v>
      </c>
      <c r="B461" s="104" t="str">
        <f t="shared" si="7"/>
        <v>P044105103129</v>
      </c>
      <c r="C461" s="101" t="s">
        <v>6711</v>
      </c>
      <c r="D461" s="101" t="s">
        <v>6712</v>
      </c>
      <c r="E461" s="103">
        <v>67.08</v>
      </c>
      <c r="F461" s="101" t="s">
        <v>2664</v>
      </c>
      <c r="G461" s="101" t="s">
        <v>2665</v>
      </c>
      <c r="H461" s="101" t="s">
        <v>6356</v>
      </c>
      <c r="I461" s="101" t="s">
        <v>6357</v>
      </c>
      <c r="J461" s="128"/>
      <c r="K461" s="101" t="s">
        <v>6332</v>
      </c>
      <c r="L461" s="102">
        <v>41306</v>
      </c>
      <c r="M461" s="102">
        <v>43646</v>
      </c>
      <c r="N461" s="101" t="s">
        <v>6333</v>
      </c>
      <c r="O461" s="101" t="s">
        <v>6583</v>
      </c>
    </row>
    <row r="462" spans="1:15" s="97" customFormat="1" x14ac:dyDescent="0.25">
      <c r="A462" s="97" t="s">
        <v>344</v>
      </c>
      <c r="B462" s="104" t="str">
        <f t="shared" si="7"/>
        <v>P044105103322</v>
      </c>
      <c r="C462" s="101" t="s">
        <v>6711</v>
      </c>
      <c r="D462" s="101" t="s">
        <v>6712</v>
      </c>
      <c r="E462" s="103">
        <v>56.59</v>
      </c>
      <c r="F462" s="101" t="s">
        <v>2868</v>
      </c>
      <c r="G462" s="101" t="s">
        <v>2869</v>
      </c>
      <c r="H462" s="101" t="s">
        <v>6347</v>
      </c>
      <c r="I462" s="101" t="s">
        <v>6348</v>
      </c>
      <c r="J462" s="128">
        <v>448110</v>
      </c>
      <c r="K462" s="101" t="s">
        <v>6333</v>
      </c>
      <c r="L462" s="102">
        <v>43101</v>
      </c>
      <c r="M462" s="102">
        <v>43646</v>
      </c>
      <c r="N462" s="101" t="s">
        <v>6332</v>
      </c>
      <c r="O462" s="101" t="s">
        <v>6583</v>
      </c>
    </row>
    <row r="463" spans="1:15" s="97" customFormat="1" x14ac:dyDescent="0.25">
      <c r="A463" s="97" t="s">
        <v>344</v>
      </c>
      <c r="B463" s="104" t="str">
        <f t="shared" si="7"/>
        <v>P044105103487</v>
      </c>
      <c r="C463" s="101" t="s">
        <v>6711</v>
      </c>
      <c r="D463" s="101" t="s">
        <v>6712</v>
      </c>
      <c r="E463" s="103">
        <v>45.49</v>
      </c>
      <c r="F463" s="101" t="s">
        <v>3010</v>
      </c>
      <c r="G463" s="101" t="s">
        <v>3011</v>
      </c>
      <c r="H463" s="101" t="s">
        <v>6351</v>
      </c>
      <c r="I463" s="101" t="s">
        <v>6352</v>
      </c>
      <c r="J463" s="128">
        <v>448100</v>
      </c>
      <c r="K463" s="101" t="s">
        <v>6333</v>
      </c>
      <c r="L463" s="102">
        <v>43101</v>
      </c>
      <c r="M463" s="102">
        <v>43646</v>
      </c>
      <c r="N463" s="101" t="s">
        <v>6332</v>
      </c>
      <c r="O463" s="101" t="s">
        <v>6583</v>
      </c>
    </row>
    <row r="464" spans="1:15" s="97" customFormat="1" x14ac:dyDescent="0.25">
      <c r="A464" s="97" t="s">
        <v>344</v>
      </c>
      <c r="B464" s="104" t="str">
        <f t="shared" si="7"/>
        <v>P044105103559</v>
      </c>
      <c r="C464" s="101" t="s">
        <v>6711</v>
      </c>
      <c r="D464" s="101" t="s">
        <v>6712</v>
      </c>
      <c r="E464" s="103">
        <v>51.5</v>
      </c>
      <c r="F464" s="101" t="s">
        <v>3082</v>
      </c>
      <c r="G464" s="101" t="s">
        <v>3083</v>
      </c>
      <c r="H464" s="101" t="s">
        <v>6351</v>
      </c>
      <c r="I464" s="101" t="s">
        <v>6352</v>
      </c>
      <c r="J464" s="128">
        <v>448110</v>
      </c>
      <c r="K464" s="101" t="s">
        <v>6333</v>
      </c>
      <c r="L464" s="102">
        <v>43101</v>
      </c>
      <c r="M464" s="102">
        <v>43646</v>
      </c>
      <c r="N464" s="101" t="s">
        <v>6332</v>
      </c>
      <c r="O464" s="101" t="s">
        <v>6583</v>
      </c>
    </row>
    <row r="465" spans="1:15" s="97" customFormat="1" x14ac:dyDescent="0.25">
      <c r="A465" s="97" t="s">
        <v>344</v>
      </c>
      <c r="B465" s="104" t="str">
        <f t="shared" si="7"/>
        <v>P044105104473</v>
      </c>
      <c r="C465" s="101" t="s">
        <v>6711</v>
      </c>
      <c r="D465" s="101" t="s">
        <v>6712</v>
      </c>
      <c r="E465" s="103">
        <v>60.29</v>
      </c>
      <c r="F465" s="101" t="s">
        <v>3806</v>
      </c>
      <c r="G465" s="101" t="s">
        <v>3807</v>
      </c>
      <c r="H465" s="101" t="s">
        <v>6353</v>
      </c>
      <c r="I465" s="101" t="s">
        <v>6354</v>
      </c>
      <c r="J465" s="128">
        <v>448110</v>
      </c>
      <c r="K465" s="101" t="s">
        <v>6333</v>
      </c>
      <c r="L465" s="102">
        <v>43101</v>
      </c>
      <c r="M465" s="102">
        <v>43646</v>
      </c>
      <c r="N465" s="101" t="s">
        <v>6332</v>
      </c>
      <c r="O465" s="101" t="s">
        <v>6583</v>
      </c>
    </row>
    <row r="466" spans="1:15" s="97" customFormat="1" x14ac:dyDescent="0.25">
      <c r="A466" s="97" t="s">
        <v>344</v>
      </c>
      <c r="B466" s="104" t="str">
        <f t="shared" si="7"/>
        <v>P044105104579</v>
      </c>
      <c r="C466" s="101" t="s">
        <v>6711</v>
      </c>
      <c r="D466" s="101" t="s">
        <v>6712</v>
      </c>
      <c r="E466" s="103">
        <v>45.47</v>
      </c>
      <c r="F466" s="101" t="s">
        <v>3850</v>
      </c>
      <c r="G466" s="101" t="s">
        <v>3851</v>
      </c>
      <c r="H466" s="101" t="s">
        <v>6349</v>
      </c>
      <c r="I466" s="101" t="s">
        <v>6350</v>
      </c>
      <c r="J466" s="128">
        <v>448110</v>
      </c>
      <c r="K466" s="101" t="s">
        <v>6333</v>
      </c>
      <c r="L466" s="102">
        <v>43101</v>
      </c>
      <c r="M466" s="102">
        <v>43646</v>
      </c>
      <c r="N466" s="101" t="s">
        <v>6332</v>
      </c>
      <c r="O466" s="101" t="s">
        <v>6583</v>
      </c>
    </row>
    <row r="467" spans="1:15" s="97" customFormat="1" x14ac:dyDescent="0.25">
      <c r="A467" s="97" t="s">
        <v>344</v>
      </c>
      <c r="B467" s="104" t="str">
        <f t="shared" si="7"/>
        <v>P044106105687</v>
      </c>
      <c r="C467" s="101" t="s">
        <v>6713</v>
      </c>
      <c r="D467" s="101" t="s">
        <v>6714</v>
      </c>
      <c r="E467" s="103">
        <v>81.349999999999994</v>
      </c>
      <c r="F467" s="101" t="s">
        <v>4366</v>
      </c>
      <c r="G467" s="101" t="s">
        <v>4367</v>
      </c>
      <c r="H467" s="101" t="s">
        <v>6613</v>
      </c>
      <c r="I467" s="101" t="s">
        <v>6614</v>
      </c>
      <c r="J467" s="128"/>
      <c r="K467" s="101" t="s">
        <v>6332</v>
      </c>
      <c r="L467" s="102">
        <v>41275</v>
      </c>
      <c r="M467" s="102">
        <v>43831</v>
      </c>
      <c r="N467" s="101" t="s">
        <v>6333</v>
      </c>
      <c r="O467" s="101" t="s">
        <v>6445</v>
      </c>
    </row>
    <row r="468" spans="1:15" s="97" customFormat="1" x14ac:dyDescent="0.25">
      <c r="A468" s="97" t="s">
        <v>344</v>
      </c>
      <c r="B468" s="104" t="str">
        <f t="shared" si="7"/>
        <v>P044107100540</v>
      </c>
      <c r="C468" s="101" t="s">
        <v>6715</v>
      </c>
      <c r="D468" s="101" t="s">
        <v>6716</v>
      </c>
      <c r="E468" s="103">
        <v>60.86</v>
      </c>
      <c r="F468" s="101" t="s">
        <v>722</v>
      </c>
      <c r="G468" s="101" t="s">
        <v>723</v>
      </c>
      <c r="H468" s="101" t="s">
        <v>6367</v>
      </c>
      <c r="I468" s="101" t="s">
        <v>6368</v>
      </c>
      <c r="J468" s="128">
        <v>448310</v>
      </c>
      <c r="K468" s="101" t="s">
        <v>6333</v>
      </c>
      <c r="L468" s="102">
        <v>43282</v>
      </c>
      <c r="M468" s="102">
        <v>43831</v>
      </c>
      <c r="N468" s="101" t="s">
        <v>6332</v>
      </c>
      <c r="O468" s="101" t="s">
        <v>6445</v>
      </c>
    </row>
    <row r="469" spans="1:15" s="97" customFormat="1" x14ac:dyDescent="0.25">
      <c r="A469" s="97" t="s">
        <v>344</v>
      </c>
      <c r="B469" s="104" t="str">
        <f t="shared" si="7"/>
        <v>P044107101016</v>
      </c>
      <c r="C469" s="101" t="s">
        <v>6715</v>
      </c>
      <c r="D469" s="101" t="s">
        <v>6716</v>
      </c>
      <c r="E469" s="103">
        <v>57.54</v>
      </c>
      <c r="F469" s="101" t="s">
        <v>1046</v>
      </c>
      <c r="G469" s="101" t="s">
        <v>1047</v>
      </c>
      <c r="H469" s="101" t="s">
        <v>6531</v>
      </c>
      <c r="I469" s="101" t="s">
        <v>6532</v>
      </c>
      <c r="J469" s="128">
        <v>448310</v>
      </c>
      <c r="K469" s="101" t="s">
        <v>6333</v>
      </c>
      <c r="L469" s="102">
        <v>41275</v>
      </c>
      <c r="M469" s="102">
        <v>43831</v>
      </c>
      <c r="N469" s="101" t="s">
        <v>6332</v>
      </c>
      <c r="O469" s="101" t="s">
        <v>6445</v>
      </c>
    </row>
    <row r="470" spans="1:15" s="97" customFormat="1" x14ac:dyDescent="0.25">
      <c r="A470" s="97" t="s">
        <v>344</v>
      </c>
      <c r="B470" s="104" t="str">
        <f t="shared" si="7"/>
        <v>P044107101078</v>
      </c>
      <c r="C470" s="101" t="s">
        <v>6715</v>
      </c>
      <c r="D470" s="101" t="s">
        <v>6716</v>
      </c>
      <c r="E470" s="103">
        <v>53.68</v>
      </c>
      <c r="F470" s="101" t="s">
        <v>1090</v>
      </c>
      <c r="G470" s="101" t="s">
        <v>1091</v>
      </c>
      <c r="H470" s="101" t="s">
        <v>6541</v>
      </c>
      <c r="I470" s="101" t="s">
        <v>6542</v>
      </c>
      <c r="J470" s="128">
        <v>448310</v>
      </c>
      <c r="K470" s="101" t="s">
        <v>6333</v>
      </c>
      <c r="L470" s="102">
        <v>41275</v>
      </c>
      <c r="M470" s="102">
        <v>43831</v>
      </c>
      <c r="N470" s="101" t="s">
        <v>6332</v>
      </c>
      <c r="O470" s="101" t="s">
        <v>6445</v>
      </c>
    </row>
    <row r="471" spans="1:15" s="97" customFormat="1" x14ac:dyDescent="0.25">
      <c r="A471" s="97" t="s">
        <v>344</v>
      </c>
      <c r="B471" s="104" t="str">
        <f t="shared" si="7"/>
        <v>P044107102205</v>
      </c>
      <c r="C471" s="101" t="s">
        <v>6715</v>
      </c>
      <c r="D471" s="101" t="s">
        <v>6716</v>
      </c>
      <c r="E471" s="103">
        <v>60.07</v>
      </c>
      <c r="F471" s="101" t="s">
        <v>1952</v>
      </c>
      <c r="G471" s="101" t="s">
        <v>1953</v>
      </c>
      <c r="H471" s="101" t="s">
        <v>6543</v>
      </c>
      <c r="I471" s="101" t="s">
        <v>6544</v>
      </c>
      <c r="J471" s="128">
        <v>448310</v>
      </c>
      <c r="K471" s="101" t="s">
        <v>6333</v>
      </c>
      <c r="L471" s="102">
        <v>41275</v>
      </c>
      <c r="M471" s="102">
        <v>43831</v>
      </c>
      <c r="N471" s="101" t="s">
        <v>6332</v>
      </c>
      <c r="O471" s="101" t="s">
        <v>6445</v>
      </c>
    </row>
    <row r="472" spans="1:15" s="97" customFormat="1" x14ac:dyDescent="0.25">
      <c r="A472" s="97" t="s">
        <v>344</v>
      </c>
      <c r="B472" s="104" t="str">
        <f t="shared" si="7"/>
        <v>P044107102483</v>
      </c>
      <c r="C472" s="101" t="s">
        <v>6715</v>
      </c>
      <c r="D472" s="101" t="s">
        <v>6716</v>
      </c>
      <c r="E472" s="103">
        <v>62.63</v>
      </c>
      <c r="F472" s="101" t="s">
        <v>2156</v>
      </c>
      <c r="G472" s="101" t="s">
        <v>2157</v>
      </c>
      <c r="H472" s="101" t="s">
        <v>6531</v>
      </c>
      <c r="I472" s="101" t="s">
        <v>6532</v>
      </c>
      <c r="J472" s="128">
        <v>448310</v>
      </c>
      <c r="K472" s="101" t="s">
        <v>6333</v>
      </c>
      <c r="L472" s="102">
        <v>41275</v>
      </c>
      <c r="M472" s="102">
        <v>43831</v>
      </c>
      <c r="N472" s="101" t="s">
        <v>6332</v>
      </c>
      <c r="O472" s="101" t="s">
        <v>6445</v>
      </c>
    </row>
    <row r="473" spans="1:15" s="97" customFormat="1" x14ac:dyDescent="0.25">
      <c r="A473" s="97" t="s">
        <v>344</v>
      </c>
      <c r="B473" s="104" t="str">
        <f t="shared" si="7"/>
        <v>P044107104024</v>
      </c>
      <c r="C473" s="101" t="s">
        <v>6715</v>
      </c>
      <c r="D473" s="101" t="s">
        <v>6716</v>
      </c>
      <c r="E473" s="103">
        <v>53.81</v>
      </c>
      <c r="F473" s="101" t="s">
        <v>3418</v>
      </c>
      <c r="G473" s="101" t="s">
        <v>3419</v>
      </c>
      <c r="H473" s="101" t="s">
        <v>6531</v>
      </c>
      <c r="I473" s="101" t="s">
        <v>6532</v>
      </c>
      <c r="J473" s="128">
        <v>448310</v>
      </c>
      <c r="K473" s="101" t="s">
        <v>6333</v>
      </c>
      <c r="L473" s="102">
        <v>41275</v>
      </c>
      <c r="M473" s="102">
        <v>43831</v>
      </c>
      <c r="N473" s="101" t="s">
        <v>6332</v>
      </c>
      <c r="O473" s="101" t="s">
        <v>6445</v>
      </c>
    </row>
    <row r="474" spans="1:15" s="97" customFormat="1" x14ac:dyDescent="0.25">
      <c r="A474" s="97" t="s">
        <v>344</v>
      </c>
      <c r="B474" s="104" t="str">
        <f t="shared" si="7"/>
        <v>P044107105687</v>
      </c>
      <c r="C474" s="101" t="s">
        <v>6715</v>
      </c>
      <c r="D474" s="101" t="s">
        <v>6716</v>
      </c>
      <c r="E474" s="103">
        <v>81.349999999999994</v>
      </c>
      <c r="F474" s="101" t="s">
        <v>4366</v>
      </c>
      <c r="G474" s="101" t="s">
        <v>4367</v>
      </c>
      <c r="H474" s="101" t="s">
        <v>6613</v>
      </c>
      <c r="I474" s="101" t="s">
        <v>6614</v>
      </c>
      <c r="J474" s="128"/>
      <c r="K474" s="101" t="s">
        <v>6332</v>
      </c>
      <c r="L474" s="102">
        <v>41275</v>
      </c>
      <c r="M474" s="102">
        <v>43831</v>
      </c>
      <c r="N474" s="101" t="s">
        <v>6333</v>
      </c>
      <c r="O474" s="101" t="s">
        <v>6445</v>
      </c>
    </row>
    <row r="475" spans="1:15" s="97" customFormat="1" x14ac:dyDescent="0.25">
      <c r="A475" s="97" t="s">
        <v>344</v>
      </c>
      <c r="B475" s="104" t="str">
        <f t="shared" si="7"/>
        <v>P044107106925</v>
      </c>
      <c r="C475" s="101" t="s">
        <v>6715</v>
      </c>
      <c r="D475" s="101" t="s">
        <v>6716</v>
      </c>
      <c r="E475" s="103">
        <v>56.23</v>
      </c>
      <c r="F475" s="101" t="s">
        <v>5086</v>
      </c>
      <c r="G475" s="101" t="s">
        <v>5087</v>
      </c>
      <c r="H475" s="101" t="s">
        <v>6543</v>
      </c>
      <c r="I475" s="101" t="s">
        <v>6544</v>
      </c>
      <c r="J475" s="128">
        <v>448310</v>
      </c>
      <c r="K475" s="101" t="s">
        <v>6333</v>
      </c>
      <c r="L475" s="102">
        <v>43493</v>
      </c>
      <c r="M475" s="102">
        <v>43831</v>
      </c>
      <c r="N475" s="101" t="s">
        <v>6332</v>
      </c>
      <c r="O475" s="101" t="s">
        <v>6445</v>
      </c>
    </row>
    <row r="476" spans="1:15" s="97" customFormat="1" x14ac:dyDescent="0.25">
      <c r="A476" s="97" t="s">
        <v>344</v>
      </c>
      <c r="B476" s="104" t="str">
        <f t="shared" si="7"/>
        <v>P044107400010959</v>
      </c>
      <c r="C476" s="101" t="s">
        <v>6715</v>
      </c>
      <c r="D476" s="101" t="s">
        <v>6716</v>
      </c>
      <c r="E476" s="103">
        <v>52.24</v>
      </c>
      <c r="F476" s="101" t="s">
        <v>6123</v>
      </c>
      <c r="G476" s="101" t="s">
        <v>6124</v>
      </c>
      <c r="H476" s="101" t="s">
        <v>6639</v>
      </c>
      <c r="I476" s="101" t="s">
        <v>6640</v>
      </c>
      <c r="J476" s="128">
        <v>448300</v>
      </c>
      <c r="K476" s="101" t="s">
        <v>6333</v>
      </c>
      <c r="L476" s="102">
        <v>43493</v>
      </c>
      <c r="M476" s="102">
        <v>43828</v>
      </c>
      <c r="N476" s="101" t="s">
        <v>6332</v>
      </c>
      <c r="O476" s="101" t="s">
        <v>6445</v>
      </c>
    </row>
    <row r="477" spans="1:15" s="97" customFormat="1" x14ac:dyDescent="0.25">
      <c r="A477" s="97" t="s">
        <v>344</v>
      </c>
      <c r="B477" s="104" t="str">
        <f t="shared" si="7"/>
        <v>P044108105687</v>
      </c>
      <c r="C477" s="101" t="s">
        <v>6717</v>
      </c>
      <c r="D477" s="101" t="s">
        <v>6718</v>
      </c>
      <c r="E477" s="103">
        <v>81.349999999999994</v>
      </c>
      <c r="F477" s="101" t="s">
        <v>4366</v>
      </c>
      <c r="G477" s="101" t="s">
        <v>4367</v>
      </c>
      <c r="H477" s="101" t="s">
        <v>6613</v>
      </c>
      <c r="I477" s="101" t="s">
        <v>6614</v>
      </c>
      <c r="J477" s="128"/>
      <c r="K477" s="101" t="s">
        <v>6332</v>
      </c>
      <c r="L477" s="102">
        <v>41275</v>
      </c>
      <c r="M477" s="102">
        <v>43831</v>
      </c>
      <c r="N477" s="101" t="s">
        <v>6333</v>
      </c>
      <c r="O477" s="101" t="s">
        <v>6445</v>
      </c>
    </row>
    <row r="478" spans="1:15" s="97" customFormat="1" x14ac:dyDescent="0.25">
      <c r="A478" s="97" t="s">
        <v>344</v>
      </c>
      <c r="B478" s="104" t="str">
        <f t="shared" si="7"/>
        <v>P044110101212</v>
      </c>
      <c r="C478" s="101" t="s">
        <v>6719</v>
      </c>
      <c r="D478" s="101" t="s">
        <v>6720</v>
      </c>
      <c r="E478" s="103">
        <v>60.42</v>
      </c>
      <c r="F478" s="101" t="s">
        <v>1178</v>
      </c>
      <c r="G478" s="101" t="s">
        <v>1179</v>
      </c>
      <c r="H478" s="101" t="s">
        <v>6681</v>
      </c>
      <c r="I478" s="101" t="s">
        <v>6682</v>
      </c>
      <c r="J478" s="128">
        <v>448210</v>
      </c>
      <c r="K478" s="101" t="s">
        <v>6333</v>
      </c>
      <c r="L478" s="102">
        <v>41640</v>
      </c>
      <c r="M478" s="102">
        <v>43499</v>
      </c>
      <c r="N478" s="101" t="s">
        <v>6332</v>
      </c>
      <c r="O478" s="101" t="s">
        <v>6445</v>
      </c>
    </row>
    <row r="479" spans="1:15" s="97" customFormat="1" x14ac:dyDescent="0.25">
      <c r="A479" s="97" t="s">
        <v>344</v>
      </c>
      <c r="B479" s="104" t="str">
        <f t="shared" si="7"/>
        <v>P044110104856</v>
      </c>
      <c r="C479" s="101" t="s">
        <v>6719</v>
      </c>
      <c r="D479" s="101" t="s">
        <v>6720</v>
      </c>
      <c r="E479" s="103">
        <v>44.87</v>
      </c>
      <c r="F479" s="101" t="s">
        <v>4050</v>
      </c>
      <c r="G479" s="101" t="s">
        <v>4051</v>
      </c>
      <c r="H479" s="101" t="s">
        <v>6541</v>
      </c>
      <c r="I479" s="101" t="s">
        <v>6542</v>
      </c>
      <c r="J479" s="128">
        <v>448210</v>
      </c>
      <c r="K479" s="101" t="s">
        <v>6333</v>
      </c>
      <c r="L479" s="102">
        <v>41640</v>
      </c>
      <c r="M479" s="102">
        <v>73050</v>
      </c>
      <c r="N479" s="101" t="s">
        <v>6332</v>
      </c>
      <c r="O479" s="101" t="s">
        <v>6445</v>
      </c>
    </row>
    <row r="480" spans="1:15" s="97" customFormat="1" x14ac:dyDescent="0.25">
      <c r="A480" s="97" t="s">
        <v>344</v>
      </c>
      <c r="B480" s="104" t="str">
        <f t="shared" si="7"/>
        <v>P044110105156</v>
      </c>
      <c r="C480" s="101" t="s">
        <v>6719</v>
      </c>
      <c r="D480" s="101" t="s">
        <v>6720</v>
      </c>
      <c r="E480" s="103">
        <v>53.99</v>
      </c>
      <c r="F480" s="101" t="s">
        <v>4152</v>
      </c>
      <c r="G480" s="101" t="s">
        <v>4153</v>
      </c>
      <c r="H480" s="101" t="s">
        <v>6681</v>
      </c>
      <c r="I480" s="101" t="s">
        <v>6682</v>
      </c>
      <c r="J480" s="128">
        <v>448210</v>
      </c>
      <c r="K480" s="101" t="s">
        <v>6333</v>
      </c>
      <c r="L480" s="102">
        <v>41640</v>
      </c>
      <c r="M480" s="102">
        <v>73050</v>
      </c>
      <c r="N480" s="101" t="s">
        <v>6332</v>
      </c>
      <c r="O480" s="101" t="s">
        <v>6445</v>
      </c>
    </row>
    <row r="481" spans="1:15" s="97" customFormat="1" x14ac:dyDescent="0.25">
      <c r="A481" s="97" t="s">
        <v>344</v>
      </c>
      <c r="B481" s="104" t="str">
        <f t="shared" si="7"/>
        <v>P044110400010959</v>
      </c>
      <c r="C481" s="101" t="s">
        <v>6719</v>
      </c>
      <c r="D481" s="101" t="s">
        <v>6720</v>
      </c>
      <c r="E481" s="103">
        <v>52.24</v>
      </c>
      <c r="F481" s="101" t="s">
        <v>6123</v>
      </c>
      <c r="G481" s="101" t="s">
        <v>6124</v>
      </c>
      <c r="H481" s="101" t="s">
        <v>6639</v>
      </c>
      <c r="I481" s="101" t="s">
        <v>6640</v>
      </c>
      <c r="J481" s="128">
        <v>448300</v>
      </c>
      <c r="K481" s="101" t="s">
        <v>6333</v>
      </c>
      <c r="L481" s="102">
        <v>43493</v>
      </c>
      <c r="M481" s="102">
        <v>43863</v>
      </c>
      <c r="N481" s="101" t="s">
        <v>6332</v>
      </c>
      <c r="O481" s="101" t="s">
        <v>6445</v>
      </c>
    </row>
    <row r="482" spans="1:15" s="97" customFormat="1" x14ac:dyDescent="0.25">
      <c r="A482" s="97" t="s">
        <v>344</v>
      </c>
      <c r="B482" s="104" t="str">
        <f t="shared" si="7"/>
        <v>P044113101266</v>
      </c>
      <c r="C482" s="101" t="s">
        <v>6721</v>
      </c>
      <c r="D482" s="101" t="s">
        <v>6722</v>
      </c>
      <c r="E482" s="103">
        <v>53.5</v>
      </c>
      <c r="F482" s="101" t="s">
        <v>1214</v>
      </c>
      <c r="G482" s="101" t="s">
        <v>1215</v>
      </c>
      <c r="H482" s="101" t="s">
        <v>6411</v>
      </c>
      <c r="I482" s="101" t="s">
        <v>6412</v>
      </c>
      <c r="J482" s="128">
        <v>448410</v>
      </c>
      <c r="K482" s="101" t="s">
        <v>6333</v>
      </c>
      <c r="L482" s="102">
        <v>41275</v>
      </c>
      <c r="M482" s="102">
        <v>44196</v>
      </c>
      <c r="N482" s="101" t="s">
        <v>6332</v>
      </c>
      <c r="O482" s="101" t="s">
        <v>6445</v>
      </c>
    </row>
    <row r="483" spans="1:15" s="97" customFormat="1" x14ac:dyDescent="0.25">
      <c r="A483" s="97" t="s">
        <v>344</v>
      </c>
      <c r="B483" s="104" t="str">
        <f t="shared" si="7"/>
        <v>P044113101770</v>
      </c>
      <c r="C483" s="101" t="s">
        <v>6721</v>
      </c>
      <c r="D483" s="101" t="s">
        <v>6722</v>
      </c>
      <c r="E483" s="103">
        <v>47.36</v>
      </c>
      <c r="F483" s="101" t="s">
        <v>1644</v>
      </c>
      <c r="G483" s="101" t="s">
        <v>1645</v>
      </c>
      <c r="H483" s="101" t="s">
        <v>6411</v>
      </c>
      <c r="I483" s="101" t="s">
        <v>6412</v>
      </c>
      <c r="J483" s="128">
        <v>448410</v>
      </c>
      <c r="K483" s="101" t="s">
        <v>6333</v>
      </c>
      <c r="L483" s="102">
        <v>41275</v>
      </c>
      <c r="M483" s="102">
        <v>43646</v>
      </c>
      <c r="N483" s="101" t="s">
        <v>6332</v>
      </c>
      <c r="O483" s="101" t="s">
        <v>6445</v>
      </c>
    </row>
    <row r="484" spans="1:15" s="97" customFormat="1" x14ac:dyDescent="0.25">
      <c r="A484" s="97" t="s">
        <v>344</v>
      </c>
      <c r="B484" s="104" t="str">
        <f t="shared" si="7"/>
        <v>P044113102036</v>
      </c>
      <c r="C484" s="101" t="s">
        <v>6721</v>
      </c>
      <c r="D484" s="101" t="s">
        <v>6722</v>
      </c>
      <c r="E484" s="103">
        <v>60.06</v>
      </c>
      <c r="F484" s="101" t="s">
        <v>1836</v>
      </c>
      <c r="G484" s="101" t="s">
        <v>1837</v>
      </c>
      <c r="H484" s="101" t="s">
        <v>6411</v>
      </c>
      <c r="I484" s="101" t="s">
        <v>6412</v>
      </c>
      <c r="J484" s="128">
        <v>448410</v>
      </c>
      <c r="K484" s="101" t="s">
        <v>6333</v>
      </c>
      <c r="L484" s="102">
        <v>41275</v>
      </c>
      <c r="M484" s="102">
        <v>43618</v>
      </c>
      <c r="N484" s="101" t="s">
        <v>6332</v>
      </c>
      <c r="O484" s="101" t="s">
        <v>6445</v>
      </c>
    </row>
    <row r="485" spans="1:15" s="97" customFormat="1" x14ac:dyDescent="0.25">
      <c r="A485" s="97" t="s">
        <v>344</v>
      </c>
      <c r="B485" s="104" t="str">
        <f t="shared" si="7"/>
        <v>P044113102075</v>
      </c>
      <c r="C485" s="101" t="s">
        <v>6721</v>
      </c>
      <c r="D485" s="101" t="s">
        <v>6722</v>
      </c>
      <c r="E485" s="103">
        <v>59.91</v>
      </c>
      <c r="F485" s="101" t="s">
        <v>1860</v>
      </c>
      <c r="G485" s="101" t="s">
        <v>1861</v>
      </c>
      <c r="H485" s="101" t="s">
        <v>6411</v>
      </c>
      <c r="I485" s="101" t="s">
        <v>6412</v>
      </c>
      <c r="J485" s="128">
        <v>448410</v>
      </c>
      <c r="K485" s="101" t="s">
        <v>6333</v>
      </c>
      <c r="L485" s="102">
        <v>41275</v>
      </c>
      <c r="M485" s="102">
        <v>73050</v>
      </c>
      <c r="N485" s="101" t="s">
        <v>6332</v>
      </c>
      <c r="O485" s="101" t="s">
        <v>6445</v>
      </c>
    </row>
    <row r="486" spans="1:15" s="97" customFormat="1" x14ac:dyDescent="0.25">
      <c r="A486" s="97" t="s">
        <v>344</v>
      </c>
      <c r="B486" s="104" t="str">
        <f t="shared" si="7"/>
        <v>P044113102199</v>
      </c>
      <c r="C486" s="101" t="s">
        <v>6721</v>
      </c>
      <c r="D486" s="101" t="s">
        <v>6722</v>
      </c>
      <c r="E486" s="103">
        <v>53.15</v>
      </c>
      <c r="F486" s="101" t="s">
        <v>1948</v>
      </c>
      <c r="G486" s="101" t="s">
        <v>1949</v>
      </c>
      <c r="H486" s="101" t="s">
        <v>6541</v>
      </c>
      <c r="I486" s="101" t="s">
        <v>6542</v>
      </c>
      <c r="J486" s="128">
        <v>448410</v>
      </c>
      <c r="K486" s="101" t="s">
        <v>6333</v>
      </c>
      <c r="L486" s="102">
        <v>41275</v>
      </c>
      <c r="M486" s="102">
        <v>73050</v>
      </c>
      <c r="N486" s="101" t="s">
        <v>6332</v>
      </c>
      <c r="O486" s="101" t="s">
        <v>6445</v>
      </c>
    </row>
    <row r="487" spans="1:15" s="97" customFormat="1" x14ac:dyDescent="0.25">
      <c r="A487" s="97" t="s">
        <v>344</v>
      </c>
      <c r="B487" s="104" t="str">
        <f t="shared" si="7"/>
        <v>P044113102306</v>
      </c>
      <c r="C487" s="101" t="s">
        <v>6721</v>
      </c>
      <c r="D487" s="101" t="s">
        <v>6722</v>
      </c>
      <c r="E487" s="103">
        <v>42.66</v>
      </c>
      <c r="F487" s="101" t="s">
        <v>2018</v>
      </c>
      <c r="G487" s="101" t="s">
        <v>2019</v>
      </c>
      <c r="H487" s="101" t="s">
        <v>6543</v>
      </c>
      <c r="I487" s="101" t="s">
        <v>6544</v>
      </c>
      <c r="J487" s="128">
        <v>448410</v>
      </c>
      <c r="K487" s="101" t="s">
        <v>6333</v>
      </c>
      <c r="L487" s="102">
        <v>41275</v>
      </c>
      <c r="M487" s="102">
        <v>73050</v>
      </c>
      <c r="N487" s="101" t="s">
        <v>6332</v>
      </c>
      <c r="O487" s="101" t="s">
        <v>6445</v>
      </c>
    </row>
    <row r="488" spans="1:15" s="97" customFormat="1" x14ac:dyDescent="0.25">
      <c r="A488" s="97" t="s">
        <v>344</v>
      </c>
      <c r="B488" s="104" t="str">
        <f t="shared" si="7"/>
        <v>P044113102315</v>
      </c>
      <c r="C488" s="101" t="s">
        <v>6721</v>
      </c>
      <c r="D488" s="101" t="s">
        <v>6722</v>
      </c>
      <c r="E488" s="103">
        <v>60.58</v>
      </c>
      <c r="F488" s="101" t="s">
        <v>2028</v>
      </c>
      <c r="G488" s="101" t="s">
        <v>2029</v>
      </c>
      <c r="H488" s="101" t="s">
        <v>6411</v>
      </c>
      <c r="I488" s="101" t="s">
        <v>6412</v>
      </c>
      <c r="J488" s="128">
        <v>448410</v>
      </c>
      <c r="K488" s="101" t="s">
        <v>6333</v>
      </c>
      <c r="L488" s="102">
        <v>41275</v>
      </c>
      <c r="M488" s="102">
        <v>73050</v>
      </c>
      <c r="N488" s="101" t="s">
        <v>6332</v>
      </c>
      <c r="O488" s="101" t="s">
        <v>6445</v>
      </c>
    </row>
    <row r="489" spans="1:15" s="97" customFormat="1" x14ac:dyDescent="0.25">
      <c r="A489" s="97" t="s">
        <v>344</v>
      </c>
      <c r="B489" s="104" t="str">
        <f t="shared" si="7"/>
        <v>P044113102397</v>
      </c>
      <c r="C489" s="101" t="s">
        <v>6721</v>
      </c>
      <c r="D489" s="101" t="s">
        <v>6722</v>
      </c>
      <c r="E489" s="103">
        <v>62.27</v>
      </c>
      <c r="F489" s="101" t="s">
        <v>2092</v>
      </c>
      <c r="G489" s="101" t="s">
        <v>2093</v>
      </c>
      <c r="H489" s="101" t="s">
        <v>6545</v>
      </c>
      <c r="I489" s="101" t="s">
        <v>6546</v>
      </c>
      <c r="J489" s="128">
        <v>448410</v>
      </c>
      <c r="K489" s="101" t="s">
        <v>6333</v>
      </c>
      <c r="L489" s="102">
        <v>41275</v>
      </c>
      <c r="M489" s="102">
        <v>73050</v>
      </c>
      <c r="N489" s="101" t="s">
        <v>6332</v>
      </c>
      <c r="O489" s="101" t="s">
        <v>6445</v>
      </c>
    </row>
    <row r="490" spans="1:15" s="97" customFormat="1" x14ac:dyDescent="0.25">
      <c r="A490" s="97" t="s">
        <v>344</v>
      </c>
      <c r="B490" s="104" t="str">
        <f t="shared" si="7"/>
        <v>P044113102921</v>
      </c>
      <c r="C490" s="101" t="s">
        <v>6721</v>
      </c>
      <c r="D490" s="101" t="s">
        <v>6722</v>
      </c>
      <c r="E490" s="103">
        <v>60.8</v>
      </c>
      <c r="F490" s="101" t="s">
        <v>2466</v>
      </c>
      <c r="G490" s="101" t="s">
        <v>2467</v>
      </c>
      <c r="H490" s="101" t="s">
        <v>6543</v>
      </c>
      <c r="I490" s="101" t="s">
        <v>6544</v>
      </c>
      <c r="J490" s="128">
        <v>448410</v>
      </c>
      <c r="K490" s="101" t="s">
        <v>6333</v>
      </c>
      <c r="L490" s="102">
        <v>41275</v>
      </c>
      <c r="M490" s="102">
        <v>73050</v>
      </c>
      <c r="N490" s="101" t="s">
        <v>6332</v>
      </c>
      <c r="O490" s="101" t="s">
        <v>6445</v>
      </c>
    </row>
    <row r="491" spans="1:15" s="97" customFormat="1" x14ac:dyDescent="0.25">
      <c r="A491" s="97" t="s">
        <v>344</v>
      </c>
      <c r="B491" s="104" t="str">
        <f t="shared" si="7"/>
        <v>P044113103052</v>
      </c>
      <c r="C491" s="101" t="s">
        <v>6721</v>
      </c>
      <c r="D491" s="101" t="s">
        <v>6722</v>
      </c>
      <c r="E491" s="103">
        <v>53.81</v>
      </c>
      <c r="F491" s="101" t="s">
        <v>2598</v>
      </c>
      <c r="G491" s="101" t="s">
        <v>2599</v>
      </c>
      <c r="H491" s="101" t="s">
        <v>6543</v>
      </c>
      <c r="I491" s="101" t="s">
        <v>6544</v>
      </c>
      <c r="J491" s="128">
        <v>448410</v>
      </c>
      <c r="K491" s="101" t="s">
        <v>6333</v>
      </c>
      <c r="L491" s="102">
        <v>41275</v>
      </c>
      <c r="M491" s="102">
        <v>73050</v>
      </c>
      <c r="N491" s="101" t="s">
        <v>6332</v>
      </c>
      <c r="O491" s="101" t="s">
        <v>6445</v>
      </c>
    </row>
    <row r="492" spans="1:15" s="97" customFormat="1" x14ac:dyDescent="0.25">
      <c r="A492" s="97" t="s">
        <v>344</v>
      </c>
      <c r="B492" s="104" t="str">
        <f t="shared" si="7"/>
        <v>P044113104749</v>
      </c>
      <c r="C492" s="101" t="s">
        <v>6721</v>
      </c>
      <c r="D492" s="101" t="s">
        <v>6722</v>
      </c>
      <c r="E492" s="103">
        <v>61.72</v>
      </c>
      <c r="F492" s="101" t="s">
        <v>3942</v>
      </c>
      <c r="G492" s="101" t="s">
        <v>3943</v>
      </c>
      <c r="H492" s="101" t="s">
        <v>6411</v>
      </c>
      <c r="I492" s="101" t="s">
        <v>6412</v>
      </c>
      <c r="J492" s="128"/>
      <c r="K492" s="101" t="s">
        <v>6332</v>
      </c>
      <c r="L492" s="102">
        <v>41275</v>
      </c>
      <c r="M492" s="102">
        <v>73050</v>
      </c>
      <c r="N492" s="101" t="s">
        <v>6332</v>
      </c>
      <c r="O492" s="101" t="s">
        <v>6445</v>
      </c>
    </row>
    <row r="493" spans="1:15" s="97" customFormat="1" x14ac:dyDescent="0.25">
      <c r="A493" s="97" t="s">
        <v>344</v>
      </c>
      <c r="B493" s="104" t="str">
        <f t="shared" si="7"/>
        <v>P044113106385</v>
      </c>
      <c r="C493" s="101" t="s">
        <v>6721</v>
      </c>
      <c r="D493" s="101" t="s">
        <v>6722</v>
      </c>
      <c r="E493" s="103">
        <v>54.21</v>
      </c>
      <c r="F493" s="101" t="s">
        <v>4776</v>
      </c>
      <c r="G493" s="101" t="s">
        <v>4777</v>
      </c>
      <c r="H493" s="101" t="s">
        <v>6545</v>
      </c>
      <c r="I493" s="101" t="s">
        <v>6546</v>
      </c>
      <c r="J493" s="128">
        <v>448410</v>
      </c>
      <c r="K493" s="101" t="s">
        <v>6333</v>
      </c>
      <c r="L493" s="102">
        <v>41275</v>
      </c>
      <c r="M493" s="102">
        <v>73050</v>
      </c>
      <c r="N493" s="101" t="s">
        <v>6332</v>
      </c>
      <c r="O493" s="101" t="s">
        <v>6445</v>
      </c>
    </row>
    <row r="494" spans="1:15" s="97" customFormat="1" x14ac:dyDescent="0.25">
      <c r="A494" s="97" t="s">
        <v>344</v>
      </c>
      <c r="B494" s="104" t="str">
        <f t="shared" si="7"/>
        <v>P044115107489</v>
      </c>
      <c r="C494" s="101" t="s">
        <v>6723</v>
      </c>
      <c r="D494" s="101" t="s">
        <v>6724</v>
      </c>
      <c r="E494" s="103">
        <v>76.36</v>
      </c>
      <c r="F494" s="101" t="s">
        <v>5508</v>
      </c>
      <c r="G494" s="101" t="s">
        <v>5509</v>
      </c>
      <c r="H494" s="101" t="s">
        <v>6378</v>
      </c>
      <c r="I494" s="101" t="s">
        <v>6379</v>
      </c>
      <c r="J494" s="128"/>
      <c r="K494" s="101" t="s">
        <v>6332</v>
      </c>
      <c r="L494" s="102">
        <v>43101</v>
      </c>
      <c r="M494" s="102">
        <v>73050</v>
      </c>
      <c r="N494" s="101" t="s">
        <v>6333</v>
      </c>
      <c r="O494" s="101" t="s">
        <v>389</v>
      </c>
    </row>
    <row r="495" spans="1:15" s="97" customFormat="1" x14ac:dyDescent="0.25">
      <c r="A495" s="97" t="s">
        <v>344</v>
      </c>
      <c r="B495" s="104" t="str">
        <f t="shared" si="7"/>
        <v>P044116107489</v>
      </c>
      <c r="C495" s="101" t="s">
        <v>6725</v>
      </c>
      <c r="D495" s="101" t="s">
        <v>6726</v>
      </c>
      <c r="E495" s="103">
        <v>76.36</v>
      </c>
      <c r="F495" s="101" t="s">
        <v>5508</v>
      </c>
      <c r="G495" s="101" t="s">
        <v>5509</v>
      </c>
      <c r="H495" s="101" t="s">
        <v>6378</v>
      </c>
      <c r="I495" s="101" t="s">
        <v>6379</v>
      </c>
      <c r="J495" s="128"/>
      <c r="K495" s="101" t="s">
        <v>6332</v>
      </c>
      <c r="L495" s="102">
        <v>43101</v>
      </c>
      <c r="M495" s="102">
        <v>73050</v>
      </c>
      <c r="N495" s="101" t="s">
        <v>6333</v>
      </c>
      <c r="O495" s="101" t="s">
        <v>389</v>
      </c>
    </row>
    <row r="496" spans="1:15" s="97" customFormat="1" x14ac:dyDescent="0.25">
      <c r="A496" s="97" t="s">
        <v>344</v>
      </c>
      <c r="B496" s="104" t="str">
        <f t="shared" si="7"/>
        <v>P044117107489</v>
      </c>
      <c r="C496" s="101" t="s">
        <v>6727</v>
      </c>
      <c r="D496" s="101" t="s">
        <v>6728</v>
      </c>
      <c r="E496" s="103">
        <v>76.36</v>
      </c>
      <c r="F496" s="101" t="s">
        <v>5508</v>
      </c>
      <c r="G496" s="101" t="s">
        <v>5509</v>
      </c>
      <c r="H496" s="101" t="s">
        <v>6378</v>
      </c>
      <c r="I496" s="101" t="s">
        <v>6379</v>
      </c>
      <c r="J496" s="128"/>
      <c r="K496" s="101" t="s">
        <v>6332</v>
      </c>
      <c r="L496" s="102">
        <v>43101</v>
      </c>
      <c r="M496" s="102">
        <v>73050</v>
      </c>
      <c r="N496" s="101" t="s">
        <v>6333</v>
      </c>
      <c r="O496" s="101" t="s">
        <v>389</v>
      </c>
    </row>
    <row r="497" spans="1:15" s="97" customFormat="1" x14ac:dyDescent="0.25">
      <c r="A497" s="97" t="s">
        <v>344</v>
      </c>
      <c r="B497" s="104" t="str">
        <f t="shared" si="7"/>
        <v>P044118101763</v>
      </c>
      <c r="C497" s="101" t="s">
        <v>6729</v>
      </c>
      <c r="D497" s="101" t="s">
        <v>6730</v>
      </c>
      <c r="E497" s="103">
        <v>53.15</v>
      </c>
      <c r="F497" s="101" t="s">
        <v>1640</v>
      </c>
      <c r="G497" s="101" t="s">
        <v>1641</v>
      </c>
      <c r="H497" s="101" t="s">
        <v>6494</v>
      </c>
      <c r="I497" s="101" t="s">
        <v>6495</v>
      </c>
      <c r="J497" s="128">
        <v>442100</v>
      </c>
      <c r="K497" s="101" t="s">
        <v>6333</v>
      </c>
      <c r="L497" s="102">
        <v>43282</v>
      </c>
      <c r="M497" s="102">
        <v>43527</v>
      </c>
      <c r="N497" s="101" t="s">
        <v>6332</v>
      </c>
      <c r="O497" s="101" t="s">
        <v>6731</v>
      </c>
    </row>
    <row r="498" spans="1:15" s="97" customFormat="1" x14ac:dyDescent="0.25">
      <c r="A498" s="97" t="s">
        <v>344</v>
      </c>
      <c r="B498" s="104" t="str">
        <f t="shared" si="7"/>
        <v>P044119101364</v>
      </c>
      <c r="C498" s="101" t="s">
        <v>6732</v>
      </c>
      <c r="D498" s="101" t="s">
        <v>6673</v>
      </c>
      <c r="E498" s="103">
        <v>36.17</v>
      </c>
      <c r="F498" s="101" t="s">
        <v>1286</v>
      </c>
      <c r="G498" s="101" t="s">
        <v>1287</v>
      </c>
      <c r="H498" s="101" t="s">
        <v>6672</v>
      </c>
      <c r="I498" s="101" t="s">
        <v>6673</v>
      </c>
      <c r="J498" s="128"/>
      <c r="K498" s="101" t="s">
        <v>6332</v>
      </c>
      <c r="L498" s="102">
        <v>43346</v>
      </c>
      <c r="M498" s="102">
        <v>43982</v>
      </c>
      <c r="N498" s="101" t="s">
        <v>6333</v>
      </c>
      <c r="O498" s="101" t="s">
        <v>6445</v>
      </c>
    </row>
    <row r="499" spans="1:15" s="97" customFormat="1" x14ac:dyDescent="0.25">
      <c r="A499" s="97" t="s">
        <v>344</v>
      </c>
      <c r="B499" s="104" t="str">
        <f t="shared" si="7"/>
        <v>P044119101763</v>
      </c>
      <c r="C499" s="101" t="s">
        <v>6732</v>
      </c>
      <c r="D499" s="101" t="s">
        <v>6673</v>
      </c>
      <c r="E499" s="103">
        <v>53.15</v>
      </c>
      <c r="F499" s="101" t="s">
        <v>1640</v>
      </c>
      <c r="G499" s="101" t="s">
        <v>1641</v>
      </c>
      <c r="H499" s="101" t="s">
        <v>6494</v>
      </c>
      <c r="I499" s="101" t="s">
        <v>6495</v>
      </c>
      <c r="J499" s="128">
        <v>442100</v>
      </c>
      <c r="K499" s="101" t="s">
        <v>6333</v>
      </c>
      <c r="L499" s="102">
        <v>43466</v>
      </c>
      <c r="M499" s="102">
        <v>73050</v>
      </c>
      <c r="N499" s="101" t="s">
        <v>6332</v>
      </c>
      <c r="O499" s="101" t="s">
        <v>6445</v>
      </c>
    </row>
    <row r="500" spans="1:15" s="97" customFormat="1" x14ac:dyDescent="0.25">
      <c r="A500" s="97" t="s">
        <v>344</v>
      </c>
      <c r="B500" s="104" t="str">
        <f t="shared" si="7"/>
        <v>P044120100540</v>
      </c>
      <c r="C500" s="101" t="s">
        <v>6733</v>
      </c>
      <c r="D500" s="101" t="s">
        <v>6734</v>
      </c>
      <c r="E500" s="103">
        <v>60.86</v>
      </c>
      <c r="F500" s="101" t="s">
        <v>722</v>
      </c>
      <c r="G500" s="101" t="s">
        <v>723</v>
      </c>
      <c r="H500" s="101" t="s">
        <v>6367</v>
      </c>
      <c r="I500" s="101" t="s">
        <v>6368</v>
      </c>
      <c r="J500" s="128">
        <v>448310</v>
      </c>
      <c r="K500" s="101" t="s">
        <v>6333</v>
      </c>
      <c r="L500" s="102">
        <v>43374</v>
      </c>
      <c r="M500" s="102">
        <v>44470</v>
      </c>
      <c r="N500" s="101" t="s">
        <v>6332</v>
      </c>
      <c r="O500" s="101" t="s">
        <v>391</v>
      </c>
    </row>
    <row r="501" spans="1:15" s="97" customFormat="1" x14ac:dyDescent="0.25">
      <c r="A501" s="97" t="s">
        <v>344</v>
      </c>
      <c r="B501" s="104" t="str">
        <f t="shared" si="7"/>
        <v>P044120101364</v>
      </c>
      <c r="C501" s="101" t="s">
        <v>6733</v>
      </c>
      <c r="D501" s="101" t="s">
        <v>6734</v>
      </c>
      <c r="E501" s="103">
        <v>36.17</v>
      </c>
      <c r="F501" s="101" t="s">
        <v>1286</v>
      </c>
      <c r="G501" s="101" t="s">
        <v>1287</v>
      </c>
      <c r="H501" s="101" t="s">
        <v>6672</v>
      </c>
      <c r="I501" s="101" t="s">
        <v>6673</v>
      </c>
      <c r="J501" s="128"/>
      <c r="K501" s="101" t="s">
        <v>6332</v>
      </c>
      <c r="L501" s="102">
        <v>43619</v>
      </c>
      <c r="M501" s="102">
        <v>44470</v>
      </c>
      <c r="N501" s="101" t="s">
        <v>6333</v>
      </c>
      <c r="O501" s="101" t="s">
        <v>391</v>
      </c>
    </row>
    <row r="502" spans="1:15" s="97" customFormat="1" x14ac:dyDescent="0.25">
      <c r="A502" s="97" t="s">
        <v>344</v>
      </c>
      <c r="B502" s="104" t="str">
        <f t="shared" si="7"/>
        <v>P044120103322</v>
      </c>
      <c r="C502" s="101" t="s">
        <v>6733</v>
      </c>
      <c r="D502" s="101" t="s">
        <v>6734</v>
      </c>
      <c r="E502" s="103">
        <v>56.59</v>
      </c>
      <c r="F502" s="101" t="s">
        <v>2868</v>
      </c>
      <c r="G502" s="101" t="s">
        <v>2869</v>
      </c>
      <c r="H502" s="101" t="s">
        <v>6347</v>
      </c>
      <c r="I502" s="101" t="s">
        <v>6348</v>
      </c>
      <c r="J502" s="128">
        <v>448110</v>
      </c>
      <c r="K502" s="101" t="s">
        <v>6333</v>
      </c>
      <c r="L502" s="102">
        <v>43710</v>
      </c>
      <c r="M502" s="102">
        <v>44470</v>
      </c>
      <c r="N502" s="101" t="s">
        <v>6332</v>
      </c>
      <c r="O502" s="101" t="s">
        <v>391</v>
      </c>
    </row>
    <row r="503" spans="1:15" s="97" customFormat="1" x14ac:dyDescent="0.25">
      <c r="A503" s="97" t="s">
        <v>344</v>
      </c>
      <c r="B503" s="104" t="str">
        <f t="shared" si="7"/>
        <v>P044120400010959</v>
      </c>
      <c r="C503" s="101" t="s">
        <v>6733</v>
      </c>
      <c r="D503" s="101" t="s">
        <v>6734</v>
      </c>
      <c r="E503" s="103">
        <v>52.24</v>
      </c>
      <c r="F503" s="101" t="s">
        <v>6123</v>
      </c>
      <c r="G503" s="101" t="s">
        <v>6124</v>
      </c>
      <c r="H503" s="101" t="s">
        <v>6639</v>
      </c>
      <c r="I503" s="101" t="s">
        <v>6640</v>
      </c>
      <c r="J503" s="128">
        <v>448300</v>
      </c>
      <c r="K503" s="101" t="s">
        <v>6333</v>
      </c>
      <c r="L503" s="102">
        <v>43493</v>
      </c>
      <c r="M503" s="102">
        <v>43863</v>
      </c>
      <c r="N503" s="101" t="s">
        <v>6332</v>
      </c>
      <c r="O503" s="101" t="s">
        <v>391</v>
      </c>
    </row>
    <row r="504" spans="1:15" s="97" customFormat="1" x14ac:dyDescent="0.25">
      <c r="A504" s="97" t="s">
        <v>344</v>
      </c>
      <c r="B504" s="104" t="str">
        <f t="shared" si="7"/>
        <v>P044122100540</v>
      </c>
      <c r="C504" s="101" t="s">
        <v>6735</v>
      </c>
      <c r="D504" s="101" t="s">
        <v>6736</v>
      </c>
      <c r="E504" s="103">
        <v>60.86</v>
      </c>
      <c r="F504" s="101" t="s">
        <v>722</v>
      </c>
      <c r="G504" s="101" t="s">
        <v>723</v>
      </c>
      <c r="H504" s="101" t="s">
        <v>6367</v>
      </c>
      <c r="I504" s="101" t="s">
        <v>6368</v>
      </c>
      <c r="J504" s="128">
        <v>448310</v>
      </c>
      <c r="K504" s="101" t="s">
        <v>6333</v>
      </c>
      <c r="L504" s="102">
        <v>43252</v>
      </c>
      <c r="M504" s="102">
        <v>44346</v>
      </c>
      <c r="N504" s="101" t="s">
        <v>6332</v>
      </c>
      <c r="O504" s="101" t="s">
        <v>352</v>
      </c>
    </row>
    <row r="505" spans="1:15" s="97" customFormat="1" x14ac:dyDescent="0.25">
      <c r="A505" s="97" t="s">
        <v>344</v>
      </c>
      <c r="B505" s="104" t="str">
        <f t="shared" si="7"/>
        <v>P044122101016</v>
      </c>
      <c r="C505" s="101" t="s">
        <v>6735</v>
      </c>
      <c r="D505" s="101" t="s">
        <v>6736</v>
      </c>
      <c r="E505" s="103">
        <v>57.54</v>
      </c>
      <c r="F505" s="101" t="s">
        <v>1046</v>
      </c>
      <c r="G505" s="101" t="s">
        <v>1047</v>
      </c>
      <c r="H505" s="101" t="s">
        <v>6531</v>
      </c>
      <c r="I505" s="101" t="s">
        <v>6532</v>
      </c>
      <c r="J505" s="128">
        <v>448310</v>
      </c>
      <c r="K505" s="101" t="s">
        <v>6333</v>
      </c>
      <c r="L505" s="102">
        <v>43252</v>
      </c>
      <c r="M505" s="102">
        <v>44346</v>
      </c>
      <c r="N505" s="101" t="s">
        <v>6332</v>
      </c>
      <c r="O505" s="101" t="s">
        <v>352</v>
      </c>
    </row>
    <row r="506" spans="1:15" s="97" customFormat="1" x14ac:dyDescent="0.25">
      <c r="A506" s="97" t="s">
        <v>344</v>
      </c>
      <c r="B506" s="104" t="str">
        <f t="shared" si="7"/>
        <v>P044122101763</v>
      </c>
      <c r="C506" s="101" t="s">
        <v>6735</v>
      </c>
      <c r="D506" s="101" t="s">
        <v>6736</v>
      </c>
      <c r="E506" s="103">
        <v>53.15</v>
      </c>
      <c r="F506" s="101" t="s">
        <v>1640</v>
      </c>
      <c r="G506" s="101" t="s">
        <v>1641</v>
      </c>
      <c r="H506" s="101" t="s">
        <v>6494</v>
      </c>
      <c r="I506" s="101" t="s">
        <v>6495</v>
      </c>
      <c r="J506" s="128">
        <v>442100</v>
      </c>
      <c r="K506" s="101" t="s">
        <v>6333</v>
      </c>
      <c r="L506" s="102">
        <v>43252</v>
      </c>
      <c r="M506" s="102">
        <v>44346</v>
      </c>
      <c r="N506" s="101" t="s">
        <v>6332</v>
      </c>
      <c r="O506" s="101" t="s">
        <v>352</v>
      </c>
    </row>
    <row r="507" spans="1:15" s="97" customFormat="1" x14ac:dyDescent="0.25">
      <c r="A507" s="97" t="s">
        <v>344</v>
      </c>
      <c r="B507" s="104" t="str">
        <f t="shared" si="7"/>
        <v>P044122101912</v>
      </c>
      <c r="C507" s="101" t="s">
        <v>6735</v>
      </c>
      <c r="D507" s="101" t="s">
        <v>6736</v>
      </c>
      <c r="E507" s="103">
        <v>46.27</v>
      </c>
      <c r="F507" s="101" t="s">
        <v>1752</v>
      </c>
      <c r="G507" s="101" t="s">
        <v>1753</v>
      </c>
      <c r="H507" s="101" t="s">
        <v>6531</v>
      </c>
      <c r="I507" s="101" t="s">
        <v>6532</v>
      </c>
      <c r="J507" s="128">
        <v>448310</v>
      </c>
      <c r="K507" s="101" t="s">
        <v>6333</v>
      </c>
      <c r="L507" s="102">
        <v>43252</v>
      </c>
      <c r="M507" s="102">
        <v>44346</v>
      </c>
      <c r="N507" s="101" t="s">
        <v>6332</v>
      </c>
      <c r="O507" s="101" t="s">
        <v>352</v>
      </c>
    </row>
    <row r="508" spans="1:15" s="97" customFormat="1" x14ac:dyDescent="0.25">
      <c r="A508" s="97" t="s">
        <v>344</v>
      </c>
      <c r="B508" s="104" t="str">
        <f t="shared" si="7"/>
        <v>P044122102205</v>
      </c>
      <c r="C508" s="101" t="s">
        <v>6735</v>
      </c>
      <c r="D508" s="101" t="s">
        <v>6736</v>
      </c>
      <c r="E508" s="103">
        <v>60.07</v>
      </c>
      <c r="F508" s="101" t="s">
        <v>1952</v>
      </c>
      <c r="G508" s="101" t="s">
        <v>1953</v>
      </c>
      <c r="H508" s="101" t="s">
        <v>6543</v>
      </c>
      <c r="I508" s="101" t="s">
        <v>6544</v>
      </c>
      <c r="J508" s="128">
        <v>448310</v>
      </c>
      <c r="K508" s="101" t="s">
        <v>6333</v>
      </c>
      <c r="L508" s="102">
        <v>43252</v>
      </c>
      <c r="M508" s="102">
        <v>44346</v>
      </c>
      <c r="N508" s="101" t="s">
        <v>6332</v>
      </c>
      <c r="O508" s="101" t="s">
        <v>352</v>
      </c>
    </row>
    <row r="509" spans="1:15" s="97" customFormat="1" x14ac:dyDescent="0.25">
      <c r="A509" s="97" t="s">
        <v>344</v>
      </c>
      <c r="B509" s="104" t="str">
        <f t="shared" si="7"/>
        <v>P044122102483</v>
      </c>
      <c r="C509" s="101" t="s">
        <v>6735</v>
      </c>
      <c r="D509" s="101" t="s">
        <v>6736</v>
      </c>
      <c r="E509" s="103">
        <v>62.63</v>
      </c>
      <c r="F509" s="101" t="s">
        <v>2156</v>
      </c>
      <c r="G509" s="101" t="s">
        <v>2157</v>
      </c>
      <c r="H509" s="101" t="s">
        <v>6531</v>
      </c>
      <c r="I509" s="101" t="s">
        <v>6532</v>
      </c>
      <c r="J509" s="128">
        <v>448310</v>
      </c>
      <c r="K509" s="101" t="s">
        <v>6333</v>
      </c>
      <c r="L509" s="102">
        <v>43252</v>
      </c>
      <c r="M509" s="102">
        <v>44346</v>
      </c>
      <c r="N509" s="101" t="s">
        <v>6332</v>
      </c>
      <c r="O509" s="101" t="s">
        <v>352</v>
      </c>
    </row>
    <row r="510" spans="1:15" s="97" customFormat="1" x14ac:dyDescent="0.25">
      <c r="A510" s="97" t="s">
        <v>344</v>
      </c>
      <c r="B510" s="104" t="str">
        <f t="shared" si="7"/>
        <v>P044122103155</v>
      </c>
      <c r="C510" s="101" t="s">
        <v>6735</v>
      </c>
      <c r="D510" s="101" t="s">
        <v>6736</v>
      </c>
      <c r="E510" s="103">
        <v>69.59</v>
      </c>
      <c r="F510" s="101" t="s">
        <v>2684</v>
      </c>
      <c r="G510" s="101" t="s">
        <v>2685</v>
      </c>
      <c r="H510" s="101" t="s">
        <v>6737</v>
      </c>
      <c r="I510" s="101" t="s">
        <v>6738</v>
      </c>
      <c r="J510" s="128"/>
      <c r="K510" s="101" t="s">
        <v>6332</v>
      </c>
      <c r="L510" s="102">
        <v>43252</v>
      </c>
      <c r="M510" s="102">
        <v>44346</v>
      </c>
      <c r="N510" s="101" t="s">
        <v>6332</v>
      </c>
      <c r="O510" s="101" t="s">
        <v>352</v>
      </c>
    </row>
    <row r="511" spans="1:15" s="97" customFormat="1" x14ac:dyDescent="0.25">
      <c r="A511" s="97" t="s">
        <v>344</v>
      </c>
      <c r="B511" s="104" t="str">
        <f t="shared" si="7"/>
        <v>P044122105687</v>
      </c>
      <c r="C511" s="101" t="s">
        <v>6735</v>
      </c>
      <c r="D511" s="101" t="s">
        <v>6736</v>
      </c>
      <c r="E511" s="103">
        <v>81.349999999999994</v>
      </c>
      <c r="F511" s="101" t="s">
        <v>4366</v>
      </c>
      <c r="G511" s="101" t="s">
        <v>4367</v>
      </c>
      <c r="H511" s="101" t="s">
        <v>6613</v>
      </c>
      <c r="I511" s="101" t="s">
        <v>6614</v>
      </c>
      <c r="J511" s="128"/>
      <c r="K511" s="101" t="s">
        <v>6332</v>
      </c>
      <c r="L511" s="102">
        <v>43252</v>
      </c>
      <c r="M511" s="102">
        <v>44346</v>
      </c>
      <c r="N511" s="101" t="s">
        <v>6333</v>
      </c>
      <c r="O511" s="101" t="s">
        <v>352</v>
      </c>
    </row>
    <row r="512" spans="1:15" s="97" customFormat="1" x14ac:dyDescent="0.25">
      <c r="A512" s="97" t="s">
        <v>344</v>
      </c>
      <c r="B512" s="104" t="str">
        <f t="shared" si="7"/>
        <v>P044122106270</v>
      </c>
      <c r="C512" s="101" t="s">
        <v>6735</v>
      </c>
      <c r="D512" s="101" t="s">
        <v>6736</v>
      </c>
      <c r="E512" s="103">
        <v>54.57</v>
      </c>
      <c r="F512" s="101" t="s">
        <v>4728</v>
      </c>
      <c r="G512" s="101" t="s">
        <v>4729</v>
      </c>
      <c r="H512" s="101" t="s">
        <v>6739</v>
      </c>
      <c r="I512" s="101" t="s">
        <v>6740</v>
      </c>
      <c r="J512" s="128"/>
      <c r="K512" s="101" t="s">
        <v>6332</v>
      </c>
      <c r="L512" s="102">
        <v>43252</v>
      </c>
      <c r="M512" s="102">
        <v>44346</v>
      </c>
      <c r="N512" s="101" t="s">
        <v>6332</v>
      </c>
      <c r="O512" s="101" t="s">
        <v>352</v>
      </c>
    </row>
    <row r="513" spans="1:15" s="97" customFormat="1" x14ac:dyDescent="0.25">
      <c r="A513" s="97" t="s">
        <v>344</v>
      </c>
      <c r="B513" s="104" t="str">
        <f t="shared" si="7"/>
        <v>P044122106925</v>
      </c>
      <c r="C513" s="101" t="s">
        <v>6735</v>
      </c>
      <c r="D513" s="101" t="s">
        <v>6736</v>
      </c>
      <c r="E513" s="103">
        <v>56.23</v>
      </c>
      <c r="F513" s="101" t="s">
        <v>5086</v>
      </c>
      <c r="G513" s="101" t="s">
        <v>5087</v>
      </c>
      <c r="H513" s="101" t="s">
        <v>6543</v>
      </c>
      <c r="I513" s="101" t="s">
        <v>6544</v>
      </c>
      <c r="J513" s="128">
        <v>448310</v>
      </c>
      <c r="K513" s="101" t="s">
        <v>6333</v>
      </c>
      <c r="L513" s="102">
        <v>43252</v>
      </c>
      <c r="M513" s="102">
        <v>44346</v>
      </c>
      <c r="N513" s="101" t="s">
        <v>6332</v>
      </c>
      <c r="O513" s="101" t="s">
        <v>352</v>
      </c>
    </row>
    <row r="514" spans="1:15" s="97" customFormat="1" x14ac:dyDescent="0.25">
      <c r="A514" s="97" t="s">
        <v>344</v>
      </c>
      <c r="B514" s="104" t="str">
        <f t="shared" si="7"/>
        <v>P044122400010959</v>
      </c>
      <c r="C514" s="101" t="s">
        <v>6735</v>
      </c>
      <c r="D514" s="101" t="s">
        <v>6736</v>
      </c>
      <c r="E514" s="103">
        <v>52.24</v>
      </c>
      <c r="F514" s="101" t="s">
        <v>6123</v>
      </c>
      <c r="G514" s="101" t="s">
        <v>6124</v>
      </c>
      <c r="H514" s="101" t="s">
        <v>6639</v>
      </c>
      <c r="I514" s="101" t="s">
        <v>6640</v>
      </c>
      <c r="J514" s="128">
        <v>448300</v>
      </c>
      <c r="K514" s="101" t="s">
        <v>6333</v>
      </c>
      <c r="L514" s="102">
        <v>43493</v>
      </c>
      <c r="M514" s="102">
        <v>43863</v>
      </c>
      <c r="N514" s="101" t="s">
        <v>6332</v>
      </c>
      <c r="O514" s="101" t="s">
        <v>352</v>
      </c>
    </row>
    <row r="515" spans="1:15" s="97" customFormat="1" x14ac:dyDescent="0.25">
      <c r="A515" s="97" t="s">
        <v>344</v>
      </c>
      <c r="B515" s="104" t="str">
        <f t="shared" si="7"/>
        <v>P044123100915</v>
      </c>
      <c r="C515" s="101" t="s">
        <v>6741</v>
      </c>
      <c r="D515" s="101" t="s">
        <v>6742</v>
      </c>
      <c r="E515" s="103">
        <v>42.76</v>
      </c>
      <c r="F515" s="101" t="s">
        <v>982</v>
      </c>
      <c r="G515" s="101" t="s">
        <v>983</v>
      </c>
      <c r="H515" s="101" t="s">
        <v>6347</v>
      </c>
      <c r="I515" s="101" t="s">
        <v>6348</v>
      </c>
      <c r="J515" s="128">
        <v>478910</v>
      </c>
      <c r="K515" s="101" t="s">
        <v>6333</v>
      </c>
      <c r="L515" s="102">
        <v>43528</v>
      </c>
      <c r="M515" s="102">
        <v>44829</v>
      </c>
      <c r="N515" s="101" t="s">
        <v>6332</v>
      </c>
      <c r="O515" s="101" t="s">
        <v>348</v>
      </c>
    </row>
    <row r="516" spans="1:15" s="97" customFormat="1" x14ac:dyDescent="0.25">
      <c r="A516" s="97" t="s">
        <v>344</v>
      </c>
      <c r="B516" s="104" t="str">
        <f t="shared" si="7"/>
        <v>P044123101270</v>
      </c>
      <c r="C516" s="101" t="s">
        <v>6741</v>
      </c>
      <c r="D516" s="101" t="s">
        <v>6742</v>
      </c>
      <c r="E516" s="103">
        <v>58.36</v>
      </c>
      <c r="F516" s="101" t="s">
        <v>1218</v>
      </c>
      <c r="G516" s="101" t="s">
        <v>1219</v>
      </c>
      <c r="H516" s="101" t="s">
        <v>6743</v>
      </c>
      <c r="I516" s="101" t="s">
        <v>6744</v>
      </c>
      <c r="J516" s="128"/>
      <c r="K516" s="101" t="s">
        <v>6332</v>
      </c>
      <c r="L516" s="102">
        <v>43549</v>
      </c>
      <c r="M516" s="102">
        <v>43555</v>
      </c>
      <c r="N516" s="101" t="s">
        <v>6332</v>
      </c>
      <c r="O516" s="101" t="s">
        <v>348</v>
      </c>
    </row>
    <row r="517" spans="1:15" s="97" customFormat="1" x14ac:dyDescent="0.25">
      <c r="A517" s="97" t="s">
        <v>344</v>
      </c>
      <c r="B517" s="104" t="str">
        <f t="shared" si="7"/>
        <v>P044123101364</v>
      </c>
      <c r="C517" s="101" t="s">
        <v>6741</v>
      </c>
      <c r="D517" s="101" t="s">
        <v>6742</v>
      </c>
      <c r="E517" s="103">
        <v>36.17</v>
      </c>
      <c r="F517" s="101" t="s">
        <v>1286</v>
      </c>
      <c r="G517" s="101" t="s">
        <v>1287</v>
      </c>
      <c r="H517" s="101" t="s">
        <v>6672</v>
      </c>
      <c r="I517" s="101" t="s">
        <v>6673</v>
      </c>
      <c r="J517" s="128"/>
      <c r="K517" s="101" t="s">
        <v>6332</v>
      </c>
      <c r="L517" s="102">
        <v>43528</v>
      </c>
      <c r="M517" s="102">
        <v>44829</v>
      </c>
      <c r="N517" s="101" t="s">
        <v>6333</v>
      </c>
      <c r="O517" s="101" t="s">
        <v>348</v>
      </c>
    </row>
    <row r="518" spans="1:15" s="97" customFormat="1" x14ac:dyDescent="0.25">
      <c r="A518" s="97" t="s">
        <v>344</v>
      </c>
      <c r="B518" s="104" t="str">
        <f t="shared" ref="B518:B581" si="8">CONCATENATE(C518,F518)</f>
        <v>P044123101763</v>
      </c>
      <c r="C518" s="101" t="s">
        <v>6741</v>
      </c>
      <c r="D518" s="101" t="s">
        <v>6742</v>
      </c>
      <c r="E518" s="103">
        <v>53.15</v>
      </c>
      <c r="F518" s="101" t="s">
        <v>1640</v>
      </c>
      <c r="G518" s="101" t="s">
        <v>1641</v>
      </c>
      <c r="H518" s="101" t="s">
        <v>6494</v>
      </c>
      <c r="I518" s="101" t="s">
        <v>6495</v>
      </c>
      <c r="J518" s="128">
        <v>442100</v>
      </c>
      <c r="K518" s="101" t="s">
        <v>6333</v>
      </c>
      <c r="L518" s="102">
        <v>43528</v>
      </c>
      <c r="M518" s="102">
        <v>44829</v>
      </c>
      <c r="N518" s="101" t="s">
        <v>6332</v>
      </c>
      <c r="O518" s="101" t="s">
        <v>348</v>
      </c>
    </row>
    <row r="519" spans="1:15" s="97" customFormat="1" x14ac:dyDescent="0.25">
      <c r="A519" s="97" t="s">
        <v>344</v>
      </c>
      <c r="B519" s="104" t="str">
        <f t="shared" si="8"/>
        <v>P044123101805</v>
      </c>
      <c r="C519" s="101" t="s">
        <v>6741</v>
      </c>
      <c r="D519" s="101" t="s">
        <v>6742</v>
      </c>
      <c r="E519" s="103">
        <v>59.8</v>
      </c>
      <c r="F519" s="101" t="s">
        <v>1690</v>
      </c>
      <c r="G519" s="101" t="s">
        <v>1691</v>
      </c>
      <c r="H519" s="101" t="s">
        <v>6563</v>
      </c>
      <c r="I519" s="101" t="s">
        <v>6564</v>
      </c>
      <c r="J519" s="128">
        <v>438110</v>
      </c>
      <c r="K519" s="101" t="s">
        <v>6333</v>
      </c>
      <c r="L519" s="102">
        <v>43528</v>
      </c>
      <c r="M519" s="102">
        <v>44829</v>
      </c>
      <c r="N519" s="101" t="s">
        <v>6332</v>
      </c>
      <c r="O519" s="101" t="s">
        <v>348</v>
      </c>
    </row>
    <row r="520" spans="1:15" s="97" customFormat="1" x14ac:dyDescent="0.25">
      <c r="A520" s="97" t="s">
        <v>344</v>
      </c>
      <c r="B520" s="104" t="str">
        <f t="shared" si="8"/>
        <v>P044123102198</v>
      </c>
      <c r="C520" s="101" t="s">
        <v>6741</v>
      </c>
      <c r="D520" s="101" t="s">
        <v>6742</v>
      </c>
      <c r="E520" s="103">
        <v>61.33</v>
      </c>
      <c r="F520" s="101" t="s">
        <v>1946</v>
      </c>
      <c r="G520" s="101" t="s">
        <v>1947</v>
      </c>
      <c r="H520" s="101" t="s">
        <v>6347</v>
      </c>
      <c r="I520" s="101" t="s">
        <v>6348</v>
      </c>
      <c r="J520" s="128">
        <v>448110</v>
      </c>
      <c r="K520" s="101" t="s">
        <v>6333</v>
      </c>
      <c r="L520" s="102">
        <v>43528</v>
      </c>
      <c r="M520" s="102">
        <v>44829</v>
      </c>
      <c r="N520" s="101" t="s">
        <v>6332</v>
      </c>
      <c r="O520" s="101" t="s">
        <v>348</v>
      </c>
    </row>
    <row r="521" spans="1:15" s="97" customFormat="1" x14ac:dyDescent="0.25">
      <c r="A521" s="97" t="s">
        <v>344</v>
      </c>
      <c r="B521" s="104" t="str">
        <f t="shared" si="8"/>
        <v>P044123103129</v>
      </c>
      <c r="C521" s="101" t="s">
        <v>6741</v>
      </c>
      <c r="D521" s="101" t="s">
        <v>6742</v>
      </c>
      <c r="E521" s="103">
        <v>67.08</v>
      </c>
      <c r="F521" s="101" t="s">
        <v>2664</v>
      </c>
      <c r="G521" s="101" t="s">
        <v>2665</v>
      </c>
      <c r="H521" s="101" t="s">
        <v>6356</v>
      </c>
      <c r="I521" s="101" t="s">
        <v>6357</v>
      </c>
      <c r="J521" s="128"/>
      <c r="K521" s="101" t="s">
        <v>6332</v>
      </c>
      <c r="L521" s="102">
        <v>43528</v>
      </c>
      <c r="M521" s="102">
        <v>43646</v>
      </c>
      <c r="N521" s="101" t="s">
        <v>6333</v>
      </c>
      <c r="O521" s="101" t="s">
        <v>348</v>
      </c>
    </row>
    <row r="522" spans="1:15" s="97" customFormat="1" x14ac:dyDescent="0.25">
      <c r="A522" s="97" t="s">
        <v>344</v>
      </c>
      <c r="B522" s="104" t="str">
        <f t="shared" si="8"/>
        <v>P044123103322</v>
      </c>
      <c r="C522" s="101" t="s">
        <v>6741</v>
      </c>
      <c r="D522" s="101" t="s">
        <v>6742</v>
      </c>
      <c r="E522" s="103">
        <v>56.59</v>
      </c>
      <c r="F522" s="101" t="s">
        <v>2868</v>
      </c>
      <c r="G522" s="101" t="s">
        <v>2869</v>
      </c>
      <c r="H522" s="101" t="s">
        <v>6347</v>
      </c>
      <c r="I522" s="101" t="s">
        <v>6348</v>
      </c>
      <c r="J522" s="128">
        <v>448110</v>
      </c>
      <c r="K522" s="101" t="s">
        <v>6333</v>
      </c>
      <c r="L522" s="102">
        <v>43528</v>
      </c>
      <c r="M522" s="102">
        <v>44829</v>
      </c>
      <c r="N522" s="101" t="s">
        <v>6332</v>
      </c>
      <c r="O522" s="101" t="s">
        <v>348</v>
      </c>
    </row>
    <row r="523" spans="1:15" s="97" customFormat="1" x14ac:dyDescent="0.25">
      <c r="A523" s="97" t="s">
        <v>344</v>
      </c>
      <c r="B523" s="104" t="str">
        <f t="shared" si="8"/>
        <v>P044123103601</v>
      </c>
      <c r="C523" s="101" t="s">
        <v>6741</v>
      </c>
      <c r="D523" s="101" t="s">
        <v>6742</v>
      </c>
      <c r="E523" s="103">
        <v>64.59</v>
      </c>
      <c r="F523" s="101" t="s">
        <v>3118</v>
      </c>
      <c r="G523" s="101" t="s">
        <v>3119</v>
      </c>
      <c r="H523" s="101" t="s">
        <v>6523</v>
      </c>
      <c r="I523" s="101" t="s">
        <v>6524</v>
      </c>
      <c r="J523" s="128">
        <v>438060</v>
      </c>
      <c r="K523" s="101" t="s">
        <v>6333</v>
      </c>
      <c r="L523" s="102">
        <v>43528</v>
      </c>
      <c r="M523" s="102">
        <v>44829</v>
      </c>
      <c r="N523" s="101" t="s">
        <v>6332</v>
      </c>
      <c r="O523" s="101" t="s">
        <v>348</v>
      </c>
    </row>
    <row r="524" spans="1:15" s="97" customFormat="1" x14ac:dyDescent="0.25">
      <c r="A524" s="97" t="s">
        <v>344</v>
      </c>
      <c r="B524" s="104" t="str">
        <f t="shared" si="8"/>
        <v>P044123103671</v>
      </c>
      <c r="C524" s="101" t="s">
        <v>6741</v>
      </c>
      <c r="D524" s="101" t="s">
        <v>6742</v>
      </c>
      <c r="E524" s="103">
        <v>60.42</v>
      </c>
      <c r="F524" s="101" t="s">
        <v>3166</v>
      </c>
      <c r="G524" s="101" t="s">
        <v>3167</v>
      </c>
      <c r="H524" s="101" t="s">
        <v>6351</v>
      </c>
      <c r="I524" s="101" t="s">
        <v>6352</v>
      </c>
      <c r="J524" s="128">
        <v>478910</v>
      </c>
      <c r="K524" s="101" t="s">
        <v>6333</v>
      </c>
      <c r="L524" s="102">
        <v>43528</v>
      </c>
      <c r="M524" s="102">
        <v>44829</v>
      </c>
      <c r="N524" s="101" t="s">
        <v>6332</v>
      </c>
      <c r="O524" s="101" t="s">
        <v>348</v>
      </c>
    </row>
    <row r="525" spans="1:15" s="97" customFormat="1" x14ac:dyDescent="0.25">
      <c r="A525" s="97" t="s">
        <v>344</v>
      </c>
      <c r="B525" s="104" t="str">
        <f t="shared" si="8"/>
        <v>P044123104332</v>
      </c>
      <c r="C525" s="101" t="s">
        <v>6741</v>
      </c>
      <c r="D525" s="101" t="s">
        <v>6742</v>
      </c>
      <c r="E525" s="103">
        <v>53.17</v>
      </c>
      <c r="F525" s="101" t="s">
        <v>3680</v>
      </c>
      <c r="G525" s="101" t="s">
        <v>3681</v>
      </c>
      <c r="H525" s="101" t="s">
        <v>6374</v>
      </c>
      <c r="I525" s="101" t="s">
        <v>6375</v>
      </c>
      <c r="J525" s="128"/>
      <c r="K525" s="101" t="s">
        <v>6332</v>
      </c>
      <c r="L525" s="102">
        <v>43528</v>
      </c>
      <c r="M525" s="102">
        <v>44829</v>
      </c>
      <c r="N525" s="101" t="s">
        <v>6332</v>
      </c>
      <c r="O525" s="101" t="s">
        <v>348</v>
      </c>
    </row>
    <row r="526" spans="1:15" s="97" customFormat="1" x14ac:dyDescent="0.25">
      <c r="A526" s="97" t="s">
        <v>344</v>
      </c>
      <c r="B526" s="104" t="str">
        <f t="shared" si="8"/>
        <v>P044123104484</v>
      </c>
      <c r="C526" s="101" t="s">
        <v>6741</v>
      </c>
      <c r="D526" s="101" t="s">
        <v>6742</v>
      </c>
      <c r="E526" s="103">
        <v>54.53</v>
      </c>
      <c r="F526" s="101" t="s">
        <v>3816</v>
      </c>
      <c r="G526" s="101" t="s">
        <v>3817</v>
      </c>
      <c r="H526" s="101" t="s">
        <v>6374</v>
      </c>
      <c r="I526" s="101" t="s">
        <v>6375</v>
      </c>
      <c r="J526" s="128"/>
      <c r="K526" s="101" t="s">
        <v>6332</v>
      </c>
      <c r="L526" s="102">
        <v>43528</v>
      </c>
      <c r="M526" s="102">
        <v>44829</v>
      </c>
      <c r="N526" s="101" t="s">
        <v>6332</v>
      </c>
      <c r="O526" s="101" t="s">
        <v>348</v>
      </c>
    </row>
    <row r="527" spans="1:15" s="97" customFormat="1" x14ac:dyDescent="0.25">
      <c r="A527" s="97" t="s">
        <v>344</v>
      </c>
      <c r="B527" s="104" t="str">
        <f t="shared" si="8"/>
        <v>P044123104803</v>
      </c>
      <c r="C527" s="101" t="s">
        <v>6741</v>
      </c>
      <c r="D527" s="101" t="s">
        <v>6742</v>
      </c>
      <c r="E527" s="103">
        <v>54.5</v>
      </c>
      <c r="F527" s="101" t="s">
        <v>3988</v>
      </c>
      <c r="G527" s="101" t="s">
        <v>3989</v>
      </c>
      <c r="H527" s="101" t="s">
        <v>6351</v>
      </c>
      <c r="I527" s="101" t="s">
        <v>6352</v>
      </c>
      <c r="J527" s="128"/>
      <c r="K527" s="101" t="s">
        <v>6332</v>
      </c>
      <c r="L527" s="102">
        <v>43528</v>
      </c>
      <c r="M527" s="102">
        <v>44829</v>
      </c>
      <c r="N527" s="101" t="s">
        <v>6332</v>
      </c>
      <c r="O527" s="101" t="s">
        <v>348</v>
      </c>
    </row>
    <row r="528" spans="1:15" s="97" customFormat="1" x14ac:dyDescent="0.25">
      <c r="A528" s="97" t="s">
        <v>344</v>
      </c>
      <c r="B528" s="104" t="str">
        <f t="shared" si="8"/>
        <v>P044123105817</v>
      </c>
      <c r="C528" s="101" t="s">
        <v>6741</v>
      </c>
      <c r="D528" s="101" t="s">
        <v>6742</v>
      </c>
      <c r="E528" s="103">
        <v>51.56</v>
      </c>
      <c r="F528" s="101" t="s">
        <v>4448</v>
      </c>
      <c r="G528" s="101" t="s">
        <v>4449</v>
      </c>
      <c r="H528" s="101" t="s">
        <v>6347</v>
      </c>
      <c r="I528" s="101" t="s">
        <v>6348</v>
      </c>
      <c r="J528" s="128">
        <v>448110</v>
      </c>
      <c r="K528" s="101" t="s">
        <v>6333</v>
      </c>
      <c r="L528" s="102">
        <v>43584</v>
      </c>
      <c r="M528" s="102">
        <v>44834</v>
      </c>
      <c r="N528" s="101" t="s">
        <v>6332</v>
      </c>
      <c r="O528" s="101" t="s">
        <v>348</v>
      </c>
    </row>
    <row r="529" spans="1:15" s="97" customFormat="1" x14ac:dyDescent="0.25">
      <c r="A529" s="97" t="s">
        <v>344</v>
      </c>
      <c r="B529" s="104" t="str">
        <f t="shared" si="8"/>
        <v>P044123106022</v>
      </c>
      <c r="C529" s="101" t="s">
        <v>6741</v>
      </c>
      <c r="D529" s="101" t="s">
        <v>6742</v>
      </c>
      <c r="E529" s="103">
        <v>57.22</v>
      </c>
      <c r="F529" s="101" t="s">
        <v>4584</v>
      </c>
      <c r="G529" s="101" t="s">
        <v>4585</v>
      </c>
      <c r="H529" s="101" t="s">
        <v>6598</v>
      </c>
      <c r="I529" s="101" t="s">
        <v>6599</v>
      </c>
      <c r="J529" s="128"/>
      <c r="K529" s="101" t="s">
        <v>6332</v>
      </c>
      <c r="L529" s="102">
        <v>43528</v>
      </c>
      <c r="M529" s="102">
        <v>44829</v>
      </c>
      <c r="N529" s="101" t="s">
        <v>6332</v>
      </c>
      <c r="O529" s="101" t="s">
        <v>348</v>
      </c>
    </row>
    <row r="530" spans="1:15" s="97" customFormat="1" x14ac:dyDescent="0.25">
      <c r="A530" s="97" t="s">
        <v>344</v>
      </c>
      <c r="B530" s="104" t="str">
        <f t="shared" si="8"/>
        <v>P044123106516</v>
      </c>
      <c r="C530" s="101" t="s">
        <v>6741</v>
      </c>
      <c r="D530" s="101" t="s">
        <v>6742</v>
      </c>
      <c r="E530" s="103">
        <v>49.75</v>
      </c>
      <c r="F530" s="101" t="s">
        <v>4850</v>
      </c>
      <c r="G530" s="101" t="s">
        <v>4851</v>
      </c>
      <c r="H530" s="101" t="s">
        <v>6349</v>
      </c>
      <c r="I530" s="101" t="s">
        <v>6350</v>
      </c>
      <c r="J530" s="128">
        <v>448110</v>
      </c>
      <c r="K530" s="101" t="s">
        <v>6333</v>
      </c>
      <c r="L530" s="102">
        <v>43584</v>
      </c>
      <c r="M530" s="102">
        <v>44834</v>
      </c>
      <c r="N530" s="101" t="s">
        <v>6332</v>
      </c>
      <c r="O530" s="101" t="s">
        <v>348</v>
      </c>
    </row>
    <row r="531" spans="1:15" s="97" customFormat="1" x14ac:dyDescent="0.25">
      <c r="A531" s="97" t="s">
        <v>344</v>
      </c>
      <c r="B531" s="104" t="str">
        <f t="shared" si="8"/>
        <v>P044123107088</v>
      </c>
      <c r="C531" s="101" t="s">
        <v>6741</v>
      </c>
      <c r="D531" s="101" t="s">
        <v>6742</v>
      </c>
      <c r="E531" s="103">
        <v>44.98</v>
      </c>
      <c r="F531" s="101" t="s">
        <v>5178</v>
      </c>
      <c r="G531" s="101" t="s">
        <v>5179</v>
      </c>
      <c r="H531" s="101" t="s">
        <v>6651</v>
      </c>
      <c r="I531" s="101" t="s">
        <v>6652</v>
      </c>
      <c r="J531" s="128"/>
      <c r="K531" s="101" t="s">
        <v>6332</v>
      </c>
      <c r="L531" s="102">
        <v>43528</v>
      </c>
      <c r="M531" s="102">
        <v>44829</v>
      </c>
      <c r="N531" s="101" t="s">
        <v>6332</v>
      </c>
      <c r="O531" s="101" t="s">
        <v>348</v>
      </c>
    </row>
    <row r="532" spans="1:15" s="97" customFormat="1" x14ac:dyDescent="0.25">
      <c r="A532" s="97" t="s">
        <v>344</v>
      </c>
      <c r="B532" s="104" t="str">
        <f t="shared" si="8"/>
        <v>P044123107281</v>
      </c>
      <c r="C532" s="101" t="s">
        <v>6741</v>
      </c>
      <c r="D532" s="101" t="s">
        <v>6742</v>
      </c>
      <c r="E532" s="103">
        <v>80.56</v>
      </c>
      <c r="F532" s="101" t="s">
        <v>5374</v>
      </c>
      <c r="G532" s="101" t="s">
        <v>5375</v>
      </c>
      <c r="H532" s="101" t="s">
        <v>6662</v>
      </c>
      <c r="I532" s="101" t="s">
        <v>6663</v>
      </c>
      <c r="J532" s="128"/>
      <c r="K532" s="101" t="s">
        <v>6332</v>
      </c>
      <c r="L532" s="102">
        <v>43528</v>
      </c>
      <c r="M532" s="102">
        <v>44829</v>
      </c>
      <c r="N532" s="101" t="s">
        <v>6332</v>
      </c>
      <c r="O532" s="101" t="s">
        <v>348</v>
      </c>
    </row>
    <row r="533" spans="1:15" s="97" customFormat="1" x14ac:dyDescent="0.25">
      <c r="A533" s="97" t="s">
        <v>344</v>
      </c>
      <c r="B533" s="104" t="str">
        <f t="shared" si="8"/>
        <v>P044123107491</v>
      </c>
      <c r="C533" s="101" t="s">
        <v>6741</v>
      </c>
      <c r="D533" s="101" t="s">
        <v>6742</v>
      </c>
      <c r="E533" s="103">
        <v>60.18</v>
      </c>
      <c r="F533" s="101" t="s">
        <v>5512</v>
      </c>
      <c r="G533" s="101" t="s">
        <v>5513</v>
      </c>
      <c r="H533" s="101" t="s">
        <v>6374</v>
      </c>
      <c r="I533" s="101" t="s">
        <v>6375</v>
      </c>
      <c r="J533" s="128"/>
      <c r="K533" s="101" t="s">
        <v>6332</v>
      </c>
      <c r="L533" s="102">
        <v>43528</v>
      </c>
      <c r="M533" s="102">
        <v>44829</v>
      </c>
      <c r="N533" s="101" t="s">
        <v>6332</v>
      </c>
      <c r="O533" s="101" t="s">
        <v>348</v>
      </c>
    </row>
    <row r="534" spans="1:15" s="97" customFormat="1" x14ac:dyDescent="0.25">
      <c r="A534" s="97" t="s">
        <v>344</v>
      </c>
      <c r="B534" s="104" t="str">
        <f t="shared" si="8"/>
        <v>P044123107532</v>
      </c>
      <c r="C534" s="101" t="s">
        <v>6741</v>
      </c>
      <c r="D534" s="101" t="s">
        <v>6742</v>
      </c>
      <c r="E534" s="103">
        <v>52.04</v>
      </c>
      <c r="F534" s="101" t="s">
        <v>5552</v>
      </c>
      <c r="G534" s="101" t="s">
        <v>5553</v>
      </c>
      <c r="H534" s="101" t="s">
        <v>6743</v>
      </c>
      <c r="I534" s="101" t="s">
        <v>6744</v>
      </c>
      <c r="J534" s="128"/>
      <c r="K534" s="101" t="s">
        <v>6332</v>
      </c>
      <c r="L534" s="102">
        <v>43549</v>
      </c>
      <c r="M534" s="102">
        <v>43555</v>
      </c>
      <c r="N534" s="101" t="s">
        <v>6332</v>
      </c>
      <c r="O534" s="101" t="s">
        <v>348</v>
      </c>
    </row>
    <row r="535" spans="1:15" s="97" customFormat="1" x14ac:dyDescent="0.25">
      <c r="A535" s="97" t="s">
        <v>344</v>
      </c>
      <c r="B535" s="104" t="str">
        <f t="shared" si="8"/>
        <v>P044123107719</v>
      </c>
      <c r="C535" s="101" t="s">
        <v>6741</v>
      </c>
      <c r="D535" s="101" t="s">
        <v>6742</v>
      </c>
      <c r="E535" s="103">
        <v>77.66</v>
      </c>
      <c r="F535" s="101" t="s">
        <v>5712</v>
      </c>
      <c r="G535" s="101" t="s">
        <v>5713</v>
      </c>
      <c r="H535" s="101" t="s">
        <v>6356</v>
      </c>
      <c r="I535" s="101" t="s">
        <v>6357</v>
      </c>
      <c r="J535" s="128"/>
      <c r="K535" s="101" t="s">
        <v>6332</v>
      </c>
      <c r="L535" s="102">
        <v>43647</v>
      </c>
      <c r="M535" s="102">
        <v>44834</v>
      </c>
      <c r="N535" s="101" t="s">
        <v>6333</v>
      </c>
      <c r="O535" s="101" t="s">
        <v>348</v>
      </c>
    </row>
    <row r="536" spans="1:15" s="97" customFormat="1" x14ac:dyDescent="0.25">
      <c r="A536" s="97" t="s">
        <v>344</v>
      </c>
      <c r="B536" s="104" t="str">
        <f t="shared" si="8"/>
        <v>P044123400006369</v>
      </c>
      <c r="C536" s="101" t="s">
        <v>6741</v>
      </c>
      <c r="D536" s="101" t="s">
        <v>6742</v>
      </c>
      <c r="E536" s="103">
        <v>76.37</v>
      </c>
      <c r="F536" s="101" t="s">
        <v>6087</v>
      </c>
      <c r="G536" s="101" t="s">
        <v>6088</v>
      </c>
      <c r="H536" s="101" t="s">
        <v>6590</v>
      </c>
      <c r="I536" s="101" t="s">
        <v>6591</v>
      </c>
      <c r="J536" s="128">
        <v>478900</v>
      </c>
      <c r="K536" s="101" t="s">
        <v>6333</v>
      </c>
      <c r="L536" s="102">
        <v>43528</v>
      </c>
      <c r="M536" s="102">
        <v>43828</v>
      </c>
      <c r="N536" s="101" t="s">
        <v>6332</v>
      </c>
      <c r="O536" s="101" t="s">
        <v>348</v>
      </c>
    </row>
    <row r="537" spans="1:15" s="97" customFormat="1" x14ac:dyDescent="0.25">
      <c r="A537" s="97" t="s">
        <v>344</v>
      </c>
      <c r="B537" s="104" t="str">
        <f t="shared" si="8"/>
        <v>P044123400010602</v>
      </c>
      <c r="C537" s="101" t="s">
        <v>6741</v>
      </c>
      <c r="D537" s="101" t="s">
        <v>6742</v>
      </c>
      <c r="E537" s="103">
        <v>76.8</v>
      </c>
      <c r="F537" s="101" t="s">
        <v>6109</v>
      </c>
      <c r="G537" s="101" t="s">
        <v>6110</v>
      </c>
      <c r="H537" s="101" t="s">
        <v>6590</v>
      </c>
      <c r="I537" s="101" t="s">
        <v>6591</v>
      </c>
      <c r="J537" s="128">
        <v>478910</v>
      </c>
      <c r="K537" s="101" t="s">
        <v>6333</v>
      </c>
      <c r="L537" s="102">
        <v>43528</v>
      </c>
      <c r="M537" s="102">
        <v>43709</v>
      </c>
      <c r="N537" s="101" t="s">
        <v>6332</v>
      </c>
      <c r="O537" s="101" t="s">
        <v>348</v>
      </c>
    </row>
    <row r="538" spans="1:15" s="97" customFormat="1" x14ac:dyDescent="0.25">
      <c r="A538" s="97" t="s">
        <v>344</v>
      </c>
      <c r="B538" s="104" t="str">
        <f t="shared" si="8"/>
        <v>P044125107719</v>
      </c>
      <c r="C538" s="101" t="s">
        <v>6745</v>
      </c>
      <c r="D538" s="101" t="s">
        <v>6746</v>
      </c>
      <c r="E538" s="103">
        <v>77.66</v>
      </c>
      <c r="F538" s="101" t="s">
        <v>5712</v>
      </c>
      <c r="G538" s="101" t="s">
        <v>5713</v>
      </c>
      <c r="H538" s="101" t="s">
        <v>6356</v>
      </c>
      <c r="I538" s="101" t="s">
        <v>6357</v>
      </c>
      <c r="J538" s="128"/>
      <c r="K538" s="101" t="s">
        <v>6332</v>
      </c>
      <c r="L538" s="102">
        <v>43619</v>
      </c>
      <c r="M538" s="102">
        <v>73050</v>
      </c>
      <c r="N538" s="101" t="s">
        <v>6333</v>
      </c>
      <c r="O538" s="101" t="s">
        <v>6445</v>
      </c>
    </row>
    <row r="539" spans="1:15" s="97" customFormat="1" x14ac:dyDescent="0.25">
      <c r="A539" s="97" t="s">
        <v>344</v>
      </c>
      <c r="B539" s="104" t="str">
        <f t="shared" si="8"/>
        <v>P044126102189</v>
      </c>
      <c r="C539" s="101" t="s">
        <v>6747</v>
      </c>
      <c r="D539" s="101" t="s">
        <v>6748</v>
      </c>
      <c r="E539" s="103">
        <v>54.83</v>
      </c>
      <c r="F539" s="101" t="s">
        <v>1938</v>
      </c>
      <c r="G539" s="101" t="s">
        <v>1939</v>
      </c>
      <c r="H539" s="101" t="s">
        <v>6415</v>
      </c>
      <c r="I539" s="101" t="s">
        <v>6416</v>
      </c>
      <c r="J539" s="128">
        <v>448810</v>
      </c>
      <c r="K539" s="101" t="s">
        <v>6333</v>
      </c>
      <c r="L539" s="102">
        <v>43710</v>
      </c>
      <c r="M539" s="102">
        <v>73050</v>
      </c>
      <c r="N539" s="101" t="s">
        <v>6332</v>
      </c>
      <c r="O539" s="101" t="s">
        <v>6445</v>
      </c>
    </row>
    <row r="540" spans="1:15" s="97" customFormat="1" x14ac:dyDescent="0.25">
      <c r="A540" s="97" t="s">
        <v>344</v>
      </c>
      <c r="B540" s="104" t="str">
        <f t="shared" si="8"/>
        <v>P044126102198</v>
      </c>
      <c r="C540" s="101" t="s">
        <v>6747</v>
      </c>
      <c r="D540" s="101" t="s">
        <v>6748</v>
      </c>
      <c r="E540" s="103">
        <v>61.33</v>
      </c>
      <c r="F540" s="101" t="s">
        <v>1946</v>
      </c>
      <c r="G540" s="101" t="s">
        <v>1947</v>
      </c>
      <c r="H540" s="101" t="s">
        <v>6347</v>
      </c>
      <c r="I540" s="101" t="s">
        <v>6348</v>
      </c>
      <c r="J540" s="128">
        <v>448810</v>
      </c>
      <c r="K540" s="101" t="s">
        <v>6333</v>
      </c>
      <c r="L540" s="102">
        <v>43710</v>
      </c>
      <c r="M540" s="102">
        <v>73050</v>
      </c>
      <c r="N540" s="101" t="s">
        <v>6332</v>
      </c>
      <c r="O540" s="101" t="s">
        <v>6445</v>
      </c>
    </row>
    <row r="541" spans="1:15" s="97" customFormat="1" x14ac:dyDescent="0.25">
      <c r="A541" s="97" t="s">
        <v>344</v>
      </c>
      <c r="B541" s="104" t="str">
        <f t="shared" si="8"/>
        <v>P044126103303</v>
      </c>
      <c r="C541" s="101" t="s">
        <v>6747</v>
      </c>
      <c r="D541" s="101" t="s">
        <v>6748</v>
      </c>
      <c r="E541" s="103">
        <v>60.58</v>
      </c>
      <c r="F541" s="101" t="s">
        <v>2852</v>
      </c>
      <c r="G541" s="101" t="s">
        <v>2853</v>
      </c>
      <c r="H541" s="101" t="s">
        <v>6415</v>
      </c>
      <c r="I541" s="101" t="s">
        <v>6416</v>
      </c>
      <c r="J541" s="128">
        <v>448810</v>
      </c>
      <c r="K541" s="101" t="s">
        <v>6333</v>
      </c>
      <c r="L541" s="102">
        <v>43710</v>
      </c>
      <c r="M541" s="102">
        <v>73050</v>
      </c>
      <c r="N541" s="101" t="s">
        <v>6332</v>
      </c>
      <c r="O541" s="101" t="s">
        <v>6445</v>
      </c>
    </row>
    <row r="542" spans="1:15" s="97" customFormat="1" x14ac:dyDescent="0.25">
      <c r="A542" s="97" t="s">
        <v>344</v>
      </c>
      <c r="B542" s="104" t="str">
        <f t="shared" si="8"/>
        <v>P044126103322</v>
      </c>
      <c r="C542" s="101" t="s">
        <v>6747</v>
      </c>
      <c r="D542" s="101" t="s">
        <v>6748</v>
      </c>
      <c r="E542" s="103">
        <v>56.59</v>
      </c>
      <c r="F542" s="101" t="s">
        <v>2868</v>
      </c>
      <c r="G542" s="101" t="s">
        <v>2869</v>
      </c>
      <c r="H542" s="101" t="s">
        <v>6347</v>
      </c>
      <c r="I542" s="101" t="s">
        <v>6348</v>
      </c>
      <c r="J542" s="128">
        <v>448810</v>
      </c>
      <c r="K542" s="101" t="s">
        <v>6333</v>
      </c>
      <c r="L542" s="102">
        <v>43710</v>
      </c>
      <c r="M542" s="102">
        <v>73050</v>
      </c>
      <c r="N542" s="101" t="s">
        <v>6332</v>
      </c>
      <c r="O542" s="101" t="s">
        <v>6445</v>
      </c>
    </row>
    <row r="543" spans="1:15" s="97" customFormat="1" x14ac:dyDescent="0.25">
      <c r="A543" s="97" t="s">
        <v>344</v>
      </c>
      <c r="B543" s="104" t="str">
        <f t="shared" si="8"/>
        <v>P044126103559</v>
      </c>
      <c r="C543" s="101" t="s">
        <v>6747</v>
      </c>
      <c r="D543" s="101" t="s">
        <v>6748</v>
      </c>
      <c r="E543" s="103">
        <v>51.5</v>
      </c>
      <c r="F543" s="101" t="s">
        <v>3082</v>
      </c>
      <c r="G543" s="101" t="s">
        <v>3083</v>
      </c>
      <c r="H543" s="101" t="s">
        <v>6351</v>
      </c>
      <c r="I543" s="101" t="s">
        <v>6352</v>
      </c>
      <c r="J543" s="128">
        <v>448810</v>
      </c>
      <c r="K543" s="101" t="s">
        <v>6333</v>
      </c>
      <c r="L543" s="102">
        <v>43710</v>
      </c>
      <c r="M543" s="102">
        <v>73050</v>
      </c>
      <c r="N543" s="101" t="s">
        <v>6332</v>
      </c>
      <c r="O543" s="101" t="s">
        <v>6445</v>
      </c>
    </row>
    <row r="544" spans="1:15" s="97" customFormat="1" x14ac:dyDescent="0.25">
      <c r="A544" s="97" t="s">
        <v>344</v>
      </c>
      <c r="B544" s="104" t="str">
        <f t="shared" si="8"/>
        <v>P044126104558</v>
      </c>
      <c r="C544" s="101" t="s">
        <v>6747</v>
      </c>
      <c r="D544" s="101" t="s">
        <v>6748</v>
      </c>
      <c r="E544" s="103">
        <v>53.73</v>
      </c>
      <c r="F544" s="101" t="s">
        <v>3842</v>
      </c>
      <c r="G544" s="101" t="s">
        <v>3843</v>
      </c>
      <c r="H544" s="101" t="s">
        <v>6347</v>
      </c>
      <c r="I544" s="101" t="s">
        <v>6348</v>
      </c>
      <c r="J544" s="128">
        <v>448810</v>
      </c>
      <c r="K544" s="101" t="s">
        <v>6333</v>
      </c>
      <c r="L544" s="102">
        <v>43710</v>
      </c>
      <c r="M544" s="102">
        <v>73050</v>
      </c>
      <c r="N544" s="101" t="s">
        <v>6332</v>
      </c>
      <c r="O544" s="101" t="s">
        <v>6445</v>
      </c>
    </row>
    <row r="545" spans="1:15" s="97" customFormat="1" x14ac:dyDescent="0.25">
      <c r="A545" s="97" t="s">
        <v>344</v>
      </c>
      <c r="B545" s="104" t="str">
        <f t="shared" si="8"/>
        <v>P044126104579</v>
      </c>
      <c r="C545" s="101" t="s">
        <v>6747</v>
      </c>
      <c r="D545" s="101" t="s">
        <v>6748</v>
      </c>
      <c r="E545" s="103">
        <v>45.47</v>
      </c>
      <c r="F545" s="101" t="s">
        <v>3850</v>
      </c>
      <c r="G545" s="101" t="s">
        <v>3851</v>
      </c>
      <c r="H545" s="101" t="s">
        <v>6349</v>
      </c>
      <c r="I545" s="101" t="s">
        <v>6350</v>
      </c>
      <c r="J545" s="128">
        <v>448810</v>
      </c>
      <c r="K545" s="101" t="s">
        <v>6333</v>
      </c>
      <c r="L545" s="102">
        <v>43710</v>
      </c>
      <c r="M545" s="102">
        <v>73050</v>
      </c>
      <c r="N545" s="101" t="s">
        <v>6332</v>
      </c>
      <c r="O545" s="101" t="s">
        <v>6445</v>
      </c>
    </row>
    <row r="546" spans="1:15" s="97" customFormat="1" x14ac:dyDescent="0.25">
      <c r="A546" s="97" t="s">
        <v>344</v>
      </c>
      <c r="B546" s="104" t="str">
        <f t="shared" si="8"/>
        <v>P044126105156</v>
      </c>
      <c r="C546" s="101" t="s">
        <v>6747</v>
      </c>
      <c r="D546" s="101" t="s">
        <v>6748</v>
      </c>
      <c r="E546" s="103">
        <v>53.99</v>
      </c>
      <c r="F546" s="101" t="s">
        <v>4152</v>
      </c>
      <c r="G546" s="101" t="s">
        <v>4153</v>
      </c>
      <c r="H546" s="101" t="s">
        <v>6681</v>
      </c>
      <c r="I546" s="101" t="s">
        <v>6682</v>
      </c>
      <c r="J546" s="128">
        <v>448810</v>
      </c>
      <c r="K546" s="101" t="s">
        <v>6333</v>
      </c>
      <c r="L546" s="102">
        <v>43710</v>
      </c>
      <c r="M546" s="102">
        <v>73050</v>
      </c>
      <c r="N546" s="101" t="s">
        <v>6332</v>
      </c>
      <c r="O546" s="101" t="s">
        <v>6445</v>
      </c>
    </row>
    <row r="547" spans="1:15" s="97" customFormat="1" x14ac:dyDescent="0.25">
      <c r="A547" s="97" t="s">
        <v>344</v>
      </c>
      <c r="B547" s="104" t="str">
        <f t="shared" si="8"/>
        <v>P044126105817</v>
      </c>
      <c r="C547" s="101" t="s">
        <v>6747</v>
      </c>
      <c r="D547" s="101" t="s">
        <v>6748</v>
      </c>
      <c r="E547" s="103">
        <v>51.56</v>
      </c>
      <c r="F547" s="101" t="s">
        <v>4448</v>
      </c>
      <c r="G547" s="101" t="s">
        <v>4449</v>
      </c>
      <c r="H547" s="101" t="s">
        <v>6347</v>
      </c>
      <c r="I547" s="101" t="s">
        <v>6348</v>
      </c>
      <c r="J547" s="128">
        <v>448810</v>
      </c>
      <c r="K547" s="101" t="s">
        <v>6333</v>
      </c>
      <c r="L547" s="102">
        <v>43710</v>
      </c>
      <c r="M547" s="102">
        <v>73050</v>
      </c>
      <c r="N547" s="101" t="s">
        <v>6332</v>
      </c>
      <c r="O547" s="101" t="s">
        <v>6445</v>
      </c>
    </row>
    <row r="548" spans="1:15" s="97" customFormat="1" x14ac:dyDescent="0.25">
      <c r="A548" s="97" t="s">
        <v>344</v>
      </c>
      <c r="B548" s="104" t="str">
        <f t="shared" si="8"/>
        <v>P044126106516</v>
      </c>
      <c r="C548" s="101" t="s">
        <v>6747</v>
      </c>
      <c r="D548" s="101" t="s">
        <v>6748</v>
      </c>
      <c r="E548" s="103">
        <v>49.75</v>
      </c>
      <c r="F548" s="101" t="s">
        <v>4850</v>
      </c>
      <c r="G548" s="101" t="s">
        <v>4851</v>
      </c>
      <c r="H548" s="101" t="s">
        <v>6349</v>
      </c>
      <c r="I548" s="101" t="s">
        <v>6350</v>
      </c>
      <c r="J548" s="128">
        <v>448810</v>
      </c>
      <c r="K548" s="101" t="s">
        <v>6333</v>
      </c>
      <c r="L548" s="102">
        <v>43710</v>
      </c>
      <c r="M548" s="102">
        <v>73050</v>
      </c>
      <c r="N548" s="101" t="s">
        <v>6332</v>
      </c>
      <c r="O548" s="101" t="s">
        <v>6445</v>
      </c>
    </row>
    <row r="549" spans="1:15" s="97" customFormat="1" x14ac:dyDescent="0.25">
      <c r="A549" s="97" t="s">
        <v>344</v>
      </c>
      <c r="B549" s="104" t="str">
        <f t="shared" si="8"/>
        <v>P044126107719</v>
      </c>
      <c r="C549" s="101" t="s">
        <v>6747</v>
      </c>
      <c r="D549" s="101" t="s">
        <v>6748</v>
      </c>
      <c r="E549" s="103">
        <v>77.66</v>
      </c>
      <c r="F549" s="101" t="s">
        <v>5712</v>
      </c>
      <c r="G549" s="101" t="s">
        <v>5713</v>
      </c>
      <c r="H549" s="101" t="s">
        <v>6356</v>
      </c>
      <c r="I549" s="101" t="s">
        <v>6357</v>
      </c>
      <c r="J549" s="128">
        <v>448810</v>
      </c>
      <c r="K549" s="101" t="s">
        <v>6333</v>
      </c>
      <c r="L549" s="102">
        <v>43619</v>
      </c>
      <c r="M549" s="102">
        <v>73050</v>
      </c>
      <c r="N549" s="101" t="s">
        <v>6333</v>
      </c>
      <c r="O549" s="101" t="s">
        <v>6445</v>
      </c>
    </row>
    <row r="550" spans="1:15" s="97" customFormat="1" x14ac:dyDescent="0.25">
      <c r="A550" s="97" t="s">
        <v>344</v>
      </c>
      <c r="B550" s="104" t="str">
        <f t="shared" si="8"/>
        <v>P044127107675</v>
      </c>
      <c r="C550" s="101" t="s">
        <v>6749</v>
      </c>
      <c r="D550" s="101" t="s">
        <v>6750</v>
      </c>
      <c r="E550" s="103">
        <v>73.709999999999994</v>
      </c>
      <c r="F550" s="101" t="s">
        <v>5664</v>
      </c>
      <c r="G550" s="101" t="s">
        <v>5665</v>
      </c>
      <c r="H550" s="101" t="s">
        <v>6691</v>
      </c>
      <c r="I550" s="101" t="s">
        <v>6692</v>
      </c>
      <c r="J550" s="128"/>
      <c r="K550" s="101" t="s">
        <v>6332</v>
      </c>
      <c r="L550" s="102">
        <v>43556</v>
      </c>
      <c r="M550" s="102">
        <v>73050</v>
      </c>
      <c r="N550" s="101" t="s">
        <v>6333</v>
      </c>
      <c r="O550" s="101" t="s">
        <v>6445</v>
      </c>
    </row>
    <row r="551" spans="1:15" s="97" customFormat="1" x14ac:dyDescent="0.25">
      <c r="A551" s="97" t="s">
        <v>344</v>
      </c>
      <c r="B551" s="104" t="str">
        <f t="shared" si="8"/>
        <v>P044128107675</v>
      </c>
      <c r="C551" s="101" t="s">
        <v>6751</v>
      </c>
      <c r="D551" s="101" t="s">
        <v>6752</v>
      </c>
      <c r="E551" s="103">
        <v>73.709999999999994</v>
      </c>
      <c r="F551" s="101" t="s">
        <v>5664</v>
      </c>
      <c r="G551" s="101" t="s">
        <v>5665</v>
      </c>
      <c r="H551" s="101" t="s">
        <v>6691</v>
      </c>
      <c r="I551" s="101" t="s">
        <v>6692</v>
      </c>
      <c r="J551" s="128"/>
      <c r="K551" s="101" t="s">
        <v>6332</v>
      </c>
      <c r="L551" s="102">
        <v>43556</v>
      </c>
      <c r="M551" s="102">
        <v>73050</v>
      </c>
      <c r="N551" s="101" t="s">
        <v>6333</v>
      </c>
      <c r="O551" s="101" t="s">
        <v>6445</v>
      </c>
    </row>
    <row r="552" spans="1:15" s="97" customFormat="1" x14ac:dyDescent="0.25">
      <c r="A552" s="97" t="s">
        <v>344</v>
      </c>
      <c r="B552" s="104" t="str">
        <f t="shared" si="8"/>
        <v>P044129400011040</v>
      </c>
      <c r="C552" s="101" t="s">
        <v>6753</v>
      </c>
      <c r="D552" s="101" t="s">
        <v>6754</v>
      </c>
      <c r="E552" s="103">
        <v>87.28</v>
      </c>
      <c r="F552" s="101" t="s">
        <v>6131</v>
      </c>
      <c r="G552" s="101" t="s">
        <v>6132</v>
      </c>
      <c r="H552" s="101" t="s">
        <v>6755</v>
      </c>
      <c r="I552" s="101" t="s">
        <v>6756</v>
      </c>
      <c r="J552" s="128"/>
      <c r="K552" s="101" t="s">
        <v>6332</v>
      </c>
      <c r="L552" s="102">
        <v>43490</v>
      </c>
      <c r="M552" s="102">
        <v>73050</v>
      </c>
      <c r="N552" s="101" t="s">
        <v>6333</v>
      </c>
      <c r="O552" s="101" t="s">
        <v>6445</v>
      </c>
    </row>
    <row r="553" spans="1:15" s="97" customFormat="1" x14ac:dyDescent="0.25">
      <c r="A553" s="97" t="s">
        <v>344</v>
      </c>
      <c r="B553" s="104" t="str">
        <f t="shared" si="8"/>
        <v>P044130400011040</v>
      </c>
      <c r="C553" s="101" t="s">
        <v>6757</v>
      </c>
      <c r="D553" s="101" t="s">
        <v>6758</v>
      </c>
      <c r="E553" s="103">
        <v>87.28</v>
      </c>
      <c r="F553" s="101" t="s">
        <v>6131</v>
      </c>
      <c r="G553" s="101" t="s">
        <v>6132</v>
      </c>
      <c r="H553" s="101" t="s">
        <v>6755</v>
      </c>
      <c r="I553" s="101" t="s">
        <v>6756</v>
      </c>
      <c r="J553" s="128"/>
      <c r="K553" s="101" t="s">
        <v>6332</v>
      </c>
      <c r="L553" s="102">
        <v>43490</v>
      </c>
      <c r="M553" s="102">
        <v>73050</v>
      </c>
      <c r="N553" s="101" t="s">
        <v>6333</v>
      </c>
      <c r="O553" s="101" t="s">
        <v>6445</v>
      </c>
    </row>
    <row r="554" spans="1:15" s="97" customFormat="1" x14ac:dyDescent="0.25">
      <c r="A554" s="97" t="s">
        <v>344</v>
      </c>
      <c r="B554" s="104" t="str">
        <f t="shared" si="8"/>
        <v>P044131107675</v>
      </c>
      <c r="C554" s="101" t="s">
        <v>6759</v>
      </c>
      <c r="D554" s="101" t="s">
        <v>6760</v>
      </c>
      <c r="E554" s="103">
        <v>73.709999999999994</v>
      </c>
      <c r="F554" s="101" t="s">
        <v>5664</v>
      </c>
      <c r="G554" s="101" t="s">
        <v>5665</v>
      </c>
      <c r="H554" s="101" t="s">
        <v>6691</v>
      </c>
      <c r="I554" s="101" t="s">
        <v>6692</v>
      </c>
      <c r="J554" s="128"/>
      <c r="K554" s="101" t="s">
        <v>6332</v>
      </c>
      <c r="L554" s="102">
        <v>43647</v>
      </c>
      <c r="M554" s="102">
        <v>44742</v>
      </c>
      <c r="N554" s="101" t="s">
        <v>6333</v>
      </c>
      <c r="O554" s="101" t="s">
        <v>352</v>
      </c>
    </row>
    <row r="555" spans="1:15" s="97" customFormat="1" x14ac:dyDescent="0.25">
      <c r="A555" s="97" t="s">
        <v>344</v>
      </c>
      <c r="B555" s="104" t="str">
        <f t="shared" si="8"/>
        <v>P046001100255</v>
      </c>
      <c r="C555" s="101" t="s">
        <v>6761</v>
      </c>
      <c r="D555" s="101" t="s">
        <v>6762</v>
      </c>
      <c r="E555" s="103">
        <v>49.61</v>
      </c>
      <c r="F555" s="101" t="s">
        <v>524</v>
      </c>
      <c r="G555" s="101" t="s">
        <v>525</v>
      </c>
      <c r="H555" s="101" t="s">
        <v>6763</v>
      </c>
      <c r="I555" s="101" t="s">
        <v>6764</v>
      </c>
      <c r="J555" s="128">
        <v>498110</v>
      </c>
      <c r="K555" s="101" t="s">
        <v>6333</v>
      </c>
      <c r="L555" s="102">
        <v>42461</v>
      </c>
      <c r="M555" s="102">
        <v>43830</v>
      </c>
      <c r="N555" s="101" t="s">
        <v>6332</v>
      </c>
      <c r="O555" s="101" t="s">
        <v>6340</v>
      </c>
    </row>
    <row r="556" spans="1:15" s="97" customFormat="1" x14ac:dyDescent="0.25">
      <c r="A556" s="97" t="s">
        <v>344</v>
      </c>
      <c r="B556" s="104" t="str">
        <f t="shared" si="8"/>
        <v>P046001100409</v>
      </c>
      <c r="C556" s="101" t="s">
        <v>6761</v>
      </c>
      <c r="D556" s="101" t="s">
        <v>6762</v>
      </c>
      <c r="E556" s="103">
        <v>53.91</v>
      </c>
      <c r="F556" s="101" t="s">
        <v>628</v>
      </c>
      <c r="G556" s="101" t="s">
        <v>629</v>
      </c>
      <c r="H556" s="101" t="s">
        <v>6477</v>
      </c>
      <c r="I556" s="101" t="s">
        <v>6478</v>
      </c>
      <c r="J556" s="128">
        <v>468110</v>
      </c>
      <c r="K556" s="101" t="s">
        <v>6333</v>
      </c>
      <c r="L556" s="102">
        <v>43466</v>
      </c>
      <c r="M556" s="102">
        <v>43830</v>
      </c>
      <c r="N556" s="101" t="s">
        <v>6332</v>
      </c>
      <c r="O556" s="101" t="s">
        <v>6340</v>
      </c>
    </row>
    <row r="557" spans="1:15" s="97" customFormat="1" x14ac:dyDescent="0.25">
      <c r="A557" s="97" t="s">
        <v>344</v>
      </c>
      <c r="B557" s="104" t="str">
        <f t="shared" si="8"/>
        <v>P046001100455</v>
      </c>
      <c r="C557" s="101" t="s">
        <v>6761</v>
      </c>
      <c r="D557" s="101" t="s">
        <v>6762</v>
      </c>
      <c r="E557" s="103">
        <v>66.03</v>
      </c>
      <c r="F557" s="101" t="s">
        <v>662</v>
      </c>
      <c r="G557" s="101" t="s">
        <v>663</v>
      </c>
      <c r="H557" s="101" t="s">
        <v>6765</v>
      </c>
      <c r="I557" s="101" t="s">
        <v>6766</v>
      </c>
      <c r="J557" s="128"/>
      <c r="K557" s="101" t="s">
        <v>6332</v>
      </c>
      <c r="L557" s="102">
        <v>42461</v>
      </c>
      <c r="M557" s="102">
        <v>43830</v>
      </c>
      <c r="N557" s="101" t="s">
        <v>6333</v>
      </c>
      <c r="O557" s="101" t="s">
        <v>6340</v>
      </c>
    </row>
    <row r="558" spans="1:15" s="97" customFormat="1" x14ac:dyDescent="0.25">
      <c r="A558" s="97" t="s">
        <v>344</v>
      </c>
      <c r="B558" s="104" t="str">
        <f t="shared" si="8"/>
        <v>P046001100563</v>
      </c>
      <c r="C558" s="101" t="s">
        <v>6761</v>
      </c>
      <c r="D558" s="101" t="s">
        <v>6762</v>
      </c>
      <c r="E558" s="103">
        <v>64.59</v>
      </c>
      <c r="F558" s="101" t="s">
        <v>736</v>
      </c>
      <c r="G558" s="101" t="s">
        <v>737</v>
      </c>
      <c r="H558" s="101" t="s">
        <v>6501</v>
      </c>
      <c r="I558" s="101" t="s">
        <v>6502</v>
      </c>
      <c r="J558" s="128">
        <v>463910</v>
      </c>
      <c r="K558" s="101" t="s">
        <v>6333</v>
      </c>
      <c r="L558" s="102">
        <v>43466</v>
      </c>
      <c r="M558" s="102">
        <v>43830</v>
      </c>
      <c r="N558" s="101" t="s">
        <v>6332</v>
      </c>
      <c r="O558" s="101" t="s">
        <v>6340</v>
      </c>
    </row>
    <row r="559" spans="1:15" s="97" customFormat="1" x14ac:dyDescent="0.25">
      <c r="A559" s="97" t="s">
        <v>344</v>
      </c>
      <c r="B559" s="104" t="str">
        <f t="shared" si="8"/>
        <v>P046001100895</v>
      </c>
      <c r="C559" s="101" t="s">
        <v>6761</v>
      </c>
      <c r="D559" s="101" t="s">
        <v>6762</v>
      </c>
      <c r="E559" s="103">
        <v>51.37</v>
      </c>
      <c r="F559" s="101" t="s">
        <v>962</v>
      </c>
      <c r="G559" s="101" t="s">
        <v>963</v>
      </c>
      <c r="H559" s="101" t="s">
        <v>6484</v>
      </c>
      <c r="I559" s="101" t="s">
        <v>6485</v>
      </c>
      <c r="J559" s="128">
        <v>468210</v>
      </c>
      <c r="K559" s="101" t="s">
        <v>6333</v>
      </c>
      <c r="L559" s="102">
        <v>43556</v>
      </c>
      <c r="M559" s="102">
        <v>43830</v>
      </c>
      <c r="N559" s="101" t="s">
        <v>6332</v>
      </c>
      <c r="O559" s="101" t="s">
        <v>6340</v>
      </c>
    </row>
    <row r="560" spans="1:15" s="97" customFormat="1" x14ac:dyDescent="0.25">
      <c r="A560" s="97" t="s">
        <v>344</v>
      </c>
      <c r="B560" s="104" t="str">
        <f t="shared" si="8"/>
        <v>P046001101084</v>
      </c>
      <c r="C560" s="101" t="s">
        <v>6761</v>
      </c>
      <c r="D560" s="101" t="s">
        <v>6762</v>
      </c>
      <c r="E560" s="103">
        <v>57.21</v>
      </c>
      <c r="F560" s="101" t="s">
        <v>1096</v>
      </c>
      <c r="G560" s="101" t="s">
        <v>1097</v>
      </c>
      <c r="H560" s="101" t="s">
        <v>6767</v>
      </c>
      <c r="I560" s="101" t="s">
        <v>6768</v>
      </c>
      <c r="J560" s="128">
        <v>468410</v>
      </c>
      <c r="K560" s="101" t="s">
        <v>6333</v>
      </c>
      <c r="L560" s="102">
        <v>42461</v>
      </c>
      <c r="M560" s="102">
        <v>43830</v>
      </c>
      <c r="N560" s="101" t="s">
        <v>6332</v>
      </c>
      <c r="O560" s="101" t="s">
        <v>6340</v>
      </c>
    </row>
    <row r="561" spans="1:15" s="97" customFormat="1" x14ac:dyDescent="0.25">
      <c r="A561" s="97" t="s">
        <v>344</v>
      </c>
      <c r="B561" s="104" t="str">
        <f t="shared" si="8"/>
        <v>P046001101358</v>
      </c>
      <c r="C561" s="101" t="s">
        <v>6761</v>
      </c>
      <c r="D561" s="101" t="s">
        <v>6762</v>
      </c>
      <c r="E561" s="103">
        <v>74.180000000000007</v>
      </c>
      <c r="F561" s="101" t="s">
        <v>1282</v>
      </c>
      <c r="G561" s="101" t="s">
        <v>1283</v>
      </c>
      <c r="H561" s="101" t="s">
        <v>6769</v>
      </c>
      <c r="I561" s="101" t="s">
        <v>6770</v>
      </c>
      <c r="J561" s="128"/>
      <c r="K561" s="101" t="s">
        <v>6332</v>
      </c>
      <c r="L561" s="102">
        <v>42461</v>
      </c>
      <c r="M561" s="102">
        <v>43830</v>
      </c>
      <c r="N561" s="101" t="s">
        <v>6333</v>
      </c>
      <c r="O561" s="101" t="s">
        <v>6340</v>
      </c>
    </row>
    <row r="562" spans="1:15" s="97" customFormat="1" x14ac:dyDescent="0.25">
      <c r="A562" s="97" t="s">
        <v>344</v>
      </c>
      <c r="B562" s="104" t="str">
        <f t="shared" si="8"/>
        <v>P046001101409</v>
      </c>
      <c r="C562" s="101" t="s">
        <v>6761</v>
      </c>
      <c r="D562" s="101" t="s">
        <v>6762</v>
      </c>
      <c r="E562" s="103">
        <v>35.49</v>
      </c>
      <c r="F562" s="101" t="s">
        <v>1318</v>
      </c>
      <c r="G562" s="101" t="s">
        <v>1319</v>
      </c>
      <c r="H562" s="101" t="s">
        <v>6771</v>
      </c>
      <c r="I562" s="101" t="s">
        <v>6772</v>
      </c>
      <c r="J562" s="128"/>
      <c r="K562" s="101" t="s">
        <v>6332</v>
      </c>
      <c r="L562" s="102">
        <v>42461</v>
      </c>
      <c r="M562" s="102">
        <v>43830</v>
      </c>
      <c r="N562" s="101" t="s">
        <v>6332</v>
      </c>
      <c r="O562" s="101" t="s">
        <v>6340</v>
      </c>
    </row>
    <row r="563" spans="1:15" s="97" customFormat="1" x14ac:dyDescent="0.25">
      <c r="A563" s="97" t="s">
        <v>344</v>
      </c>
      <c r="B563" s="104" t="str">
        <f t="shared" si="8"/>
        <v>P046001102057</v>
      </c>
      <c r="C563" s="101" t="s">
        <v>6761</v>
      </c>
      <c r="D563" s="101" t="s">
        <v>6762</v>
      </c>
      <c r="E563" s="103">
        <v>33.090000000000003</v>
      </c>
      <c r="F563" s="101" t="s">
        <v>1848</v>
      </c>
      <c r="G563" s="101" t="s">
        <v>1849</v>
      </c>
      <c r="H563" s="101" t="s">
        <v>6771</v>
      </c>
      <c r="I563" s="101" t="s">
        <v>6772</v>
      </c>
      <c r="J563" s="128"/>
      <c r="K563" s="101" t="s">
        <v>6332</v>
      </c>
      <c r="L563" s="102">
        <v>42461</v>
      </c>
      <c r="M563" s="102">
        <v>43646</v>
      </c>
      <c r="N563" s="101" t="s">
        <v>6332</v>
      </c>
      <c r="O563" s="101" t="s">
        <v>6340</v>
      </c>
    </row>
    <row r="564" spans="1:15" s="97" customFormat="1" x14ac:dyDescent="0.25">
      <c r="A564" s="97" t="s">
        <v>344</v>
      </c>
      <c r="B564" s="104" t="str">
        <f t="shared" si="8"/>
        <v>P046001102233</v>
      </c>
      <c r="C564" s="101" t="s">
        <v>6761</v>
      </c>
      <c r="D564" s="101" t="s">
        <v>6762</v>
      </c>
      <c r="E564" s="103">
        <v>50.93</v>
      </c>
      <c r="F564" s="101" t="s">
        <v>1970</v>
      </c>
      <c r="G564" s="101" t="s">
        <v>1971</v>
      </c>
      <c r="H564" s="101" t="s">
        <v>6773</v>
      </c>
      <c r="I564" s="101" t="s">
        <v>6774</v>
      </c>
      <c r="J564" s="128">
        <v>498110</v>
      </c>
      <c r="K564" s="101" t="s">
        <v>6333</v>
      </c>
      <c r="L564" s="102">
        <v>43493</v>
      </c>
      <c r="M564" s="102">
        <v>43709</v>
      </c>
      <c r="N564" s="101" t="s">
        <v>6332</v>
      </c>
      <c r="O564" s="101" t="s">
        <v>6340</v>
      </c>
    </row>
    <row r="565" spans="1:15" s="97" customFormat="1" x14ac:dyDescent="0.25">
      <c r="A565" s="97" t="s">
        <v>344</v>
      </c>
      <c r="B565" s="104" t="str">
        <f t="shared" si="8"/>
        <v>P046001102382</v>
      </c>
      <c r="C565" s="101" t="s">
        <v>6761</v>
      </c>
      <c r="D565" s="101" t="s">
        <v>6762</v>
      </c>
      <c r="E565" s="103">
        <v>53</v>
      </c>
      <c r="F565" s="101" t="s">
        <v>2078</v>
      </c>
      <c r="G565" s="101" t="s">
        <v>2079</v>
      </c>
      <c r="H565" s="101" t="s">
        <v>6767</v>
      </c>
      <c r="I565" s="101" t="s">
        <v>6768</v>
      </c>
      <c r="J565" s="128">
        <v>498110</v>
      </c>
      <c r="K565" s="101" t="s">
        <v>6333</v>
      </c>
      <c r="L565" s="102">
        <v>43466</v>
      </c>
      <c r="M565" s="102">
        <v>43830</v>
      </c>
      <c r="N565" s="101" t="s">
        <v>6332</v>
      </c>
      <c r="O565" s="101" t="s">
        <v>6340</v>
      </c>
    </row>
    <row r="566" spans="1:15" s="97" customFormat="1" x14ac:dyDescent="0.25">
      <c r="A566" s="97" t="s">
        <v>344</v>
      </c>
      <c r="B566" s="104" t="str">
        <f t="shared" si="8"/>
        <v>P046001102657</v>
      </c>
      <c r="C566" s="101" t="s">
        <v>6761</v>
      </c>
      <c r="D566" s="101" t="s">
        <v>6762</v>
      </c>
      <c r="E566" s="103">
        <v>60</v>
      </c>
      <c r="F566" s="101" t="s">
        <v>2280</v>
      </c>
      <c r="G566" s="101" t="s">
        <v>2281</v>
      </c>
      <c r="H566" s="101" t="s">
        <v>6775</v>
      </c>
      <c r="I566" s="101" t="s">
        <v>6776</v>
      </c>
      <c r="J566" s="128">
        <v>498110</v>
      </c>
      <c r="K566" s="101" t="s">
        <v>6333</v>
      </c>
      <c r="L566" s="102">
        <v>43466</v>
      </c>
      <c r="M566" s="102">
        <v>43830</v>
      </c>
      <c r="N566" s="101" t="s">
        <v>6332</v>
      </c>
      <c r="O566" s="101" t="s">
        <v>6340</v>
      </c>
    </row>
    <row r="567" spans="1:15" s="97" customFormat="1" x14ac:dyDescent="0.25">
      <c r="A567" s="97" t="s">
        <v>344</v>
      </c>
      <c r="B567" s="104" t="str">
        <f t="shared" si="8"/>
        <v>P046001102750</v>
      </c>
      <c r="C567" s="101" t="s">
        <v>6761</v>
      </c>
      <c r="D567" s="101" t="s">
        <v>6762</v>
      </c>
      <c r="E567" s="103">
        <v>47.51</v>
      </c>
      <c r="F567" s="101" t="s">
        <v>2344</v>
      </c>
      <c r="G567" s="101" t="s">
        <v>2345</v>
      </c>
      <c r="H567" s="101" t="s">
        <v>6464</v>
      </c>
      <c r="I567" s="101" t="s">
        <v>6465</v>
      </c>
      <c r="J567" s="128">
        <v>468310</v>
      </c>
      <c r="K567" s="101" t="s">
        <v>6333</v>
      </c>
      <c r="L567" s="102">
        <v>42461</v>
      </c>
      <c r="M567" s="102">
        <v>43830</v>
      </c>
      <c r="N567" s="101" t="s">
        <v>6332</v>
      </c>
      <c r="O567" s="101" t="s">
        <v>6340</v>
      </c>
    </row>
    <row r="568" spans="1:15" s="97" customFormat="1" x14ac:dyDescent="0.25">
      <c r="A568" s="97" t="s">
        <v>344</v>
      </c>
      <c r="B568" s="104" t="str">
        <f t="shared" si="8"/>
        <v>P046001103248</v>
      </c>
      <c r="C568" s="101" t="s">
        <v>6761</v>
      </c>
      <c r="D568" s="101" t="s">
        <v>6762</v>
      </c>
      <c r="E568" s="103">
        <v>61.88</v>
      </c>
      <c r="F568" s="101" t="s">
        <v>2790</v>
      </c>
      <c r="G568" s="101" t="s">
        <v>2791</v>
      </c>
      <c r="H568" s="101" t="s">
        <v>6773</v>
      </c>
      <c r="I568" s="101" t="s">
        <v>6774</v>
      </c>
      <c r="J568" s="128">
        <v>468210</v>
      </c>
      <c r="K568" s="101" t="s">
        <v>6333</v>
      </c>
      <c r="L568" s="102">
        <v>42461</v>
      </c>
      <c r="M568" s="102">
        <v>43499</v>
      </c>
      <c r="N568" s="101" t="s">
        <v>6332</v>
      </c>
      <c r="O568" s="101" t="s">
        <v>6340</v>
      </c>
    </row>
    <row r="569" spans="1:15" s="97" customFormat="1" x14ac:dyDescent="0.25">
      <c r="A569" s="97" t="s">
        <v>344</v>
      </c>
      <c r="B569" s="104" t="str">
        <f t="shared" si="8"/>
        <v>P046001103379</v>
      </c>
      <c r="C569" s="101" t="s">
        <v>6761</v>
      </c>
      <c r="D569" s="101" t="s">
        <v>6762</v>
      </c>
      <c r="E569" s="103">
        <v>53.25</v>
      </c>
      <c r="F569" s="101" t="s">
        <v>2926</v>
      </c>
      <c r="G569" s="101" t="s">
        <v>2927</v>
      </c>
      <c r="H569" s="101" t="s">
        <v>6460</v>
      </c>
      <c r="I569" s="101" t="s">
        <v>6461</v>
      </c>
      <c r="J569" s="128">
        <v>468310</v>
      </c>
      <c r="K569" s="101" t="s">
        <v>6333</v>
      </c>
      <c r="L569" s="102">
        <v>43710</v>
      </c>
      <c r="M569" s="102">
        <v>43830</v>
      </c>
      <c r="N569" s="101" t="s">
        <v>6332</v>
      </c>
      <c r="O569" s="101" t="s">
        <v>6340</v>
      </c>
    </row>
    <row r="570" spans="1:15" s="97" customFormat="1" x14ac:dyDescent="0.25">
      <c r="A570" s="97" t="s">
        <v>344</v>
      </c>
      <c r="B570" s="104" t="str">
        <f t="shared" si="8"/>
        <v>P046001103379</v>
      </c>
      <c r="C570" s="101" t="s">
        <v>6761</v>
      </c>
      <c r="D570" s="101" t="s">
        <v>6762</v>
      </c>
      <c r="E570" s="103">
        <v>53.25</v>
      </c>
      <c r="F570" s="101" t="s">
        <v>2926</v>
      </c>
      <c r="G570" s="101" t="s">
        <v>2927</v>
      </c>
      <c r="H570" s="101" t="s">
        <v>6460</v>
      </c>
      <c r="I570" s="101" t="s">
        <v>6461</v>
      </c>
      <c r="J570" s="128">
        <v>468110</v>
      </c>
      <c r="K570" s="101" t="s">
        <v>6333</v>
      </c>
      <c r="L570" s="102">
        <v>42461</v>
      </c>
      <c r="M570" s="102">
        <v>43709</v>
      </c>
      <c r="N570" s="101" t="s">
        <v>6332</v>
      </c>
      <c r="O570" s="101" t="s">
        <v>6340</v>
      </c>
    </row>
    <row r="571" spans="1:15" s="97" customFormat="1" x14ac:dyDescent="0.25">
      <c r="A571" s="97" t="s">
        <v>344</v>
      </c>
      <c r="B571" s="104" t="str">
        <f t="shared" si="8"/>
        <v>P046001103681</v>
      </c>
      <c r="C571" s="101" t="s">
        <v>6761</v>
      </c>
      <c r="D571" s="101" t="s">
        <v>6762</v>
      </c>
      <c r="E571" s="103">
        <v>41.71</v>
      </c>
      <c r="F571" s="101" t="s">
        <v>3176</v>
      </c>
      <c r="G571" s="101" t="s">
        <v>3177</v>
      </c>
      <c r="H571" s="101" t="s">
        <v>6777</v>
      </c>
      <c r="I571" s="101" t="s">
        <v>6778</v>
      </c>
      <c r="J571" s="128">
        <v>498110</v>
      </c>
      <c r="K571" s="101" t="s">
        <v>6333</v>
      </c>
      <c r="L571" s="102">
        <v>42461</v>
      </c>
      <c r="M571" s="102">
        <v>43709</v>
      </c>
      <c r="N571" s="101" t="s">
        <v>6332</v>
      </c>
      <c r="O571" s="101" t="s">
        <v>6340</v>
      </c>
    </row>
    <row r="572" spans="1:15" s="97" customFormat="1" x14ac:dyDescent="0.25">
      <c r="A572" s="97" t="s">
        <v>344</v>
      </c>
      <c r="B572" s="104" t="str">
        <f t="shared" si="8"/>
        <v>P046001103819</v>
      </c>
      <c r="C572" s="101" t="s">
        <v>6761</v>
      </c>
      <c r="D572" s="101" t="s">
        <v>6762</v>
      </c>
      <c r="E572" s="103">
        <v>53.69</v>
      </c>
      <c r="F572" s="101" t="s">
        <v>3278</v>
      </c>
      <c r="G572" s="101" t="s">
        <v>3279</v>
      </c>
      <c r="H572" s="101" t="s">
        <v>6466</v>
      </c>
      <c r="I572" s="101" t="s">
        <v>6467</v>
      </c>
      <c r="J572" s="128">
        <v>498110</v>
      </c>
      <c r="K572" s="101" t="s">
        <v>6333</v>
      </c>
      <c r="L572" s="102">
        <v>43703</v>
      </c>
      <c r="M572" s="102">
        <v>43830</v>
      </c>
      <c r="N572" s="101" t="s">
        <v>6332</v>
      </c>
      <c r="O572" s="101" t="s">
        <v>6340</v>
      </c>
    </row>
    <row r="573" spans="1:15" s="97" customFormat="1" x14ac:dyDescent="0.25">
      <c r="A573" s="97" t="s">
        <v>344</v>
      </c>
      <c r="B573" s="104" t="str">
        <f t="shared" si="8"/>
        <v>P046001103819</v>
      </c>
      <c r="C573" s="101" t="s">
        <v>6761</v>
      </c>
      <c r="D573" s="101" t="s">
        <v>6762</v>
      </c>
      <c r="E573" s="103">
        <v>53.69</v>
      </c>
      <c r="F573" s="101" t="s">
        <v>3278</v>
      </c>
      <c r="G573" s="101" t="s">
        <v>3279</v>
      </c>
      <c r="H573" s="101" t="s">
        <v>6466</v>
      </c>
      <c r="I573" s="101" t="s">
        <v>6467</v>
      </c>
      <c r="J573" s="128">
        <v>463900</v>
      </c>
      <c r="K573" s="101" t="s">
        <v>6333</v>
      </c>
      <c r="L573" s="102">
        <v>43466</v>
      </c>
      <c r="M573" s="102">
        <v>43702</v>
      </c>
      <c r="N573" s="101" t="s">
        <v>6332</v>
      </c>
      <c r="O573" s="101" t="s">
        <v>6340</v>
      </c>
    </row>
    <row r="574" spans="1:15" s="97" customFormat="1" x14ac:dyDescent="0.25">
      <c r="A574" s="97" t="s">
        <v>344</v>
      </c>
      <c r="B574" s="104" t="str">
        <f t="shared" si="8"/>
        <v>P046001104276</v>
      </c>
      <c r="C574" s="101" t="s">
        <v>6761</v>
      </c>
      <c r="D574" s="101" t="s">
        <v>6762</v>
      </c>
      <c r="E574" s="103">
        <v>76.62</v>
      </c>
      <c r="F574" s="101" t="s">
        <v>3626</v>
      </c>
      <c r="G574" s="101" t="s">
        <v>3627</v>
      </c>
      <c r="H574" s="101" t="s">
        <v>6470</v>
      </c>
      <c r="I574" s="101" t="s">
        <v>6471</v>
      </c>
      <c r="J574" s="128"/>
      <c r="K574" s="101" t="s">
        <v>6332</v>
      </c>
      <c r="L574" s="102">
        <v>42461</v>
      </c>
      <c r="M574" s="102">
        <v>43830</v>
      </c>
      <c r="N574" s="101" t="s">
        <v>6333</v>
      </c>
      <c r="O574" s="101" t="s">
        <v>6340</v>
      </c>
    </row>
    <row r="575" spans="1:15" s="97" customFormat="1" x14ac:dyDescent="0.25">
      <c r="A575" s="97" t="s">
        <v>344</v>
      </c>
      <c r="B575" s="104" t="str">
        <f t="shared" si="8"/>
        <v>P046001104457</v>
      </c>
      <c r="C575" s="101" t="s">
        <v>6761</v>
      </c>
      <c r="D575" s="101" t="s">
        <v>6762</v>
      </c>
      <c r="E575" s="103">
        <v>74.239999999999995</v>
      </c>
      <c r="F575" s="101" t="s">
        <v>3800</v>
      </c>
      <c r="G575" s="101" t="s">
        <v>3801</v>
      </c>
      <c r="H575" s="101" t="s">
        <v>6646</v>
      </c>
      <c r="I575" s="101" t="s">
        <v>6647</v>
      </c>
      <c r="J575" s="128"/>
      <c r="K575" s="101" t="s">
        <v>6332</v>
      </c>
      <c r="L575" s="102">
        <v>42461</v>
      </c>
      <c r="M575" s="102">
        <v>43830</v>
      </c>
      <c r="N575" s="101" t="s">
        <v>6332</v>
      </c>
      <c r="O575" s="101" t="s">
        <v>6340</v>
      </c>
    </row>
    <row r="576" spans="1:15" s="97" customFormat="1" x14ac:dyDescent="0.25">
      <c r="A576" s="97" t="s">
        <v>344</v>
      </c>
      <c r="B576" s="104" t="str">
        <f t="shared" si="8"/>
        <v>P046001105075</v>
      </c>
      <c r="C576" s="101" t="s">
        <v>6761</v>
      </c>
      <c r="D576" s="101" t="s">
        <v>6762</v>
      </c>
      <c r="E576" s="103">
        <v>53.18</v>
      </c>
      <c r="F576" s="101" t="s">
        <v>4122</v>
      </c>
      <c r="G576" s="101" t="s">
        <v>4123</v>
      </c>
      <c r="H576" s="101" t="s">
        <v>6374</v>
      </c>
      <c r="I576" s="101" t="s">
        <v>6375</v>
      </c>
      <c r="J576" s="128"/>
      <c r="K576" s="101" t="s">
        <v>6332</v>
      </c>
      <c r="L576" s="102">
        <v>42461</v>
      </c>
      <c r="M576" s="102">
        <v>43830</v>
      </c>
      <c r="N576" s="101" t="s">
        <v>6332</v>
      </c>
      <c r="O576" s="101" t="s">
        <v>6340</v>
      </c>
    </row>
    <row r="577" spans="1:15" s="97" customFormat="1" x14ac:dyDescent="0.25">
      <c r="A577" s="97" t="s">
        <v>344</v>
      </c>
      <c r="B577" s="104" t="str">
        <f t="shared" si="8"/>
        <v>P046001105552</v>
      </c>
      <c r="C577" s="101" t="s">
        <v>6761</v>
      </c>
      <c r="D577" s="101" t="s">
        <v>6762</v>
      </c>
      <c r="E577" s="103">
        <v>49.37</v>
      </c>
      <c r="F577" s="101" t="s">
        <v>4282</v>
      </c>
      <c r="G577" s="101" t="s">
        <v>4283</v>
      </c>
      <c r="H577" s="101" t="s">
        <v>6477</v>
      </c>
      <c r="I577" s="101" t="s">
        <v>6478</v>
      </c>
      <c r="J577" s="128"/>
      <c r="K577" s="101" t="s">
        <v>6332</v>
      </c>
      <c r="L577" s="102">
        <v>43709</v>
      </c>
      <c r="M577" s="102">
        <v>43830</v>
      </c>
      <c r="N577" s="101" t="s">
        <v>6332</v>
      </c>
      <c r="O577" s="101" t="s">
        <v>6340</v>
      </c>
    </row>
    <row r="578" spans="1:15" s="97" customFormat="1" x14ac:dyDescent="0.25">
      <c r="A578" s="97" t="s">
        <v>344</v>
      </c>
      <c r="B578" s="104" t="str">
        <f t="shared" si="8"/>
        <v>P046001105585</v>
      </c>
      <c r="C578" s="101" t="s">
        <v>6761</v>
      </c>
      <c r="D578" s="101" t="s">
        <v>6762</v>
      </c>
      <c r="E578" s="103">
        <v>51.11</v>
      </c>
      <c r="F578" s="101" t="s">
        <v>4298</v>
      </c>
      <c r="G578" s="101" t="s">
        <v>4299</v>
      </c>
      <c r="H578" s="101" t="s">
        <v>6779</v>
      </c>
      <c r="I578" s="101" t="s">
        <v>6780</v>
      </c>
      <c r="J578" s="128">
        <v>498110</v>
      </c>
      <c r="K578" s="101" t="s">
        <v>6333</v>
      </c>
      <c r="L578" s="102">
        <v>43132</v>
      </c>
      <c r="M578" s="102">
        <v>43830</v>
      </c>
      <c r="N578" s="101" t="s">
        <v>6332</v>
      </c>
      <c r="O578" s="101" t="s">
        <v>6340</v>
      </c>
    </row>
    <row r="579" spans="1:15" s="97" customFormat="1" x14ac:dyDescent="0.25">
      <c r="A579" s="97" t="s">
        <v>344</v>
      </c>
      <c r="B579" s="104" t="str">
        <f t="shared" si="8"/>
        <v>P046001105864</v>
      </c>
      <c r="C579" s="101" t="s">
        <v>6761</v>
      </c>
      <c r="D579" s="101" t="s">
        <v>6762</v>
      </c>
      <c r="E579" s="103">
        <v>50.4</v>
      </c>
      <c r="F579" s="101" t="s">
        <v>4476</v>
      </c>
      <c r="G579" s="101" t="s">
        <v>4477</v>
      </c>
      <c r="H579" s="101" t="s">
        <v>6473</v>
      </c>
      <c r="I579" s="101" t="s">
        <v>6474</v>
      </c>
      <c r="J579" s="128"/>
      <c r="K579" s="101" t="s">
        <v>6332</v>
      </c>
      <c r="L579" s="102">
        <v>42461</v>
      </c>
      <c r="M579" s="102">
        <v>43830</v>
      </c>
      <c r="N579" s="101" t="s">
        <v>6332</v>
      </c>
      <c r="O579" s="101" t="s">
        <v>6340</v>
      </c>
    </row>
    <row r="580" spans="1:15" s="97" customFormat="1" x14ac:dyDescent="0.25">
      <c r="A580" s="97" t="s">
        <v>344</v>
      </c>
      <c r="B580" s="104" t="str">
        <f t="shared" si="8"/>
        <v>P046001105872</v>
      </c>
      <c r="C580" s="101" t="s">
        <v>6761</v>
      </c>
      <c r="D580" s="101" t="s">
        <v>6762</v>
      </c>
      <c r="E580" s="103">
        <v>76.180000000000007</v>
      </c>
      <c r="F580" s="101" t="s">
        <v>4482</v>
      </c>
      <c r="G580" s="101" t="s">
        <v>4483</v>
      </c>
      <c r="H580" s="101" t="s">
        <v>6635</v>
      </c>
      <c r="I580" s="101" t="s">
        <v>6636</v>
      </c>
      <c r="J580" s="128"/>
      <c r="K580" s="101" t="s">
        <v>6332</v>
      </c>
      <c r="L580" s="102">
        <v>42461</v>
      </c>
      <c r="M580" s="102">
        <v>43830</v>
      </c>
      <c r="N580" s="101" t="s">
        <v>6333</v>
      </c>
      <c r="O580" s="101" t="s">
        <v>6340</v>
      </c>
    </row>
    <row r="581" spans="1:15" s="97" customFormat="1" x14ac:dyDescent="0.25">
      <c r="A581" s="97" t="s">
        <v>344</v>
      </c>
      <c r="B581" s="104" t="str">
        <f t="shared" si="8"/>
        <v>P046001105895</v>
      </c>
      <c r="C581" s="101" t="s">
        <v>6761</v>
      </c>
      <c r="D581" s="101" t="s">
        <v>6762</v>
      </c>
      <c r="E581" s="103">
        <v>81.349999999999994</v>
      </c>
      <c r="F581" s="101" t="s">
        <v>4502</v>
      </c>
      <c r="G581" s="101" t="s">
        <v>4503</v>
      </c>
      <c r="H581" s="101" t="s">
        <v>6781</v>
      </c>
      <c r="I581" s="101" t="s">
        <v>6782</v>
      </c>
      <c r="J581" s="128"/>
      <c r="K581" s="101" t="s">
        <v>6332</v>
      </c>
      <c r="L581" s="102">
        <v>42461</v>
      </c>
      <c r="M581" s="102">
        <v>43830</v>
      </c>
      <c r="N581" s="101" t="s">
        <v>6332</v>
      </c>
      <c r="O581" s="101" t="s">
        <v>6340</v>
      </c>
    </row>
    <row r="582" spans="1:15" s="97" customFormat="1" x14ac:dyDescent="0.25">
      <c r="A582" s="97" t="s">
        <v>344</v>
      </c>
      <c r="B582" s="104" t="str">
        <f t="shared" ref="B582:B645" si="9">CONCATENATE(C582,F582)</f>
        <v>P046001105962</v>
      </c>
      <c r="C582" s="101" t="s">
        <v>6761</v>
      </c>
      <c r="D582" s="101" t="s">
        <v>6762</v>
      </c>
      <c r="E582" s="103">
        <v>32.79</v>
      </c>
      <c r="F582" s="101" t="s">
        <v>4548</v>
      </c>
      <c r="G582" s="101" t="s">
        <v>4549</v>
      </c>
      <c r="H582" s="101" t="s">
        <v>6783</v>
      </c>
      <c r="I582" s="101" t="s">
        <v>6784</v>
      </c>
      <c r="J582" s="128"/>
      <c r="K582" s="101" t="s">
        <v>6332</v>
      </c>
      <c r="L582" s="102">
        <v>42461</v>
      </c>
      <c r="M582" s="102">
        <v>43830</v>
      </c>
      <c r="N582" s="101" t="s">
        <v>6333</v>
      </c>
      <c r="O582" s="101" t="s">
        <v>6340</v>
      </c>
    </row>
    <row r="583" spans="1:15" s="97" customFormat="1" x14ac:dyDescent="0.25">
      <c r="A583" s="97" t="s">
        <v>344</v>
      </c>
      <c r="B583" s="104" t="str">
        <f t="shared" si="9"/>
        <v>P046001106472</v>
      </c>
      <c r="C583" s="101" t="s">
        <v>6761</v>
      </c>
      <c r="D583" s="101" t="s">
        <v>6762</v>
      </c>
      <c r="E583" s="103">
        <v>28.9</v>
      </c>
      <c r="F583" s="101" t="s">
        <v>6785</v>
      </c>
      <c r="G583" s="101" t="s">
        <v>6786</v>
      </c>
      <c r="H583" s="101" t="s">
        <v>6787</v>
      </c>
      <c r="I583" s="101" t="s">
        <v>6788</v>
      </c>
      <c r="J583" s="128"/>
      <c r="K583" s="101" t="s">
        <v>6332</v>
      </c>
      <c r="L583" s="102">
        <v>42461</v>
      </c>
      <c r="M583" s="102">
        <v>43583</v>
      </c>
      <c r="N583" s="101" t="s">
        <v>6333</v>
      </c>
      <c r="O583" s="101" t="s">
        <v>6340</v>
      </c>
    </row>
    <row r="584" spans="1:15" s="97" customFormat="1" x14ac:dyDescent="0.25">
      <c r="A584" s="97" t="s">
        <v>344</v>
      </c>
      <c r="B584" s="104" t="str">
        <f t="shared" si="9"/>
        <v>P046001106780</v>
      </c>
      <c r="C584" s="101" t="s">
        <v>6761</v>
      </c>
      <c r="D584" s="101" t="s">
        <v>6762</v>
      </c>
      <c r="E584" s="103">
        <v>72.45</v>
      </c>
      <c r="F584" s="101" t="s">
        <v>4996</v>
      </c>
      <c r="G584" s="101" t="s">
        <v>4997</v>
      </c>
      <c r="H584" s="101" t="s">
        <v>6789</v>
      </c>
      <c r="I584" s="101" t="s">
        <v>6790</v>
      </c>
      <c r="J584" s="128"/>
      <c r="K584" s="101" t="s">
        <v>6332</v>
      </c>
      <c r="L584" s="102">
        <v>43191</v>
      </c>
      <c r="M584" s="102">
        <v>43830</v>
      </c>
      <c r="N584" s="101" t="s">
        <v>6333</v>
      </c>
      <c r="O584" s="101" t="s">
        <v>6340</v>
      </c>
    </row>
    <row r="585" spans="1:15" s="97" customFormat="1" x14ac:dyDescent="0.25">
      <c r="A585" s="97" t="s">
        <v>344</v>
      </c>
      <c r="B585" s="104" t="str">
        <f t="shared" si="9"/>
        <v>P046001106798</v>
      </c>
      <c r="C585" s="101" t="s">
        <v>6761</v>
      </c>
      <c r="D585" s="101" t="s">
        <v>6762</v>
      </c>
      <c r="E585" s="103">
        <v>87.17</v>
      </c>
      <c r="F585" s="101" t="s">
        <v>6791</v>
      </c>
      <c r="G585" s="101" t="s">
        <v>6792</v>
      </c>
      <c r="H585" s="101" t="s">
        <v>6793</v>
      </c>
      <c r="I585" s="101" t="s">
        <v>6794</v>
      </c>
      <c r="J585" s="128"/>
      <c r="K585" s="101" t="s">
        <v>6332</v>
      </c>
      <c r="L585" s="102">
        <v>42461</v>
      </c>
      <c r="M585" s="102">
        <v>43830</v>
      </c>
      <c r="N585" s="101" t="s">
        <v>6332</v>
      </c>
      <c r="O585" s="101" t="s">
        <v>6340</v>
      </c>
    </row>
    <row r="586" spans="1:15" s="97" customFormat="1" x14ac:dyDescent="0.25">
      <c r="A586" s="97" t="s">
        <v>344</v>
      </c>
      <c r="B586" s="104" t="str">
        <f t="shared" si="9"/>
        <v>P046001107757</v>
      </c>
      <c r="C586" s="101" t="s">
        <v>6761</v>
      </c>
      <c r="D586" s="101" t="s">
        <v>6762</v>
      </c>
      <c r="E586" s="103">
        <v>41.81</v>
      </c>
      <c r="F586" s="101" t="s">
        <v>5760</v>
      </c>
      <c r="G586" s="101" t="s">
        <v>5761</v>
      </c>
      <c r="H586" s="101" t="s">
        <v>6795</v>
      </c>
      <c r="I586" s="101" t="s">
        <v>6796</v>
      </c>
      <c r="J586" s="128"/>
      <c r="K586" s="101" t="s">
        <v>6332</v>
      </c>
      <c r="L586" s="102">
        <v>43647</v>
      </c>
      <c r="M586" s="102">
        <v>43830</v>
      </c>
      <c r="N586" s="101" t="s">
        <v>6333</v>
      </c>
      <c r="O586" s="101" t="s">
        <v>6340</v>
      </c>
    </row>
    <row r="587" spans="1:15" s="97" customFormat="1" x14ac:dyDescent="0.25">
      <c r="A587" s="97" t="s">
        <v>344</v>
      </c>
      <c r="B587" s="104" t="str">
        <f t="shared" si="9"/>
        <v>P046001107758</v>
      </c>
      <c r="C587" s="101" t="s">
        <v>6761</v>
      </c>
      <c r="D587" s="101" t="s">
        <v>6762</v>
      </c>
      <c r="E587" s="103">
        <v>41.81</v>
      </c>
      <c r="F587" s="101" t="s">
        <v>5762</v>
      </c>
      <c r="G587" s="101" t="s">
        <v>5763</v>
      </c>
      <c r="H587" s="101" t="s">
        <v>6789</v>
      </c>
      <c r="I587" s="101" t="s">
        <v>6790</v>
      </c>
      <c r="J587" s="128"/>
      <c r="K587" s="101" t="s">
        <v>6332</v>
      </c>
      <c r="L587" s="102">
        <v>43647</v>
      </c>
      <c r="M587" s="102">
        <v>43830</v>
      </c>
      <c r="N587" s="101" t="s">
        <v>6333</v>
      </c>
      <c r="O587" s="101" t="s">
        <v>6340</v>
      </c>
    </row>
    <row r="588" spans="1:15" s="97" customFormat="1" x14ac:dyDescent="0.25">
      <c r="A588" s="97" t="s">
        <v>344</v>
      </c>
      <c r="B588" s="104" t="str">
        <f t="shared" si="9"/>
        <v>P046001107760</v>
      </c>
      <c r="C588" s="101" t="s">
        <v>6761</v>
      </c>
      <c r="D588" s="101" t="s">
        <v>6762</v>
      </c>
      <c r="E588" s="103">
        <v>30.1</v>
      </c>
      <c r="F588" s="101" t="s">
        <v>5764</v>
      </c>
      <c r="G588" s="101" t="s">
        <v>5765</v>
      </c>
      <c r="H588" s="101" t="s">
        <v>6787</v>
      </c>
      <c r="I588" s="101" t="s">
        <v>6788</v>
      </c>
      <c r="J588" s="128"/>
      <c r="K588" s="101" t="s">
        <v>6332</v>
      </c>
      <c r="L588" s="102">
        <v>43709</v>
      </c>
      <c r="M588" s="102">
        <v>43830</v>
      </c>
      <c r="N588" s="101" t="s">
        <v>6333</v>
      </c>
      <c r="O588" s="101" t="s">
        <v>6340</v>
      </c>
    </row>
    <row r="589" spans="1:15" s="97" customFormat="1" x14ac:dyDescent="0.25">
      <c r="A589" s="97" t="s">
        <v>344</v>
      </c>
      <c r="B589" s="104" t="str">
        <f t="shared" si="9"/>
        <v>P046003100455</v>
      </c>
      <c r="C589" s="101" t="s">
        <v>6797</v>
      </c>
      <c r="D589" s="101" t="s">
        <v>6798</v>
      </c>
      <c r="E589" s="103">
        <v>66.03</v>
      </c>
      <c r="F589" s="101" t="s">
        <v>662</v>
      </c>
      <c r="G589" s="101" t="s">
        <v>663</v>
      </c>
      <c r="H589" s="101" t="s">
        <v>6765</v>
      </c>
      <c r="I589" s="101" t="s">
        <v>6766</v>
      </c>
      <c r="J589" s="128"/>
      <c r="K589" s="101" t="s">
        <v>6332</v>
      </c>
      <c r="L589" s="102">
        <v>42339</v>
      </c>
      <c r="M589" s="102">
        <v>43800</v>
      </c>
      <c r="N589" s="101" t="s">
        <v>6333</v>
      </c>
      <c r="O589" s="101" t="s">
        <v>6799</v>
      </c>
    </row>
    <row r="590" spans="1:15" s="97" customFormat="1" x14ac:dyDescent="0.25">
      <c r="A590" s="97" t="s">
        <v>344</v>
      </c>
      <c r="B590" s="104" t="str">
        <f t="shared" si="9"/>
        <v>P046003100747</v>
      </c>
      <c r="C590" s="101" t="s">
        <v>6797</v>
      </c>
      <c r="D590" s="101" t="s">
        <v>6798</v>
      </c>
      <c r="E590" s="103">
        <v>61.84</v>
      </c>
      <c r="F590" s="101" t="s">
        <v>858</v>
      </c>
      <c r="G590" s="101" t="s">
        <v>859</v>
      </c>
      <c r="H590" s="101" t="s">
        <v>6773</v>
      </c>
      <c r="I590" s="101" t="s">
        <v>6774</v>
      </c>
      <c r="J590" s="128">
        <v>498210</v>
      </c>
      <c r="K590" s="101" t="s">
        <v>6333</v>
      </c>
      <c r="L590" s="102">
        <v>42339</v>
      </c>
      <c r="M590" s="102">
        <v>43800</v>
      </c>
      <c r="N590" s="101" t="s">
        <v>6332</v>
      </c>
      <c r="O590" s="101" t="s">
        <v>6799</v>
      </c>
    </row>
    <row r="591" spans="1:15" s="97" customFormat="1" x14ac:dyDescent="0.25">
      <c r="A591" s="97" t="s">
        <v>344</v>
      </c>
      <c r="B591" s="104" t="str">
        <f t="shared" si="9"/>
        <v>P046003101497</v>
      </c>
      <c r="C591" s="101" t="s">
        <v>6797</v>
      </c>
      <c r="D591" s="101" t="s">
        <v>6798</v>
      </c>
      <c r="E591" s="103">
        <v>53.4</v>
      </c>
      <c r="F591" s="101" t="s">
        <v>1384</v>
      </c>
      <c r="G591" s="101" t="s">
        <v>1385</v>
      </c>
      <c r="H591" s="101" t="s">
        <v>6466</v>
      </c>
      <c r="I591" s="101" t="s">
        <v>6467</v>
      </c>
      <c r="J591" s="128">
        <v>468210</v>
      </c>
      <c r="K591" s="101" t="s">
        <v>6333</v>
      </c>
      <c r="L591" s="102">
        <v>42339</v>
      </c>
      <c r="M591" s="102">
        <v>43800</v>
      </c>
      <c r="N591" s="101" t="s">
        <v>6332</v>
      </c>
      <c r="O591" s="101" t="s">
        <v>6799</v>
      </c>
    </row>
    <row r="592" spans="1:15" s="97" customFormat="1" x14ac:dyDescent="0.25">
      <c r="A592" s="97" t="s">
        <v>344</v>
      </c>
      <c r="B592" s="104" t="str">
        <f t="shared" si="9"/>
        <v>P046003102399</v>
      </c>
      <c r="C592" s="101" t="s">
        <v>6797</v>
      </c>
      <c r="D592" s="101" t="s">
        <v>6798</v>
      </c>
      <c r="E592" s="103">
        <v>49.23</v>
      </c>
      <c r="F592" s="101" t="s">
        <v>2094</v>
      </c>
      <c r="G592" s="101" t="s">
        <v>2095</v>
      </c>
      <c r="H592" s="101" t="s">
        <v>6484</v>
      </c>
      <c r="I592" s="101" t="s">
        <v>6485</v>
      </c>
      <c r="J592" s="128"/>
      <c r="K592" s="101" t="s">
        <v>6332</v>
      </c>
      <c r="L592" s="102">
        <v>43709</v>
      </c>
      <c r="M592" s="102">
        <v>43800</v>
      </c>
      <c r="N592" s="101" t="s">
        <v>6332</v>
      </c>
      <c r="O592" s="101" t="s">
        <v>6799</v>
      </c>
    </row>
    <row r="593" spans="1:15" s="97" customFormat="1" x14ac:dyDescent="0.25">
      <c r="A593" s="97" t="s">
        <v>344</v>
      </c>
      <c r="B593" s="104" t="str">
        <f t="shared" si="9"/>
        <v>P046003106780</v>
      </c>
      <c r="C593" s="101" t="s">
        <v>6797</v>
      </c>
      <c r="D593" s="101" t="s">
        <v>6798</v>
      </c>
      <c r="E593" s="103">
        <v>72.45</v>
      </c>
      <c r="F593" s="101" t="s">
        <v>4996</v>
      </c>
      <c r="G593" s="101" t="s">
        <v>4997</v>
      </c>
      <c r="H593" s="101" t="s">
        <v>6789</v>
      </c>
      <c r="I593" s="101" t="s">
        <v>6790</v>
      </c>
      <c r="J593" s="128"/>
      <c r="K593" s="101" t="s">
        <v>6332</v>
      </c>
      <c r="L593" s="102">
        <v>43710</v>
      </c>
      <c r="M593" s="102">
        <v>43800</v>
      </c>
      <c r="N593" s="101" t="s">
        <v>6333</v>
      </c>
      <c r="O593" s="101" t="s">
        <v>6799</v>
      </c>
    </row>
    <row r="594" spans="1:15" s="97" customFormat="1" x14ac:dyDescent="0.25">
      <c r="A594" s="97" t="s">
        <v>344</v>
      </c>
      <c r="B594" s="104" t="str">
        <f t="shared" si="9"/>
        <v>P047001100864</v>
      </c>
      <c r="C594" s="101" t="s">
        <v>6800</v>
      </c>
      <c r="D594" s="101" t="s">
        <v>6801</v>
      </c>
      <c r="E594" s="103">
        <v>53.13</v>
      </c>
      <c r="F594" s="101" t="s">
        <v>940</v>
      </c>
      <c r="G594" s="101" t="s">
        <v>941</v>
      </c>
      <c r="H594" s="101" t="s">
        <v>6802</v>
      </c>
      <c r="I594" s="101" t="s">
        <v>6803</v>
      </c>
      <c r="J594" s="128"/>
      <c r="K594" s="101" t="s">
        <v>6332</v>
      </c>
      <c r="L594" s="102">
        <v>42736</v>
      </c>
      <c r="M594" s="102">
        <v>73050</v>
      </c>
      <c r="N594" s="101" t="s">
        <v>6333</v>
      </c>
      <c r="O594" s="101" t="s">
        <v>6445</v>
      </c>
    </row>
    <row r="595" spans="1:15" s="97" customFormat="1" x14ac:dyDescent="0.25">
      <c r="A595" s="97" t="s">
        <v>344</v>
      </c>
      <c r="B595" s="104" t="str">
        <f t="shared" si="9"/>
        <v>P047001101605</v>
      </c>
      <c r="C595" s="101" t="s">
        <v>6800</v>
      </c>
      <c r="D595" s="101" t="s">
        <v>6801</v>
      </c>
      <c r="E595" s="103">
        <v>60.04</v>
      </c>
      <c r="F595" s="101" t="s">
        <v>1478</v>
      </c>
      <c r="G595" s="101" t="s">
        <v>1479</v>
      </c>
      <c r="H595" s="101" t="s">
        <v>6802</v>
      </c>
      <c r="I595" s="101" t="s">
        <v>6803</v>
      </c>
      <c r="J595" s="128"/>
      <c r="K595" s="101" t="s">
        <v>6332</v>
      </c>
      <c r="L595" s="102">
        <v>42736</v>
      </c>
      <c r="M595" s="102">
        <v>73050</v>
      </c>
      <c r="N595" s="101" t="s">
        <v>6333</v>
      </c>
      <c r="O595" s="101" t="s">
        <v>6445</v>
      </c>
    </row>
    <row r="596" spans="1:15" s="97" customFormat="1" x14ac:dyDescent="0.25">
      <c r="A596" s="97" t="s">
        <v>344</v>
      </c>
      <c r="B596" s="104" t="str">
        <f t="shared" si="9"/>
        <v>P047001101636</v>
      </c>
      <c r="C596" s="101" t="s">
        <v>6800</v>
      </c>
      <c r="D596" s="101" t="s">
        <v>6801</v>
      </c>
      <c r="E596" s="103">
        <v>61.04</v>
      </c>
      <c r="F596" s="101" t="s">
        <v>1506</v>
      </c>
      <c r="G596" s="101" t="s">
        <v>1507</v>
      </c>
      <c r="H596" s="101" t="s">
        <v>6590</v>
      </c>
      <c r="I596" s="101" t="s">
        <v>6591</v>
      </c>
      <c r="J596" s="128"/>
      <c r="K596" s="101" t="s">
        <v>6332</v>
      </c>
      <c r="L596" s="102">
        <v>42736</v>
      </c>
      <c r="M596" s="102">
        <v>73050</v>
      </c>
      <c r="N596" s="101" t="s">
        <v>6333</v>
      </c>
      <c r="O596" s="101" t="s">
        <v>6445</v>
      </c>
    </row>
    <row r="597" spans="1:15" s="97" customFormat="1" x14ac:dyDescent="0.25">
      <c r="A597" s="97" t="s">
        <v>344</v>
      </c>
      <c r="B597" s="104" t="str">
        <f t="shared" si="9"/>
        <v>P047001102938</v>
      </c>
      <c r="C597" s="101" t="s">
        <v>6800</v>
      </c>
      <c r="D597" s="101" t="s">
        <v>6801</v>
      </c>
      <c r="E597" s="103">
        <v>66.040000000000006</v>
      </c>
      <c r="F597" s="101" t="s">
        <v>2488</v>
      </c>
      <c r="G597" s="101" t="s">
        <v>2489</v>
      </c>
      <c r="H597" s="101" t="s">
        <v>6804</v>
      </c>
      <c r="I597" s="101" t="s">
        <v>6805</v>
      </c>
      <c r="J597" s="128"/>
      <c r="K597" s="101" t="s">
        <v>6332</v>
      </c>
      <c r="L597" s="102">
        <v>43101</v>
      </c>
      <c r="M597" s="102">
        <v>73050</v>
      </c>
      <c r="N597" s="101" t="s">
        <v>6333</v>
      </c>
      <c r="O597" s="101" t="s">
        <v>6445</v>
      </c>
    </row>
    <row r="598" spans="1:15" s="97" customFormat="1" x14ac:dyDescent="0.25">
      <c r="A598" s="97" t="s">
        <v>344</v>
      </c>
      <c r="B598" s="104" t="str">
        <f t="shared" si="9"/>
        <v>P047001103306</v>
      </c>
      <c r="C598" s="101" t="s">
        <v>6800</v>
      </c>
      <c r="D598" s="101" t="s">
        <v>6801</v>
      </c>
      <c r="E598" s="103">
        <v>37.770000000000003</v>
      </c>
      <c r="F598" s="101" t="s">
        <v>6806</v>
      </c>
      <c r="G598" s="101" t="s">
        <v>6807</v>
      </c>
      <c r="H598" s="101" t="s">
        <v>6804</v>
      </c>
      <c r="I598" s="101" t="s">
        <v>6805</v>
      </c>
      <c r="J598" s="128"/>
      <c r="K598" s="101" t="s">
        <v>6332</v>
      </c>
      <c r="L598" s="102">
        <v>42736</v>
      </c>
      <c r="M598" s="102">
        <v>43499</v>
      </c>
      <c r="N598" s="101" t="s">
        <v>6333</v>
      </c>
      <c r="O598" s="101" t="s">
        <v>6445</v>
      </c>
    </row>
    <row r="599" spans="1:15" s="97" customFormat="1" x14ac:dyDescent="0.25">
      <c r="A599" s="97" t="s">
        <v>344</v>
      </c>
      <c r="B599" s="104" t="str">
        <f t="shared" si="9"/>
        <v>P047001103396</v>
      </c>
      <c r="C599" s="101" t="s">
        <v>6800</v>
      </c>
      <c r="D599" s="101" t="s">
        <v>6801</v>
      </c>
      <c r="E599" s="103">
        <v>55.73</v>
      </c>
      <c r="F599" s="101" t="s">
        <v>2944</v>
      </c>
      <c r="G599" s="101" t="s">
        <v>2945</v>
      </c>
      <c r="H599" s="101" t="s">
        <v>6694</v>
      </c>
      <c r="I599" s="101" t="s">
        <v>6695</v>
      </c>
      <c r="J599" s="128">
        <v>472100</v>
      </c>
      <c r="K599" s="101" t="s">
        <v>6333</v>
      </c>
      <c r="L599" s="102">
        <v>42736</v>
      </c>
      <c r="M599" s="102">
        <v>73050</v>
      </c>
      <c r="N599" s="101" t="s">
        <v>6332</v>
      </c>
      <c r="O599" s="101" t="s">
        <v>6445</v>
      </c>
    </row>
    <row r="600" spans="1:15" s="97" customFormat="1" x14ac:dyDescent="0.25">
      <c r="A600" s="97" t="s">
        <v>344</v>
      </c>
      <c r="B600" s="104" t="str">
        <f t="shared" si="9"/>
        <v>P047001103513</v>
      </c>
      <c r="C600" s="101" t="s">
        <v>6800</v>
      </c>
      <c r="D600" s="101" t="s">
        <v>6801</v>
      </c>
      <c r="E600" s="103">
        <v>69.83</v>
      </c>
      <c r="F600" s="101" t="s">
        <v>3036</v>
      </c>
      <c r="G600" s="101" t="s">
        <v>3037</v>
      </c>
      <c r="H600" s="101" t="s">
        <v>6808</v>
      </c>
      <c r="I600" s="101" t="s">
        <v>6809</v>
      </c>
      <c r="J600" s="128"/>
      <c r="K600" s="101" t="s">
        <v>6332</v>
      </c>
      <c r="L600" s="102">
        <v>42736</v>
      </c>
      <c r="M600" s="102">
        <v>73050</v>
      </c>
      <c r="N600" s="101" t="s">
        <v>6333</v>
      </c>
      <c r="O600" s="101" t="s">
        <v>6445</v>
      </c>
    </row>
    <row r="601" spans="1:15" s="97" customFormat="1" x14ac:dyDescent="0.25">
      <c r="A601" s="97" t="s">
        <v>344</v>
      </c>
      <c r="B601" s="104" t="str">
        <f t="shared" si="9"/>
        <v>P047001103767</v>
      </c>
      <c r="C601" s="101" t="s">
        <v>6800</v>
      </c>
      <c r="D601" s="101" t="s">
        <v>6801</v>
      </c>
      <c r="E601" s="103">
        <v>46.68</v>
      </c>
      <c r="F601" s="101" t="s">
        <v>3236</v>
      </c>
      <c r="G601" s="101" t="s">
        <v>3237</v>
      </c>
      <c r="H601" s="101" t="s">
        <v>6374</v>
      </c>
      <c r="I601" s="101" t="s">
        <v>6375</v>
      </c>
      <c r="J601" s="128">
        <v>472100</v>
      </c>
      <c r="K601" s="101" t="s">
        <v>6333</v>
      </c>
      <c r="L601" s="102">
        <v>42736</v>
      </c>
      <c r="M601" s="102">
        <v>73050</v>
      </c>
      <c r="N601" s="101" t="s">
        <v>6332</v>
      </c>
      <c r="O601" s="101" t="s">
        <v>6445</v>
      </c>
    </row>
    <row r="602" spans="1:15" s="97" customFormat="1" x14ac:dyDescent="0.25">
      <c r="A602" s="97" t="s">
        <v>344</v>
      </c>
      <c r="B602" s="104" t="str">
        <f t="shared" si="9"/>
        <v>P047001104070</v>
      </c>
      <c r="C602" s="101" t="s">
        <v>6800</v>
      </c>
      <c r="D602" s="101" t="s">
        <v>6801</v>
      </c>
      <c r="E602" s="103">
        <v>37.799999999999997</v>
      </c>
      <c r="F602" s="101" t="s">
        <v>3450</v>
      </c>
      <c r="G602" s="101" t="s">
        <v>3451</v>
      </c>
      <c r="H602" s="101" t="s">
        <v>6804</v>
      </c>
      <c r="I602" s="101" t="s">
        <v>6805</v>
      </c>
      <c r="J602" s="128"/>
      <c r="K602" s="101" t="s">
        <v>6332</v>
      </c>
      <c r="L602" s="102">
        <v>42736</v>
      </c>
      <c r="M602" s="102">
        <v>73050</v>
      </c>
      <c r="N602" s="101" t="s">
        <v>6333</v>
      </c>
      <c r="O602" s="101" t="s">
        <v>6445</v>
      </c>
    </row>
    <row r="603" spans="1:15" s="97" customFormat="1" x14ac:dyDescent="0.25">
      <c r="A603" s="97" t="s">
        <v>344</v>
      </c>
      <c r="B603" s="104" t="str">
        <f t="shared" si="9"/>
        <v>P047001104817</v>
      </c>
      <c r="C603" s="101" t="s">
        <v>6800</v>
      </c>
      <c r="D603" s="101" t="s">
        <v>6801</v>
      </c>
      <c r="E603" s="103">
        <v>53.96</v>
      </c>
      <c r="F603" s="101" t="s">
        <v>4008</v>
      </c>
      <c r="G603" s="101" t="s">
        <v>4009</v>
      </c>
      <c r="H603" s="101" t="s">
        <v>6590</v>
      </c>
      <c r="I603" s="101" t="s">
        <v>6591</v>
      </c>
      <c r="J603" s="128"/>
      <c r="K603" s="101" t="s">
        <v>6332</v>
      </c>
      <c r="L603" s="102">
        <v>42736</v>
      </c>
      <c r="M603" s="102">
        <v>73050</v>
      </c>
      <c r="N603" s="101" t="s">
        <v>6333</v>
      </c>
      <c r="O603" s="101" t="s">
        <v>6445</v>
      </c>
    </row>
    <row r="604" spans="1:15" s="97" customFormat="1" x14ac:dyDescent="0.25">
      <c r="A604" s="97" t="s">
        <v>344</v>
      </c>
      <c r="B604" s="104" t="str">
        <f t="shared" si="9"/>
        <v>P047001105307</v>
      </c>
      <c r="C604" s="101" t="s">
        <v>6800</v>
      </c>
      <c r="D604" s="101" t="s">
        <v>6801</v>
      </c>
      <c r="E604" s="103">
        <v>71.16</v>
      </c>
      <c r="F604" s="101" t="s">
        <v>4196</v>
      </c>
      <c r="G604" s="101" t="s">
        <v>4197</v>
      </c>
      <c r="H604" s="101" t="s">
        <v>6590</v>
      </c>
      <c r="I604" s="101" t="s">
        <v>6591</v>
      </c>
      <c r="J604" s="128">
        <v>478700</v>
      </c>
      <c r="K604" s="101" t="s">
        <v>6333</v>
      </c>
      <c r="L604" s="102">
        <v>42736</v>
      </c>
      <c r="M604" s="102">
        <v>73050</v>
      </c>
      <c r="N604" s="101" t="s">
        <v>6333</v>
      </c>
      <c r="O604" s="101" t="s">
        <v>6445</v>
      </c>
    </row>
    <row r="605" spans="1:15" s="97" customFormat="1" x14ac:dyDescent="0.25">
      <c r="A605" s="97" t="s">
        <v>344</v>
      </c>
      <c r="B605" s="104" t="str">
        <f t="shared" si="9"/>
        <v>P047001105363</v>
      </c>
      <c r="C605" s="101" t="s">
        <v>6800</v>
      </c>
      <c r="D605" s="101" t="s">
        <v>6801</v>
      </c>
      <c r="E605" s="103">
        <v>30.59</v>
      </c>
      <c r="F605" s="101" t="s">
        <v>4212</v>
      </c>
      <c r="G605" s="101" t="s">
        <v>4213</v>
      </c>
      <c r="H605" s="101" t="s">
        <v>6810</v>
      </c>
      <c r="I605" s="101" t="s">
        <v>6811</v>
      </c>
      <c r="J605" s="128">
        <v>473930</v>
      </c>
      <c r="K605" s="101" t="s">
        <v>6333</v>
      </c>
      <c r="L605" s="102">
        <v>42736</v>
      </c>
      <c r="M605" s="102">
        <v>73050</v>
      </c>
      <c r="N605" s="101" t="s">
        <v>6333</v>
      </c>
      <c r="O605" s="101" t="s">
        <v>6445</v>
      </c>
    </row>
    <row r="606" spans="1:15" s="97" customFormat="1" x14ac:dyDescent="0.25">
      <c r="A606" s="97" t="s">
        <v>344</v>
      </c>
      <c r="B606" s="104" t="str">
        <f t="shared" si="9"/>
        <v>P047001105471</v>
      </c>
      <c r="C606" s="101" t="s">
        <v>6800</v>
      </c>
      <c r="D606" s="101" t="s">
        <v>6801</v>
      </c>
      <c r="E606" s="103">
        <v>36</v>
      </c>
      <c r="F606" s="101" t="s">
        <v>4250</v>
      </c>
      <c r="G606" s="101" t="s">
        <v>4251</v>
      </c>
      <c r="H606" s="101" t="s">
        <v>6812</v>
      </c>
      <c r="I606" s="101" t="s">
        <v>6813</v>
      </c>
      <c r="J606" s="128"/>
      <c r="K606" s="101" t="s">
        <v>6332</v>
      </c>
      <c r="L606" s="102">
        <v>42736</v>
      </c>
      <c r="M606" s="102">
        <v>73050</v>
      </c>
      <c r="N606" s="101" t="s">
        <v>6333</v>
      </c>
      <c r="O606" s="101" t="s">
        <v>6445</v>
      </c>
    </row>
    <row r="607" spans="1:15" s="97" customFormat="1" x14ac:dyDescent="0.25">
      <c r="A607" s="97" t="s">
        <v>344</v>
      </c>
      <c r="B607" s="104" t="str">
        <f t="shared" si="9"/>
        <v>P047001105764</v>
      </c>
      <c r="C607" s="101" t="s">
        <v>6800</v>
      </c>
      <c r="D607" s="101" t="s">
        <v>6801</v>
      </c>
      <c r="E607" s="103">
        <v>32.299999999999997</v>
      </c>
      <c r="F607" s="101" t="s">
        <v>4410</v>
      </c>
      <c r="G607" s="101" t="s">
        <v>4411</v>
      </c>
      <c r="H607" s="101" t="s">
        <v>6507</v>
      </c>
      <c r="I607" s="101" t="s">
        <v>6508</v>
      </c>
      <c r="J607" s="128">
        <v>472400</v>
      </c>
      <c r="K607" s="101" t="s">
        <v>6333</v>
      </c>
      <c r="L607" s="102">
        <v>42736</v>
      </c>
      <c r="M607" s="102">
        <v>73050</v>
      </c>
      <c r="N607" s="101" t="s">
        <v>6332</v>
      </c>
      <c r="O607" s="101" t="s">
        <v>6445</v>
      </c>
    </row>
    <row r="608" spans="1:15" s="97" customFormat="1" x14ac:dyDescent="0.25">
      <c r="A608" s="97" t="s">
        <v>344</v>
      </c>
      <c r="B608" s="104" t="str">
        <f t="shared" si="9"/>
        <v>P047001106028</v>
      </c>
      <c r="C608" s="101" t="s">
        <v>6800</v>
      </c>
      <c r="D608" s="101" t="s">
        <v>6801</v>
      </c>
      <c r="E608" s="103">
        <v>37.04</v>
      </c>
      <c r="F608" s="101" t="s">
        <v>6588</v>
      </c>
      <c r="G608" s="101" t="s">
        <v>6589</v>
      </c>
      <c r="H608" s="101" t="s">
        <v>6590</v>
      </c>
      <c r="I608" s="101" t="s">
        <v>6591</v>
      </c>
      <c r="J608" s="128"/>
      <c r="K608" s="101" t="s">
        <v>6332</v>
      </c>
      <c r="L608" s="102">
        <v>42736</v>
      </c>
      <c r="M608" s="102">
        <v>73050</v>
      </c>
      <c r="N608" s="101" t="s">
        <v>6333</v>
      </c>
      <c r="O608" s="101" t="s">
        <v>6445</v>
      </c>
    </row>
    <row r="609" spans="1:15" s="97" customFormat="1" x14ac:dyDescent="0.25">
      <c r="A609" s="97" t="s">
        <v>344</v>
      </c>
      <c r="B609" s="104" t="str">
        <f t="shared" si="9"/>
        <v>P047001106284</v>
      </c>
      <c r="C609" s="101" t="s">
        <v>6800</v>
      </c>
      <c r="D609" s="101" t="s">
        <v>6801</v>
      </c>
      <c r="E609" s="103">
        <v>25.22</v>
      </c>
      <c r="F609" s="101" t="s">
        <v>6814</v>
      </c>
      <c r="G609" s="101" t="s">
        <v>6815</v>
      </c>
      <c r="H609" s="101" t="s">
        <v>6590</v>
      </c>
      <c r="I609" s="101" t="s">
        <v>6591</v>
      </c>
      <c r="J609" s="128"/>
      <c r="K609" s="101" t="s">
        <v>6332</v>
      </c>
      <c r="L609" s="102">
        <v>42736</v>
      </c>
      <c r="M609" s="102">
        <v>43478</v>
      </c>
      <c r="N609" s="101" t="s">
        <v>6333</v>
      </c>
      <c r="O609" s="101" t="s">
        <v>6445</v>
      </c>
    </row>
    <row r="610" spans="1:15" s="97" customFormat="1" x14ac:dyDescent="0.25">
      <c r="A610" s="97" t="s">
        <v>344</v>
      </c>
      <c r="B610" s="104" t="str">
        <f t="shared" si="9"/>
        <v>P047001106440</v>
      </c>
      <c r="C610" s="101" t="s">
        <v>6800</v>
      </c>
      <c r="D610" s="101" t="s">
        <v>6801</v>
      </c>
      <c r="E610" s="103">
        <v>46.01</v>
      </c>
      <c r="F610" s="101" t="s">
        <v>4800</v>
      </c>
      <c r="G610" s="101" t="s">
        <v>4801</v>
      </c>
      <c r="H610" s="101" t="s">
        <v>6374</v>
      </c>
      <c r="I610" s="101" t="s">
        <v>6375</v>
      </c>
      <c r="J610" s="128">
        <v>472100</v>
      </c>
      <c r="K610" s="101" t="s">
        <v>6333</v>
      </c>
      <c r="L610" s="102">
        <v>42736</v>
      </c>
      <c r="M610" s="102">
        <v>73050</v>
      </c>
      <c r="N610" s="101" t="s">
        <v>6332</v>
      </c>
      <c r="O610" s="101" t="s">
        <v>6445</v>
      </c>
    </row>
    <row r="611" spans="1:15" s="97" customFormat="1" x14ac:dyDescent="0.25">
      <c r="A611" s="97" t="s">
        <v>344</v>
      </c>
      <c r="B611" s="104" t="str">
        <f t="shared" si="9"/>
        <v>P047001106721</v>
      </c>
      <c r="C611" s="101" t="s">
        <v>6800</v>
      </c>
      <c r="D611" s="101" t="s">
        <v>6801</v>
      </c>
      <c r="E611" s="103">
        <v>34.56</v>
      </c>
      <c r="F611" s="101" t="s">
        <v>6816</v>
      </c>
      <c r="G611" s="101" t="s">
        <v>6817</v>
      </c>
      <c r="H611" s="101" t="s">
        <v>6802</v>
      </c>
      <c r="I611" s="101" t="s">
        <v>6803</v>
      </c>
      <c r="J611" s="128">
        <v>472600</v>
      </c>
      <c r="K611" s="101" t="s">
        <v>6333</v>
      </c>
      <c r="L611" s="102">
        <v>42736</v>
      </c>
      <c r="M611" s="102">
        <v>73050</v>
      </c>
      <c r="N611" s="101" t="s">
        <v>6333</v>
      </c>
      <c r="O611" s="101" t="s">
        <v>6445</v>
      </c>
    </row>
    <row r="612" spans="1:15" s="97" customFormat="1" x14ac:dyDescent="0.25">
      <c r="A612" s="97" t="s">
        <v>344</v>
      </c>
      <c r="B612" s="104" t="str">
        <f t="shared" si="9"/>
        <v>P047001107021</v>
      </c>
      <c r="C612" s="101" t="s">
        <v>6800</v>
      </c>
      <c r="D612" s="101" t="s">
        <v>6801</v>
      </c>
      <c r="E612" s="103">
        <v>29.6</v>
      </c>
      <c r="F612" s="101" t="s">
        <v>5124</v>
      </c>
      <c r="G612" s="101" t="s">
        <v>5125</v>
      </c>
      <c r="H612" s="101" t="s">
        <v>6812</v>
      </c>
      <c r="I612" s="101" t="s">
        <v>6813</v>
      </c>
      <c r="J612" s="128"/>
      <c r="K612" s="101" t="s">
        <v>6332</v>
      </c>
      <c r="L612" s="102">
        <v>43191</v>
      </c>
      <c r="M612" s="102">
        <v>73050</v>
      </c>
      <c r="N612" s="101" t="s">
        <v>6333</v>
      </c>
      <c r="O612" s="101" t="s">
        <v>6445</v>
      </c>
    </row>
    <row r="613" spans="1:15" s="97" customFormat="1" x14ac:dyDescent="0.25">
      <c r="A613" s="97" t="s">
        <v>344</v>
      </c>
      <c r="B613" s="104" t="str">
        <f t="shared" si="9"/>
        <v>P047001107763</v>
      </c>
      <c r="C613" s="101" t="s">
        <v>6800</v>
      </c>
      <c r="D613" s="101" t="s">
        <v>6801</v>
      </c>
      <c r="E613" s="103">
        <v>35.729999999999997</v>
      </c>
      <c r="F613" s="101" t="s">
        <v>5768</v>
      </c>
      <c r="G613" s="101" t="s">
        <v>5769</v>
      </c>
      <c r="H613" s="101" t="s">
        <v>6818</v>
      </c>
      <c r="I613" s="101" t="s">
        <v>6819</v>
      </c>
      <c r="J613" s="128"/>
      <c r="K613" s="101" t="s">
        <v>6332</v>
      </c>
      <c r="L613" s="102">
        <v>43647</v>
      </c>
      <c r="M613" s="102">
        <v>43830</v>
      </c>
      <c r="N613" s="101" t="s">
        <v>6333</v>
      </c>
      <c r="O613" s="101" t="s">
        <v>6445</v>
      </c>
    </row>
    <row r="614" spans="1:15" s="97" customFormat="1" x14ac:dyDescent="0.25">
      <c r="A614" s="97" t="s">
        <v>344</v>
      </c>
      <c r="B614" s="104" t="str">
        <f t="shared" si="9"/>
        <v>P047001400006369</v>
      </c>
      <c r="C614" s="101" t="s">
        <v>6800</v>
      </c>
      <c r="D614" s="101" t="s">
        <v>6801</v>
      </c>
      <c r="E614" s="103">
        <v>76.37</v>
      </c>
      <c r="F614" s="101" t="s">
        <v>6087</v>
      </c>
      <c r="G614" s="101" t="s">
        <v>6088</v>
      </c>
      <c r="H614" s="101" t="s">
        <v>6590</v>
      </c>
      <c r="I614" s="101" t="s">
        <v>6591</v>
      </c>
      <c r="J614" s="128">
        <v>478900</v>
      </c>
      <c r="K614" s="101" t="s">
        <v>6333</v>
      </c>
      <c r="L614" s="102">
        <v>42736</v>
      </c>
      <c r="M614" s="102">
        <v>43828</v>
      </c>
      <c r="N614" s="101" t="s">
        <v>6333</v>
      </c>
      <c r="O614" s="101" t="s">
        <v>6445</v>
      </c>
    </row>
    <row r="615" spans="1:15" s="97" customFormat="1" x14ac:dyDescent="0.25">
      <c r="A615" s="97" t="s">
        <v>344</v>
      </c>
      <c r="B615" s="104" t="str">
        <f t="shared" si="9"/>
        <v>P047001400006620</v>
      </c>
      <c r="C615" s="101" t="s">
        <v>6800</v>
      </c>
      <c r="D615" s="101" t="s">
        <v>6801</v>
      </c>
      <c r="E615" s="103">
        <v>55.55</v>
      </c>
      <c r="F615" s="101" t="s">
        <v>6089</v>
      </c>
      <c r="G615" s="101" t="s">
        <v>6090</v>
      </c>
      <c r="H615" s="101" t="s">
        <v>6590</v>
      </c>
      <c r="I615" s="101" t="s">
        <v>6591</v>
      </c>
      <c r="J615" s="128">
        <v>478700</v>
      </c>
      <c r="K615" s="101" t="s">
        <v>6333</v>
      </c>
      <c r="L615" s="102">
        <v>42736</v>
      </c>
      <c r="M615" s="102">
        <v>73050</v>
      </c>
      <c r="N615" s="101" t="s">
        <v>6333</v>
      </c>
      <c r="O615" s="101" t="s">
        <v>6445</v>
      </c>
    </row>
    <row r="616" spans="1:15" s="97" customFormat="1" x14ac:dyDescent="0.25">
      <c r="A616" s="97" t="s">
        <v>344</v>
      </c>
      <c r="B616" s="104" t="str">
        <f t="shared" si="9"/>
        <v>P047001400010414</v>
      </c>
      <c r="C616" s="101" t="s">
        <v>6800</v>
      </c>
      <c r="D616" s="101" t="s">
        <v>6801</v>
      </c>
      <c r="E616" s="103">
        <v>0.01</v>
      </c>
      <c r="F616" s="101" t="s">
        <v>6105</v>
      </c>
      <c r="G616" s="101" t="s">
        <v>5769</v>
      </c>
      <c r="H616" s="101" t="s">
        <v>6590</v>
      </c>
      <c r="I616" s="101" t="s">
        <v>6591</v>
      </c>
      <c r="J616" s="128"/>
      <c r="K616" s="101" t="s">
        <v>6332</v>
      </c>
      <c r="L616" s="102">
        <v>43208</v>
      </c>
      <c r="M616" s="102">
        <v>43646</v>
      </c>
      <c r="N616" s="101" t="s">
        <v>6333</v>
      </c>
      <c r="O616" s="101" t="s">
        <v>6445</v>
      </c>
    </row>
    <row r="617" spans="1:15" s="97" customFormat="1" x14ac:dyDescent="0.25">
      <c r="A617" s="97" t="s">
        <v>344</v>
      </c>
      <c r="B617" s="104" t="str">
        <f t="shared" si="9"/>
        <v>P047002100319</v>
      </c>
      <c r="C617" s="101" t="s">
        <v>6820</v>
      </c>
      <c r="D617" s="101" t="s">
        <v>6821</v>
      </c>
      <c r="E617" s="103">
        <v>61.39</v>
      </c>
      <c r="F617" s="101" t="s">
        <v>562</v>
      </c>
      <c r="G617" s="101" t="s">
        <v>563</v>
      </c>
      <c r="H617" s="101" t="s">
        <v>6421</v>
      </c>
      <c r="I617" s="101" t="s">
        <v>6422</v>
      </c>
      <c r="J617" s="128">
        <v>472400</v>
      </c>
      <c r="K617" s="101" t="s">
        <v>6333</v>
      </c>
      <c r="L617" s="102">
        <v>43101</v>
      </c>
      <c r="M617" s="102">
        <v>43830</v>
      </c>
      <c r="N617" s="101" t="s">
        <v>6332</v>
      </c>
      <c r="O617" s="101" t="s">
        <v>6340</v>
      </c>
    </row>
    <row r="618" spans="1:15" s="97" customFormat="1" x14ac:dyDescent="0.25">
      <c r="A618" s="97" t="s">
        <v>344</v>
      </c>
      <c r="B618" s="104" t="str">
        <f t="shared" si="9"/>
        <v>P047002101636</v>
      </c>
      <c r="C618" s="101" t="s">
        <v>6820</v>
      </c>
      <c r="D618" s="101" t="s">
        <v>6821</v>
      </c>
      <c r="E618" s="103">
        <v>61.04</v>
      </c>
      <c r="F618" s="101" t="s">
        <v>1506</v>
      </c>
      <c r="G618" s="101" t="s">
        <v>1507</v>
      </c>
      <c r="H618" s="101" t="s">
        <v>6590</v>
      </c>
      <c r="I618" s="101" t="s">
        <v>6591</v>
      </c>
      <c r="J618" s="128"/>
      <c r="K618" s="101" t="s">
        <v>6332</v>
      </c>
      <c r="L618" s="102">
        <v>43101</v>
      </c>
      <c r="M618" s="102">
        <v>43830</v>
      </c>
      <c r="N618" s="101" t="s">
        <v>6333</v>
      </c>
      <c r="O618" s="101" t="s">
        <v>6340</v>
      </c>
    </row>
    <row r="619" spans="1:15" s="97" customFormat="1" x14ac:dyDescent="0.25">
      <c r="A619" s="97" t="s">
        <v>344</v>
      </c>
      <c r="B619" s="104" t="str">
        <f t="shared" si="9"/>
        <v>P047002103306</v>
      </c>
      <c r="C619" s="101" t="s">
        <v>6820</v>
      </c>
      <c r="D619" s="101" t="s">
        <v>6821</v>
      </c>
      <c r="E619" s="103">
        <v>37.770000000000003</v>
      </c>
      <c r="F619" s="101" t="s">
        <v>6806</v>
      </c>
      <c r="G619" s="101" t="s">
        <v>6807</v>
      </c>
      <c r="H619" s="101" t="s">
        <v>6804</v>
      </c>
      <c r="I619" s="101" t="s">
        <v>6805</v>
      </c>
      <c r="J619" s="128"/>
      <c r="K619" s="101" t="s">
        <v>6332</v>
      </c>
      <c r="L619" s="102">
        <v>43101</v>
      </c>
      <c r="M619" s="102">
        <v>43499</v>
      </c>
      <c r="N619" s="101" t="s">
        <v>6333</v>
      </c>
      <c r="O619" s="101" t="s">
        <v>6340</v>
      </c>
    </row>
    <row r="620" spans="1:15" s="97" customFormat="1" x14ac:dyDescent="0.25">
      <c r="A620" s="97" t="s">
        <v>344</v>
      </c>
      <c r="B620" s="104" t="str">
        <f t="shared" si="9"/>
        <v>P047002103767</v>
      </c>
      <c r="C620" s="101" t="s">
        <v>6820</v>
      </c>
      <c r="D620" s="101" t="s">
        <v>6821</v>
      </c>
      <c r="E620" s="103">
        <v>46.68</v>
      </c>
      <c r="F620" s="101" t="s">
        <v>3236</v>
      </c>
      <c r="G620" s="101" t="s">
        <v>3237</v>
      </c>
      <c r="H620" s="101" t="s">
        <v>6374</v>
      </c>
      <c r="I620" s="101" t="s">
        <v>6375</v>
      </c>
      <c r="J620" s="128">
        <v>472100</v>
      </c>
      <c r="K620" s="101" t="s">
        <v>6333</v>
      </c>
      <c r="L620" s="102">
        <v>43101</v>
      </c>
      <c r="M620" s="102">
        <v>43830</v>
      </c>
      <c r="N620" s="101" t="s">
        <v>6332</v>
      </c>
      <c r="O620" s="101" t="s">
        <v>6340</v>
      </c>
    </row>
    <row r="621" spans="1:15" s="97" customFormat="1" x14ac:dyDescent="0.25">
      <c r="A621" s="97" t="s">
        <v>344</v>
      </c>
      <c r="B621" s="104" t="str">
        <f t="shared" si="9"/>
        <v>P047002104070</v>
      </c>
      <c r="C621" s="101" t="s">
        <v>6820</v>
      </c>
      <c r="D621" s="101" t="s">
        <v>6821</v>
      </c>
      <c r="E621" s="103">
        <v>37.799999999999997</v>
      </c>
      <c r="F621" s="101" t="s">
        <v>3450</v>
      </c>
      <c r="G621" s="101" t="s">
        <v>3451</v>
      </c>
      <c r="H621" s="101" t="s">
        <v>6804</v>
      </c>
      <c r="I621" s="101" t="s">
        <v>6805</v>
      </c>
      <c r="J621" s="128"/>
      <c r="K621" s="101" t="s">
        <v>6332</v>
      </c>
      <c r="L621" s="102">
        <v>43525</v>
      </c>
      <c r="M621" s="102">
        <v>43830</v>
      </c>
      <c r="N621" s="101" t="s">
        <v>6333</v>
      </c>
      <c r="O621" s="101" t="s">
        <v>6340</v>
      </c>
    </row>
    <row r="622" spans="1:15" s="97" customFormat="1" x14ac:dyDescent="0.25">
      <c r="A622" s="97" t="s">
        <v>344</v>
      </c>
      <c r="B622" s="104" t="str">
        <f t="shared" si="9"/>
        <v>P047002104761</v>
      </c>
      <c r="C622" s="101" t="s">
        <v>6820</v>
      </c>
      <c r="D622" s="101" t="s">
        <v>6821</v>
      </c>
      <c r="E622" s="103">
        <v>53.81</v>
      </c>
      <c r="F622" s="101" t="s">
        <v>3956</v>
      </c>
      <c r="G622" s="101" t="s">
        <v>3957</v>
      </c>
      <c r="H622" s="101" t="s">
        <v>6421</v>
      </c>
      <c r="I622" s="101" t="s">
        <v>6422</v>
      </c>
      <c r="J622" s="128">
        <v>472400</v>
      </c>
      <c r="K622" s="101" t="s">
        <v>6333</v>
      </c>
      <c r="L622" s="102">
        <v>43101</v>
      </c>
      <c r="M622" s="102">
        <v>43830</v>
      </c>
      <c r="N622" s="101" t="s">
        <v>6332</v>
      </c>
      <c r="O622" s="101" t="s">
        <v>6340</v>
      </c>
    </row>
    <row r="623" spans="1:15" s="97" customFormat="1" x14ac:dyDescent="0.25">
      <c r="A623" s="97" t="s">
        <v>344</v>
      </c>
      <c r="B623" s="104" t="str">
        <f t="shared" si="9"/>
        <v>P047002105363</v>
      </c>
      <c r="C623" s="101" t="s">
        <v>6820</v>
      </c>
      <c r="D623" s="101" t="s">
        <v>6821</v>
      </c>
      <c r="E623" s="103">
        <v>30.59</v>
      </c>
      <c r="F623" s="101" t="s">
        <v>4212</v>
      </c>
      <c r="G623" s="101" t="s">
        <v>4213</v>
      </c>
      <c r="H623" s="101" t="s">
        <v>6810</v>
      </c>
      <c r="I623" s="101" t="s">
        <v>6811</v>
      </c>
      <c r="J623" s="128">
        <v>473930</v>
      </c>
      <c r="K623" s="101" t="s">
        <v>6333</v>
      </c>
      <c r="L623" s="102">
        <v>43101</v>
      </c>
      <c r="M623" s="102">
        <v>43830</v>
      </c>
      <c r="N623" s="101" t="s">
        <v>6333</v>
      </c>
      <c r="O623" s="101" t="s">
        <v>6340</v>
      </c>
    </row>
    <row r="624" spans="1:15" s="97" customFormat="1" x14ac:dyDescent="0.25">
      <c r="A624" s="97" t="s">
        <v>344</v>
      </c>
      <c r="B624" s="104" t="str">
        <f t="shared" si="9"/>
        <v>P047002106440</v>
      </c>
      <c r="C624" s="101" t="s">
        <v>6820</v>
      </c>
      <c r="D624" s="101" t="s">
        <v>6821</v>
      </c>
      <c r="E624" s="103">
        <v>46.01</v>
      </c>
      <c r="F624" s="101" t="s">
        <v>4800</v>
      </c>
      <c r="G624" s="101" t="s">
        <v>4801</v>
      </c>
      <c r="H624" s="101" t="s">
        <v>6374</v>
      </c>
      <c r="I624" s="101" t="s">
        <v>6375</v>
      </c>
      <c r="J624" s="128">
        <v>472100</v>
      </c>
      <c r="K624" s="101" t="s">
        <v>6333</v>
      </c>
      <c r="L624" s="102">
        <v>43101</v>
      </c>
      <c r="M624" s="102">
        <v>43830</v>
      </c>
      <c r="N624" s="101" t="s">
        <v>6332</v>
      </c>
      <c r="O624" s="101" t="s">
        <v>6340</v>
      </c>
    </row>
    <row r="625" spans="1:15" s="97" customFormat="1" x14ac:dyDescent="0.25">
      <c r="A625" s="97" t="s">
        <v>344</v>
      </c>
      <c r="B625" s="104" t="str">
        <f t="shared" si="9"/>
        <v>P047002106498</v>
      </c>
      <c r="C625" s="101" t="s">
        <v>6820</v>
      </c>
      <c r="D625" s="101" t="s">
        <v>6821</v>
      </c>
      <c r="E625" s="103">
        <v>44.05</v>
      </c>
      <c r="F625" s="101" t="s">
        <v>4836</v>
      </c>
      <c r="G625" s="101" t="s">
        <v>4837</v>
      </c>
      <c r="H625" s="101" t="s">
        <v>6374</v>
      </c>
      <c r="I625" s="101" t="s">
        <v>6375</v>
      </c>
      <c r="J625" s="128">
        <v>472100</v>
      </c>
      <c r="K625" s="101" t="s">
        <v>6333</v>
      </c>
      <c r="L625" s="102">
        <v>43374</v>
      </c>
      <c r="M625" s="102">
        <v>43830</v>
      </c>
      <c r="N625" s="101" t="s">
        <v>6332</v>
      </c>
      <c r="O625" s="101" t="s">
        <v>6340</v>
      </c>
    </row>
    <row r="626" spans="1:15" s="97" customFormat="1" x14ac:dyDescent="0.25">
      <c r="A626" s="97" t="s">
        <v>344</v>
      </c>
      <c r="B626" s="104" t="str">
        <f t="shared" si="9"/>
        <v>P047002107738</v>
      </c>
      <c r="C626" s="101" t="s">
        <v>6820</v>
      </c>
      <c r="D626" s="101" t="s">
        <v>6821</v>
      </c>
      <c r="E626" s="103">
        <v>27.66</v>
      </c>
      <c r="F626" s="101" t="s">
        <v>5738</v>
      </c>
      <c r="G626" s="101" t="s">
        <v>5739</v>
      </c>
      <c r="H626" s="101" t="s">
        <v>6374</v>
      </c>
      <c r="I626" s="101" t="s">
        <v>6375</v>
      </c>
      <c r="J626" s="128">
        <v>472100</v>
      </c>
      <c r="K626" s="101" t="s">
        <v>6333</v>
      </c>
      <c r="L626" s="102">
        <v>43619</v>
      </c>
      <c r="M626" s="102">
        <v>43830</v>
      </c>
      <c r="N626" s="101" t="s">
        <v>6332</v>
      </c>
      <c r="O626" s="101" t="s">
        <v>6340</v>
      </c>
    </row>
    <row r="627" spans="1:15" s="97" customFormat="1" x14ac:dyDescent="0.25">
      <c r="A627" s="97" t="s">
        <v>344</v>
      </c>
      <c r="B627" s="104" t="str">
        <f t="shared" si="9"/>
        <v>P047003106440</v>
      </c>
      <c r="C627" s="101" t="s">
        <v>6822</v>
      </c>
      <c r="D627" s="101" t="s">
        <v>6823</v>
      </c>
      <c r="E627" s="103">
        <v>46.01</v>
      </c>
      <c r="F627" s="101" t="s">
        <v>4800</v>
      </c>
      <c r="G627" s="101" t="s">
        <v>4801</v>
      </c>
      <c r="H627" s="101" t="s">
        <v>6374</v>
      </c>
      <c r="I627" s="101" t="s">
        <v>6375</v>
      </c>
      <c r="J627" s="128">
        <v>472100</v>
      </c>
      <c r="K627" s="101" t="s">
        <v>6333</v>
      </c>
      <c r="L627" s="102">
        <v>42005</v>
      </c>
      <c r="M627" s="102">
        <v>43828</v>
      </c>
      <c r="N627" s="101" t="s">
        <v>6332</v>
      </c>
      <c r="O627" s="101" t="s">
        <v>6704</v>
      </c>
    </row>
    <row r="628" spans="1:15" s="97" customFormat="1" x14ac:dyDescent="0.25">
      <c r="A628" s="97" t="s">
        <v>344</v>
      </c>
      <c r="B628" s="104" t="str">
        <f t="shared" si="9"/>
        <v>P047003106498</v>
      </c>
      <c r="C628" s="101" t="s">
        <v>6822</v>
      </c>
      <c r="D628" s="101" t="s">
        <v>6823</v>
      </c>
      <c r="E628" s="103">
        <v>44.05</v>
      </c>
      <c r="F628" s="101" t="s">
        <v>4836</v>
      </c>
      <c r="G628" s="101" t="s">
        <v>4837</v>
      </c>
      <c r="H628" s="101" t="s">
        <v>6374</v>
      </c>
      <c r="I628" s="101" t="s">
        <v>6375</v>
      </c>
      <c r="J628" s="128">
        <v>472100</v>
      </c>
      <c r="K628" s="101" t="s">
        <v>6333</v>
      </c>
      <c r="L628" s="102">
        <v>43556</v>
      </c>
      <c r="M628" s="102">
        <v>43828</v>
      </c>
      <c r="N628" s="101" t="s">
        <v>6332</v>
      </c>
      <c r="O628" s="101" t="s">
        <v>6704</v>
      </c>
    </row>
    <row r="629" spans="1:15" s="97" customFormat="1" x14ac:dyDescent="0.25">
      <c r="A629" s="97" t="s">
        <v>344</v>
      </c>
      <c r="B629" s="104" t="str">
        <f t="shared" si="9"/>
        <v>P047006100864</v>
      </c>
      <c r="C629" s="101" t="s">
        <v>6824</v>
      </c>
      <c r="D629" s="101" t="s">
        <v>6825</v>
      </c>
      <c r="E629" s="103">
        <v>53.13</v>
      </c>
      <c r="F629" s="101" t="s">
        <v>940</v>
      </c>
      <c r="G629" s="101" t="s">
        <v>941</v>
      </c>
      <c r="H629" s="101" t="s">
        <v>6802</v>
      </c>
      <c r="I629" s="101" t="s">
        <v>6803</v>
      </c>
      <c r="J629" s="128"/>
      <c r="K629" s="101" t="s">
        <v>6332</v>
      </c>
      <c r="L629" s="102">
        <v>43255</v>
      </c>
      <c r="M629" s="102">
        <v>43738</v>
      </c>
      <c r="N629" s="101" t="s">
        <v>6333</v>
      </c>
      <c r="O629" s="101" t="s">
        <v>6340</v>
      </c>
    </row>
    <row r="630" spans="1:15" s="97" customFormat="1" x14ac:dyDescent="0.25">
      <c r="A630" s="97" t="s">
        <v>344</v>
      </c>
      <c r="B630" s="104" t="str">
        <f t="shared" si="9"/>
        <v>P047006101605</v>
      </c>
      <c r="C630" s="101" t="s">
        <v>6824</v>
      </c>
      <c r="D630" s="101" t="s">
        <v>6825</v>
      </c>
      <c r="E630" s="103">
        <v>60.04</v>
      </c>
      <c r="F630" s="101" t="s">
        <v>1478</v>
      </c>
      <c r="G630" s="101" t="s">
        <v>1479</v>
      </c>
      <c r="H630" s="101" t="s">
        <v>6802</v>
      </c>
      <c r="I630" s="101" t="s">
        <v>6803</v>
      </c>
      <c r="J630" s="128"/>
      <c r="K630" s="101" t="s">
        <v>6332</v>
      </c>
      <c r="L630" s="102">
        <v>42644</v>
      </c>
      <c r="M630" s="102">
        <v>43738</v>
      </c>
      <c r="N630" s="101" t="s">
        <v>6333</v>
      </c>
      <c r="O630" s="101" t="s">
        <v>6340</v>
      </c>
    </row>
    <row r="631" spans="1:15" s="97" customFormat="1" x14ac:dyDescent="0.25">
      <c r="A631" s="97" t="s">
        <v>344</v>
      </c>
      <c r="B631" s="104" t="str">
        <f t="shared" si="9"/>
        <v>P047006102938</v>
      </c>
      <c r="C631" s="101" t="s">
        <v>6824</v>
      </c>
      <c r="D631" s="101" t="s">
        <v>6825</v>
      </c>
      <c r="E631" s="103">
        <v>66.040000000000006</v>
      </c>
      <c r="F631" s="101" t="s">
        <v>2488</v>
      </c>
      <c r="G631" s="101" t="s">
        <v>2489</v>
      </c>
      <c r="H631" s="101" t="s">
        <v>6804</v>
      </c>
      <c r="I631" s="101" t="s">
        <v>6805</v>
      </c>
      <c r="J631" s="128"/>
      <c r="K631" s="101" t="s">
        <v>6332</v>
      </c>
      <c r="L631" s="102">
        <v>42644</v>
      </c>
      <c r="M631" s="102">
        <v>43738</v>
      </c>
      <c r="N631" s="101" t="s">
        <v>6333</v>
      </c>
      <c r="O631" s="101" t="s">
        <v>6340</v>
      </c>
    </row>
    <row r="632" spans="1:15" s="97" customFormat="1" x14ac:dyDescent="0.25">
      <c r="A632" s="97" t="s">
        <v>344</v>
      </c>
      <c r="B632" s="104" t="str">
        <f t="shared" si="9"/>
        <v>P047006103306</v>
      </c>
      <c r="C632" s="101" t="s">
        <v>6824</v>
      </c>
      <c r="D632" s="101" t="s">
        <v>6825</v>
      </c>
      <c r="E632" s="103">
        <v>37.770000000000003</v>
      </c>
      <c r="F632" s="101" t="s">
        <v>6806</v>
      </c>
      <c r="G632" s="101" t="s">
        <v>6807</v>
      </c>
      <c r="H632" s="101" t="s">
        <v>6804</v>
      </c>
      <c r="I632" s="101" t="s">
        <v>6805</v>
      </c>
      <c r="J632" s="128"/>
      <c r="K632" s="101" t="s">
        <v>6332</v>
      </c>
      <c r="L632" s="102">
        <v>43255</v>
      </c>
      <c r="M632" s="102">
        <v>43499</v>
      </c>
      <c r="N632" s="101" t="s">
        <v>6333</v>
      </c>
      <c r="O632" s="101" t="s">
        <v>6340</v>
      </c>
    </row>
    <row r="633" spans="1:15" s="97" customFormat="1" x14ac:dyDescent="0.25">
      <c r="A633" s="97" t="s">
        <v>344</v>
      </c>
      <c r="B633" s="104" t="str">
        <f t="shared" si="9"/>
        <v>P047006103513</v>
      </c>
      <c r="C633" s="101" t="s">
        <v>6824</v>
      </c>
      <c r="D633" s="101" t="s">
        <v>6825</v>
      </c>
      <c r="E633" s="103">
        <v>69.83</v>
      </c>
      <c r="F633" s="101" t="s">
        <v>3036</v>
      </c>
      <c r="G633" s="101" t="s">
        <v>3037</v>
      </c>
      <c r="H633" s="101" t="s">
        <v>6808</v>
      </c>
      <c r="I633" s="101" t="s">
        <v>6809</v>
      </c>
      <c r="J633" s="128"/>
      <c r="K633" s="101" t="s">
        <v>6332</v>
      </c>
      <c r="L633" s="102">
        <v>42644</v>
      </c>
      <c r="M633" s="102">
        <v>43738</v>
      </c>
      <c r="N633" s="101" t="s">
        <v>6333</v>
      </c>
      <c r="O633" s="101" t="s">
        <v>6340</v>
      </c>
    </row>
    <row r="634" spans="1:15" s="97" customFormat="1" x14ac:dyDescent="0.25">
      <c r="A634" s="97" t="s">
        <v>344</v>
      </c>
      <c r="B634" s="104" t="str">
        <f t="shared" si="9"/>
        <v>P047006103767</v>
      </c>
      <c r="C634" s="101" t="s">
        <v>6824</v>
      </c>
      <c r="D634" s="101" t="s">
        <v>6825</v>
      </c>
      <c r="E634" s="103">
        <v>46.68</v>
      </c>
      <c r="F634" s="101" t="s">
        <v>3236</v>
      </c>
      <c r="G634" s="101" t="s">
        <v>3237</v>
      </c>
      <c r="H634" s="101" t="s">
        <v>6374</v>
      </c>
      <c r="I634" s="101" t="s">
        <v>6375</v>
      </c>
      <c r="J634" s="128">
        <v>472100</v>
      </c>
      <c r="K634" s="101" t="s">
        <v>6333</v>
      </c>
      <c r="L634" s="102">
        <v>42644</v>
      </c>
      <c r="M634" s="102">
        <v>43738</v>
      </c>
      <c r="N634" s="101" t="s">
        <v>6332</v>
      </c>
      <c r="O634" s="101" t="s">
        <v>6340</v>
      </c>
    </row>
    <row r="635" spans="1:15" s="97" customFormat="1" x14ac:dyDescent="0.25">
      <c r="A635" s="97" t="s">
        <v>344</v>
      </c>
      <c r="B635" s="104" t="str">
        <f t="shared" si="9"/>
        <v>P047006104070</v>
      </c>
      <c r="C635" s="101" t="s">
        <v>6824</v>
      </c>
      <c r="D635" s="101" t="s">
        <v>6825</v>
      </c>
      <c r="E635" s="103">
        <v>37.799999999999997</v>
      </c>
      <c r="F635" s="101" t="s">
        <v>3450</v>
      </c>
      <c r="G635" s="101" t="s">
        <v>3451</v>
      </c>
      <c r="H635" s="101" t="s">
        <v>6804</v>
      </c>
      <c r="I635" s="101" t="s">
        <v>6805</v>
      </c>
      <c r="J635" s="128"/>
      <c r="K635" s="101" t="s">
        <v>6332</v>
      </c>
      <c r="L635" s="102">
        <v>43346</v>
      </c>
      <c r="M635" s="102">
        <v>43738</v>
      </c>
      <c r="N635" s="101" t="s">
        <v>6333</v>
      </c>
      <c r="O635" s="101" t="s">
        <v>6340</v>
      </c>
    </row>
    <row r="636" spans="1:15" s="97" customFormat="1" x14ac:dyDescent="0.25">
      <c r="A636" s="97" t="s">
        <v>344</v>
      </c>
      <c r="B636" s="104" t="str">
        <f t="shared" si="9"/>
        <v>P047006104817</v>
      </c>
      <c r="C636" s="101" t="s">
        <v>6824</v>
      </c>
      <c r="D636" s="101" t="s">
        <v>6825</v>
      </c>
      <c r="E636" s="103">
        <v>53.96</v>
      </c>
      <c r="F636" s="101" t="s">
        <v>4008</v>
      </c>
      <c r="G636" s="101" t="s">
        <v>4009</v>
      </c>
      <c r="H636" s="101" t="s">
        <v>6590</v>
      </c>
      <c r="I636" s="101" t="s">
        <v>6591</v>
      </c>
      <c r="J636" s="128"/>
      <c r="K636" s="101" t="s">
        <v>6332</v>
      </c>
      <c r="L636" s="102">
        <v>42644</v>
      </c>
      <c r="M636" s="102">
        <v>43738</v>
      </c>
      <c r="N636" s="101" t="s">
        <v>6333</v>
      </c>
      <c r="O636" s="101" t="s">
        <v>6340</v>
      </c>
    </row>
    <row r="637" spans="1:15" s="97" customFormat="1" x14ac:dyDescent="0.25">
      <c r="A637" s="97" t="s">
        <v>344</v>
      </c>
      <c r="B637" s="104" t="str">
        <f t="shared" si="9"/>
        <v>P047006105307</v>
      </c>
      <c r="C637" s="101" t="s">
        <v>6824</v>
      </c>
      <c r="D637" s="101" t="s">
        <v>6825</v>
      </c>
      <c r="E637" s="103">
        <v>71.16</v>
      </c>
      <c r="F637" s="101" t="s">
        <v>4196</v>
      </c>
      <c r="G637" s="101" t="s">
        <v>4197</v>
      </c>
      <c r="H637" s="101" t="s">
        <v>6590</v>
      </c>
      <c r="I637" s="101" t="s">
        <v>6591</v>
      </c>
      <c r="J637" s="128">
        <v>478700</v>
      </c>
      <c r="K637" s="101" t="s">
        <v>6333</v>
      </c>
      <c r="L637" s="102">
        <v>42644</v>
      </c>
      <c r="M637" s="102">
        <v>43738</v>
      </c>
      <c r="N637" s="101" t="s">
        <v>6333</v>
      </c>
      <c r="O637" s="101" t="s">
        <v>6340</v>
      </c>
    </row>
    <row r="638" spans="1:15" s="97" customFormat="1" x14ac:dyDescent="0.25">
      <c r="A638" s="97" t="s">
        <v>344</v>
      </c>
      <c r="B638" s="104" t="str">
        <f t="shared" si="9"/>
        <v>P047006105363</v>
      </c>
      <c r="C638" s="101" t="s">
        <v>6824</v>
      </c>
      <c r="D638" s="101" t="s">
        <v>6825</v>
      </c>
      <c r="E638" s="103">
        <v>30.59</v>
      </c>
      <c r="F638" s="101" t="s">
        <v>4212</v>
      </c>
      <c r="G638" s="101" t="s">
        <v>4213</v>
      </c>
      <c r="H638" s="101" t="s">
        <v>6810</v>
      </c>
      <c r="I638" s="101" t="s">
        <v>6811</v>
      </c>
      <c r="J638" s="128">
        <v>473930</v>
      </c>
      <c r="K638" s="101" t="s">
        <v>6333</v>
      </c>
      <c r="L638" s="102">
        <v>42644</v>
      </c>
      <c r="M638" s="102">
        <v>43738</v>
      </c>
      <c r="N638" s="101" t="s">
        <v>6333</v>
      </c>
      <c r="O638" s="101" t="s">
        <v>6340</v>
      </c>
    </row>
    <row r="639" spans="1:15" s="97" customFormat="1" x14ac:dyDescent="0.25">
      <c r="A639" s="97" t="s">
        <v>344</v>
      </c>
      <c r="B639" s="104" t="str">
        <f t="shared" si="9"/>
        <v>P047006105471</v>
      </c>
      <c r="C639" s="101" t="s">
        <v>6824</v>
      </c>
      <c r="D639" s="101" t="s">
        <v>6825</v>
      </c>
      <c r="E639" s="103">
        <v>36</v>
      </c>
      <c r="F639" s="101" t="s">
        <v>4250</v>
      </c>
      <c r="G639" s="101" t="s">
        <v>4251</v>
      </c>
      <c r="H639" s="101" t="s">
        <v>6812</v>
      </c>
      <c r="I639" s="101" t="s">
        <v>6813</v>
      </c>
      <c r="J639" s="128"/>
      <c r="K639" s="101" t="s">
        <v>6332</v>
      </c>
      <c r="L639" s="102">
        <v>42644</v>
      </c>
      <c r="M639" s="102">
        <v>43738</v>
      </c>
      <c r="N639" s="101" t="s">
        <v>6333</v>
      </c>
      <c r="O639" s="101" t="s">
        <v>6340</v>
      </c>
    </row>
    <row r="640" spans="1:15" s="97" customFormat="1" x14ac:dyDescent="0.25">
      <c r="A640" s="97" t="s">
        <v>344</v>
      </c>
      <c r="B640" s="104" t="str">
        <f t="shared" si="9"/>
        <v>P047006106440</v>
      </c>
      <c r="C640" s="101" t="s">
        <v>6824</v>
      </c>
      <c r="D640" s="101" t="s">
        <v>6825</v>
      </c>
      <c r="E640" s="103">
        <v>46.01</v>
      </c>
      <c r="F640" s="101" t="s">
        <v>4800</v>
      </c>
      <c r="G640" s="101" t="s">
        <v>4801</v>
      </c>
      <c r="H640" s="101" t="s">
        <v>6374</v>
      </c>
      <c r="I640" s="101" t="s">
        <v>6375</v>
      </c>
      <c r="J640" s="128">
        <v>472100</v>
      </c>
      <c r="K640" s="101" t="s">
        <v>6333</v>
      </c>
      <c r="L640" s="102">
        <v>42644</v>
      </c>
      <c r="M640" s="102">
        <v>43738</v>
      </c>
      <c r="N640" s="101" t="s">
        <v>6332</v>
      </c>
      <c r="O640" s="101" t="s">
        <v>6340</v>
      </c>
    </row>
    <row r="641" spans="1:15" s="97" customFormat="1" x14ac:dyDescent="0.25">
      <c r="A641" s="97" t="s">
        <v>344</v>
      </c>
      <c r="B641" s="104" t="str">
        <f t="shared" si="9"/>
        <v>P047006106721</v>
      </c>
      <c r="C641" s="101" t="s">
        <v>6824</v>
      </c>
      <c r="D641" s="101" t="s">
        <v>6825</v>
      </c>
      <c r="E641" s="103">
        <v>34.56</v>
      </c>
      <c r="F641" s="101" t="s">
        <v>6816</v>
      </c>
      <c r="G641" s="101" t="s">
        <v>6817</v>
      </c>
      <c r="H641" s="101" t="s">
        <v>6802</v>
      </c>
      <c r="I641" s="101" t="s">
        <v>6803</v>
      </c>
      <c r="J641" s="128">
        <v>472600</v>
      </c>
      <c r="K641" s="101" t="s">
        <v>6333</v>
      </c>
      <c r="L641" s="102">
        <v>42644</v>
      </c>
      <c r="M641" s="102">
        <v>43738</v>
      </c>
      <c r="N641" s="101" t="s">
        <v>6333</v>
      </c>
      <c r="O641" s="101" t="s">
        <v>6340</v>
      </c>
    </row>
    <row r="642" spans="1:15" s="97" customFormat="1" x14ac:dyDescent="0.25">
      <c r="A642" s="97" t="s">
        <v>344</v>
      </c>
      <c r="B642" s="104" t="str">
        <f t="shared" si="9"/>
        <v>P047006107021</v>
      </c>
      <c r="C642" s="101" t="s">
        <v>6824</v>
      </c>
      <c r="D642" s="101" t="s">
        <v>6825</v>
      </c>
      <c r="E642" s="103">
        <v>29.6</v>
      </c>
      <c r="F642" s="101" t="s">
        <v>5124</v>
      </c>
      <c r="G642" s="101" t="s">
        <v>5125</v>
      </c>
      <c r="H642" s="101" t="s">
        <v>6812</v>
      </c>
      <c r="I642" s="101" t="s">
        <v>6813</v>
      </c>
      <c r="J642" s="128"/>
      <c r="K642" s="101" t="s">
        <v>6332</v>
      </c>
      <c r="L642" s="102">
        <v>43191</v>
      </c>
      <c r="M642" s="102">
        <v>43738</v>
      </c>
      <c r="N642" s="101" t="s">
        <v>6333</v>
      </c>
      <c r="O642" s="101" t="s">
        <v>6340</v>
      </c>
    </row>
    <row r="643" spans="1:15" s="97" customFormat="1" x14ac:dyDescent="0.25">
      <c r="A643" s="97" t="s">
        <v>344</v>
      </c>
      <c r="B643" s="104" t="str">
        <f t="shared" si="9"/>
        <v>P047006107088</v>
      </c>
      <c r="C643" s="101" t="s">
        <v>6824</v>
      </c>
      <c r="D643" s="101" t="s">
        <v>6825</v>
      </c>
      <c r="E643" s="103">
        <v>44.98</v>
      </c>
      <c r="F643" s="101" t="s">
        <v>5178</v>
      </c>
      <c r="G643" s="101" t="s">
        <v>5179</v>
      </c>
      <c r="H643" s="101" t="s">
        <v>6651</v>
      </c>
      <c r="I643" s="101" t="s">
        <v>6652</v>
      </c>
      <c r="J643" s="128">
        <v>478910</v>
      </c>
      <c r="K643" s="101" t="s">
        <v>6333</v>
      </c>
      <c r="L643" s="102">
        <v>43466</v>
      </c>
      <c r="M643" s="102">
        <v>43738</v>
      </c>
      <c r="N643" s="101" t="s">
        <v>6333</v>
      </c>
      <c r="O643" s="101" t="s">
        <v>6340</v>
      </c>
    </row>
    <row r="644" spans="1:15" s="97" customFormat="1" x14ac:dyDescent="0.25">
      <c r="A644" s="97" t="s">
        <v>344</v>
      </c>
      <c r="B644" s="104" t="str">
        <f t="shared" si="9"/>
        <v>P047006400006369</v>
      </c>
      <c r="C644" s="101" t="s">
        <v>6824</v>
      </c>
      <c r="D644" s="101" t="s">
        <v>6825</v>
      </c>
      <c r="E644" s="103">
        <v>76.37</v>
      </c>
      <c r="F644" s="101" t="s">
        <v>6087</v>
      </c>
      <c r="G644" s="101" t="s">
        <v>6088</v>
      </c>
      <c r="H644" s="101" t="s">
        <v>6590</v>
      </c>
      <c r="I644" s="101" t="s">
        <v>6591</v>
      </c>
      <c r="J644" s="128">
        <v>478900</v>
      </c>
      <c r="K644" s="101" t="s">
        <v>6333</v>
      </c>
      <c r="L644" s="102">
        <v>42644</v>
      </c>
      <c r="M644" s="102">
        <v>43738</v>
      </c>
      <c r="N644" s="101" t="s">
        <v>6333</v>
      </c>
      <c r="O644" s="101" t="s">
        <v>6340</v>
      </c>
    </row>
    <row r="645" spans="1:15" s="97" customFormat="1" x14ac:dyDescent="0.25">
      <c r="A645" s="97" t="s">
        <v>344</v>
      </c>
      <c r="B645" s="104" t="str">
        <f t="shared" si="9"/>
        <v>P047006400006620</v>
      </c>
      <c r="C645" s="101" t="s">
        <v>6824</v>
      </c>
      <c r="D645" s="101" t="s">
        <v>6825</v>
      </c>
      <c r="E645" s="103">
        <v>55.55</v>
      </c>
      <c r="F645" s="101" t="s">
        <v>6089</v>
      </c>
      <c r="G645" s="101" t="s">
        <v>6090</v>
      </c>
      <c r="H645" s="101" t="s">
        <v>6590</v>
      </c>
      <c r="I645" s="101" t="s">
        <v>6591</v>
      </c>
      <c r="J645" s="128">
        <v>478700</v>
      </c>
      <c r="K645" s="101" t="s">
        <v>6333</v>
      </c>
      <c r="L645" s="102">
        <v>42644</v>
      </c>
      <c r="M645" s="102">
        <v>43738</v>
      </c>
      <c r="N645" s="101" t="s">
        <v>6333</v>
      </c>
      <c r="O645" s="101" t="s">
        <v>6340</v>
      </c>
    </row>
    <row r="646" spans="1:15" s="97" customFormat="1" x14ac:dyDescent="0.25">
      <c r="A646" s="97" t="s">
        <v>344</v>
      </c>
      <c r="B646" s="104" t="str">
        <f t="shared" ref="B646:B709" si="10">CONCATENATE(C646,F646)</f>
        <v>P047006400010487</v>
      </c>
      <c r="C646" s="101" t="s">
        <v>6824</v>
      </c>
      <c r="D646" s="101" t="s">
        <v>6825</v>
      </c>
      <c r="E646" s="103">
        <v>33.82</v>
      </c>
      <c r="F646" s="101" t="s">
        <v>6106</v>
      </c>
      <c r="G646" s="101" t="s">
        <v>6107</v>
      </c>
      <c r="H646" s="101" t="s">
        <v>6810</v>
      </c>
      <c r="I646" s="101" t="s">
        <v>6811</v>
      </c>
      <c r="J646" s="128">
        <v>473930</v>
      </c>
      <c r="K646" s="101" t="s">
        <v>6333</v>
      </c>
      <c r="L646" s="102">
        <v>43255</v>
      </c>
      <c r="M646" s="102">
        <v>43555</v>
      </c>
      <c r="N646" s="101" t="s">
        <v>6333</v>
      </c>
      <c r="O646" s="101" t="s">
        <v>6340</v>
      </c>
    </row>
    <row r="647" spans="1:15" s="97" customFormat="1" x14ac:dyDescent="0.25">
      <c r="A647" s="97" t="s">
        <v>344</v>
      </c>
      <c r="B647" s="104" t="str">
        <f t="shared" si="10"/>
        <v>P047007102476</v>
      </c>
      <c r="C647" s="101" t="s">
        <v>372</v>
      </c>
      <c r="D647" s="101" t="s">
        <v>6826</v>
      </c>
      <c r="E647" s="103">
        <v>53.84</v>
      </c>
      <c r="F647" s="101" t="s">
        <v>2152</v>
      </c>
      <c r="G647" s="101" t="s">
        <v>2153</v>
      </c>
      <c r="H647" s="101" t="s">
        <v>6330</v>
      </c>
      <c r="I647" s="101" t="s">
        <v>6331</v>
      </c>
      <c r="J647" s="128">
        <v>472610</v>
      </c>
      <c r="K647" s="101" t="s">
        <v>6333</v>
      </c>
      <c r="L647" s="102">
        <v>43466</v>
      </c>
      <c r="M647" s="102">
        <v>43660</v>
      </c>
      <c r="N647" s="101" t="s">
        <v>6332</v>
      </c>
      <c r="O647" s="101" t="s">
        <v>6358</v>
      </c>
    </row>
    <row r="648" spans="1:15" s="97" customFormat="1" x14ac:dyDescent="0.25">
      <c r="A648" s="97" t="s">
        <v>344</v>
      </c>
      <c r="B648" s="104" t="str">
        <f t="shared" si="10"/>
        <v>P047007102938</v>
      </c>
      <c r="C648" s="101" t="s">
        <v>372</v>
      </c>
      <c r="D648" s="101" t="s">
        <v>6826</v>
      </c>
      <c r="E648" s="103">
        <v>66.040000000000006</v>
      </c>
      <c r="F648" s="101" t="s">
        <v>2488</v>
      </c>
      <c r="G648" s="101" t="s">
        <v>2489</v>
      </c>
      <c r="H648" s="101" t="s">
        <v>6804</v>
      </c>
      <c r="I648" s="101" t="s">
        <v>6805</v>
      </c>
      <c r="J648" s="128"/>
      <c r="K648" s="101" t="s">
        <v>6332</v>
      </c>
      <c r="L648" s="102">
        <v>42795</v>
      </c>
      <c r="M648" s="102">
        <v>43660</v>
      </c>
      <c r="N648" s="101" t="s">
        <v>6333</v>
      </c>
      <c r="O648" s="101" t="s">
        <v>6358</v>
      </c>
    </row>
    <row r="649" spans="1:15" s="97" customFormat="1" x14ac:dyDescent="0.25">
      <c r="A649" s="97" t="s">
        <v>344</v>
      </c>
      <c r="B649" s="104" t="str">
        <f t="shared" si="10"/>
        <v>P047007103767</v>
      </c>
      <c r="C649" s="101" t="s">
        <v>372</v>
      </c>
      <c r="D649" s="101" t="s">
        <v>6826</v>
      </c>
      <c r="E649" s="103">
        <v>46.68</v>
      </c>
      <c r="F649" s="101" t="s">
        <v>3236</v>
      </c>
      <c r="G649" s="101" t="s">
        <v>3237</v>
      </c>
      <c r="H649" s="101" t="s">
        <v>6374</v>
      </c>
      <c r="I649" s="101" t="s">
        <v>6375</v>
      </c>
      <c r="J649" s="128">
        <v>472100</v>
      </c>
      <c r="K649" s="101" t="s">
        <v>6333</v>
      </c>
      <c r="L649" s="102">
        <v>42795</v>
      </c>
      <c r="M649" s="102">
        <v>43660</v>
      </c>
      <c r="N649" s="101" t="s">
        <v>6332</v>
      </c>
      <c r="O649" s="101" t="s">
        <v>6358</v>
      </c>
    </row>
    <row r="650" spans="1:15" s="97" customFormat="1" x14ac:dyDescent="0.25">
      <c r="A650" s="97" t="s">
        <v>344</v>
      </c>
      <c r="B650" s="104" t="str">
        <f t="shared" si="10"/>
        <v>P047007104070</v>
      </c>
      <c r="C650" s="101" t="s">
        <v>372</v>
      </c>
      <c r="D650" s="101" t="s">
        <v>6826</v>
      </c>
      <c r="E650" s="103">
        <v>37.799999999999997</v>
      </c>
      <c r="F650" s="101" t="s">
        <v>3450</v>
      </c>
      <c r="G650" s="101" t="s">
        <v>3451</v>
      </c>
      <c r="H650" s="101" t="s">
        <v>6804</v>
      </c>
      <c r="I650" s="101" t="s">
        <v>6805</v>
      </c>
      <c r="J650" s="128"/>
      <c r="K650" s="101" t="s">
        <v>6332</v>
      </c>
      <c r="L650" s="102">
        <v>42795</v>
      </c>
      <c r="M650" s="102">
        <v>43660</v>
      </c>
      <c r="N650" s="101" t="s">
        <v>6333</v>
      </c>
      <c r="O650" s="101" t="s">
        <v>6358</v>
      </c>
    </row>
    <row r="651" spans="1:15" s="97" customFormat="1" x14ac:dyDescent="0.25">
      <c r="A651" s="97" t="s">
        <v>344</v>
      </c>
      <c r="B651" s="104" t="str">
        <f t="shared" si="10"/>
        <v>P047007105363</v>
      </c>
      <c r="C651" s="101" t="s">
        <v>372</v>
      </c>
      <c r="D651" s="101" t="s">
        <v>6826</v>
      </c>
      <c r="E651" s="103">
        <v>30.59</v>
      </c>
      <c r="F651" s="101" t="s">
        <v>4212</v>
      </c>
      <c r="G651" s="101" t="s">
        <v>4213</v>
      </c>
      <c r="H651" s="101" t="s">
        <v>6810</v>
      </c>
      <c r="I651" s="101" t="s">
        <v>6811</v>
      </c>
      <c r="J651" s="128">
        <v>473930</v>
      </c>
      <c r="K651" s="101" t="s">
        <v>6333</v>
      </c>
      <c r="L651" s="102">
        <v>42795</v>
      </c>
      <c r="M651" s="102">
        <v>43660</v>
      </c>
      <c r="N651" s="101" t="s">
        <v>6333</v>
      </c>
      <c r="O651" s="101" t="s">
        <v>6358</v>
      </c>
    </row>
    <row r="652" spans="1:15" s="97" customFormat="1" x14ac:dyDescent="0.25">
      <c r="A652" s="97" t="s">
        <v>344</v>
      </c>
      <c r="B652" s="104" t="str">
        <f t="shared" si="10"/>
        <v>P047007106028</v>
      </c>
      <c r="C652" s="101" t="s">
        <v>372</v>
      </c>
      <c r="D652" s="101" t="s">
        <v>6826</v>
      </c>
      <c r="E652" s="103">
        <v>37.04</v>
      </c>
      <c r="F652" s="101" t="s">
        <v>6588</v>
      </c>
      <c r="G652" s="101" t="s">
        <v>6589</v>
      </c>
      <c r="H652" s="101" t="s">
        <v>6590</v>
      </c>
      <c r="I652" s="101" t="s">
        <v>6591</v>
      </c>
      <c r="J652" s="128"/>
      <c r="K652" s="101" t="s">
        <v>6332</v>
      </c>
      <c r="L652" s="102">
        <v>42795</v>
      </c>
      <c r="M652" s="102">
        <v>43660</v>
      </c>
      <c r="N652" s="101" t="s">
        <v>6333</v>
      </c>
      <c r="O652" s="101" t="s">
        <v>6358</v>
      </c>
    </row>
    <row r="653" spans="1:15" s="97" customFormat="1" x14ac:dyDescent="0.25">
      <c r="A653" s="97" t="s">
        <v>344</v>
      </c>
      <c r="B653" s="104" t="str">
        <f t="shared" si="10"/>
        <v>P047007106309</v>
      </c>
      <c r="C653" s="101" t="s">
        <v>372</v>
      </c>
      <c r="D653" s="101" t="s">
        <v>6826</v>
      </c>
      <c r="E653" s="103">
        <v>41.49</v>
      </c>
      <c r="F653" s="101" t="s">
        <v>4754</v>
      </c>
      <c r="G653" s="101" t="s">
        <v>4755</v>
      </c>
      <c r="H653" s="101" t="s">
        <v>6802</v>
      </c>
      <c r="I653" s="101" t="s">
        <v>6803</v>
      </c>
      <c r="J653" s="128">
        <v>472610</v>
      </c>
      <c r="K653" s="101" t="s">
        <v>6333</v>
      </c>
      <c r="L653" s="102">
        <v>42795</v>
      </c>
      <c r="M653" s="102">
        <v>43660</v>
      </c>
      <c r="N653" s="101" t="s">
        <v>6333</v>
      </c>
      <c r="O653" s="101" t="s">
        <v>6358</v>
      </c>
    </row>
    <row r="654" spans="1:15" s="97" customFormat="1" x14ac:dyDescent="0.25">
      <c r="A654" s="97" t="s">
        <v>344</v>
      </c>
      <c r="B654" s="104" t="str">
        <f t="shared" si="10"/>
        <v>P047007106440</v>
      </c>
      <c r="C654" s="101" t="s">
        <v>372</v>
      </c>
      <c r="D654" s="101" t="s">
        <v>6826</v>
      </c>
      <c r="E654" s="103">
        <v>46.01</v>
      </c>
      <c r="F654" s="101" t="s">
        <v>4800</v>
      </c>
      <c r="G654" s="101" t="s">
        <v>4801</v>
      </c>
      <c r="H654" s="101" t="s">
        <v>6374</v>
      </c>
      <c r="I654" s="101" t="s">
        <v>6375</v>
      </c>
      <c r="J654" s="128">
        <v>472100</v>
      </c>
      <c r="K654" s="101" t="s">
        <v>6333</v>
      </c>
      <c r="L654" s="102">
        <v>42795</v>
      </c>
      <c r="M654" s="102">
        <v>43660</v>
      </c>
      <c r="N654" s="101" t="s">
        <v>6332</v>
      </c>
      <c r="O654" s="101" t="s">
        <v>6358</v>
      </c>
    </row>
    <row r="655" spans="1:15" s="97" customFormat="1" x14ac:dyDescent="0.25">
      <c r="A655" s="97" t="s">
        <v>344</v>
      </c>
      <c r="B655" s="104" t="str">
        <f t="shared" si="10"/>
        <v>P047007106498</v>
      </c>
      <c r="C655" s="101" t="s">
        <v>372</v>
      </c>
      <c r="D655" s="101" t="s">
        <v>6826</v>
      </c>
      <c r="E655" s="103">
        <v>44.05</v>
      </c>
      <c r="F655" s="101" t="s">
        <v>4836</v>
      </c>
      <c r="G655" s="101" t="s">
        <v>4837</v>
      </c>
      <c r="H655" s="101" t="s">
        <v>6374</v>
      </c>
      <c r="I655" s="101" t="s">
        <v>6375</v>
      </c>
      <c r="J655" s="128">
        <v>472100</v>
      </c>
      <c r="K655" s="101" t="s">
        <v>6333</v>
      </c>
      <c r="L655" s="102">
        <v>43191</v>
      </c>
      <c r="M655" s="102">
        <v>43660</v>
      </c>
      <c r="N655" s="101" t="s">
        <v>6332</v>
      </c>
      <c r="O655" s="101" t="s">
        <v>6358</v>
      </c>
    </row>
    <row r="656" spans="1:15" s="97" customFormat="1" x14ac:dyDescent="0.25">
      <c r="A656" s="97" t="s">
        <v>344</v>
      </c>
      <c r="B656" s="104" t="str">
        <f t="shared" si="10"/>
        <v>P047007106721</v>
      </c>
      <c r="C656" s="101" t="s">
        <v>372</v>
      </c>
      <c r="D656" s="101" t="s">
        <v>6826</v>
      </c>
      <c r="E656" s="103">
        <v>34.56</v>
      </c>
      <c r="F656" s="101" t="s">
        <v>6816</v>
      </c>
      <c r="G656" s="101" t="s">
        <v>6817</v>
      </c>
      <c r="H656" s="101" t="s">
        <v>6802</v>
      </c>
      <c r="I656" s="101" t="s">
        <v>6803</v>
      </c>
      <c r="J656" s="128">
        <v>472600</v>
      </c>
      <c r="K656" s="101" t="s">
        <v>6333</v>
      </c>
      <c r="L656" s="102">
        <v>42795</v>
      </c>
      <c r="M656" s="102">
        <v>43660</v>
      </c>
      <c r="N656" s="101" t="s">
        <v>6333</v>
      </c>
      <c r="O656" s="101" t="s">
        <v>6358</v>
      </c>
    </row>
    <row r="657" spans="1:15" s="97" customFormat="1" x14ac:dyDescent="0.25">
      <c r="A657" s="97" t="s">
        <v>344</v>
      </c>
      <c r="B657" s="104" t="str">
        <f t="shared" si="10"/>
        <v>P047007107022</v>
      </c>
      <c r="C657" s="101" t="s">
        <v>372</v>
      </c>
      <c r="D657" s="101" t="s">
        <v>6826</v>
      </c>
      <c r="E657" s="103">
        <v>41.51</v>
      </c>
      <c r="F657" s="101" t="s">
        <v>5126</v>
      </c>
      <c r="G657" s="101" t="s">
        <v>5127</v>
      </c>
      <c r="H657" s="101" t="s">
        <v>6802</v>
      </c>
      <c r="I657" s="101" t="s">
        <v>6803</v>
      </c>
      <c r="J657" s="128">
        <v>472600</v>
      </c>
      <c r="K657" s="101" t="s">
        <v>6333</v>
      </c>
      <c r="L657" s="102">
        <v>43191</v>
      </c>
      <c r="M657" s="102">
        <v>43660</v>
      </c>
      <c r="N657" s="101" t="s">
        <v>6333</v>
      </c>
      <c r="O657" s="101" t="s">
        <v>6358</v>
      </c>
    </row>
    <row r="658" spans="1:15" s="97" customFormat="1" x14ac:dyDescent="0.25">
      <c r="A658" s="97" t="s">
        <v>344</v>
      </c>
      <c r="B658" s="104" t="str">
        <f t="shared" si="10"/>
        <v>P047007400010487</v>
      </c>
      <c r="C658" s="101" t="s">
        <v>372</v>
      </c>
      <c r="D658" s="101" t="s">
        <v>6826</v>
      </c>
      <c r="E658" s="103">
        <v>33.82</v>
      </c>
      <c r="F658" s="101" t="s">
        <v>6106</v>
      </c>
      <c r="G658" s="101" t="s">
        <v>6107</v>
      </c>
      <c r="H658" s="101" t="s">
        <v>6810</v>
      </c>
      <c r="I658" s="101" t="s">
        <v>6811</v>
      </c>
      <c r="J658" s="128">
        <v>472400</v>
      </c>
      <c r="K658" s="101" t="s">
        <v>6333</v>
      </c>
      <c r="L658" s="102">
        <v>43374</v>
      </c>
      <c r="M658" s="102">
        <v>43555</v>
      </c>
      <c r="N658" s="101" t="s">
        <v>6333</v>
      </c>
      <c r="O658" s="101" t="s">
        <v>6358</v>
      </c>
    </row>
    <row r="659" spans="1:15" s="97" customFormat="1" x14ac:dyDescent="0.25">
      <c r="A659" s="97" t="s">
        <v>344</v>
      </c>
      <c r="B659" s="104" t="str">
        <f t="shared" si="10"/>
        <v>P047007400010602</v>
      </c>
      <c r="C659" s="101" t="s">
        <v>372</v>
      </c>
      <c r="D659" s="101" t="s">
        <v>6826</v>
      </c>
      <c r="E659" s="103">
        <v>76.8</v>
      </c>
      <c r="F659" s="101" t="s">
        <v>6109</v>
      </c>
      <c r="G659" s="101" t="s">
        <v>6110</v>
      </c>
      <c r="H659" s="101" t="s">
        <v>6590</v>
      </c>
      <c r="I659" s="101" t="s">
        <v>6591</v>
      </c>
      <c r="J659" s="128">
        <v>478910</v>
      </c>
      <c r="K659" s="101" t="s">
        <v>6333</v>
      </c>
      <c r="L659" s="102">
        <v>43402</v>
      </c>
      <c r="M659" s="102">
        <v>43660</v>
      </c>
      <c r="N659" s="101" t="s">
        <v>6333</v>
      </c>
      <c r="O659" s="101" t="s">
        <v>6358</v>
      </c>
    </row>
    <row r="660" spans="1:15" s="97" customFormat="1" x14ac:dyDescent="0.25">
      <c r="A660" s="97" t="s">
        <v>344</v>
      </c>
      <c r="B660" s="104" t="str">
        <f t="shared" si="10"/>
        <v>P047007400010968</v>
      </c>
      <c r="C660" s="101" t="s">
        <v>372</v>
      </c>
      <c r="D660" s="101" t="s">
        <v>6826</v>
      </c>
      <c r="E660" s="103">
        <v>50</v>
      </c>
      <c r="F660" s="101" t="s">
        <v>6125</v>
      </c>
      <c r="G660" s="101" t="s">
        <v>6126</v>
      </c>
      <c r="H660" s="101" t="s">
        <v>6810</v>
      </c>
      <c r="I660" s="101" t="s">
        <v>6811</v>
      </c>
      <c r="J660" s="128">
        <v>472610</v>
      </c>
      <c r="K660" s="101" t="s">
        <v>6333</v>
      </c>
      <c r="L660" s="102">
        <v>43466</v>
      </c>
      <c r="M660" s="102">
        <v>43660</v>
      </c>
      <c r="N660" s="101" t="s">
        <v>6333</v>
      </c>
      <c r="O660" s="101" t="s">
        <v>6358</v>
      </c>
    </row>
    <row r="661" spans="1:15" s="97" customFormat="1" x14ac:dyDescent="0.25">
      <c r="A661" s="97" t="s">
        <v>344</v>
      </c>
      <c r="B661" s="104" t="str">
        <f t="shared" si="10"/>
        <v>P047008100319</v>
      </c>
      <c r="C661" s="101" t="s">
        <v>6827</v>
      </c>
      <c r="D661" s="101" t="s">
        <v>6828</v>
      </c>
      <c r="E661" s="103">
        <v>61.39</v>
      </c>
      <c r="F661" s="101" t="s">
        <v>562</v>
      </c>
      <c r="G661" s="101" t="s">
        <v>563</v>
      </c>
      <c r="H661" s="101" t="s">
        <v>6421</v>
      </c>
      <c r="I661" s="101" t="s">
        <v>6422</v>
      </c>
      <c r="J661" s="128">
        <v>478810</v>
      </c>
      <c r="K661" s="101" t="s">
        <v>6333</v>
      </c>
      <c r="L661" s="102">
        <v>43584</v>
      </c>
      <c r="M661" s="102">
        <v>43646</v>
      </c>
      <c r="N661" s="101" t="s">
        <v>6332</v>
      </c>
      <c r="O661" s="101" t="s">
        <v>6674</v>
      </c>
    </row>
    <row r="662" spans="1:15" s="97" customFormat="1" x14ac:dyDescent="0.25">
      <c r="A662" s="97" t="s">
        <v>344</v>
      </c>
      <c r="B662" s="104" t="str">
        <f t="shared" si="10"/>
        <v>P047008100595</v>
      </c>
      <c r="C662" s="101" t="s">
        <v>6827</v>
      </c>
      <c r="D662" s="101" t="s">
        <v>6828</v>
      </c>
      <c r="E662" s="103">
        <v>53.67</v>
      </c>
      <c r="F662" s="101" t="s">
        <v>760</v>
      </c>
      <c r="G662" s="101" t="s">
        <v>761</v>
      </c>
      <c r="H662" s="101" t="s">
        <v>6421</v>
      </c>
      <c r="I662" s="101" t="s">
        <v>6422</v>
      </c>
      <c r="J662" s="128"/>
      <c r="K662" s="101" t="s">
        <v>6332</v>
      </c>
      <c r="L662" s="102">
        <v>43584</v>
      </c>
      <c r="M662" s="102">
        <v>43646</v>
      </c>
      <c r="N662" s="101" t="s">
        <v>6332</v>
      </c>
      <c r="O662" s="101" t="s">
        <v>6674</v>
      </c>
    </row>
    <row r="663" spans="1:15" s="97" customFormat="1" x14ac:dyDescent="0.25">
      <c r="A663" s="97" t="s">
        <v>344</v>
      </c>
      <c r="B663" s="104" t="str">
        <f t="shared" si="10"/>
        <v>P047008100864</v>
      </c>
      <c r="C663" s="101" t="s">
        <v>6827</v>
      </c>
      <c r="D663" s="101" t="s">
        <v>6828</v>
      </c>
      <c r="E663" s="103">
        <v>53.13</v>
      </c>
      <c r="F663" s="101" t="s">
        <v>940</v>
      </c>
      <c r="G663" s="101" t="s">
        <v>941</v>
      </c>
      <c r="H663" s="101" t="s">
        <v>6802</v>
      </c>
      <c r="I663" s="101" t="s">
        <v>6803</v>
      </c>
      <c r="J663" s="128"/>
      <c r="K663" s="101" t="s">
        <v>6332</v>
      </c>
      <c r="L663" s="102">
        <v>42370</v>
      </c>
      <c r="M663" s="102">
        <v>43830</v>
      </c>
      <c r="N663" s="101" t="s">
        <v>6333</v>
      </c>
      <c r="O663" s="101" t="s">
        <v>6674</v>
      </c>
    </row>
    <row r="664" spans="1:15" s="97" customFormat="1" x14ac:dyDescent="0.25">
      <c r="A664" s="97" t="s">
        <v>344</v>
      </c>
      <c r="B664" s="104" t="str">
        <f t="shared" si="10"/>
        <v>P047008101608</v>
      </c>
      <c r="C664" s="101" t="s">
        <v>6827</v>
      </c>
      <c r="D664" s="101" t="s">
        <v>6828</v>
      </c>
      <c r="E664" s="103">
        <v>51.44</v>
      </c>
      <c r="F664" s="101" t="s">
        <v>1480</v>
      </c>
      <c r="G664" s="101" t="s">
        <v>1481</v>
      </c>
      <c r="H664" s="101" t="s">
        <v>6386</v>
      </c>
      <c r="I664" s="101" t="s">
        <v>6387</v>
      </c>
      <c r="J664" s="128">
        <v>478760</v>
      </c>
      <c r="K664" s="101" t="s">
        <v>6333</v>
      </c>
      <c r="L664" s="102">
        <v>43584</v>
      </c>
      <c r="M664" s="102">
        <v>43646</v>
      </c>
      <c r="N664" s="101" t="s">
        <v>6332</v>
      </c>
      <c r="O664" s="101" t="s">
        <v>6674</v>
      </c>
    </row>
    <row r="665" spans="1:15" s="97" customFormat="1" x14ac:dyDescent="0.25">
      <c r="A665" s="97" t="s">
        <v>344</v>
      </c>
      <c r="B665" s="104" t="str">
        <f t="shared" si="10"/>
        <v>P047008101703</v>
      </c>
      <c r="C665" s="101" t="s">
        <v>6827</v>
      </c>
      <c r="D665" s="101" t="s">
        <v>6828</v>
      </c>
      <c r="E665" s="103">
        <v>26.99</v>
      </c>
      <c r="F665" s="101" t="s">
        <v>1586</v>
      </c>
      <c r="G665" s="101" t="s">
        <v>1587</v>
      </c>
      <c r="H665" s="101" t="s">
        <v>6388</v>
      </c>
      <c r="I665" s="101" t="s">
        <v>6389</v>
      </c>
      <c r="J665" s="128"/>
      <c r="K665" s="101" t="s">
        <v>6332</v>
      </c>
      <c r="L665" s="102">
        <v>43192</v>
      </c>
      <c r="M665" s="102">
        <v>43646</v>
      </c>
      <c r="N665" s="101" t="s">
        <v>6332</v>
      </c>
      <c r="O665" s="101" t="s">
        <v>6674</v>
      </c>
    </row>
    <row r="666" spans="1:15" s="97" customFormat="1" x14ac:dyDescent="0.25">
      <c r="A666" s="97" t="s">
        <v>344</v>
      </c>
      <c r="B666" s="104" t="str">
        <f t="shared" si="10"/>
        <v>P047008102076</v>
      </c>
      <c r="C666" s="101" t="s">
        <v>6827</v>
      </c>
      <c r="D666" s="101" t="s">
        <v>6828</v>
      </c>
      <c r="E666" s="103">
        <v>34.96</v>
      </c>
      <c r="F666" s="101" t="s">
        <v>1862</v>
      </c>
      <c r="G666" s="101" t="s">
        <v>1863</v>
      </c>
      <c r="H666" s="101" t="s">
        <v>6390</v>
      </c>
      <c r="I666" s="101" t="s">
        <v>6391</v>
      </c>
      <c r="J666" s="128"/>
      <c r="K666" s="101" t="s">
        <v>6332</v>
      </c>
      <c r="L666" s="102">
        <v>43101</v>
      </c>
      <c r="M666" s="102">
        <v>43646</v>
      </c>
      <c r="N666" s="101" t="s">
        <v>6332</v>
      </c>
      <c r="O666" s="101" t="s">
        <v>6674</v>
      </c>
    </row>
    <row r="667" spans="1:15" s="97" customFormat="1" x14ac:dyDescent="0.25">
      <c r="A667" s="97" t="s">
        <v>344</v>
      </c>
      <c r="B667" s="104" t="str">
        <f t="shared" si="10"/>
        <v>P047008102563</v>
      </c>
      <c r="C667" s="101" t="s">
        <v>6827</v>
      </c>
      <c r="D667" s="101" t="s">
        <v>6828</v>
      </c>
      <c r="E667" s="103">
        <v>62.14</v>
      </c>
      <c r="F667" s="101" t="s">
        <v>2210</v>
      </c>
      <c r="G667" s="101" t="s">
        <v>2211</v>
      </c>
      <c r="H667" s="101" t="s">
        <v>6417</v>
      </c>
      <c r="I667" s="101" t="s">
        <v>6418</v>
      </c>
      <c r="J667" s="128">
        <v>472400</v>
      </c>
      <c r="K667" s="101" t="s">
        <v>6333</v>
      </c>
      <c r="L667" s="102">
        <v>42370</v>
      </c>
      <c r="M667" s="102">
        <v>43646</v>
      </c>
      <c r="N667" s="101" t="s">
        <v>6332</v>
      </c>
      <c r="O667" s="101" t="s">
        <v>6674</v>
      </c>
    </row>
    <row r="668" spans="1:15" s="97" customFormat="1" x14ac:dyDescent="0.25">
      <c r="A668" s="97" t="s">
        <v>344</v>
      </c>
      <c r="B668" s="104" t="str">
        <f t="shared" si="10"/>
        <v>P047008103345</v>
      </c>
      <c r="C668" s="101" t="s">
        <v>6827</v>
      </c>
      <c r="D668" s="101" t="s">
        <v>6828</v>
      </c>
      <c r="E668" s="103">
        <v>54.37</v>
      </c>
      <c r="F668" s="101" t="s">
        <v>2898</v>
      </c>
      <c r="G668" s="101" t="s">
        <v>2899</v>
      </c>
      <c r="H668" s="101" t="s">
        <v>6417</v>
      </c>
      <c r="I668" s="101" t="s">
        <v>6418</v>
      </c>
      <c r="J668" s="128">
        <v>478810</v>
      </c>
      <c r="K668" s="101" t="s">
        <v>6333</v>
      </c>
      <c r="L668" s="102">
        <v>43584</v>
      </c>
      <c r="M668" s="102">
        <v>43646</v>
      </c>
      <c r="N668" s="101" t="s">
        <v>6332</v>
      </c>
      <c r="O668" s="101" t="s">
        <v>6674</v>
      </c>
    </row>
    <row r="669" spans="1:15" s="97" customFormat="1" x14ac:dyDescent="0.25">
      <c r="A669" s="97" t="s">
        <v>344</v>
      </c>
      <c r="B669" s="104" t="str">
        <f t="shared" si="10"/>
        <v>P047008103493</v>
      </c>
      <c r="C669" s="101" t="s">
        <v>6827</v>
      </c>
      <c r="D669" s="101" t="s">
        <v>6828</v>
      </c>
      <c r="E669" s="103">
        <v>45.07</v>
      </c>
      <c r="F669" s="101" t="s">
        <v>6413</v>
      </c>
      <c r="G669" s="101" t="s">
        <v>6414</v>
      </c>
      <c r="H669" s="101" t="s">
        <v>6415</v>
      </c>
      <c r="I669" s="101" t="s">
        <v>6416</v>
      </c>
      <c r="J669" s="128">
        <v>472400</v>
      </c>
      <c r="K669" s="101" t="s">
        <v>6333</v>
      </c>
      <c r="L669" s="102">
        <v>43466</v>
      </c>
      <c r="M669" s="102">
        <v>43646</v>
      </c>
      <c r="N669" s="101" t="s">
        <v>6332</v>
      </c>
      <c r="O669" s="101" t="s">
        <v>6674</v>
      </c>
    </row>
    <row r="670" spans="1:15" s="97" customFormat="1" x14ac:dyDescent="0.25">
      <c r="A670" s="97" t="s">
        <v>344</v>
      </c>
      <c r="B670" s="104" t="str">
        <f t="shared" si="10"/>
        <v>P047008103513</v>
      </c>
      <c r="C670" s="101" t="s">
        <v>6827</v>
      </c>
      <c r="D670" s="101" t="s">
        <v>6828</v>
      </c>
      <c r="E670" s="103">
        <v>69.83</v>
      </c>
      <c r="F670" s="101" t="s">
        <v>3036</v>
      </c>
      <c r="G670" s="101" t="s">
        <v>3037</v>
      </c>
      <c r="H670" s="101" t="s">
        <v>6808</v>
      </c>
      <c r="I670" s="101" t="s">
        <v>6809</v>
      </c>
      <c r="J670" s="128"/>
      <c r="K670" s="101" t="s">
        <v>6332</v>
      </c>
      <c r="L670" s="102">
        <v>42370</v>
      </c>
      <c r="M670" s="102">
        <v>43830</v>
      </c>
      <c r="N670" s="101" t="s">
        <v>6333</v>
      </c>
      <c r="O670" s="101" t="s">
        <v>6674</v>
      </c>
    </row>
    <row r="671" spans="1:15" s="97" customFormat="1" x14ac:dyDescent="0.25">
      <c r="A671" s="97" t="s">
        <v>344</v>
      </c>
      <c r="B671" s="104" t="str">
        <f t="shared" si="10"/>
        <v>P047008103767</v>
      </c>
      <c r="C671" s="101" t="s">
        <v>6827</v>
      </c>
      <c r="D671" s="101" t="s">
        <v>6828</v>
      </c>
      <c r="E671" s="103">
        <v>46.68</v>
      </c>
      <c r="F671" s="101" t="s">
        <v>3236</v>
      </c>
      <c r="G671" s="101" t="s">
        <v>3237</v>
      </c>
      <c r="H671" s="101" t="s">
        <v>6374</v>
      </c>
      <c r="I671" s="101" t="s">
        <v>6375</v>
      </c>
      <c r="J671" s="128">
        <v>472100</v>
      </c>
      <c r="K671" s="101" t="s">
        <v>6333</v>
      </c>
      <c r="L671" s="102">
        <v>42370</v>
      </c>
      <c r="M671" s="102">
        <v>43830</v>
      </c>
      <c r="N671" s="101" t="s">
        <v>6332</v>
      </c>
      <c r="O671" s="101" t="s">
        <v>6674</v>
      </c>
    </row>
    <row r="672" spans="1:15" s="97" customFormat="1" x14ac:dyDescent="0.25">
      <c r="A672" s="97" t="s">
        <v>344</v>
      </c>
      <c r="B672" s="104" t="str">
        <f t="shared" si="10"/>
        <v>P047008104070</v>
      </c>
      <c r="C672" s="101" t="s">
        <v>6827</v>
      </c>
      <c r="D672" s="101" t="s">
        <v>6828</v>
      </c>
      <c r="E672" s="103">
        <v>37.799999999999997</v>
      </c>
      <c r="F672" s="101" t="s">
        <v>3450</v>
      </c>
      <c r="G672" s="101" t="s">
        <v>3451</v>
      </c>
      <c r="H672" s="101" t="s">
        <v>6804</v>
      </c>
      <c r="I672" s="101" t="s">
        <v>6805</v>
      </c>
      <c r="J672" s="128"/>
      <c r="K672" s="101" t="s">
        <v>6332</v>
      </c>
      <c r="L672" s="102">
        <v>43493</v>
      </c>
      <c r="M672" s="102">
        <v>43830</v>
      </c>
      <c r="N672" s="101" t="s">
        <v>6333</v>
      </c>
      <c r="O672" s="101" t="s">
        <v>6674</v>
      </c>
    </row>
    <row r="673" spans="1:15" s="97" customFormat="1" x14ac:dyDescent="0.25">
      <c r="A673" s="97" t="s">
        <v>344</v>
      </c>
      <c r="B673" s="104" t="str">
        <f t="shared" si="10"/>
        <v>P047008104352</v>
      </c>
      <c r="C673" s="101" t="s">
        <v>6827</v>
      </c>
      <c r="D673" s="101" t="s">
        <v>6828</v>
      </c>
      <c r="E673" s="103">
        <v>53.86</v>
      </c>
      <c r="F673" s="101" t="s">
        <v>3698</v>
      </c>
      <c r="G673" s="101" t="s">
        <v>3699</v>
      </c>
      <c r="H673" s="101" t="s">
        <v>6388</v>
      </c>
      <c r="I673" s="101" t="s">
        <v>6389</v>
      </c>
      <c r="J673" s="128">
        <v>472400</v>
      </c>
      <c r="K673" s="101" t="s">
        <v>6333</v>
      </c>
      <c r="L673" s="102">
        <v>43101</v>
      </c>
      <c r="M673" s="102">
        <v>43646</v>
      </c>
      <c r="N673" s="101" t="s">
        <v>6332</v>
      </c>
      <c r="O673" s="101" t="s">
        <v>6674</v>
      </c>
    </row>
    <row r="674" spans="1:15" s="97" customFormat="1" x14ac:dyDescent="0.25">
      <c r="A674" s="97" t="s">
        <v>344</v>
      </c>
      <c r="B674" s="104" t="str">
        <f t="shared" si="10"/>
        <v>P047008104759</v>
      </c>
      <c r="C674" s="101" t="s">
        <v>6827</v>
      </c>
      <c r="D674" s="101" t="s">
        <v>6828</v>
      </c>
      <c r="E674" s="103">
        <v>61.21</v>
      </c>
      <c r="F674" s="101" t="s">
        <v>3954</v>
      </c>
      <c r="G674" s="101" t="s">
        <v>3955</v>
      </c>
      <c r="H674" s="101" t="s">
        <v>6386</v>
      </c>
      <c r="I674" s="101" t="s">
        <v>6387</v>
      </c>
      <c r="J674" s="128">
        <v>472400</v>
      </c>
      <c r="K674" s="101" t="s">
        <v>6333</v>
      </c>
      <c r="L674" s="102">
        <v>43101</v>
      </c>
      <c r="M674" s="102">
        <v>43830</v>
      </c>
      <c r="N674" s="101" t="s">
        <v>6332</v>
      </c>
      <c r="O674" s="101" t="s">
        <v>6674</v>
      </c>
    </row>
    <row r="675" spans="1:15" s="97" customFormat="1" x14ac:dyDescent="0.25">
      <c r="A675" s="97" t="s">
        <v>344</v>
      </c>
      <c r="B675" s="104" t="str">
        <f t="shared" si="10"/>
        <v>P047008105363</v>
      </c>
      <c r="C675" s="101" t="s">
        <v>6827</v>
      </c>
      <c r="D675" s="101" t="s">
        <v>6828</v>
      </c>
      <c r="E675" s="103">
        <v>30.59</v>
      </c>
      <c r="F675" s="101" t="s">
        <v>4212</v>
      </c>
      <c r="G675" s="101" t="s">
        <v>4213</v>
      </c>
      <c r="H675" s="101" t="s">
        <v>6810</v>
      </c>
      <c r="I675" s="101" t="s">
        <v>6811</v>
      </c>
      <c r="J675" s="128">
        <v>473930</v>
      </c>
      <c r="K675" s="101" t="s">
        <v>6333</v>
      </c>
      <c r="L675" s="102">
        <v>43344</v>
      </c>
      <c r="M675" s="102">
        <v>43830</v>
      </c>
      <c r="N675" s="101" t="s">
        <v>6333</v>
      </c>
      <c r="O675" s="101" t="s">
        <v>6674</v>
      </c>
    </row>
    <row r="676" spans="1:15" s="97" customFormat="1" x14ac:dyDescent="0.25">
      <c r="A676" s="97" t="s">
        <v>344</v>
      </c>
      <c r="B676" s="104" t="str">
        <f t="shared" si="10"/>
        <v>P047008106440</v>
      </c>
      <c r="C676" s="101" t="s">
        <v>6827</v>
      </c>
      <c r="D676" s="101" t="s">
        <v>6828</v>
      </c>
      <c r="E676" s="103">
        <v>46.01</v>
      </c>
      <c r="F676" s="101" t="s">
        <v>4800</v>
      </c>
      <c r="G676" s="101" t="s">
        <v>4801</v>
      </c>
      <c r="H676" s="101" t="s">
        <v>6374</v>
      </c>
      <c r="I676" s="101" t="s">
        <v>6375</v>
      </c>
      <c r="J676" s="128">
        <v>472100</v>
      </c>
      <c r="K676" s="101" t="s">
        <v>6333</v>
      </c>
      <c r="L676" s="102">
        <v>42370</v>
      </c>
      <c r="M676" s="102">
        <v>43830</v>
      </c>
      <c r="N676" s="101" t="s">
        <v>6332</v>
      </c>
      <c r="O676" s="101" t="s">
        <v>6674</v>
      </c>
    </row>
    <row r="677" spans="1:15" s="97" customFormat="1" x14ac:dyDescent="0.25">
      <c r="A677" s="97" t="s">
        <v>344</v>
      </c>
      <c r="B677" s="104" t="str">
        <f t="shared" si="10"/>
        <v>P047008107547</v>
      </c>
      <c r="C677" s="101" t="s">
        <v>6827</v>
      </c>
      <c r="D677" s="101" t="s">
        <v>6828</v>
      </c>
      <c r="E677" s="103">
        <v>36.03</v>
      </c>
      <c r="F677" s="101" t="s">
        <v>5562</v>
      </c>
      <c r="G677" s="101" t="s">
        <v>5563</v>
      </c>
      <c r="H677" s="101" t="s">
        <v>6829</v>
      </c>
      <c r="I677" s="101" t="s">
        <v>6830</v>
      </c>
      <c r="J677" s="128">
        <v>478810</v>
      </c>
      <c r="K677" s="101" t="s">
        <v>6333</v>
      </c>
      <c r="L677" s="102">
        <v>43493</v>
      </c>
      <c r="M677" s="102">
        <v>43830</v>
      </c>
      <c r="N677" s="101" t="s">
        <v>6333</v>
      </c>
      <c r="O677" s="101" t="s">
        <v>6674</v>
      </c>
    </row>
    <row r="678" spans="1:15" s="97" customFormat="1" x14ac:dyDescent="0.25">
      <c r="A678" s="97" t="s">
        <v>344</v>
      </c>
      <c r="B678" s="104" t="str">
        <f t="shared" si="10"/>
        <v>P047008400010487</v>
      </c>
      <c r="C678" s="101" t="s">
        <v>6827</v>
      </c>
      <c r="D678" s="101" t="s">
        <v>6828</v>
      </c>
      <c r="E678" s="103">
        <v>33.82</v>
      </c>
      <c r="F678" s="101" t="s">
        <v>6106</v>
      </c>
      <c r="G678" s="101" t="s">
        <v>6107</v>
      </c>
      <c r="H678" s="101" t="s">
        <v>6810</v>
      </c>
      <c r="I678" s="101" t="s">
        <v>6811</v>
      </c>
      <c r="J678" s="128">
        <v>473930</v>
      </c>
      <c r="K678" s="101" t="s">
        <v>6333</v>
      </c>
      <c r="L678" s="102">
        <v>43255</v>
      </c>
      <c r="M678" s="102">
        <v>43555</v>
      </c>
      <c r="N678" s="101" t="s">
        <v>6333</v>
      </c>
      <c r="O678" s="101" t="s">
        <v>6674</v>
      </c>
    </row>
    <row r="679" spans="1:15" s="97" customFormat="1" x14ac:dyDescent="0.25">
      <c r="A679" s="97" t="s">
        <v>344</v>
      </c>
      <c r="B679" s="104" t="str">
        <f t="shared" si="10"/>
        <v>P047011101605</v>
      </c>
      <c r="C679" s="101" t="s">
        <v>6831</v>
      </c>
      <c r="D679" s="101" t="s">
        <v>6832</v>
      </c>
      <c r="E679" s="103">
        <v>60.04</v>
      </c>
      <c r="F679" s="101" t="s">
        <v>1478</v>
      </c>
      <c r="G679" s="101" t="s">
        <v>1479</v>
      </c>
      <c r="H679" s="101" t="s">
        <v>6802</v>
      </c>
      <c r="I679" s="101" t="s">
        <v>6803</v>
      </c>
      <c r="J679" s="128"/>
      <c r="K679" s="101" t="s">
        <v>6332</v>
      </c>
      <c r="L679" s="102">
        <v>42795</v>
      </c>
      <c r="M679" s="102">
        <v>43821</v>
      </c>
      <c r="N679" s="101" t="s">
        <v>6333</v>
      </c>
      <c r="O679" s="101" t="s">
        <v>6602</v>
      </c>
    </row>
    <row r="680" spans="1:15" s="97" customFormat="1" x14ac:dyDescent="0.25">
      <c r="A680" s="97" t="s">
        <v>344</v>
      </c>
      <c r="B680" s="104" t="str">
        <f t="shared" si="10"/>
        <v>P047011103306</v>
      </c>
      <c r="C680" s="101" t="s">
        <v>6831</v>
      </c>
      <c r="D680" s="101" t="s">
        <v>6832</v>
      </c>
      <c r="E680" s="103">
        <v>37.770000000000003</v>
      </c>
      <c r="F680" s="101" t="s">
        <v>6806</v>
      </c>
      <c r="G680" s="101" t="s">
        <v>6807</v>
      </c>
      <c r="H680" s="101" t="s">
        <v>6804</v>
      </c>
      <c r="I680" s="101" t="s">
        <v>6805</v>
      </c>
      <c r="J680" s="128"/>
      <c r="K680" s="101" t="s">
        <v>6332</v>
      </c>
      <c r="L680" s="102">
        <v>42795</v>
      </c>
      <c r="M680" s="102">
        <v>43499</v>
      </c>
      <c r="N680" s="101" t="s">
        <v>6333</v>
      </c>
      <c r="O680" s="101" t="s">
        <v>6602</v>
      </c>
    </row>
    <row r="681" spans="1:15" s="97" customFormat="1" x14ac:dyDescent="0.25">
      <c r="A681" s="97" t="s">
        <v>344</v>
      </c>
      <c r="B681" s="104" t="str">
        <f t="shared" si="10"/>
        <v>P047011103767</v>
      </c>
      <c r="C681" s="101" t="s">
        <v>6831</v>
      </c>
      <c r="D681" s="101" t="s">
        <v>6832</v>
      </c>
      <c r="E681" s="103">
        <v>46.68</v>
      </c>
      <c r="F681" s="101" t="s">
        <v>3236</v>
      </c>
      <c r="G681" s="101" t="s">
        <v>3237</v>
      </c>
      <c r="H681" s="101" t="s">
        <v>6374</v>
      </c>
      <c r="I681" s="101" t="s">
        <v>6375</v>
      </c>
      <c r="J681" s="128">
        <v>472100</v>
      </c>
      <c r="K681" s="101" t="s">
        <v>6333</v>
      </c>
      <c r="L681" s="102">
        <v>42795</v>
      </c>
      <c r="M681" s="102">
        <v>43821</v>
      </c>
      <c r="N681" s="101" t="s">
        <v>6332</v>
      </c>
      <c r="O681" s="101" t="s">
        <v>6602</v>
      </c>
    </row>
    <row r="682" spans="1:15" s="97" customFormat="1" x14ac:dyDescent="0.25">
      <c r="A682" s="97" t="s">
        <v>344</v>
      </c>
      <c r="B682" s="104" t="str">
        <f t="shared" si="10"/>
        <v>P047011104817</v>
      </c>
      <c r="C682" s="101" t="s">
        <v>6831</v>
      </c>
      <c r="D682" s="101" t="s">
        <v>6832</v>
      </c>
      <c r="E682" s="103">
        <v>53.96</v>
      </c>
      <c r="F682" s="101" t="s">
        <v>4008</v>
      </c>
      <c r="G682" s="101" t="s">
        <v>4009</v>
      </c>
      <c r="H682" s="101" t="s">
        <v>6590</v>
      </c>
      <c r="I682" s="101" t="s">
        <v>6591</v>
      </c>
      <c r="J682" s="128"/>
      <c r="K682" s="101" t="s">
        <v>6332</v>
      </c>
      <c r="L682" s="102">
        <v>43709</v>
      </c>
      <c r="M682" s="102">
        <v>43827</v>
      </c>
      <c r="N682" s="101" t="s">
        <v>6333</v>
      </c>
      <c r="O682" s="101" t="s">
        <v>6602</v>
      </c>
    </row>
    <row r="683" spans="1:15" s="97" customFormat="1" x14ac:dyDescent="0.25">
      <c r="A683" s="97" t="s">
        <v>344</v>
      </c>
      <c r="B683" s="104" t="str">
        <f t="shared" si="10"/>
        <v>P047011105307</v>
      </c>
      <c r="C683" s="101" t="s">
        <v>6831</v>
      </c>
      <c r="D683" s="101" t="s">
        <v>6832</v>
      </c>
      <c r="E683" s="103">
        <v>71.16</v>
      </c>
      <c r="F683" s="101" t="s">
        <v>4196</v>
      </c>
      <c r="G683" s="101" t="s">
        <v>4197</v>
      </c>
      <c r="H683" s="101" t="s">
        <v>6590</v>
      </c>
      <c r="I683" s="101" t="s">
        <v>6591</v>
      </c>
      <c r="J683" s="128">
        <v>478700</v>
      </c>
      <c r="K683" s="101" t="s">
        <v>6333</v>
      </c>
      <c r="L683" s="102">
        <v>42795</v>
      </c>
      <c r="M683" s="102">
        <v>43821</v>
      </c>
      <c r="N683" s="101" t="s">
        <v>6333</v>
      </c>
      <c r="O683" s="101" t="s">
        <v>6602</v>
      </c>
    </row>
    <row r="684" spans="1:15" s="97" customFormat="1" x14ac:dyDescent="0.25">
      <c r="A684" s="97" t="s">
        <v>344</v>
      </c>
      <c r="B684" s="104" t="str">
        <f t="shared" si="10"/>
        <v>P047011105363</v>
      </c>
      <c r="C684" s="101" t="s">
        <v>6831</v>
      </c>
      <c r="D684" s="101" t="s">
        <v>6832</v>
      </c>
      <c r="E684" s="103">
        <v>30.59</v>
      </c>
      <c r="F684" s="101" t="s">
        <v>4212</v>
      </c>
      <c r="G684" s="101" t="s">
        <v>4213</v>
      </c>
      <c r="H684" s="101" t="s">
        <v>6810</v>
      </c>
      <c r="I684" s="101" t="s">
        <v>6811</v>
      </c>
      <c r="J684" s="128">
        <v>473930</v>
      </c>
      <c r="K684" s="101" t="s">
        <v>6333</v>
      </c>
      <c r="L684" s="102">
        <v>42795</v>
      </c>
      <c r="M684" s="102">
        <v>43821</v>
      </c>
      <c r="N684" s="101" t="s">
        <v>6333</v>
      </c>
      <c r="O684" s="101" t="s">
        <v>6602</v>
      </c>
    </row>
    <row r="685" spans="1:15" s="97" customFormat="1" x14ac:dyDescent="0.25">
      <c r="A685" s="97" t="s">
        <v>344</v>
      </c>
      <c r="B685" s="104" t="str">
        <f t="shared" si="10"/>
        <v>P047011105471</v>
      </c>
      <c r="C685" s="101" t="s">
        <v>6831</v>
      </c>
      <c r="D685" s="101" t="s">
        <v>6832</v>
      </c>
      <c r="E685" s="103">
        <v>36</v>
      </c>
      <c r="F685" s="101" t="s">
        <v>4250</v>
      </c>
      <c r="G685" s="101" t="s">
        <v>4251</v>
      </c>
      <c r="H685" s="101" t="s">
        <v>6812</v>
      </c>
      <c r="I685" s="101" t="s">
        <v>6813</v>
      </c>
      <c r="J685" s="128"/>
      <c r="K685" s="101" t="s">
        <v>6332</v>
      </c>
      <c r="L685" s="102">
        <v>43409</v>
      </c>
      <c r="M685" s="102">
        <v>43821</v>
      </c>
      <c r="N685" s="101" t="s">
        <v>6333</v>
      </c>
      <c r="O685" s="101" t="s">
        <v>6602</v>
      </c>
    </row>
    <row r="686" spans="1:15" s="97" customFormat="1" x14ac:dyDescent="0.25">
      <c r="A686" s="97" t="s">
        <v>344</v>
      </c>
      <c r="B686" s="104" t="str">
        <f t="shared" si="10"/>
        <v>P047011105764</v>
      </c>
      <c r="C686" s="101" t="s">
        <v>6831</v>
      </c>
      <c r="D686" s="101" t="s">
        <v>6832</v>
      </c>
      <c r="E686" s="103">
        <v>32.299999999999997</v>
      </c>
      <c r="F686" s="101" t="s">
        <v>4410</v>
      </c>
      <c r="G686" s="101" t="s">
        <v>4411</v>
      </c>
      <c r="H686" s="101" t="s">
        <v>6507</v>
      </c>
      <c r="I686" s="101" t="s">
        <v>6508</v>
      </c>
      <c r="J686" s="128">
        <v>472400</v>
      </c>
      <c r="K686" s="101" t="s">
        <v>6333</v>
      </c>
      <c r="L686" s="102">
        <v>42795</v>
      </c>
      <c r="M686" s="102">
        <v>43821</v>
      </c>
      <c r="N686" s="101" t="s">
        <v>6332</v>
      </c>
      <c r="O686" s="101" t="s">
        <v>6602</v>
      </c>
    </row>
    <row r="687" spans="1:15" s="97" customFormat="1" x14ac:dyDescent="0.25">
      <c r="A687" s="97" t="s">
        <v>344</v>
      </c>
      <c r="B687" s="104" t="str">
        <f t="shared" si="10"/>
        <v>P047011106440</v>
      </c>
      <c r="C687" s="101" t="s">
        <v>6831</v>
      </c>
      <c r="D687" s="101" t="s">
        <v>6832</v>
      </c>
      <c r="E687" s="103">
        <v>46.01</v>
      </c>
      <c r="F687" s="101" t="s">
        <v>4800</v>
      </c>
      <c r="G687" s="101" t="s">
        <v>4801</v>
      </c>
      <c r="H687" s="101" t="s">
        <v>6374</v>
      </c>
      <c r="I687" s="101" t="s">
        <v>6375</v>
      </c>
      <c r="J687" s="128">
        <v>472100</v>
      </c>
      <c r="K687" s="101" t="s">
        <v>6333</v>
      </c>
      <c r="L687" s="102">
        <v>42795</v>
      </c>
      <c r="M687" s="102">
        <v>43821</v>
      </c>
      <c r="N687" s="101" t="s">
        <v>6332</v>
      </c>
      <c r="O687" s="101" t="s">
        <v>6602</v>
      </c>
    </row>
    <row r="688" spans="1:15" s="97" customFormat="1" x14ac:dyDescent="0.25">
      <c r="A688" s="97" t="s">
        <v>344</v>
      </c>
      <c r="B688" s="104" t="str">
        <f t="shared" si="10"/>
        <v>P047011106498</v>
      </c>
      <c r="C688" s="101" t="s">
        <v>6831</v>
      </c>
      <c r="D688" s="101" t="s">
        <v>6832</v>
      </c>
      <c r="E688" s="103">
        <v>44.05</v>
      </c>
      <c r="F688" s="101" t="s">
        <v>4836</v>
      </c>
      <c r="G688" s="101" t="s">
        <v>4837</v>
      </c>
      <c r="H688" s="101" t="s">
        <v>6374</v>
      </c>
      <c r="I688" s="101" t="s">
        <v>6375</v>
      </c>
      <c r="J688" s="128">
        <v>472100</v>
      </c>
      <c r="K688" s="101" t="s">
        <v>6333</v>
      </c>
      <c r="L688" s="102">
        <v>42795</v>
      </c>
      <c r="M688" s="102">
        <v>43821</v>
      </c>
      <c r="N688" s="101" t="s">
        <v>6332</v>
      </c>
      <c r="O688" s="101" t="s">
        <v>6602</v>
      </c>
    </row>
    <row r="689" spans="1:15" s="97" customFormat="1" x14ac:dyDescent="0.25">
      <c r="A689" s="97" t="s">
        <v>344</v>
      </c>
      <c r="B689" s="104" t="str">
        <f t="shared" si="10"/>
        <v>P047011106721</v>
      </c>
      <c r="C689" s="101" t="s">
        <v>6831</v>
      </c>
      <c r="D689" s="101" t="s">
        <v>6832</v>
      </c>
      <c r="E689" s="103">
        <v>34.56</v>
      </c>
      <c r="F689" s="101" t="s">
        <v>6816</v>
      </c>
      <c r="G689" s="101" t="s">
        <v>6817</v>
      </c>
      <c r="H689" s="101" t="s">
        <v>6802</v>
      </c>
      <c r="I689" s="101" t="s">
        <v>6803</v>
      </c>
      <c r="J689" s="128">
        <v>472600</v>
      </c>
      <c r="K689" s="101" t="s">
        <v>6333</v>
      </c>
      <c r="L689" s="102">
        <v>42795</v>
      </c>
      <c r="M689" s="102">
        <v>43821</v>
      </c>
      <c r="N689" s="101" t="s">
        <v>6333</v>
      </c>
      <c r="O689" s="101" t="s">
        <v>6602</v>
      </c>
    </row>
    <row r="690" spans="1:15" s="97" customFormat="1" x14ac:dyDescent="0.25">
      <c r="A690" s="97" t="s">
        <v>344</v>
      </c>
      <c r="B690" s="104" t="str">
        <f t="shared" si="10"/>
        <v>P047011107547</v>
      </c>
      <c r="C690" s="101" t="s">
        <v>6831</v>
      </c>
      <c r="D690" s="101" t="s">
        <v>6832</v>
      </c>
      <c r="E690" s="103">
        <v>36.03</v>
      </c>
      <c r="F690" s="101" t="s">
        <v>5562</v>
      </c>
      <c r="G690" s="101" t="s">
        <v>5563</v>
      </c>
      <c r="H690" s="101" t="s">
        <v>6829</v>
      </c>
      <c r="I690" s="101" t="s">
        <v>6830</v>
      </c>
      <c r="J690" s="128"/>
      <c r="K690" s="101" t="s">
        <v>6332</v>
      </c>
      <c r="L690" s="102">
        <v>43678</v>
      </c>
      <c r="M690" s="102">
        <v>43827</v>
      </c>
      <c r="N690" s="101" t="s">
        <v>6333</v>
      </c>
      <c r="O690" s="101" t="s">
        <v>6602</v>
      </c>
    </row>
    <row r="691" spans="1:15" s="97" customFormat="1" x14ac:dyDescent="0.25">
      <c r="A691" s="97" t="s">
        <v>344</v>
      </c>
      <c r="B691" s="104" t="str">
        <f t="shared" si="10"/>
        <v>P047011400006369</v>
      </c>
      <c r="C691" s="101" t="s">
        <v>6831</v>
      </c>
      <c r="D691" s="101" t="s">
        <v>6832</v>
      </c>
      <c r="E691" s="103">
        <v>76.37</v>
      </c>
      <c r="F691" s="101" t="s">
        <v>6087</v>
      </c>
      <c r="G691" s="101" t="s">
        <v>6088</v>
      </c>
      <c r="H691" s="101" t="s">
        <v>6590</v>
      </c>
      <c r="I691" s="101" t="s">
        <v>6591</v>
      </c>
      <c r="J691" s="128">
        <v>478900</v>
      </c>
      <c r="K691" s="101" t="s">
        <v>6333</v>
      </c>
      <c r="L691" s="102">
        <v>42795</v>
      </c>
      <c r="M691" s="102">
        <v>43821</v>
      </c>
      <c r="N691" s="101" t="s">
        <v>6333</v>
      </c>
      <c r="O691" s="101" t="s">
        <v>6602</v>
      </c>
    </row>
    <row r="692" spans="1:15" s="97" customFormat="1" x14ac:dyDescent="0.25">
      <c r="A692" s="97" t="s">
        <v>344</v>
      </c>
      <c r="B692" s="104" t="str">
        <f t="shared" si="10"/>
        <v>P047012100864</v>
      </c>
      <c r="C692" s="101" t="s">
        <v>6833</v>
      </c>
      <c r="D692" s="101" t="s">
        <v>6834</v>
      </c>
      <c r="E692" s="103">
        <v>53.13</v>
      </c>
      <c r="F692" s="101" t="s">
        <v>940</v>
      </c>
      <c r="G692" s="101" t="s">
        <v>941</v>
      </c>
      <c r="H692" s="101" t="s">
        <v>6802</v>
      </c>
      <c r="I692" s="101" t="s">
        <v>6803</v>
      </c>
      <c r="J692" s="128"/>
      <c r="K692" s="101" t="s">
        <v>6332</v>
      </c>
      <c r="L692" s="102">
        <v>42736</v>
      </c>
      <c r="M692" s="102">
        <v>43831</v>
      </c>
      <c r="N692" s="101" t="s">
        <v>6333</v>
      </c>
      <c r="O692" s="101" t="s">
        <v>6445</v>
      </c>
    </row>
    <row r="693" spans="1:15" s="97" customFormat="1" x14ac:dyDescent="0.25">
      <c r="A693" s="97" t="s">
        <v>344</v>
      </c>
      <c r="B693" s="104" t="str">
        <f t="shared" si="10"/>
        <v>P047012101605</v>
      </c>
      <c r="C693" s="101" t="s">
        <v>6833</v>
      </c>
      <c r="D693" s="101" t="s">
        <v>6834</v>
      </c>
      <c r="E693" s="103">
        <v>60.04</v>
      </c>
      <c r="F693" s="101" t="s">
        <v>1478</v>
      </c>
      <c r="G693" s="101" t="s">
        <v>1479</v>
      </c>
      <c r="H693" s="101" t="s">
        <v>6802</v>
      </c>
      <c r="I693" s="101" t="s">
        <v>6803</v>
      </c>
      <c r="J693" s="128"/>
      <c r="K693" s="101" t="s">
        <v>6332</v>
      </c>
      <c r="L693" s="102">
        <v>42736</v>
      </c>
      <c r="M693" s="102">
        <v>43831</v>
      </c>
      <c r="N693" s="101" t="s">
        <v>6333</v>
      </c>
      <c r="O693" s="101" t="s">
        <v>6445</v>
      </c>
    </row>
    <row r="694" spans="1:15" s="97" customFormat="1" x14ac:dyDescent="0.25">
      <c r="A694" s="97" t="s">
        <v>344</v>
      </c>
      <c r="B694" s="104" t="str">
        <f t="shared" si="10"/>
        <v>P047012101636</v>
      </c>
      <c r="C694" s="101" t="s">
        <v>6833</v>
      </c>
      <c r="D694" s="101" t="s">
        <v>6834</v>
      </c>
      <c r="E694" s="103">
        <v>61.04</v>
      </c>
      <c r="F694" s="101" t="s">
        <v>1506</v>
      </c>
      <c r="G694" s="101" t="s">
        <v>1507</v>
      </c>
      <c r="H694" s="101" t="s">
        <v>6590</v>
      </c>
      <c r="I694" s="101" t="s">
        <v>6591</v>
      </c>
      <c r="J694" s="128"/>
      <c r="K694" s="101" t="s">
        <v>6332</v>
      </c>
      <c r="L694" s="102">
        <v>42736</v>
      </c>
      <c r="M694" s="102">
        <v>43831</v>
      </c>
      <c r="N694" s="101" t="s">
        <v>6333</v>
      </c>
      <c r="O694" s="101" t="s">
        <v>6445</v>
      </c>
    </row>
    <row r="695" spans="1:15" s="97" customFormat="1" x14ac:dyDescent="0.25">
      <c r="A695" s="97" t="s">
        <v>344</v>
      </c>
      <c r="B695" s="104" t="str">
        <f t="shared" si="10"/>
        <v>P047012103306</v>
      </c>
      <c r="C695" s="101" t="s">
        <v>6833</v>
      </c>
      <c r="D695" s="101" t="s">
        <v>6834</v>
      </c>
      <c r="E695" s="103">
        <v>37.770000000000003</v>
      </c>
      <c r="F695" s="101" t="s">
        <v>6806</v>
      </c>
      <c r="G695" s="101" t="s">
        <v>6807</v>
      </c>
      <c r="H695" s="101" t="s">
        <v>6804</v>
      </c>
      <c r="I695" s="101" t="s">
        <v>6805</v>
      </c>
      <c r="J695" s="128"/>
      <c r="K695" s="101" t="s">
        <v>6332</v>
      </c>
      <c r="L695" s="102">
        <v>42736</v>
      </c>
      <c r="M695" s="102">
        <v>43499</v>
      </c>
      <c r="N695" s="101" t="s">
        <v>6333</v>
      </c>
      <c r="O695" s="101" t="s">
        <v>6445</v>
      </c>
    </row>
    <row r="696" spans="1:15" s="97" customFormat="1" x14ac:dyDescent="0.25">
      <c r="A696" s="97" t="s">
        <v>344</v>
      </c>
      <c r="B696" s="104" t="str">
        <f t="shared" si="10"/>
        <v>P047012103396</v>
      </c>
      <c r="C696" s="101" t="s">
        <v>6833</v>
      </c>
      <c r="D696" s="101" t="s">
        <v>6834</v>
      </c>
      <c r="E696" s="103">
        <v>55.73</v>
      </c>
      <c r="F696" s="101" t="s">
        <v>2944</v>
      </c>
      <c r="G696" s="101" t="s">
        <v>2945</v>
      </c>
      <c r="H696" s="101" t="s">
        <v>6694</v>
      </c>
      <c r="I696" s="101" t="s">
        <v>6695</v>
      </c>
      <c r="J696" s="128">
        <v>472100</v>
      </c>
      <c r="K696" s="101" t="s">
        <v>6333</v>
      </c>
      <c r="L696" s="102">
        <v>42736</v>
      </c>
      <c r="M696" s="102">
        <v>43831</v>
      </c>
      <c r="N696" s="101" t="s">
        <v>6332</v>
      </c>
      <c r="O696" s="101" t="s">
        <v>6445</v>
      </c>
    </row>
    <row r="697" spans="1:15" s="97" customFormat="1" x14ac:dyDescent="0.25">
      <c r="A697" s="97" t="s">
        <v>344</v>
      </c>
      <c r="B697" s="104" t="str">
        <f t="shared" si="10"/>
        <v>P047012103513</v>
      </c>
      <c r="C697" s="101" t="s">
        <v>6833</v>
      </c>
      <c r="D697" s="101" t="s">
        <v>6834</v>
      </c>
      <c r="E697" s="103">
        <v>69.83</v>
      </c>
      <c r="F697" s="101" t="s">
        <v>3036</v>
      </c>
      <c r="G697" s="101" t="s">
        <v>3037</v>
      </c>
      <c r="H697" s="101" t="s">
        <v>6808</v>
      </c>
      <c r="I697" s="101" t="s">
        <v>6809</v>
      </c>
      <c r="J697" s="128"/>
      <c r="K697" s="101" t="s">
        <v>6332</v>
      </c>
      <c r="L697" s="102">
        <v>42736</v>
      </c>
      <c r="M697" s="102">
        <v>43831</v>
      </c>
      <c r="N697" s="101" t="s">
        <v>6333</v>
      </c>
      <c r="O697" s="101" t="s">
        <v>6445</v>
      </c>
    </row>
    <row r="698" spans="1:15" s="97" customFormat="1" x14ac:dyDescent="0.25">
      <c r="A698" s="97" t="s">
        <v>344</v>
      </c>
      <c r="B698" s="104" t="str">
        <f t="shared" si="10"/>
        <v>P047012103767</v>
      </c>
      <c r="C698" s="101" t="s">
        <v>6833</v>
      </c>
      <c r="D698" s="101" t="s">
        <v>6834</v>
      </c>
      <c r="E698" s="103">
        <v>46.68</v>
      </c>
      <c r="F698" s="101" t="s">
        <v>3236</v>
      </c>
      <c r="G698" s="101" t="s">
        <v>3237</v>
      </c>
      <c r="H698" s="101" t="s">
        <v>6374</v>
      </c>
      <c r="I698" s="101" t="s">
        <v>6375</v>
      </c>
      <c r="J698" s="128">
        <v>472100</v>
      </c>
      <c r="K698" s="101" t="s">
        <v>6333</v>
      </c>
      <c r="L698" s="102">
        <v>42736</v>
      </c>
      <c r="M698" s="102">
        <v>43831</v>
      </c>
      <c r="N698" s="101" t="s">
        <v>6332</v>
      </c>
      <c r="O698" s="101" t="s">
        <v>6445</v>
      </c>
    </row>
    <row r="699" spans="1:15" s="97" customFormat="1" x14ac:dyDescent="0.25">
      <c r="A699" s="97" t="s">
        <v>344</v>
      </c>
      <c r="B699" s="104" t="str">
        <f t="shared" si="10"/>
        <v>P047012104070</v>
      </c>
      <c r="C699" s="101" t="s">
        <v>6833</v>
      </c>
      <c r="D699" s="101" t="s">
        <v>6834</v>
      </c>
      <c r="E699" s="103">
        <v>37.799999999999997</v>
      </c>
      <c r="F699" s="101" t="s">
        <v>3450</v>
      </c>
      <c r="G699" s="101" t="s">
        <v>3451</v>
      </c>
      <c r="H699" s="101" t="s">
        <v>6804</v>
      </c>
      <c r="I699" s="101" t="s">
        <v>6805</v>
      </c>
      <c r="J699" s="128"/>
      <c r="K699" s="101" t="s">
        <v>6332</v>
      </c>
      <c r="L699" s="102">
        <v>42736</v>
      </c>
      <c r="M699" s="102">
        <v>43831</v>
      </c>
      <c r="N699" s="101" t="s">
        <v>6333</v>
      </c>
      <c r="O699" s="101" t="s">
        <v>6445</v>
      </c>
    </row>
    <row r="700" spans="1:15" s="97" customFormat="1" x14ac:dyDescent="0.25">
      <c r="A700" s="97" t="s">
        <v>344</v>
      </c>
      <c r="B700" s="104" t="str">
        <f t="shared" si="10"/>
        <v>P047012104817</v>
      </c>
      <c r="C700" s="101" t="s">
        <v>6833</v>
      </c>
      <c r="D700" s="101" t="s">
        <v>6834</v>
      </c>
      <c r="E700" s="103">
        <v>53.96</v>
      </c>
      <c r="F700" s="101" t="s">
        <v>4008</v>
      </c>
      <c r="G700" s="101" t="s">
        <v>4009</v>
      </c>
      <c r="H700" s="101" t="s">
        <v>6590</v>
      </c>
      <c r="I700" s="101" t="s">
        <v>6591</v>
      </c>
      <c r="J700" s="128"/>
      <c r="K700" s="101" t="s">
        <v>6332</v>
      </c>
      <c r="L700" s="102">
        <v>42736</v>
      </c>
      <c r="M700" s="102">
        <v>43831</v>
      </c>
      <c r="N700" s="101" t="s">
        <v>6333</v>
      </c>
      <c r="O700" s="101" t="s">
        <v>6445</v>
      </c>
    </row>
    <row r="701" spans="1:15" s="97" customFormat="1" x14ac:dyDescent="0.25">
      <c r="A701" s="97" t="s">
        <v>344</v>
      </c>
      <c r="B701" s="104" t="str">
        <f t="shared" si="10"/>
        <v>P047012105307</v>
      </c>
      <c r="C701" s="101" t="s">
        <v>6833</v>
      </c>
      <c r="D701" s="101" t="s">
        <v>6834</v>
      </c>
      <c r="E701" s="103">
        <v>71.16</v>
      </c>
      <c r="F701" s="101" t="s">
        <v>4196</v>
      </c>
      <c r="G701" s="101" t="s">
        <v>4197</v>
      </c>
      <c r="H701" s="101" t="s">
        <v>6590</v>
      </c>
      <c r="I701" s="101" t="s">
        <v>6591</v>
      </c>
      <c r="J701" s="128">
        <v>478700</v>
      </c>
      <c r="K701" s="101" t="s">
        <v>6333</v>
      </c>
      <c r="L701" s="102">
        <v>42736</v>
      </c>
      <c r="M701" s="102">
        <v>43831</v>
      </c>
      <c r="N701" s="101" t="s">
        <v>6333</v>
      </c>
      <c r="O701" s="101" t="s">
        <v>6445</v>
      </c>
    </row>
    <row r="702" spans="1:15" s="97" customFormat="1" x14ac:dyDescent="0.25">
      <c r="A702" s="97" t="s">
        <v>344</v>
      </c>
      <c r="B702" s="104" t="str">
        <f t="shared" si="10"/>
        <v>P047012105363</v>
      </c>
      <c r="C702" s="101" t="s">
        <v>6833</v>
      </c>
      <c r="D702" s="101" t="s">
        <v>6834</v>
      </c>
      <c r="E702" s="103">
        <v>30.59</v>
      </c>
      <c r="F702" s="101" t="s">
        <v>4212</v>
      </c>
      <c r="G702" s="101" t="s">
        <v>4213</v>
      </c>
      <c r="H702" s="101" t="s">
        <v>6810</v>
      </c>
      <c r="I702" s="101" t="s">
        <v>6811</v>
      </c>
      <c r="J702" s="128">
        <v>473930</v>
      </c>
      <c r="K702" s="101" t="s">
        <v>6333</v>
      </c>
      <c r="L702" s="102">
        <v>42736</v>
      </c>
      <c r="M702" s="102">
        <v>43831</v>
      </c>
      <c r="N702" s="101" t="s">
        <v>6333</v>
      </c>
      <c r="O702" s="101" t="s">
        <v>6445</v>
      </c>
    </row>
    <row r="703" spans="1:15" s="97" customFormat="1" x14ac:dyDescent="0.25">
      <c r="A703" s="97" t="s">
        <v>344</v>
      </c>
      <c r="B703" s="104" t="str">
        <f t="shared" si="10"/>
        <v>P047012105471</v>
      </c>
      <c r="C703" s="101" t="s">
        <v>6833</v>
      </c>
      <c r="D703" s="101" t="s">
        <v>6834</v>
      </c>
      <c r="E703" s="103">
        <v>36</v>
      </c>
      <c r="F703" s="101" t="s">
        <v>4250</v>
      </c>
      <c r="G703" s="101" t="s">
        <v>4251</v>
      </c>
      <c r="H703" s="101" t="s">
        <v>6812</v>
      </c>
      <c r="I703" s="101" t="s">
        <v>6813</v>
      </c>
      <c r="J703" s="128"/>
      <c r="K703" s="101" t="s">
        <v>6332</v>
      </c>
      <c r="L703" s="102">
        <v>42736</v>
      </c>
      <c r="M703" s="102">
        <v>43831</v>
      </c>
      <c r="N703" s="101" t="s">
        <v>6333</v>
      </c>
      <c r="O703" s="101" t="s">
        <v>6445</v>
      </c>
    </row>
    <row r="704" spans="1:15" s="97" customFormat="1" x14ac:dyDescent="0.25">
      <c r="A704" s="97" t="s">
        <v>344</v>
      </c>
      <c r="B704" s="104" t="str">
        <f t="shared" si="10"/>
        <v>P047012105764</v>
      </c>
      <c r="C704" s="101" t="s">
        <v>6833</v>
      </c>
      <c r="D704" s="101" t="s">
        <v>6834</v>
      </c>
      <c r="E704" s="103">
        <v>32.299999999999997</v>
      </c>
      <c r="F704" s="101" t="s">
        <v>4410</v>
      </c>
      <c r="G704" s="101" t="s">
        <v>4411</v>
      </c>
      <c r="H704" s="101" t="s">
        <v>6507</v>
      </c>
      <c r="I704" s="101" t="s">
        <v>6508</v>
      </c>
      <c r="J704" s="128">
        <v>472400</v>
      </c>
      <c r="K704" s="101" t="s">
        <v>6333</v>
      </c>
      <c r="L704" s="102">
        <v>42736</v>
      </c>
      <c r="M704" s="102">
        <v>43831</v>
      </c>
      <c r="N704" s="101" t="s">
        <v>6332</v>
      </c>
      <c r="O704" s="101" t="s">
        <v>6445</v>
      </c>
    </row>
    <row r="705" spans="1:15" s="97" customFormat="1" x14ac:dyDescent="0.25">
      <c r="A705" s="97" t="s">
        <v>344</v>
      </c>
      <c r="B705" s="104" t="str">
        <f t="shared" si="10"/>
        <v>P047012106028</v>
      </c>
      <c r="C705" s="101" t="s">
        <v>6833</v>
      </c>
      <c r="D705" s="101" t="s">
        <v>6834</v>
      </c>
      <c r="E705" s="103">
        <v>37.04</v>
      </c>
      <c r="F705" s="101" t="s">
        <v>6588</v>
      </c>
      <c r="G705" s="101" t="s">
        <v>6589</v>
      </c>
      <c r="H705" s="101" t="s">
        <v>6590</v>
      </c>
      <c r="I705" s="101" t="s">
        <v>6591</v>
      </c>
      <c r="J705" s="128"/>
      <c r="K705" s="101" t="s">
        <v>6332</v>
      </c>
      <c r="L705" s="102">
        <v>42736</v>
      </c>
      <c r="M705" s="102">
        <v>43831</v>
      </c>
      <c r="N705" s="101" t="s">
        <v>6333</v>
      </c>
      <c r="O705" s="101" t="s">
        <v>6445</v>
      </c>
    </row>
    <row r="706" spans="1:15" s="97" customFormat="1" x14ac:dyDescent="0.25">
      <c r="A706" s="97" t="s">
        <v>344</v>
      </c>
      <c r="B706" s="104" t="str">
        <f t="shared" si="10"/>
        <v>P047012106284</v>
      </c>
      <c r="C706" s="101" t="s">
        <v>6833</v>
      </c>
      <c r="D706" s="101" t="s">
        <v>6834</v>
      </c>
      <c r="E706" s="103">
        <v>25.22</v>
      </c>
      <c r="F706" s="101" t="s">
        <v>6814</v>
      </c>
      <c r="G706" s="101" t="s">
        <v>6815</v>
      </c>
      <c r="H706" s="101" t="s">
        <v>6590</v>
      </c>
      <c r="I706" s="101" t="s">
        <v>6591</v>
      </c>
      <c r="J706" s="128"/>
      <c r="K706" s="101" t="s">
        <v>6332</v>
      </c>
      <c r="L706" s="102">
        <v>42736</v>
      </c>
      <c r="M706" s="102">
        <v>43478</v>
      </c>
      <c r="N706" s="101" t="s">
        <v>6333</v>
      </c>
      <c r="O706" s="101" t="s">
        <v>6445</v>
      </c>
    </row>
    <row r="707" spans="1:15" s="97" customFormat="1" x14ac:dyDescent="0.25">
      <c r="A707" s="97" t="s">
        <v>344</v>
      </c>
      <c r="B707" s="104" t="str">
        <f t="shared" si="10"/>
        <v>P047012106440</v>
      </c>
      <c r="C707" s="101" t="s">
        <v>6833</v>
      </c>
      <c r="D707" s="101" t="s">
        <v>6834</v>
      </c>
      <c r="E707" s="103">
        <v>46.01</v>
      </c>
      <c r="F707" s="101" t="s">
        <v>4800</v>
      </c>
      <c r="G707" s="101" t="s">
        <v>4801</v>
      </c>
      <c r="H707" s="101" t="s">
        <v>6374</v>
      </c>
      <c r="I707" s="101" t="s">
        <v>6375</v>
      </c>
      <c r="J707" s="128">
        <v>472100</v>
      </c>
      <c r="K707" s="101" t="s">
        <v>6333</v>
      </c>
      <c r="L707" s="102">
        <v>42736</v>
      </c>
      <c r="M707" s="102">
        <v>43831</v>
      </c>
      <c r="N707" s="101" t="s">
        <v>6332</v>
      </c>
      <c r="O707" s="101" t="s">
        <v>6445</v>
      </c>
    </row>
    <row r="708" spans="1:15" s="97" customFormat="1" x14ac:dyDescent="0.25">
      <c r="A708" s="97" t="s">
        <v>344</v>
      </c>
      <c r="B708" s="104" t="str">
        <f t="shared" si="10"/>
        <v>P047012106721</v>
      </c>
      <c r="C708" s="101" t="s">
        <v>6833</v>
      </c>
      <c r="D708" s="101" t="s">
        <v>6834</v>
      </c>
      <c r="E708" s="103">
        <v>34.56</v>
      </c>
      <c r="F708" s="101" t="s">
        <v>6816</v>
      </c>
      <c r="G708" s="101" t="s">
        <v>6817</v>
      </c>
      <c r="H708" s="101" t="s">
        <v>6802</v>
      </c>
      <c r="I708" s="101" t="s">
        <v>6803</v>
      </c>
      <c r="J708" s="128">
        <v>472600</v>
      </c>
      <c r="K708" s="101" t="s">
        <v>6333</v>
      </c>
      <c r="L708" s="102">
        <v>42736</v>
      </c>
      <c r="M708" s="102">
        <v>43831</v>
      </c>
      <c r="N708" s="101" t="s">
        <v>6333</v>
      </c>
      <c r="O708" s="101" t="s">
        <v>6445</v>
      </c>
    </row>
    <row r="709" spans="1:15" s="97" customFormat="1" x14ac:dyDescent="0.25">
      <c r="A709" s="97" t="s">
        <v>344</v>
      </c>
      <c r="B709" s="104" t="str">
        <f t="shared" si="10"/>
        <v>P047012107021</v>
      </c>
      <c r="C709" s="101" t="s">
        <v>6833</v>
      </c>
      <c r="D709" s="101" t="s">
        <v>6834</v>
      </c>
      <c r="E709" s="103">
        <v>29.6</v>
      </c>
      <c r="F709" s="101" t="s">
        <v>5124</v>
      </c>
      <c r="G709" s="101" t="s">
        <v>5125</v>
      </c>
      <c r="H709" s="101" t="s">
        <v>6812</v>
      </c>
      <c r="I709" s="101" t="s">
        <v>6813</v>
      </c>
      <c r="J709" s="128"/>
      <c r="K709" s="101" t="s">
        <v>6332</v>
      </c>
      <c r="L709" s="102">
        <v>43191</v>
      </c>
      <c r="M709" s="102">
        <v>43831</v>
      </c>
      <c r="N709" s="101" t="s">
        <v>6333</v>
      </c>
      <c r="O709" s="101" t="s">
        <v>6445</v>
      </c>
    </row>
    <row r="710" spans="1:15" s="97" customFormat="1" x14ac:dyDescent="0.25">
      <c r="A710" s="97" t="s">
        <v>344</v>
      </c>
      <c r="B710" s="104" t="str">
        <f t="shared" ref="B710:B773" si="11">CONCATENATE(C710,F710)</f>
        <v>P047012107763</v>
      </c>
      <c r="C710" s="101" t="s">
        <v>6833</v>
      </c>
      <c r="D710" s="101" t="s">
        <v>6834</v>
      </c>
      <c r="E710" s="103">
        <v>35.729999999999997</v>
      </c>
      <c r="F710" s="101" t="s">
        <v>5768</v>
      </c>
      <c r="G710" s="101" t="s">
        <v>5769</v>
      </c>
      <c r="H710" s="101" t="s">
        <v>6818</v>
      </c>
      <c r="I710" s="101" t="s">
        <v>6819</v>
      </c>
      <c r="J710" s="128"/>
      <c r="K710" s="101" t="s">
        <v>6332</v>
      </c>
      <c r="L710" s="102">
        <v>43647</v>
      </c>
      <c r="M710" s="102">
        <v>43830</v>
      </c>
      <c r="N710" s="101" t="s">
        <v>6333</v>
      </c>
      <c r="O710" s="101" t="s">
        <v>6445</v>
      </c>
    </row>
    <row r="711" spans="1:15" s="97" customFormat="1" x14ac:dyDescent="0.25">
      <c r="A711" s="97" t="s">
        <v>344</v>
      </c>
      <c r="B711" s="104" t="str">
        <f t="shared" si="11"/>
        <v>P047012400006369</v>
      </c>
      <c r="C711" s="101" t="s">
        <v>6833</v>
      </c>
      <c r="D711" s="101" t="s">
        <v>6834</v>
      </c>
      <c r="E711" s="103">
        <v>76.37</v>
      </c>
      <c r="F711" s="101" t="s">
        <v>6087</v>
      </c>
      <c r="G711" s="101" t="s">
        <v>6088</v>
      </c>
      <c r="H711" s="101" t="s">
        <v>6590</v>
      </c>
      <c r="I711" s="101" t="s">
        <v>6591</v>
      </c>
      <c r="J711" s="128">
        <v>478900</v>
      </c>
      <c r="K711" s="101" t="s">
        <v>6333</v>
      </c>
      <c r="L711" s="102">
        <v>42736</v>
      </c>
      <c r="M711" s="102">
        <v>43828</v>
      </c>
      <c r="N711" s="101" t="s">
        <v>6333</v>
      </c>
      <c r="O711" s="101" t="s">
        <v>6445</v>
      </c>
    </row>
    <row r="712" spans="1:15" s="97" customFormat="1" x14ac:dyDescent="0.25">
      <c r="A712" s="97" t="s">
        <v>344</v>
      </c>
      <c r="B712" s="104" t="str">
        <f t="shared" si="11"/>
        <v>P047012400006620</v>
      </c>
      <c r="C712" s="101" t="s">
        <v>6833</v>
      </c>
      <c r="D712" s="101" t="s">
        <v>6834</v>
      </c>
      <c r="E712" s="103">
        <v>55.55</v>
      </c>
      <c r="F712" s="101" t="s">
        <v>6089</v>
      </c>
      <c r="G712" s="101" t="s">
        <v>6090</v>
      </c>
      <c r="H712" s="101" t="s">
        <v>6590</v>
      </c>
      <c r="I712" s="101" t="s">
        <v>6591</v>
      </c>
      <c r="J712" s="128">
        <v>478700</v>
      </c>
      <c r="K712" s="101" t="s">
        <v>6333</v>
      </c>
      <c r="L712" s="102">
        <v>42736</v>
      </c>
      <c r="M712" s="102">
        <v>43831</v>
      </c>
      <c r="N712" s="101" t="s">
        <v>6333</v>
      </c>
      <c r="O712" s="101" t="s">
        <v>6445</v>
      </c>
    </row>
    <row r="713" spans="1:15" s="97" customFormat="1" x14ac:dyDescent="0.25">
      <c r="A713" s="97" t="s">
        <v>344</v>
      </c>
      <c r="B713" s="104" t="str">
        <f t="shared" si="11"/>
        <v>P047012400010414</v>
      </c>
      <c r="C713" s="101" t="s">
        <v>6833</v>
      </c>
      <c r="D713" s="101" t="s">
        <v>6834</v>
      </c>
      <c r="E713" s="103">
        <v>0.01</v>
      </c>
      <c r="F713" s="101" t="s">
        <v>6105</v>
      </c>
      <c r="G713" s="101" t="s">
        <v>5769</v>
      </c>
      <c r="H713" s="101" t="s">
        <v>6590</v>
      </c>
      <c r="I713" s="101" t="s">
        <v>6591</v>
      </c>
      <c r="J713" s="128">
        <v>478810</v>
      </c>
      <c r="K713" s="101" t="s">
        <v>6333</v>
      </c>
      <c r="L713" s="102">
        <v>43208</v>
      </c>
      <c r="M713" s="102">
        <v>43646</v>
      </c>
      <c r="N713" s="101" t="s">
        <v>6333</v>
      </c>
      <c r="O713" s="101" t="s">
        <v>6445</v>
      </c>
    </row>
    <row r="714" spans="1:15" s="97" customFormat="1" x14ac:dyDescent="0.25">
      <c r="A714" s="97" t="s">
        <v>344</v>
      </c>
      <c r="B714" s="104" t="str">
        <f t="shared" si="11"/>
        <v>P047013107022</v>
      </c>
      <c r="C714" s="101" t="s">
        <v>6835</v>
      </c>
      <c r="D714" s="101" t="s">
        <v>6836</v>
      </c>
      <c r="E714" s="103">
        <v>41.51</v>
      </c>
      <c r="F714" s="101" t="s">
        <v>5126</v>
      </c>
      <c r="G714" s="101" t="s">
        <v>5127</v>
      </c>
      <c r="H714" s="101" t="s">
        <v>6802</v>
      </c>
      <c r="I714" s="101" t="s">
        <v>6803</v>
      </c>
      <c r="J714" s="128"/>
      <c r="K714" s="101" t="s">
        <v>6332</v>
      </c>
      <c r="L714" s="102">
        <v>43466</v>
      </c>
      <c r="M714" s="102">
        <v>73050</v>
      </c>
      <c r="N714" s="101" t="s">
        <v>6333</v>
      </c>
      <c r="O714" s="101" t="s">
        <v>6445</v>
      </c>
    </row>
    <row r="715" spans="1:15" s="97" customFormat="1" x14ac:dyDescent="0.25">
      <c r="A715" s="97" t="s">
        <v>344</v>
      </c>
      <c r="B715" s="104" t="str">
        <f t="shared" si="11"/>
        <v>P047014101605</v>
      </c>
      <c r="C715" s="101" t="s">
        <v>6837</v>
      </c>
      <c r="D715" s="101" t="s">
        <v>6838</v>
      </c>
      <c r="E715" s="103">
        <v>60.04</v>
      </c>
      <c r="F715" s="101" t="s">
        <v>1478</v>
      </c>
      <c r="G715" s="101" t="s">
        <v>1479</v>
      </c>
      <c r="H715" s="101" t="s">
        <v>6802</v>
      </c>
      <c r="I715" s="101" t="s">
        <v>6803</v>
      </c>
      <c r="J715" s="128"/>
      <c r="K715" s="101" t="s">
        <v>6332</v>
      </c>
      <c r="L715" s="102">
        <v>43344</v>
      </c>
      <c r="M715" s="102">
        <v>43831</v>
      </c>
      <c r="N715" s="101" t="s">
        <v>6333</v>
      </c>
      <c r="O715" s="101" t="s">
        <v>6583</v>
      </c>
    </row>
    <row r="716" spans="1:15" s="97" customFormat="1" x14ac:dyDescent="0.25">
      <c r="A716" s="97" t="s">
        <v>344</v>
      </c>
      <c r="B716" s="104" t="str">
        <f t="shared" si="11"/>
        <v>P047014106721</v>
      </c>
      <c r="C716" s="101" t="s">
        <v>6837</v>
      </c>
      <c r="D716" s="101" t="s">
        <v>6838</v>
      </c>
      <c r="E716" s="103">
        <v>34.56</v>
      </c>
      <c r="F716" s="101" t="s">
        <v>6816</v>
      </c>
      <c r="G716" s="101" t="s">
        <v>6817</v>
      </c>
      <c r="H716" s="101" t="s">
        <v>6802</v>
      </c>
      <c r="I716" s="101" t="s">
        <v>6803</v>
      </c>
      <c r="J716" s="128">
        <v>472600</v>
      </c>
      <c r="K716" s="101" t="s">
        <v>6333</v>
      </c>
      <c r="L716" s="102">
        <v>42125</v>
      </c>
      <c r="M716" s="102">
        <v>43831</v>
      </c>
      <c r="N716" s="101" t="s">
        <v>6333</v>
      </c>
      <c r="O716" s="101" t="s">
        <v>6583</v>
      </c>
    </row>
    <row r="717" spans="1:15" s="97" customFormat="1" x14ac:dyDescent="0.25">
      <c r="A717" s="97" t="s">
        <v>344</v>
      </c>
      <c r="B717" s="104" t="str">
        <f t="shared" si="11"/>
        <v>P047015100864</v>
      </c>
      <c r="C717" s="101" t="s">
        <v>6839</v>
      </c>
      <c r="D717" s="101" t="s">
        <v>6840</v>
      </c>
      <c r="E717" s="103">
        <v>53.13</v>
      </c>
      <c r="F717" s="101" t="s">
        <v>940</v>
      </c>
      <c r="G717" s="101" t="s">
        <v>941</v>
      </c>
      <c r="H717" s="101" t="s">
        <v>6802</v>
      </c>
      <c r="I717" s="101" t="s">
        <v>6803</v>
      </c>
      <c r="J717" s="128"/>
      <c r="K717" s="101" t="s">
        <v>6332</v>
      </c>
      <c r="L717" s="102">
        <v>43101</v>
      </c>
      <c r="M717" s="102">
        <v>43499</v>
      </c>
      <c r="N717" s="101" t="s">
        <v>6333</v>
      </c>
      <c r="O717" s="101" t="s">
        <v>6340</v>
      </c>
    </row>
    <row r="718" spans="1:15" s="97" customFormat="1" x14ac:dyDescent="0.25">
      <c r="A718" s="97" t="s">
        <v>344</v>
      </c>
      <c r="B718" s="104" t="str">
        <f t="shared" si="11"/>
        <v>P047015101406</v>
      </c>
      <c r="C718" s="101" t="s">
        <v>6839</v>
      </c>
      <c r="D718" s="101" t="s">
        <v>6840</v>
      </c>
      <c r="E718" s="103">
        <v>31.4</v>
      </c>
      <c r="F718" s="101" t="s">
        <v>1314</v>
      </c>
      <c r="G718" s="101" t="s">
        <v>1315</v>
      </c>
      <c r="H718" s="101" t="s">
        <v>6433</v>
      </c>
      <c r="I718" s="101" t="s">
        <v>6434</v>
      </c>
      <c r="J718" s="128">
        <v>478710</v>
      </c>
      <c r="K718" s="101" t="s">
        <v>6333</v>
      </c>
      <c r="L718" s="102">
        <v>43313</v>
      </c>
      <c r="M718" s="102">
        <v>43499</v>
      </c>
      <c r="N718" s="101" t="s">
        <v>6332</v>
      </c>
      <c r="O718" s="101" t="s">
        <v>6340</v>
      </c>
    </row>
    <row r="719" spans="1:15" s="97" customFormat="1" x14ac:dyDescent="0.25">
      <c r="A719" s="97" t="s">
        <v>344</v>
      </c>
      <c r="B719" s="104" t="str">
        <f t="shared" si="11"/>
        <v>P047015101605</v>
      </c>
      <c r="C719" s="101" t="s">
        <v>6839</v>
      </c>
      <c r="D719" s="101" t="s">
        <v>6840</v>
      </c>
      <c r="E719" s="103">
        <v>60.04</v>
      </c>
      <c r="F719" s="101" t="s">
        <v>1478</v>
      </c>
      <c r="G719" s="101" t="s">
        <v>1479</v>
      </c>
      <c r="H719" s="101" t="s">
        <v>6802</v>
      </c>
      <c r="I719" s="101" t="s">
        <v>6803</v>
      </c>
      <c r="J719" s="128"/>
      <c r="K719" s="101" t="s">
        <v>6332</v>
      </c>
      <c r="L719" s="102">
        <v>42156</v>
      </c>
      <c r="M719" s="102">
        <v>43499</v>
      </c>
      <c r="N719" s="101" t="s">
        <v>6333</v>
      </c>
      <c r="O719" s="101" t="s">
        <v>6340</v>
      </c>
    </row>
    <row r="720" spans="1:15" s="97" customFormat="1" x14ac:dyDescent="0.25">
      <c r="A720" s="97" t="s">
        <v>344</v>
      </c>
      <c r="B720" s="104" t="str">
        <f t="shared" si="11"/>
        <v>P047015102149</v>
      </c>
      <c r="C720" s="101" t="s">
        <v>6839</v>
      </c>
      <c r="D720" s="101" t="s">
        <v>6840</v>
      </c>
      <c r="E720" s="103">
        <v>41.96</v>
      </c>
      <c r="F720" s="101" t="s">
        <v>1898</v>
      </c>
      <c r="G720" s="101" t="s">
        <v>1899</v>
      </c>
      <c r="H720" s="101" t="s">
        <v>6541</v>
      </c>
      <c r="I720" s="101" t="s">
        <v>6542</v>
      </c>
      <c r="J720" s="128"/>
      <c r="K720" s="101" t="s">
        <v>6332</v>
      </c>
      <c r="L720" s="102">
        <v>42156</v>
      </c>
      <c r="M720" s="102">
        <v>43499</v>
      </c>
      <c r="N720" s="101" t="s">
        <v>6332</v>
      </c>
      <c r="O720" s="101" t="s">
        <v>6340</v>
      </c>
    </row>
    <row r="721" spans="1:15" s="97" customFormat="1" x14ac:dyDescent="0.25">
      <c r="A721" s="97" t="s">
        <v>344</v>
      </c>
      <c r="B721" s="104" t="str">
        <f t="shared" si="11"/>
        <v>P047015104817</v>
      </c>
      <c r="C721" s="101" t="s">
        <v>6839</v>
      </c>
      <c r="D721" s="101" t="s">
        <v>6840</v>
      </c>
      <c r="E721" s="103">
        <v>53.96</v>
      </c>
      <c r="F721" s="101" t="s">
        <v>4008</v>
      </c>
      <c r="G721" s="101" t="s">
        <v>4009</v>
      </c>
      <c r="H721" s="101" t="s">
        <v>6590</v>
      </c>
      <c r="I721" s="101" t="s">
        <v>6591</v>
      </c>
      <c r="J721" s="128"/>
      <c r="K721" s="101" t="s">
        <v>6332</v>
      </c>
      <c r="L721" s="102">
        <v>42156</v>
      </c>
      <c r="M721" s="102">
        <v>43499</v>
      </c>
      <c r="N721" s="101" t="s">
        <v>6333</v>
      </c>
      <c r="O721" s="101" t="s">
        <v>6340</v>
      </c>
    </row>
    <row r="722" spans="1:15" s="97" customFormat="1" x14ac:dyDescent="0.25">
      <c r="A722" s="97" t="s">
        <v>344</v>
      </c>
      <c r="B722" s="104" t="str">
        <f t="shared" si="11"/>
        <v>P047015106309</v>
      </c>
      <c r="C722" s="101" t="s">
        <v>6839</v>
      </c>
      <c r="D722" s="101" t="s">
        <v>6840</v>
      </c>
      <c r="E722" s="103">
        <v>41.49</v>
      </c>
      <c r="F722" s="101" t="s">
        <v>4754</v>
      </c>
      <c r="G722" s="101" t="s">
        <v>4755</v>
      </c>
      <c r="H722" s="101" t="s">
        <v>6802</v>
      </c>
      <c r="I722" s="101" t="s">
        <v>6803</v>
      </c>
      <c r="J722" s="128">
        <v>472600</v>
      </c>
      <c r="K722" s="101" t="s">
        <v>6333</v>
      </c>
      <c r="L722" s="102">
        <v>42156</v>
      </c>
      <c r="M722" s="102">
        <v>43499</v>
      </c>
      <c r="N722" s="101" t="s">
        <v>6333</v>
      </c>
      <c r="O722" s="101" t="s">
        <v>6340</v>
      </c>
    </row>
    <row r="723" spans="1:15" s="97" customFormat="1" x14ac:dyDescent="0.25">
      <c r="A723" s="97" t="s">
        <v>344</v>
      </c>
      <c r="B723" s="104" t="str">
        <f t="shared" si="11"/>
        <v>P047015106440</v>
      </c>
      <c r="C723" s="101" t="s">
        <v>6839</v>
      </c>
      <c r="D723" s="101" t="s">
        <v>6840</v>
      </c>
      <c r="E723" s="103">
        <v>46.01</v>
      </c>
      <c r="F723" s="101" t="s">
        <v>4800</v>
      </c>
      <c r="G723" s="101" t="s">
        <v>4801</v>
      </c>
      <c r="H723" s="101" t="s">
        <v>6374</v>
      </c>
      <c r="I723" s="101" t="s">
        <v>6375</v>
      </c>
      <c r="J723" s="128">
        <v>472100</v>
      </c>
      <c r="K723" s="101" t="s">
        <v>6333</v>
      </c>
      <c r="L723" s="102">
        <v>42156</v>
      </c>
      <c r="M723" s="102">
        <v>43499</v>
      </c>
      <c r="N723" s="101" t="s">
        <v>6332</v>
      </c>
      <c r="O723" s="101" t="s">
        <v>6340</v>
      </c>
    </row>
    <row r="724" spans="1:15" s="97" customFormat="1" x14ac:dyDescent="0.25">
      <c r="A724" s="97" t="s">
        <v>344</v>
      </c>
      <c r="B724" s="104" t="str">
        <f t="shared" si="11"/>
        <v>P047015107021</v>
      </c>
      <c r="C724" s="101" t="s">
        <v>6839</v>
      </c>
      <c r="D724" s="101" t="s">
        <v>6840</v>
      </c>
      <c r="E724" s="103">
        <v>29.6</v>
      </c>
      <c r="F724" s="101" t="s">
        <v>5124</v>
      </c>
      <c r="G724" s="101" t="s">
        <v>5125</v>
      </c>
      <c r="H724" s="101" t="s">
        <v>6812</v>
      </c>
      <c r="I724" s="101" t="s">
        <v>6813</v>
      </c>
      <c r="J724" s="128"/>
      <c r="K724" s="101" t="s">
        <v>6332</v>
      </c>
      <c r="L724" s="102">
        <v>43191</v>
      </c>
      <c r="M724" s="102">
        <v>43499</v>
      </c>
      <c r="N724" s="101" t="s">
        <v>6333</v>
      </c>
      <c r="O724" s="101" t="s">
        <v>6340</v>
      </c>
    </row>
    <row r="725" spans="1:15" s="97" customFormat="1" x14ac:dyDescent="0.25">
      <c r="A725" s="97" t="s">
        <v>344</v>
      </c>
      <c r="B725" s="104" t="str">
        <f t="shared" si="11"/>
        <v>P047015400010968</v>
      </c>
      <c r="C725" s="101" t="s">
        <v>6839</v>
      </c>
      <c r="D725" s="101" t="s">
        <v>6840</v>
      </c>
      <c r="E725" s="103">
        <v>50</v>
      </c>
      <c r="F725" s="101" t="s">
        <v>6125</v>
      </c>
      <c r="G725" s="101" t="s">
        <v>6126</v>
      </c>
      <c r="H725" s="101" t="s">
        <v>6810</v>
      </c>
      <c r="I725" s="101" t="s">
        <v>6811</v>
      </c>
      <c r="J725" s="128">
        <v>472600</v>
      </c>
      <c r="K725" s="101" t="s">
        <v>6333</v>
      </c>
      <c r="L725" s="102">
        <v>43466</v>
      </c>
      <c r="M725" s="102">
        <v>43499</v>
      </c>
      <c r="N725" s="101" t="s">
        <v>6333</v>
      </c>
      <c r="O725" s="101" t="s">
        <v>6340</v>
      </c>
    </row>
    <row r="726" spans="1:15" s="97" customFormat="1" x14ac:dyDescent="0.25">
      <c r="A726" s="97" t="s">
        <v>344</v>
      </c>
      <c r="B726" s="104" t="str">
        <f t="shared" si="11"/>
        <v>P047022100864</v>
      </c>
      <c r="C726" s="101" t="s">
        <v>374</v>
      </c>
      <c r="D726" s="101" t="s">
        <v>6841</v>
      </c>
      <c r="E726" s="103">
        <v>53.13</v>
      </c>
      <c r="F726" s="101" t="s">
        <v>940</v>
      </c>
      <c r="G726" s="101" t="s">
        <v>941</v>
      </c>
      <c r="H726" s="101" t="s">
        <v>6802</v>
      </c>
      <c r="I726" s="101" t="s">
        <v>6803</v>
      </c>
      <c r="J726" s="128"/>
      <c r="K726" s="101" t="s">
        <v>6332</v>
      </c>
      <c r="L726" s="102">
        <v>43101</v>
      </c>
      <c r="M726" s="102">
        <v>43830</v>
      </c>
      <c r="N726" s="101" t="s">
        <v>6333</v>
      </c>
      <c r="O726" s="101" t="s">
        <v>6358</v>
      </c>
    </row>
    <row r="727" spans="1:15" s="97" customFormat="1" x14ac:dyDescent="0.25">
      <c r="A727" s="97" t="s">
        <v>344</v>
      </c>
      <c r="B727" s="104" t="str">
        <f t="shared" si="11"/>
        <v>P047022103513</v>
      </c>
      <c r="C727" s="101" t="s">
        <v>374</v>
      </c>
      <c r="D727" s="101" t="s">
        <v>6841</v>
      </c>
      <c r="E727" s="103">
        <v>69.83</v>
      </c>
      <c r="F727" s="101" t="s">
        <v>3036</v>
      </c>
      <c r="G727" s="101" t="s">
        <v>3037</v>
      </c>
      <c r="H727" s="101" t="s">
        <v>6808</v>
      </c>
      <c r="I727" s="101" t="s">
        <v>6809</v>
      </c>
      <c r="J727" s="128"/>
      <c r="K727" s="101" t="s">
        <v>6332</v>
      </c>
      <c r="L727" s="102">
        <v>42736</v>
      </c>
      <c r="M727" s="102">
        <v>43830</v>
      </c>
      <c r="N727" s="101" t="s">
        <v>6333</v>
      </c>
      <c r="O727" s="101" t="s">
        <v>6358</v>
      </c>
    </row>
    <row r="728" spans="1:15" s="97" customFormat="1" x14ac:dyDescent="0.25">
      <c r="A728" s="97" t="s">
        <v>344</v>
      </c>
      <c r="B728" s="104" t="str">
        <f t="shared" si="11"/>
        <v>P047022103642</v>
      </c>
      <c r="C728" s="101" t="s">
        <v>374</v>
      </c>
      <c r="D728" s="101" t="s">
        <v>6841</v>
      </c>
      <c r="E728" s="103">
        <v>56.73</v>
      </c>
      <c r="F728" s="101" t="s">
        <v>3142</v>
      </c>
      <c r="G728" s="101" t="s">
        <v>3143</v>
      </c>
      <c r="H728" s="101" t="s">
        <v>6517</v>
      </c>
      <c r="I728" s="101" t="s">
        <v>6518</v>
      </c>
      <c r="J728" s="128">
        <v>472400</v>
      </c>
      <c r="K728" s="101" t="s">
        <v>6333</v>
      </c>
      <c r="L728" s="102">
        <v>43143</v>
      </c>
      <c r="M728" s="102">
        <v>43830</v>
      </c>
      <c r="N728" s="101" t="s">
        <v>6332</v>
      </c>
      <c r="O728" s="101" t="s">
        <v>6358</v>
      </c>
    </row>
    <row r="729" spans="1:15" s="97" customFormat="1" x14ac:dyDescent="0.25">
      <c r="A729" s="97" t="s">
        <v>344</v>
      </c>
      <c r="B729" s="104" t="str">
        <f t="shared" si="11"/>
        <v>P047022103767</v>
      </c>
      <c r="C729" s="101" t="s">
        <v>374</v>
      </c>
      <c r="D729" s="101" t="s">
        <v>6841</v>
      </c>
      <c r="E729" s="103">
        <v>46.68</v>
      </c>
      <c r="F729" s="101" t="s">
        <v>3236</v>
      </c>
      <c r="G729" s="101" t="s">
        <v>3237</v>
      </c>
      <c r="H729" s="101" t="s">
        <v>6374</v>
      </c>
      <c r="I729" s="101" t="s">
        <v>6375</v>
      </c>
      <c r="J729" s="128">
        <v>472100</v>
      </c>
      <c r="K729" s="101" t="s">
        <v>6333</v>
      </c>
      <c r="L729" s="102">
        <v>43466</v>
      </c>
      <c r="M729" s="102">
        <v>43830</v>
      </c>
      <c r="N729" s="101" t="s">
        <v>6332</v>
      </c>
      <c r="O729" s="101" t="s">
        <v>6358</v>
      </c>
    </row>
    <row r="730" spans="1:15" s="97" customFormat="1" x14ac:dyDescent="0.25">
      <c r="A730" s="97" t="s">
        <v>344</v>
      </c>
      <c r="B730" s="104" t="str">
        <f t="shared" si="11"/>
        <v>P047022105363</v>
      </c>
      <c r="C730" s="101" t="s">
        <v>374</v>
      </c>
      <c r="D730" s="101" t="s">
        <v>6841</v>
      </c>
      <c r="E730" s="103">
        <v>30.59</v>
      </c>
      <c r="F730" s="101" t="s">
        <v>4212</v>
      </c>
      <c r="G730" s="101" t="s">
        <v>4213</v>
      </c>
      <c r="H730" s="101" t="s">
        <v>6810</v>
      </c>
      <c r="I730" s="101" t="s">
        <v>6811</v>
      </c>
      <c r="J730" s="128">
        <v>473930</v>
      </c>
      <c r="K730" s="101" t="s">
        <v>6333</v>
      </c>
      <c r="L730" s="102">
        <v>42736</v>
      </c>
      <c r="M730" s="102">
        <v>43830</v>
      </c>
      <c r="N730" s="101" t="s">
        <v>6333</v>
      </c>
      <c r="O730" s="101" t="s">
        <v>6358</v>
      </c>
    </row>
    <row r="731" spans="1:15" s="97" customFormat="1" x14ac:dyDescent="0.25">
      <c r="A731" s="97" t="s">
        <v>344</v>
      </c>
      <c r="B731" s="104" t="str">
        <f t="shared" si="11"/>
        <v>P047022105471</v>
      </c>
      <c r="C731" s="101" t="s">
        <v>374</v>
      </c>
      <c r="D731" s="101" t="s">
        <v>6841</v>
      </c>
      <c r="E731" s="103">
        <v>36</v>
      </c>
      <c r="F731" s="101" t="s">
        <v>4250</v>
      </c>
      <c r="G731" s="101" t="s">
        <v>4251</v>
      </c>
      <c r="H731" s="101" t="s">
        <v>6812</v>
      </c>
      <c r="I731" s="101" t="s">
        <v>6813</v>
      </c>
      <c r="J731" s="128"/>
      <c r="K731" s="101" t="s">
        <v>6332</v>
      </c>
      <c r="L731" s="102">
        <v>42736</v>
      </c>
      <c r="M731" s="102">
        <v>43830</v>
      </c>
      <c r="N731" s="101" t="s">
        <v>6333</v>
      </c>
      <c r="O731" s="101" t="s">
        <v>6358</v>
      </c>
    </row>
    <row r="732" spans="1:15" s="97" customFormat="1" x14ac:dyDescent="0.25">
      <c r="A732" s="97" t="s">
        <v>344</v>
      </c>
      <c r="B732" s="104" t="str">
        <f t="shared" si="11"/>
        <v>P047022106440</v>
      </c>
      <c r="C732" s="101" t="s">
        <v>374</v>
      </c>
      <c r="D732" s="101" t="s">
        <v>6841</v>
      </c>
      <c r="E732" s="103">
        <v>46.01</v>
      </c>
      <c r="F732" s="101" t="s">
        <v>4800</v>
      </c>
      <c r="G732" s="101" t="s">
        <v>4801</v>
      </c>
      <c r="H732" s="101" t="s">
        <v>6374</v>
      </c>
      <c r="I732" s="101" t="s">
        <v>6375</v>
      </c>
      <c r="J732" s="128">
        <v>472100</v>
      </c>
      <c r="K732" s="101" t="s">
        <v>6333</v>
      </c>
      <c r="L732" s="102">
        <v>42736</v>
      </c>
      <c r="M732" s="102">
        <v>43830</v>
      </c>
      <c r="N732" s="101" t="s">
        <v>6332</v>
      </c>
      <c r="O732" s="101" t="s">
        <v>6358</v>
      </c>
    </row>
    <row r="733" spans="1:15" s="97" customFormat="1" x14ac:dyDescent="0.25">
      <c r="A733" s="97" t="s">
        <v>344</v>
      </c>
      <c r="B733" s="104" t="str">
        <f t="shared" si="11"/>
        <v>P047022106721</v>
      </c>
      <c r="C733" s="101" t="s">
        <v>374</v>
      </c>
      <c r="D733" s="101" t="s">
        <v>6841</v>
      </c>
      <c r="E733" s="103">
        <v>34.56</v>
      </c>
      <c r="F733" s="101" t="s">
        <v>6816</v>
      </c>
      <c r="G733" s="101" t="s">
        <v>6817</v>
      </c>
      <c r="H733" s="101" t="s">
        <v>6802</v>
      </c>
      <c r="I733" s="101" t="s">
        <v>6803</v>
      </c>
      <c r="J733" s="128">
        <v>472600</v>
      </c>
      <c r="K733" s="101" t="s">
        <v>6333</v>
      </c>
      <c r="L733" s="102">
        <v>42736</v>
      </c>
      <c r="M733" s="102">
        <v>43830</v>
      </c>
      <c r="N733" s="101" t="s">
        <v>6333</v>
      </c>
      <c r="O733" s="101" t="s">
        <v>6358</v>
      </c>
    </row>
    <row r="734" spans="1:15" s="97" customFormat="1" x14ac:dyDescent="0.25">
      <c r="A734" s="97" t="s">
        <v>344</v>
      </c>
      <c r="B734" s="104" t="str">
        <f t="shared" si="11"/>
        <v>P047022107021</v>
      </c>
      <c r="C734" s="101" t="s">
        <v>374</v>
      </c>
      <c r="D734" s="101" t="s">
        <v>6841</v>
      </c>
      <c r="E734" s="103">
        <v>29.6</v>
      </c>
      <c r="F734" s="101" t="s">
        <v>5124</v>
      </c>
      <c r="G734" s="101" t="s">
        <v>5125</v>
      </c>
      <c r="H734" s="101" t="s">
        <v>6812</v>
      </c>
      <c r="I734" s="101" t="s">
        <v>6813</v>
      </c>
      <c r="J734" s="128"/>
      <c r="K734" s="101" t="s">
        <v>6332</v>
      </c>
      <c r="L734" s="102">
        <v>42736</v>
      </c>
      <c r="M734" s="102">
        <v>43830</v>
      </c>
      <c r="N734" s="101" t="s">
        <v>6333</v>
      </c>
      <c r="O734" s="101" t="s">
        <v>6358</v>
      </c>
    </row>
    <row r="735" spans="1:15" s="97" customFormat="1" x14ac:dyDescent="0.25">
      <c r="A735" s="97" t="s">
        <v>344</v>
      </c>
      <c r="B735" s="104" t="str">
        <f t="shared" si="11"/>
        <v>P047023100689</v>
      </c>
      <c r="C735" s="101" t="s">
        <v>6842</v>
      </c>
      <c r="D735" s="101" t="s">
        <v>6843</v>
      </c>
      <c r="E735" s="103">
        <v>52.75</v>
      </c>
      <c r="F735" s="101" t="s">
        <v>828</v>
      </c>
      <c r="G735" s="101" t="s">
        <v>829</v>
      </c>
      <c r="H735" s="101" t="s">
        <v>6386</v>
      </c>
      <c r="I735" s="101" t="s">
        <v>6387</v>
      </c>
      <c r="J735" s="128"/>
      <c r="K735" s="101" t="s">
        <v>6332</v>
      </c>
      <c r="L735" s="102">
        <v>42736</v>
      </c>
      <c r="M735" s="102">
        <v>43590</v>
      </c>
      <c r="N735" s="101" t="s">
        <v>6332</v>
      </c>
      <c r="O735" s="101" t="s">
        <v>6583</v>
      </c>
    </row>
    <row r="736" spans="1:15" s="97" customFormat="1" x14ac:dyDescent="0.25">
      <c r="A736" s="97" t="s">
        <v>344</v>
      </c>
      <c r="B736" s="104" t="str">
        <f t="shared" si="11"/>
        <v>P047023101406</v>
      </c>
      <c r="C736" s="101" t="s">
        <v>6842</v>
      </c>
      <c r="D736" s="101" t="s">
        <v>6843</v>
      </c>
      <c r="E736" s="103">
        <v>31.4</v>
      </c>
      <c r="F736" s="101" t="s">
        <v>1314</v>
      </c>
      <c r="G736" s="101" t="s">
        <v>1315</v>
      </c>
      <c r="H736" s="101" t="s">
        <v>6433</v>
      </c>
      <c r="I736" s="101" t="s">
        <v>6434</v>
      </c>
      <c r="J736" s="128"/>
      <c r="K736" s="101" t="s">
        <v>6332</v>
      </c>
      <c r="L736" s="102">
        <v>42736</v>
      </c>
      <c r="M736" s="102">
        <v>43590</v>
      </c>
      <c r="N736" s="101" t="s">
        <v>6332</v>
      </c>
      <c r="O736" s="101" t="s">
        <v>6583</v>
      </c>
    </row>
    <row r="737" spans="1:15" s="97" customFormat="1" x14ac:dyDescent="0.25">
      <c r="A737" s="97" t="s">
        <v>344</v>
      </c>
      <c r="B737" s="104" t="str">
        <f t="shared" si="11"/>
        <v>P047023101605</v>
      </c>
      <c r="C737" s="101" t="s">
        <v>6842</v>
      </c>
      <c r="D737" s="101" t="s">
        <v>6843</v>
      </c>
      <c r="E737" s="103">
        <v>60.04</v>
      </c>
      <c r="F737" s="101" t="s">
        <v>1478</v>
      </c>
      <c r="G737" s="101" t="s">
        <v>1479</v>
      </c>
      <c r="H737" s="101" t="s">
        <v>6802</v>
      </c>
      <c r="I737" s="101" t="s">
        <v>6803</v>
      </c>
      <c r="J737" s="128"/>
      <c r="K737" s="101" t="s">
        <v>6332</v>
      </c>
      <c r="L737" s="102">
        <v>42736</v>
      </c>
      <c r="M737" s="102">
        <v>43590</v>
      </c>
      <c r="N737" s="101" t="s">
        <v>6333</v>
      </c>
      <c r="O737" s="101" t="s">
        <v>6583</v>
      </c>
    </row>
    <row r="738" spans="1:15" s="97" customFormat="1" x14ac:dyDescent="0.25">
      <c r="A738" s="97" t="s">
        <v>344</v>
      </c>
      <c r="B738" s="104" t="str">
        <f t="shared" si="11"/>
        <v>P047023101608</v>
      </c>
      <c r="C738" s="101" t="s">
        <v>6842</v>
      </c>
      <c r="D738" s="101" t="s">
        <v>6843</v>
      </c>
      <c r="E738" s="103">
        <v>51.44</v>
      </c>
      <c r="F738" s="101" t="s">
        <v>1480</v>
      </c>
      <c r="G738" s="101" t="s">
        <v>1481</v>
      </c>
      <c r="H738" s="101" t="s">
        <v>6386</v>
      </c>
      <c r="I738" s="101" t="s">
        <v>6387</v>
      </c>
      <c r="J738" s="128"/>
      <c r="K738" s="101" t="s">
        <v>6332</v>
      </c>
      <c r="L738" s="102">
        <v>42736</v>
      </c>
      <c r="M738" s="102">
        <v>43590</v>
      </c>
      <c r="N738" s="101" t="s">
        <v>6332</v>
      </c>
      <c r="O738" s="101" t="s">
        <v>6583</v>
      </c>
    </row>
    <row r="739" spans="1:15" s="97" customFormat="1" x14ac:dyDescent="0.25">
      <c r="A739" s="97" t="s">
        <v>344</v>
      </c>
      <c r="B739" s="104" t="str">
        <f t="shared" si="11"/>
        <v>P047023103483</v>
      </c>
      <c r="C739" s="101" t="s">
        <v>6842</v>
      </c>
      <c r="D739" s="101" t="s">
        <v>6843</v>
      </c>
      <c r="E739" s="103">
        <v>60.38</v>
      </c>
      <c r="F739" s="101" t="s">
        <v>3004</v>
      </c>
      <c r="G739" s="101" t="s">
        <v>3005</v>
      </c>
      <c r="H739" s="101" t="s">
        <v>6386</v>
      </c>
      <c r="I739" s="101" t="s">
        <v>6387</v>
      </c>
      <c r="J739" s="128"/>
      <c r="K739" s="101" t="s">
        <v>6332</v>
      </c>
      <c r="L739" s="102">
        <v>42736</v>
      </c>
      <c r="M739" s="102">
        <v>43590</v>
      </c>
      <c r="N739" s="101" t="s">
        <v>6332</v>
      </c>
      <c r="O739" s="101" t="s">
        <v>6583</v>
      </c>
    </row>
    <row r="740" spans="1:15" s="97" customFormat="1" x14ac:dyDescent="0.25">
      <c r="A740" s="97" t="s">
        <v>344</v>
      </c>
      <c r="B740" s="104" t="str">
        <f t="shared" si="11"/>
        <v>P047023103767</v>
      </c>
      <c r="C740" s="101" t="s">
        <v>6842</v>
      </c>
      <c r="D740" s="101" t="s">
        <v>6843</v>
      </c>
      <c r="E740" s="103">
        <v>46.68</v>
      </c>
      <c r="F740" s="101" t="s">
        <v>3236</v>
      </c>
      <c r="G740" s="101" t="s">
        <v>3237</v>
      </c>
      <c r="H740" s="101" t="s">
        <v>6374</v>
      </c>
      <c r="I740" s="101" t="s">
        <v>6375</v>
      </c>
      <c r="J740" s="128"/>
      <c r="K740" s="101" t="s">
        <v>6332</v>
      </c>
      <c r="L740" s="102">
        <v>42736</v>
      </c>
      <c r="M740" s="102">
        <v>43590</v>
      </c>
      <c r="N740" s="101" t="s">
        <v>6332</v>
      </c>
      <c r="O740" s="101" t="s">
        <v>6583</v>
      </c>
    </row>
    <row r="741" spans="1:15" s="97" customFormat="1" x14ac:dyDescent="0.25">
      <c r="A741" s="97" t="s">
        <v>344</v>
      </c>
      <c r="B741" s="104" t="str">
        <f t="shared" si="11"/>
        <v>P047023104450</v>
      </c>
      <c r="C741" s="101" t="s">
        <v>6842</v>
      </c>
      <c r="D741" s="101" t="s">
        <v>6843</v>
      </c>
      <c r="E741" s="103">
        <v>28.08</v>
      </c>
      <c r="F741" s="101" t="s">
        <v>3796</v>
      </c>
      <c r="G741" s="101" t="s">
        <v>3797</v>
      </c>
      <c r="H741" s="101" t="s">
        <v>6433</v>
      </c>
      <c r="I741" s="101" t="s">
        <v>6434</v>
      </c>
      <c r="J741" s="128"/>
      <c r="K741" s="101" t="s">
        <v>6332</v>
      </c>
      <c r="L741" s="102">
        <v>42736</v>
      </c>
      <c r="M741" s="102">
        <v>43590</v>
      </c>
      <c r="N741" s="101" t="s">
        <v>6332</v>
      </c>
      <c r="O741" s="101" t="s">
        <v>6583</v>
      </c>
    </row>
    <row r="742" spans="1:15" s="97" customFormat="1" x14ac:dyDescent="0.25">
      <c r="A742" s="97" t="s">
        <v>344</v>
      </c>
      <c r="B742" s="104" t="str">
        <f t="shared" si="11"/>
        <v>P047023104817</v>
      </c>
      <c r="C742" s="101" t="s">
        <v>6842</v>
      </c>
      <c r="D742" s="101" t="s">
        <v>6843</v>
      </c>
      <c r="E742" s="103">
        <v>53.96</v>
      </c>
      <c r="F742" s="101" t="s">
        <v>4008</v>
      </c>
      <c r="G742" s="101" t="s">
        <v>4009</v>
      </c>
      <c r="H742" s="101" t="s">
        <v>6590</v>
      </c>
      <c r="I742" s="101" t="s">
        <v>6591</v>
      </c>
      <c r="J742" s="128"/>
      <c r="K742" s="101" t="s">
        <v>6332</v>
      </c>
      <c r="L742" s="102">
        <v>42736</v>
      </c>
      <c r="M742" s="102">
        <v>43590</v>
      </c>
      <c r="N742" s="101" t="s">
        <v>6333</v>
      </c>
      <c r="O742" s="101" t="s">
        <v>6583</v>
      </c>
    </row>
    <row r="743" spans="1:15" s="97" customFormat="1" x14ac:dyDescent="0.25">
      <c r="A743" s="97" t="s">
        <v>344</v>
      </c>
      <c r="B743" s="104" t="str">
        <f t="shared" si="11"/>
        <v>P047023106090</v>
      </c>
      <c r="C743" s="101" t="s">
        <v>6842</v>
      </c>
      <c r="D743" s="101" t="s">
        <v>6843</v>
      </c>
      <c r="E743" s="103">
        <v>27.07</v>
      </c>
      <c r="F743" s="101" t="s">
        <v>4608</v>
      </c>
      <c r="G743" s="101" t="s">
        <v>4609</v>
      </c>
      <c r="H743" s="101" t="s">
        <v>6433</v>
      </c>
      <c r="I743" s="101" t="s">
        <v>6434</v>
      </c>
      <c r="J743" s="128"/>
      <c r="K743" s="101" t="s">
        <v>6332</v>
      </c>
      <c r="L743" s="102">
        <v>43192</v>
      </c>
      <c r="M743" s="102">
        <v>43590</v>
      </c>
      <c r="N743" s="101" t="s">
        <v>6332</v>
      </c>
      <c r="O743" s="101" t="s">
        <v>6583</v>
      </c>
    </row>
    <row r="744" spans="1:15" s="97" customFormat="1" x14ac:dyDescent="0.25">
      <c r="A744" s="97" t="s">
        <v>344</v>
      </c>
      <c r="B744" s="104" t="str">
        <f t="shared" si="11"/>
        <v>P047023106440</v>
      </c>
      <c r="C744" s="101" t="s">
        <v>6842</v>
      </c>
      <c r="D744" s="101" t="s">
        <v>6843</v>
      </c>
      <c r="E744" s="103">
        <v>46.01</v>
      </c>
      <c r="F744" s="101" t="s">
        <v>4800</v>
      </c>
      <c r="G744" s="101" t="s">
        <v>4801</v>
      </c>
      <c r="H744" s="101" t="s">
        <v>6374</v>
      </c>
      <c r="I744" s="101" t="s">
        <v>6375</v>
      </c>
      <c r="J744" s="128"/>
      <c r="K744" s="101" t="s">
        <v>6332</v>
      </c>
      <c r="L744" s="102">
        <v>42736</v>
      </c>
      <c r="M744" s="102">
        <v>43590</v>
      </c>
      <c r="N744" s="101" t="s">
        <v>6332</v>
      </c>
      <c r="O744" s="101" t="s">
        <v>6583</v>
      </c>
    </row>
    <row r="745" spans="1:15" s="97" customFormat="1" x14ac:dyDescent="0.25">
      <c r="A745" s="97" t="s">
        <v>344</v>
      </c>
      <c r="B745" s="104" t="str">
        <f t="shared" si="11"/>
        <v>P047023107021</v>
      </c>
      <c r="C745" s="101" t="s">
        <v>6842</v>
      </c>
      <c r="D745" s="101" t="s">
        <v>6843</v>
      </c>
      <c r="E745" s="103">
        <v>29.6</v>
      </c>
      <c r="F745" s="101" t="s">
        <v>5124</v>
      </c>
      <c r="G745" s="101" t="s">
        <v>5125</v>
      </c>
      <c r="H745" s="101" t="s">
        <v>6812</v>
      </c>
      <c r="I745" s="101" t="s">
        <v>6813</v>
      </c>
      <c r="J745" s="128"/>
      <c r="K745" s="101" t="s">
        <v>6332</v>
      </c>
      <c r="L745" s="102">
        <v>43191</v>
      </c>
      <c r="M745" s="102">
        <v>43590</v>
      </c>
      <c r="N745" s="101" t="s">
        <v>6333</v>
      </c>
      <c r="O745" s="101" t="s">
        <v>6583</v>
      </c>
    </row>
    <row r="746" spans="1:15" s="97" customFormat="1" x14ac:dyDescent="0.25">
      <c r="A746" s="97" t="s">
        <v>344</v>
      </c>
      <c r="B746" s="104" t="str">
        <f t="shared" si="11"/>
        <v>P047023400010679</v>
      </c>
      <c r="C746" s="101" t="s">
        <v>6842</v>
      </c>
      <c r="D746" s="101" t="s">
        <v>6843</v>
      </c>
      <c r="E746" s="103">
        <v>83.55</v>
      </c>
      <c r="F746" s="101" t="s">
        <v>6111</v>
      </c>
      <c r="G746" s="101" t="s">
        <v>6112</v>
      </c>
      <c r="H746" s="101" t="s">
        <v>6590</v>
      </c>
      <c r="I746" s="101" t="s">
        <v>6591</v>
      </c>
      <c r="J746" s="128"/>
      <c r="K746" s="101" t="s">
        <v>6332</v>
      </c>
      <c r="L746" s="102">
        <v>43344</v>
      </c>
      <c r="M746" s="102">
        <v>43590</v>
      </c>
      <c r="N746" s="101" t="s">
        <v>6333</v>
      </c>
      <c r="O746" s="101" t="s">
        <v>6583</v>
      </c>
    </row>
    <row r="747" spans="1:15" s="97" customFormat="1" x14ac:dyDescent="0.25">
      <c r="A747" s="97" t="s">
        <v>344</v>
      </c>
      <c r="B747" s="104" t="str">
        <f t="shared" si="11"/>
        <v>P047024103767</v>
      </c>
      <c r="C747" s="101" t="s">
        <v>6844</v>
      </c>
      <c r="D747" s="101" t="s">
        <v>6845</v>
      </c>
      <c r="E747" s="103">
        <v>46.68</v>
      </c>
      <c r="F747" s="101" t="s">
        <v>3236</v>
      </c>
      <c r="G747" s="101" t="s">
        <v>3237</v>
      </c>
      <c r="H747" s="101" t="s">
        <v>6374</v>
      </c>
      <c r="I747" s="101" t="s">
        <v>6375</v>
      </c>
      <c r="J747" s="128">
        <v>478710</v>
      </c>
      <c r="K747" s="101" t="s">
        <v>6333</v>
      </c>
      <c r="L747" s="102">
        <v>42370</v>
      </c>
      <c r="M747" s="102">
        <v>43527</v>
      </c>
      <c r="N747" s="101" t="s">
        <v>6332</v>
      </c>
      <c r="O747" s="101" t="s">
        <v>391</v>
      </c>
    </row>
    <row r="748" spans="1:15" s="97" customFormat="1" x14ac:dyDescent="0.25">
      <c r="A748" s="97" t="s">
        <v>344</v>
      </c>
      <c r="B748" s="104" t="str">
        <f t="shared" si="11"/>
        <v>P047024106284</v>
      </c>
      <c r="C748" s="101" t="s">
        <v>6844</v>
      </c>
      <c r="D748" s="101" t="s">
        <v>6845</v>
      </c>
      <c r="E748" s="103">
        <v>25.22</v>
      </c>
      <c r="F748" s="101" t="s">
        <v>6814</v>
      </c>
      <c r="G748" s="101" t="s">
        <v>6815</v>
      </c>
      <c r="H748" s="101" t="s">
        <v>6590</v>
      </c>
      <c r="I748" s="101" t="s">
        <v>6591</v>
      </c>
      <c r="J748" s="128">
        <v>478710</v>
      </c>
      <c r="K748" s="101" t="s">
        <v>6333</v>
      </c>
      <c r="L748" s="102">
        <v>42370</v>
      </c>
      <c r="M748" s="102">
        <v>43478</v>
      </c>
      <c r="N748" s="101" t="s">
        <v>6333</v>
      </c>
      <c r="O748" s="101" t="s">
        <v>391</v>
      </c>
    </row>
    <row r="749" spans="1:15" s="97" customFormat="1" x14ac:dyDescent="0.25">
      <c r="A749" s="97" t="s">
        <v>344</v>
      </c>
      <c r="B749" s="104" t="str">
        <f t="shared" si="11"/>
        <v>P047025100319</v>
      </c>
      <c r="C749" s="101" t="s">
        <v>6846</v>
      </c>
      <c r="D749" s="101" t="s">
        <v>6847</v>
      </c>
      <c r="E749" s="103">
        <v>61.39</v>
      </c>
      <c r="F749" s="101" t="s">
        <v>562</v>
      </c>
      <c r="G749" s="101" t="s">
        <v>563</v>
      </c>
      <c r="H749" s="101" t="s">
        <v>6421</v>
      </c>
      <c r="I749" s="101" t="s">
        <v>6422</v>
      </c>
      <c r="J749" s="128">
        <v>472400</v>
      </c>
      <c r="K749" s="101" t="s">
        <v>6333</v>
      </c>
      <c r="L749" s="102">
        <v>42675</v>
      </c>
      <c r="M749" s="102">
        <v>43769</v>
      </c>
      <c r="N749" s="101" t="s">
        <v>6332</v>
      </c>
      <c r="O749" s="101" t="s">
        <v>391</v>
      </c>
    </row>
    <row r="750" spans="1:15" s="97" customFormat="1" x14ac:dyDescent="0.25">
      <c r="A750" s="97" t="s">
        <v>344</v>
      </c>
      <c r="B750" s="104" t="str">
        <f t="shared" si="11"/>
        <v>P047025100595</v>
      </c>
      <c r="C750" s="101" t="s">
        <v>6846</v>
      </c>
      <c r="D750" s="101" t="s">
        <v>6847</v>
      </c>
      <c r="E750" s="103">
        <v>53.67</v>
      </c>
      <c r="F750" s="101" t="s">
        <v>760</v>
      </c>
      <c r="G750" s="101" t="s">
        <v>761</v>
      </c>
      <c r="H750" s="101" t="s">
        <v>6421</v>
      </c>
      <c r="I750" s="101" t="s">
        <v>6422</v>
      </c>
      <c r="J750" s="128">
        <v>478810</v>
      </c>
      <c r="K750" s="101" t="s">
        <v>6333</v>
      </c>
      <c r="L750" s="102">
        <v>42675</v>
      </c>
      <c r="M750" s="102">
        <v>43769</v>
      </c>
      <c r="N750" s="101" t="s">
        <v>6332</v>
      </c>
      <c r="O750" s="101" t="s">
        <v>391</v>
      </c>
    </row>
    <row r="751" spans="1:15" s="97" customFormat="1" x14ac:dyDescent="0.25">
      <c r="A751" s="97" t="s">
        <v>344</v>
      </c>
      <c r="B751" s="104" t="str">
        <f t="shared" si="11"/>
        <v>P047025100864</v>
      </c>
      <c r="C751" s="101" t="s">
        <v>6846</v>
      </c>
      <c r="D751" s="101" t="s">
        <v>6847</v>
      </c>
      <c r="E751" s="103">
        <v>53.13</v>
      </c>
      <c r="F751" s="101" t="s">
        <v>940</v>
      </c>
      <c r="G751" s="101" t="s">
        <v>941</v>
      </c>
      <c r="H751" s="101" t="s">
        <v>6802</v>
      </c>
      <c r="I751" s="101" t="s">
        <v>6803</v>
      </c>
      <c r="J751" s="128">
        <v>472610</v>
      </c>
      <c r="K751" s="101" t="s">
        <v>6333</v>
      </c>
      <c r="L751" s="102">
        <v>43466</v>
      </c>
      <c r="M751" s="102">
        <v>43769</v>
      </c>
      <c r="N751" s="101" t="s">
        <v>6333</v>
      </c>
      <c r="O751" s="101" t="s">
        <v>391</v>
      </c>
    </row>
    <row r="752" spans="1:15" s="97" customFormat="1" x14ac:dyDescent="0.25">
      <c r="A752" s="97" t="s">
        <v>344</v>
      </c>
      <c r="B752" s="104" t="str">
        <f t="shared" si="11"/>
        <v>P047025100939</v>
      </c>
      <c r="C752" s="101" t="s">
        <v>6846</v>
      </c>
      <c r="D752" s="101" t="s">
        <v>6847</v>
      </c>
      <c r="E752" s="103">
        <v>63.61</v>
      </c>
      <c r="F752" s="101" t="s">
        <v>1000</v>
      </c>
      <c r="G752" s="101" t="s">
        <v>1001</v>
      </c>
      <c r="H752" s="101" t="s">
        <v>6417</v>
      </c>
      <c r="I752" s="101" t="s">
        <v>6418</v>
      </c>
      <c r="J752" s="128"/>
      <c r="K752" s="101" t="s">
        <v>6332</v>
      </c>
      <c r="L752" s="102">
        <v>42675</v>
      </c>
      <c r="M752" s="102">
        <v>43769</v>
      </c>
      <c r="N752" s="101" t="s">
        <v>6332</v>
      </c>
      <c r="O752" s="101" t="s">
        <v>391</v>
      </c>
    </row>
    <row r="753" spans="1:15" s="97" customFormat="1" x14ac:dyDescent="0.25">
      <c r="A753" s="97" t="s">
        <v>344</v>
      </c>
      <c r="B753" s="104" t="str">
        <f t="shared" si="11"/>
        <v>P047025101406</v>
      </c>
      <c r="C753" s="101" t="s">
        <v>6846</v>
      </c>
      <c r="D753" s="101" t="s">
        <v>6847</v>
      </c>
      <c r="E753" s="103">
        <v>31.4</v>
      </c>
      <c r="F753" s="101" t="s">
        <v>1314</v>
      </c>
      <c r="G753" s="101" t="s">
        <v>1315</v>
      </c>
      <c r="H753" s="101" t="s">
        <v>6433</v>
      </c>
      <c r="I753" s="101" t="s">
        <v>6434</v>
      </c>
      <c r="J753" s="128">
        <v>472610</v>
      </c>
      <c r="K753" s="101" t="s">
        <v>6333</v>
      </c>
      <c r="L753" s="102">
        <v>43344</v>
      </c>
      <c r="M753" s="102">
        <v>43769</v>
      </c>
      <c r="N753" s="101" t="s">
        <v>6332</v>
      </c>
      <c r="O753" s="101" t="s">
        <v>391</v>
      </c>
    </row>
    <row r="754" spans="1:15" s="97" customFormat="1" x14ac:dyDescent="0.25">
      <c r="A754" s="97" t="s">
        <v>344</v>
      </c>
      <c r="B754" s="104" t="str">
        <f t="shared" si="11"/>
        <v>P047025101605</v>
      </c>
      <c r="C754" s="101" t="s">
        <v>6846</v>
      </c>
      <c r="D754" s="101" t="s">
        <v>6847</v>
      </c>
      <c r="E754" s="103">
        <v>60.04</v>
      </c>
      <c r="F754" s="101" t="s">
        <v>1478</v>
      </c>
      <c r="G754" s="101" t="s">
        <v>1479</v>
      </c>
      <c r="H754" s="101" t="s">
        <v>6802</v>
      </c>
      <c r="I754" s="101" t="s">
        <v>6803</v>
      </c>
      <c r="J754" s="128"/>
      <c r="K754" s="101" t="s">
        <v>6332</v>
      </c>
      <c r="L754" s="102">
        <v>42675</v>
      </c>
      <c r="M754" s="102">
        <v>43769</v>
      </c>
      <c r="N754" s="101" t="s">
        <v>6333</v>
      </c>
      <c r="O754" s="101" t="s">
        <v>391</v>
      </c>
    </row>
    <row r="755" spans="1:15" s="97" customFormat="1" x14ac:dyDescent="0.25">
      <c r="A755" s="97" t="s">
        <v>344</v>
      </c>
      <c r="B755" s="104" t="str">
        <f t="shared" si="11"/>
        <v>P047025101636</v>
      </c>
      <c r="C755" s="101" t="s">
        <v>6846</v>
      </c>
      <c r="D755" s="101" t="s">
        <v>6847</v>
      </c>
      <c r="E755" s="103">
        <v>61.04</v>
      </c>
      <c r="F755" s="101" t="s">
        <v>1506</v>
      </c>
      <c r="G755" s="101" t="s">
        <v>1507</v>
      </c>
      <c r="H755" s="101" t="s">
        <v>6590</v>
      </c>
      <c r="I755" s="101" t="s">
        <v>6591</v>
      </c>
      <c r="J755" s="128"/>
      <c r="K755" s="101" t="s">
        <v>6332</v>
      </c>
      <c r="L755" s="102">
        <v>43556</v>
      </c>
      <c r="M755" s="102">
        <v>43769</v>
      </c>
      <c r="N755" s="101" t="s">
        <v>6333</v>
      </c>
      <c r="O755" s="101" t="s">
        <v>391</v>
      </c>
    </row>
    <row r="756" spans="1:15" s="97" customFormat="1" x14ac:dyDescent="0.25">
      <c r="A756" s="97" t="s">
        <v>344</v>
      </c>
      <c r="B756" s="104" t="str">
        <f t="shared" si="11"/>
        <v>P047025102476</v>
      </c>
      <c r="C756" s="101" t="s">
        <v>6846</v>
      </c>
      <c r="D756" s="101" t="s">
        <v>6847</v>
      </c>
      <c r="E756" s="103">
        <v>53.84</v>
      </c>
      <c r="F756" s="101" t="s">
        <v>2152</v>
      </c>
      <c r="G756" s="101" t="s">
        <v>2153</v>
      </c>
      <c r="H756" s="101" t="s">
        <v>6330</v>
      </c>
      <c r="I756" s="101" t="s">
        <v>6331</v>
      </c>
      <c r="J756" s="128">
        <v>472610</v>
      </c>
      <c r="K756" s="101" t="s">
        <v>6333</v>
      </c>
      <c r="L756" s="102">
        <v>43344</v>
      </c>
      <c r="M756" s="102">
        <v>43769</v>
      </c>
      <c r="N756" s="101" t="s">
        <v>6332</v>
      </c>
      <c r="O756" s="101" t="s">
        <v>391</v>
      </c>
    </row>
    <row r="757" spans="1:15" s="97" customFormat="1" x14ac:dyDescent="0.25">
      <c r="A757" s="97" t="s">
        <v>344</v>
      </c>
      <c r="B757" s="104" t="str">
        <f t="shared" si="11"/>
        <v>P047025102563</v>
      </c>
      <c r="C757" s="101" t="s">
        <v>6846</v>
      </c>
      <c r="D757" s="101" t="s">
        <v>6847</v>
      </c>
      <c r="E757" s="103">
        <v>62.14</v>
      </c>
      <c r="F757" s="101" t="s">
        <v>2210</v>
      </c>
      <c r="G757" s="101" t="s">
        <v>2211</v>
      </c>
      <c r="H757" s="101" t="s">
        <v>6417</v>
      </c>
      <c r="I757" s="101" t="s">
        <v>6418</v>
      </c>
      <c r="J757" s="128">
        <v>472400</v>
      </c>
      <c r="K757" s="101" t="s">
        <v>6333</v>
      </c>
      <c r="L757" s="102">
        <v>42675</v>
      </c>
      <c r="M757" s="102">
        <v>43769</v>
      </c>
      <c r="N757" s="101" t="s">
        <v>6332</v>
      </c>
      <c r="O757" s="101" t="s">
        <v>391</v>
      </c>
    </row>
    <row r="758" spans="1:15" s="97" customFormat="1" x14ac:dyDescent="0.25">
      <c r="A758" s="97" t="s">
        <v>344</v>
      </c>
      <c r="B758" s="104" t="str">
        <f t="shared" si="11"/>
        <v>P047025102937</v>
      </c>
      <c r="C758" s="101" t="s">
        <v>6846</v>
      </c>
      <c r="D758" s="101" t="s">
        <v>6847</v>
      </c>
      <c r="E758" s="103">
        <v>62.16</v>
      </c>
      <c r="F758" s="101" t="s">
        <v>2486</v>
      </c>
      <c r="G758" s="101" t="s">
        <v>2487</v>
      </c>
      <c r="H758" s="101" t="s">
        <v>6417</v>
      </c>
      <c r="I758" s="101" t="s">
        <v>6418</v>
      </c>
      <c r="J758" s="128">
        <v>472400</v>
      </c>
      <c r="K758" s="101" t="s">
        <v>6333</v>
      </c>
      <c r="L758" s="102">
        <v>43160</v>
      </c>
      <c r="M758" s="102">
        <v>43739</v>
      </c>
      <c r="N758" s="101" t="s">
        <v>6332</v>
      </c>
      <c r="O758" s="101" t="s">
        <v>391</v>
      </c>
    </row>
    <row r="759" spans="1:15" s="97" customFormat="1" x14ac:dyDescent="0.25">
      <c r="A759" s="97" t="s">
        <v>344</v>
      </c>
      <c r="B759" s="104" t="str">
        <f t="shared" si="11"/>
        <v>P047025102951</v>
      </c>
      <c r="C759" s="101" t="s">
        <v>6846</v>
      </c>
      <c r="D759" s="101" t="s">
        <v>6847</v>
      </c>
      <c r="E759" s="103">
        <v>54.41</v>
      </c>
      <c r="F759" s="101" t="s">
        <v>2508</v>
      </c>
      <c r="G759" s="101" t="s">
        <v>2509</v>
      </c>
      <c r="H759" s="101" t="s">
        <v>6421</v>
      </c>
      <c r="I759" s="101" t="s">
        <v>6422</v>
      </c>
      <c r="J759" s="128"/>
      <c r="K759" s="101" t="s">
        <v>6332</v>
      </c>
      <c r="L759" s="102">
        <v>43160</v>
      </c>
      <c r="M759" s="102">
        <v>43739</v>
      </c>
      <c r="N759" s="101" t="s">
        <v>6332</v>
      </c>
      <c r="O759" s="101" t="s">
        <v>391</v>
      </c>
    </row>
    <row r="760" spans="1:15" s="97" customFormat="1" x14ac:dyDescent="0.25">
      <c r="A760" s="97" t="s">
        <v>344</v>
      </c>
      <c r="B760" s="104" t="str">
        <f t="shared" si="11"/>
        <v>P047025102983</v>
      </c>
      <c r="C760" s="101" t="s">
        <v>6846</v>
      </c>
      <c r="D760" s="101" t="s">
        <v>6847</v>
      </c>
      <c r="E760" s="103">
        <v>48.63</v>
      </c>
      <c r="F760" s="101" t="s">
        <v>2538</v>
      </c>
      <c r="G760" s="101" t="s">
        <v>2539</v>
      </c>
      <c r="H760" s="101" t="s">
        <v>6390</v>
      </c>
      <c r="I760" s="101" t="s">
        <v>6391</v>
      </c>
      <c r="J760" s="128">
        <v>472400</v>
      </c>
      <c r="K760" s="101" t="s">
        <v>6333</v>
      </c>
      <c r="L760" s="102">
        <v>43160</v>
      </c>
      <c r="M760" s="102">
        <v>43739</v>
      </c>
      <c r="N760" s="101" t="s">
        <v>6332</v>
      </c>
      <c r="O760" s="101" t="s">
        <v>391</v>
      </c>
    </row>
    <row r="761" spans="1:15" s="97" customFormat="1" x14ac:dyDescent="0.25">
      <c r="A761" s="97" t="s">
        <v>344</v>
      </c>
      <c r="B761" s="104" t="str">
        <f t="shared" si="11"/>
        <v>P047025102992</v>
      </c>
      <c r="C761" s="101" t="s">
        <v>6846</v>
      </c>
      <c r="D761" s="101" t="s">
        <v>6847</v>
      </c>
      <c r="E761" s="103">
        <v>59.2</v>
      </c>
      <c r="F761" s="101" t="s">
        <v>2548</v>
      </c>
      <c r="G761" s="101" t="s">
        <v>2549</v>
      </c>
      <c r="H761" s="101" t="s">
        <v>6349</v>
      </c>
      <c r="I761" s="101" t="s">
        <v>6350</v>
      </c>
      <c r="J761" s="128">
        <v>478910</v>
      </c>
      <c r="K761" s="101" t="s">
        <v>6333</v>
      </c>
      <c r="L761" s="102">
        <v>43160</v>
      </c>
      <c r="M761" s="102">
        <v>43739</v>
      </c>
      <c r="N761" s="101" t="s">
        <v>6332</v>
      </c>
      <c r="O761" s="101" t="s">
        <v>391</v>
      </c>
    </row>
    <row r="762" spans="1:15" s="97" customFormat="1" x14ac:dyDescent="0.25">
      <c r="A762" s="97" t="s">
        <v>344</v>
      </c>
      <c r="B762" s="104" t="str">
        <f t="shared" si="11"/>
        <v>P047025103306</v>
      </c>
      <c r="C762" s="101" t="s">
        <v>6846</v>
      </c>
      <c r="D762" s="101" t="s">
        <v>6847</v>
      </c>
      <c r="E762" s="103">
        <v>37.770000000000003</v>
      </c>
      <c r="F762" s="101" t="s">
        <v>6806</v>
      </c>
      <c r="G762" s="101" t="s">
        <v>6807</v>
      </c>
      <c r="H762" s="101" t="s">
        <v>6804</v>
      </c>
      <c r="I762" s="101" t="s">
        <v>6805</v>
      </c>
      <c r="J762" s="128"/>
      <c r="K762" s="101" t="s">
        <v>6332</v>
      </c>
      <c r="L762" s="102">
        <v>42675</v>
      </c>
      <c r="M762" s="102">
        <v>43499</v>
      </c>
      <c r="N762" s="101" t="s">
        <v>6333</v>
      </c>
      <c r="O762" s="101" t="s">
        <v>391</v>
      </c>
    </row>
    <row r="763" spans="1:15" s="97" customFormat="1" x14ac:dyDescent="0.25">
      <c r="A763" s="97" t="s">
        <v>344</v>
      </c>
      <c r="B763" s="104" t="str">
        <f t="shared" si="11"/>
        <v>P047025103345</v>
      </c>
      <c r="C763" s="101" t="s">
        <v>6846</v>
      </c>
      <c r="D763" s="101" t="s">
        <v>6847</v>
      </c>
      <c r="E763" s="103">
        <v>54.37</v>
      </c>
      <c r="F763" s="101" t="s">
        <v>2898</v>
      </c>
      <c r="G763" s="101" t="s">
        <v>2899</v>
      </c>
      <c r="H763" s="101" t="s">
        <v>6417</v>
      </c>
      <c r="I763" s="101" t="s">
        <v>6418</v>
      </c>
      <c r="J763" s="128">
        <v>472400</v>
      </c>
      <c r="K763" s="101" t="s">
        <v>6333</v>
      </c>
      <c r="L763" s="102">
        <v>43160</v>
      </c>
      <c r="M763" s="102">
        <v>43739</v>
      </c>
      <c r="N763" s="101" t="s">
        <v>6332</v>
      </c>
      <c r="O763" s="101" t="s">
        <v>391</v>
      </c>
    </row>
    <row r="764" spans="1:15" s="97" customFormat="1" x14ac:dyDescent="0.25">
      <c r="A764" s="97" t="s">
        <v>344</v>
      </c>
      <c r="B764" s="104" t="str">
        <f t="shared" si="11"/>
        <v>P047025103483</v>
      </c>
      <c r="C764" s="101" t="s">
        <v>6846</v>
      </c>
      <c r="D764" s="101" t="s">
        <v>6847</v>
      </c>
      <c r="E764" s="103">
        <v>60.38</v>
      </c>
      <c r="F764" s="101" t="s">
        <v>3004</v>
      </c>
      <c r="G764" s="101" t="s">
        <v>3005</v>
      </c>
      <c r="H764" s="101" t="s">
        <v>6386</v>
      </c>
      <c r="I764" s="101" t="s">
        <v>6387</v>
      </c>
      <c r="J764" s="128">
        <v>472610</v>
      </c>
      <c r="K764" s="101" t="s">
        <v>6333</v>
      </c>
      <c r="L764" s="102">
        <v>43466</v>
      </c>
      <c r="M764" s="102">
        <v>43769</v>
      </c>
      <c r="N764" s="101" t="s">
        <v>6332</v>
      </c>
      <c r="O764" s="101" t="s">
        <v>391</v>
      </c>
    </row>
    <row r="765" spans="1:15" s="97" customFormat="1" x14ac:dyDescent="0.25">
      <c r="A765" s="97" t="s">
        <v>344</v>
      </c>
      <c r="B765" s="104" t="str">
        <f t="shared" si="11"/>
        <v>P047025103493</v>
      </c>
      <c r="C765" s="101" t="s">
        <v>6846</v>
      </c>
      <c r="D765" s="101" t="s">
        <v>6847</v>
      </c>
      <c r="E765" s="103">
        <v>45.07</v>
      </c>
      <c r="F765" s="101" t="s">
        <v>6413</v>
      </c>
      <c r="G765" s="101" t="s">
        <v>6414</v>
      </c>
      <c r="H765" s="101" t="s">
        <v>6415</v>
      </c>
      <c r="I765" s="101" t="s">
        <v>6416</v>
      </c>
      <c r="J765" s="128">
        <v>472400</v>
      </c>
      <c r="K765" s="101" t="s">
        <v>6333</v>
      </c>
      <c r="L765" s="102">
        <v>43346</v>
      </c>
      <c r="M765" s="102">
        <v>43646</v>
      </c>
      <c r="N765" s="101" t="s">
        <v>6332</v>
      </c>
      <c r="O765" s="101" t="s">
        <v>391</v>
      </c>
    </row>
    <row r="766" spans="1:15" s="97" customFormat="1" x14ac:dyDescent="0.25">
      <c r="A766" s="97" t="s">
        <v>344</v>
      </c>
      <c r="B766" s="104" t="str">
        <f t="shared" si="11"/>
        <v>P047025103513</v>
      </c>
      <c r="C766" s="101" t="s">
        <v>6846</v>
      </c>
      <c r="D766" s="101" t="s">
        <v>6847</v>
      </c>
      <c r="E766" s="103">
        <v>69.83</v>
      </c>
      <c r="F766" s="101" t="s">
        <v>3036</v>
      </c>
      <c r="G766" s="101" t="s">
        <v>3037</v>
      </c>
      <c r="H766" s="101" t="s">
        <v>6808</v>
      </c>
      <c r="I766" s="101" t="s">
        <v>6809</v>
      </c>
      <c r="J766" s="128"/>
      <c r="K766" s="101" t="s">
        <v>6332</v>
      </c>
      <c r="L766" s="102">
        <v>42675</v>
      </c>
      <c r="M766" s="102">
        <v>43769</v>
      </c>
      <c r="N766" s="101" t="s">
        <v>6333</v>
      </c>
      <c r="O766" s="101" t="s">
        <v>391</v>
      </c>
    </row>
    <row r="767" spans="1:15" s="97" customFormat="1" x14ac:dyDescent="0.25">
      <c r="A767" s="97" t="s">
        <v>344</v>
      </c>
      <c r="B767" s="104" t="str">
        <f t="shared" si="11"/>
        <v>P047025103642</v>
      </c>
      <c r="C767" s="101" t="s">
        <v>6846</v>
      </c>
      <c r="D767" s="101" t="s">
        <v>6847</v>
      </c>
      <c r="E767" s="103">
        <v>56.73</v>
      </c>
      <c r="F767" s="101" t="s">
        <v>3142</v>
      </c>
      <c r="G767" s="101" t="s">
        <v>3143</v>
      </c>
      <c r="H767" s="101" t="s">
        <v>6517</v>
      </c>
      <c r="I767" s="101" t="s">
        <v>6518</v>
      </c>
      <c r="J767" s="128">
        <v>472400</v>
      </c>
      <c r="K767" s="101" t="s">
        <v>6333</v>
      </c>
      <c r="L767" s="102">
        <v>43143</v>
      </c>
      <c r="M767" s="102">
        <v>43769</v>
      </c>
      <c r="N767" s="101" t="s">
        <v>6332</v>
      </c>
      <c r="O767" s="101" t="s">
        <v>391</v>
      </c>
    </row>
    <row r="768" spans="1:15" s="97" customFormat="1" x14ac:dyDescent="0.25">
      <c r="A768" s="97" t="s">
        <v>344</v>
      </c>
      <c r="B768" s="104" t="str">
        <f t="shared" si="11"/>
        <v>P047025103671</v>
      </c>
      <c r="C768" s="101" t="s">
        <v>6846</v>
      </c>
      <c r="D768" s="101" t="s">
        <v>6847</v>
      </c>
      <c r="E768" s="103">
        <v>60.42</v>
      </c>
      <c r="F768" s="101" t="s">
        <v>3166</v>
      </c>
      <c r="G768" s="101" t="s">
        <v>3167</v>
      </c>
      <c r="H768" s="101" t="s">
        <v>6351</v>
      </c>
      <c r="I768" s="101" t="s">
        <v>6352</v>
      </c>
      <c r="J768" s="128">
        <v>478910</v>
      </c>
      <c r="K768" s="101" t="s">
        <v>6333</v>
      </c>
      <c r="L768" s="102">
        <v>43160</v>
      </c>
      <c r="M768" s="102">
        <v>43739</v>
      </c>
      <c r="N768" s="101" t="s">
        <v>6332</v>
      </c>
      <c r="O768" s="101" t="s">
        <v>391</v>
      </c>
    </row>
    <row r="769" spans="1:15" s="97" customFormat="1" x14ac:dyDescent="0.25">
      <c r="A769" s="97" t="s">
        <v>344</v>
      </c>
      <c r="B769" s="104" t="str">
        <f t="shared" si="11"/>
        <v>P047025103767</v>
      </c>
      <c r="C769" s="101" t="s">
        <v>6846</v>
      </c>
      <c r="D769" s="101" t="s">
        <v>6847</v>
      </c>
      <c r="E769" s="103">
        <v>46.68</v>
      </c>
      <c r="F769" s="101" t="s">
        <v>3236</v>
      </c>
      <c r="G769" s="101" t="s">
        <v>3237</v>
      </c>
      <c r="H769" s="101" t="s">
        <v>6374</v>
      </c>
      <c r="I769" s="101" t="s">
        <v>6375</v>
      </c>
      <c r="J769" s="128">
        <v>472100</v>
      </c>
      <c r="K769" s="101" t="s">
        <v>6333</v>
      </c>
      <c r="L769" s="102">
        <v>42675</v>
      </c>
      <c r="M769" s="102">
        <v>43769</v>
      </c>
      <c r="N769" s="101" t="s">
        <v>6332</v>
      </c>
      <c r="O769" s="101" t="s">
        <v>391</v>
      </c>
    </row>
    <row r="770" spans="1:15" s="97" customFormat="1" x14ac:dyDescent="0.25">
      <c r="A770" s="97" t="s">
        <v>344</v>
      </c>
      <c r="B770" s="104" t="str">
        <f t="shared" si="11"/>
        <v>P047025104046</v>
      </c>
      <c r="C770" s="101" t="s">
        <v>6846</v>
      </c>
      <c r="D770" s="101" t="s">
        <v>6847</v>
      </c>
      <c r="E770" s="103">
        <v>53.33</v>
      </c>
      <c r="F770" s="101" t="s">
        <v>3430</v>
      </c>
      <c r="G770" s="101" t="s">
        <v>3431</v>
      </c>
      <c r="H770" s="101" t="s">
        <v>6488</v>
      </c>
      <c r="I770" s="101" t="s">
        <v>6489</v>
      </c>
      <c r="J770" s="128">
        <v>472610</v>
      </c>
      <c r="K770" s="101" t="s">
        <v>6333</v>
      </c>
      <c r="L770" s="102">
        <v>43466</v>
      </c>
      <c r="M770" s="102">
        <v>43769</v>
      </c>
      <c r="N770" s="101" t="s">
        <v>6332</v>
      </c>
      <c r="O770" s="101" t="s">
        <v>391</v>
      </c>
    </row>
    <row r="771" spans="1:15" s="97" customFormat="1" x14ac:dyDescent="0.25">
      <c r="A771" s="97" t="s">
        <v>344</v>
      </c>
      <c r="B771" s="104" t="str">
        <f t="shared" si="11"/>
        <v>P047025104070</v>
      </c>
      <c r="C771" s="101" t="s">
        <v>6846</v>
      </c>
      <c r="D771" s="101" t="s">
        <v>6847</v>
      </c>
      <c r="E771" s="103">
        <v>37.799999999999997</v>
      </c>
      <c r="F771" s="101" t="s">
        <v>3450</v>
      </c>
      <c r="G771" s="101" t="s">
        <v>3451</v>
      </c>
      <c r="H771" s="101" t="s">
        <v>6804</v>
      </c>
      <c r="I771" s="101" t="s">
        <v>6805</v>
      </c>
      <c r="J771" s="128"/>
      <c r="K771" s="101" t="s">
        <v>6332</v>
      </c>
      <c r="L771" s="102">
        <v>43171</v>
      </c>
      <c r="M771" s="102">
        <v>43769</v>
      </c>
      <c r="N771" s="101" t="s">
        <v>6333</v>
      </c>
      <c r="O771" s="101" t="s">
        <v>391</v>
      </c>
    </row>
    <row r="772" spans="1:15" s="97" customFormat="1" x14ac:dyDescent="0.25">
      <c r="A772" s="97" t="s">
        <v>344</v>
      </c>
      <c r="B772" s="104" t="str">
        <f t="shared" si="11"/>
        <v>P047025104325</v>
      </c>
      <c r="C772" s="101" t="s">
        <v>6846</v>
      </c>
      <c r="D772" s="101" t="s">
        <v>6847</v>
      </c>
      <c r="E772" s="103">
        <v>33.61</v>
      </c>
      <c r="F772" s="101" t="s">
        <v>3672</v>
      </c>
      <c r="G772" s="101" t="s">
        <v>3673</v>
      </c>
      <c r="H772" s="101" t="s">
        <v>6390</v>
      </c>
      <c r="I772" s="101" t="s">
        <v>6391</v>
      </c>
      <c r="J772" s="128">
        <v>478710</v>
      </c>
      <c r="K772" s="101" t="s">
        <v>6333</v>
      </c>
      <c r="L772" s="102">
        <v>43493</v>
      </c>
      <c r="M772" s="102">
        <v>43769</v>
      </c>
      <c r="N772" s="101" t="s">
        <v>6332</v>
      </c>
      <c r="O772" s="101" t="s">
        <v>391</v>
      </c>
    </row>
    <row r="773" spans="1:15" s="97" customFormat="1" x14ac:dyDescent="0.25">
      <c r="A773" s="97" t="s">
        <v>344</v>
      </c>
      <c r="B773" s="104" t="str">
        <f t="shared" si="11"/>
        <v>P047025104352</v>
      </c>
      <c r="C773" s="101" t="s">
        <v>6846</v>
      </c>
      <c r="D773" s="101" t="s">
        <v>6847</v>
      </c>
      <c r="E773" s="103">
        <v>53.86</v>
      </c>
      <c r="F773" s="101" t="s">
        <v>3698</v>
      </c>
      <c r="G773" s="101" t="s">
        <v>3699</v>
      </c>
      <c r="H773" s="101" t="s">
        <v>6388</v>
      </c>
      <c r="I773" s="101" t="s">
        <v>6389</v>
      </c>
      <c r="J773" s="128">
        <v>472400</v>
      </c>
      <c r="K773" s="101" t="s">
        <v>6333</v>
      </c>
      <c r="L773" s="102">
        <v>43160</v>
      </c>
      <c r="M773" s="102">
        <v>43739</v>
      </c>
      <c r="N773" s="101" t="s">
        <v>6332</v>
      </c>
      <c r="O773" s="101" t="s">
        <v>391</v>
      </c>
    </row>
    <row r="774" spans="1:15" s="97" customFormat="1" x14ac:dyDescent="0.25">
      <c r="A774" s="97" t="s">
        <v>344</v>
      </c>
      <c r="B774" s="104" t="str">
        <f t="shared" ref="B774:B837" si="12">CONCATENATE(C774,F774)</f>
        <v>P047025104759</v>
      </c>
      <c r="C774" s="101" t="s">
        <v>6846</v>
      </c>
      <c r="D774" s="101" t="s">
        <v>6847</v>
      </c>
      <c r="E774" s="103">
        <v>61.21</v>
      </c>
      <c r="F774" s="101" t="s">
        <v>3954</v>
      </c>
      <c r="G774" s="101" t="s">
        <v>3955</v>
      </c>
      <c r="H774" s="101" t="s">
        <v>6386</v>
      </c>
      <c r="I774" s="101" t="s">
        <v>6387</v>
      </c>
      <c r="J774" s="128">
        <v>472400</v>
      </c>
      <c r="K774" s="101" t="s">
        <v>6333</v>
      </c>
      <c r="L774" s="102">
        <v>43160</v>
      </c>
      <c r="M774" s="102">
        <v>43739</v>
      </c>
      <c r="N774" s="101" t="s">
        <v>6332</v>
      </c>
      <c r="O774" s="101" t="s">
        <v>391</v>
      </c>
    </row>
    <row r="775" spans="1:15" s="97" customFormat="1" x14ac:dyDescent="0.25">
      <c r="A775" s="97" t="s">
        <v>344</v>
      </c>
      <c r="B775" s="104" t="str">
        <f t="shared" si="12"/>
        <v>P047025104761</v>
      </c>
      <c r="C775" s="101" t="s">
        <v>6846</v>
      </c>
      <c r="D775" s="101" t="s">
        <v>6847</v>
      </c>
      <c r="E775" s="103">
        <v>53.81</v>
      </c>
      <c r="F775" s="101" t="s">
        <v>3956</v>
      </c>
      <c r="G775" s="101" t="s">
        <v>3957</v>
      </c>
      <c r="H775" s="101" t="s">
        <v>6421</v>
      </c>
      <c r="I775" s="101" t="s">
        <v>6422</v>
      </c>
      <c r="J775" s="128">
        <v>472400</v>
      </c>
      <c r="K775" s="101" t="s">
        <v>6333</v>
      </c>
      <c r="L775" s="102">
        <v>43160</v>
      </c>
      <c r="M775" s="102">
        <v>43739</v>
      </c>
      <c r="N775" s="101" t="s">
        <v>6332</v>
      </c>
      <c r="O775" s="101" t="s">
        <v>391</v>
      </c>
    </row>
    <row r="776" spans="1:15" s="97" customFormat="1" x14ac:dyDescent="0.25">
      <c r="A776" s="97" t="s">
        <v>344</v>
      </c>
      <c r="B776" s="104" t="str">
        <f t="shared" si="12"/>
        <v>P047025105307</v>
      </c>
      <c r="C776" s="101" t="s">
        <v>6846</v>
      </c>
      <c r="D776" s="101" t="s">
        <v>6847</v>
      </c>
      <c r="E776" s="103">
        <v>71.16</v>
      </c>
      <c r="F776" s="101" t="s">
        <v>4196</v>
      </c>
      <c r="G776" s="101" t="s">
        <v>4197</v>
      </c>
      <c r="H776" s="101" t="s">
        <v>6590</v>
      </c>
      <c r="I776" s="101" t="s">
        <v>6591</v>
      </c>
      <c r="J776" s="128">
        <v>478700</v>
      </c>
      <c r="K776" s="101" t="s">
        <v>6333</v>
      </c>
      <c r="L776" s="102">
        <v>42675</v>
      </c>
      <c r="M776" s="102">
        <v>43769</v>
      </c>
      <c r="N776" s="101" t="s">
        <v>6333</v>
      </c>
      <c r="O776" s="101" t="s">
        <v>391</v>
      </c>
    </row>
    <row r="777" spans="1:15" s="97" customFormat="1" x14ac:dyDescent="0.25">
      <c r="A777" s="97" t="s">
        <v>344</v>
      </c>
      <c r="B777" s="104" t="str">
        <f t="shared" si="12"/>
        <v>P047025105363</v>
      </c>
      <c r="C777" s="101" t="s">
        <v>6846</v>
      </c>
      <c r="D777" s="101" t="s">
        <v>6847</v>
      </c>
      <c r="E777" s="103">
        <v>30.59</v>
      </c>
      <c r="F777" s="101" t="s">
        <v>4212</v>
      </c>
      <c r="G777" s="101" t="s">
        <v>4213</v>
      </c>
      <c r="H777" s="101" t="s">
        <v>6810</v>
      </c>
      <c r="I777" s="101" t="s">
        <v>6811</v>
      </c>
      <c r="J777" s="128">
        <v>473930</v>
      </c>
      <c r="K777" s="101" t="s">
        <v>6333</v>
      </c>
      <c r="L777" s="102">
        <v>42675</v>
      </c>
      <c r="M777" s="102">
        <v>43769</v>
      </c>
      <c r="N777" s="101" t="s">
        <v>6333</v>
      </c>
      <c r="O777" s="101" t="s">
        <v>391</v>
      </c>
    </row>
    <row r="778" spans="1:15" s="97" customFormat="1" x14ac:dyDescent="0.25">
      <c r="A778" s="97" t="s">
        <v>344</v>
      </c>
      <c r="B778" s="104" t="str">
        <f t="shared" si="12"/>
        <v>P047025105599</v>
      </c>
      <c r="C778" s="101" t="s">
        <v>6846</v>
      </c>
      <c r="D778" s="101" t="s">
        <v>6847</v>
      </c>
      <c r="E778" s="103">
        <v>44.42</v>
      </c>
      <c r="F778" s="101" t="s">
        <v>4310</v>
      </c>
      <c r="G778" s="101" t="s">
        <v>4311</v>
      </c>
      <c r="H778" s="101" t="s">
        <v>6421</v>
      </c>
      <c r="I778" s="101" t="s">
        <v>6422</v>
      </c>
      <c r="J778" s="128">
        <v>478810</v>
      </c>
      <c r="K778" s="101" t="s">
        <v>6333</v>
      </c>
      <c r="L778" s="102">
        <v>43466</v>
      </c>
      <c r="M778" s="102">
        <v>43769</v>
      </c>
      <c r="N778" s="101" t="s">
        <v>6332</v>
      </c>
      <c r="O778" s="101" t="s">
        <v>391</v>
      </c>
    </row>
    <row r="779" spans="1:15" s="97" customFormat="1" x14ac:dyDescent="0.25">
      <c r="A779" s="97" t="s">
        <v>344</v>
      </c>
      <c r="B779" s="104" t="str">
        <f t="shared" si="12"/>
        <v>P047025105764</v>
      </c>
      <c r="C779" s="101" t="s">
        <v>6846</v>
      </c>
      <c r="D779" s="101" t="s">
        <v>6847</v>
      </c>
      <c r="E779" s="103">
        <v>32.299999999999997</v>
      </c>
      <c r="F779" s="101" t="s">
        <v>4410</v>
      </c>
      <c r="G779" s="101" t="s">
        <v>4411</v>
      </c>
      <c r="H779" s="101" t="s">
        <v>6507</v>
      </c>
      <c r="I779" s="101" t="s">
        <v>6508</v>
      </c>
      <c r="J779" s="128">
        <v>472400</v>
      </c>
      <c r="K779" s="101" t="s">
        <v>6333</v>
      </c>
      <c r="L779" s="102">
        <v>42675</v>
      </c>
      <c r="M779" s="102">
        <v>43769</v>
      </c>
      <c r="N779" s="101" t="s">
        <v>6332</v>
      </c>
      <c r="O779" s="101" t="s">
        <v>391</v>
      </c>
    </row>
    <row r="780" spans="1:15" s="97" customFormat="1" x14ac:dyDescent="0.25">
      <c r="A780" s="97" t="s">
        <v>344</v>
      </c>
      <c r="B780" s="104" t="str">
        <f t="shared" si="12"/>
        <v>P047025106028</v>
      </c>
      <c r="C780" s="101" t="s">
        <v>6846</v>
      </c>
      <c r="D780" s="101" t="s">
        <v>6847</v>
      </c>
      <c r="E780" s="103">
        <v>37.04</v>
      </c>
      <c r="F780" s="101" t="s">
        <v>6588</v>
      </c>
      <c r="G780" s="101" t="s">
        <v>6589</v>
      </c>
      <c r="H780" s="101" t="s">
        <v>6590</v>
      </c>
      <c r="I780" s="101" t="s">
        <v>6591</v>
      </c>
      <c r="J780" s="128">
        <v>478910</v>
      </c>
      <c r="K780" s="101" t="s">
        <v>6333</v>
      </c>
      <c r="L780" s="102">
        <v>43171</v>
      </c>
      <c r="M780" s="102">
        <v>43769</v>
      </c>
      <c r="N780" s="101" t="s">
        <v>6333</v>
      </c>
      <c r="O780" s="101" t="s">
        <v>391</v>
      </c>
    </row>
    <row r="781" spans="1:15" s="97" customFormat="1" x14ac:dyDescent="0.25">
      <c r="A781" s="97" t="s">
        <v>344</v>
      </c>
      <c r="B781" s="104" t="str">
        <f t="shared" si="12"/>
        <v>P047025106249</v>
      </c>
      <c r="C781" s="101" t="s">
        <v>6846</v>
      </c>
      <c r="D781" s="101" t="s">
        <v>6847</v>
      </c>
      <c r="E781" s="103">
        <v>46.86</v>
      </c>
      <c r="F781" s="101" t="s">
        <v>4712</v>
      </c>
      <c r="G781" s="101" t="s">
        <v>4713</v>
      </c>
      <c r="H781" s="101" t="s">
        <v>6349</v>
      </c>
      <c r="I781" s="101" t="s">
        <v>6350</v>
      </c>
      <c r="J781" s="128"/>
      <c r="K781" s="101" t="s">
        <v>6332</v>
      </c>
      <c r="L781" s="102">
        <v>43160</v>
      </c>
      <c r="M781" s="102">
        <v>43769</v>
      </c>
      <c r="N781" s="101" t="s">
        <v>6332</v>
      </c>
      <c r="O781" s="101" t="s">
        <v>391</v>
      </c>
    </row>
    <row r="782" spans="1:15" s="97" customFormat="1" x14ac:dyDescent="0.25">
      <c r="A782" s="97" t="s">
        <v>344</v>
      </c>
      <c r="B782" s="104" t="str">
        <f t="shared" si="12"/>
        <v>P047025106309</v>
      </c>
      <c r="C782" s="101" t="s">
        <v>6846</v>
      </c>
      <c r="D782" s="101" t="s">
        <v>6847</v>
      </c>
      <c r="E782" s="103">
        <v>41.49</v>
      </c>
      <c r="F782" s="101" t="s">
        <v>4754</v>
      </c>
      <c r="G782" s="101" t="s">
        <v>4755</v>
      </c>
      <c r="H782" s="101" t="s">
        <v>6802</v>
      </c>
      <c r="I782" s="101" t="s">
        <v>6803</v>
      </c>
      <c r="J782" s="128">
        <v>472610</v>
      </c>
      <c r="K782" s="101" t="s">
        <v>6333</v>
      </c>
      <c r="L782" s="102">
        <v>43466</v>
      </c>
      <c r="M782" s="102">
        <v>43769</v>
      </c>
      <c r="N782" s="101" t="s">
        <v>6333</v>
      </c>
      <c r="O782" s="101" t="s">
        <v>391</v>
      </c>
    </row>
    <row r="783" spans="1:15" s="97" customFormat="1" x14ac:dyDescent="0.25">
      <c r="A783" s="97" t="s">
        <v>344</v>
      </c>
      <c r="B783" s="104" t="str">
        <f t="shared" si="12"/>
        <v>P047025106440</v>
      </c>
      <c r="C783" s="101" t="s">
        <v>6846</v>
      </c>
      <c r="D783" s="101" t="s">
        <v>6847</v>
      </c>
      <c r="E783" s="103">
        <v>46.01</v>
      </c>
      <c r="F783" s="101" t="s">
        <v>4800</v>
      </c>
      <c r="G783" s="101" t="s">
        <v>4801</v>
      </c>
      <c r="H783" s="101" t="s">
        <v>6374</v>
      </c>
      <c r="I783" s="101" t="s">
        <v>6375</v>
      </c>
      <c r="J783" s="128">
        <v>472100</v>
      </c>
      <c r="K783" s="101" t="s">
        <v>6333</v>
      </c>
      <c r="L783" s="102">
        <v>42675</v>
      </c>
      <c r="M783" s="102">
        <v>43769</v>
      </c>
      <c r="N783" s="101" t="s">
        <v>6332</v>
      </c>
      <c r="O783" s="101" t="s">
        <v>391</v>
      </c>
    </row>
    <row r="784" spans="1:15" s="97" customFormat="1" x14ac:dyDescent="0.25">
      <c r="A784" s="97" t="s">
        <v>344</v>
      </c>
      <c r="B784" s="104" t="str">
        <f t="shared" si="12"/>
        <v>P047025106498</v>
      </c>
      <c r="C784" s="101" t="s">
        <v>6846</v>
      </c>
      <c r="D784" s="101" t="s">
        <v>6847</v>
      </c>
      <c r="E784" s="103">
        <v>44.05</v>
      </c>
      <c r="F784" s="101" t="s">
        <v>4836</v>
      </c>
      <c r="G784" s="101" t="s">
        <v>4837</v>
      </c>
      <c r="H784" s="101" t="s">
        <v>6374</v>
      </c>
      <c r="I784" s="101" t="s">
        <v>6375</v>
      </c>
      <c r="J784" s="128">
        <v>472100</v>
      </c>
      <c r="K784" s="101" t="s">
        <v>6333</v>
      </c>
      <c r="L784" s="102">
        <v>43374</v>
      </c>
      <c r="M784" s="102">
        <v>43769</v>
      </c>
      <c r="N784" s="101" t="s">
        <v>6332</v>
      </c>
      <c r="O784" s="101" t="s">
        <v>391</v>
      </c>
    </row>
    <row r="785" spans="1:15" s="97" customFormat="1" x14ac:dyDescent="0.25">
      <c r="A785" s="97" t="s">
        <v>344</v>
      </c>
      <c r="B785" s="104" t="str">
        <f t="shared" si="12"/>
        <v>P047025106721</v>
      </c>
      <c r="C785" s="101" t="s">
        <v>6846</v>
      </c>
      <c r="D785" s="101" t="s">
        <v>6847</v>
      </c>
      <c r="E785" s="103">
        <v>34.56</v>
      </c>
      <c r="F785" s="101" t="s">
        <v>6816</v>
      </c>
      <c r="G785" s="101" t="s">
        <v>6817</v>
      </c>
      <c r="H785" s="101" t="s">
        <v>6802</v>
      </c>
      <c r="I785" s="101" t="s">
        <v>6803</v>
      </c>
      <c r="J785" s="128">
        <v>472600</v>
      </c>
      <c r="K785" s="101" t="s">
        <v>6333</v>
      </c>
      <c r="L785" s="102">
        <v>42675</v>
      </c>
      <c r="M785" s="102">
        <v>43769</v>
      </c>
      <c r="N785" s="101" t="s">
        <v>6333</v>
      </c>
      <c r="O785" s="101" t="s">
        <v>391</v>
      </c>
    </row>
    <row r="786" spans="1:15" s="97" customFormat="1" x14ac:dyDescent="0.25">
      <c r="A786" s="97" t="s">
        <v>344</v>
      </c>
      <c r="B786" s="104" t="str">
        <f t="shared" si="12"/>
        <v>P047025107021</v>
      </c>
      <c r="C786" s="101" t="s">
        <v>6846</v>
      </c>
      <c r="D786" s="101" t="s">
        <v>6847</v>
      </c>
      <c r="E786" s="103">
        <v>29.6</v>
      </c>
      <c r="F786" s="101" t="s">
        <v>5124</v>
      </c>
      <c r="G786" s="101" t="s">
        <v>5125</v>
      </c>
      <c r="H786" s="101" t="s">
        <v>6812</v>
      </c>
      <c r="I786" s="101" t="s">
        <v>6813</v>
      </c>
      <c r="J786" s="128">
        <v>473920</v>
      </c>
      <c r="K786" s="101" t="s">
        <v>6333</v>
      </c>
      <c r="L786" s="102">
        <v>43466</v>
      </c>
      <c r="M786" s="102">
        <v>43769</v>
      </c>
      <c r="N786" s="101" t="s">
        <v>6333</v>
      </c>
      <c r="O786" s="101" t="s">
        <v>391</v>
      </c>
    </row>
    <row r="787" spans="1:15" s="97" customFormat="1" x14ac:dyDescent="0.25">
      <c r="A787" s="97" t="s">
        <v>344</v>
      </c>
      <c r="B787" s="104" t="str">
        <f t="shared" si="12"/>
        <v>P047025107088</v>
      </c>
      <c r="C787" s="101" t="s">
        <v>6846</v>
      </c>
      <c r="D787" s="101" t="s">
        <v>6847</v>
      </c>
      <c r="E787" s="103">
        <v>44.98</v>
      </c>
      <c r="F787" s="101" t="s">
        <v>5178</v>
      </c>
      <c r="G787" s="101" t="s">
        <v>5179</v>
      </c>
      <c r="H787" s="101" t="s">
        <v>6651</v>
      </c>
      <c r="I787" s="101" t="s">
        <v>6652</v>
      </c>
      <c r="J787" s="128">
        <v>478910</v>
      </c>
      <c r="K787" s="101" t="s">
        <v>6333</v>
      </c>
      <c r="L787" s="102">
        <v>43221</v>
      </c>
      <c r="M787" s="102">
        <v>43769</v>
      </c>
      <c r="N787" s="101" t="s">
        <v>6333</v>
      </c>
      <c r="O787" s="101" t="s">
        <v>391</v>
      </c>
    </row>
    <row r="788" spans="1:15" s="97" customFormat="1" x14ac:dyDescent="0.25">
      <c r="A788" s="97" t="s">
        <v>344</v>
      </c>
      <c r="B788" s="104" t="str">
        <f t="shared" si="12"/>
        <v>P047025107323</v>
      </c>
      <c r="C788" s="101" t="s">
        <v>6846</v>
      </c>
      <c r="D788" s="101" t="s">
        <v>6847</v>
      </c>
      <c r="E788" s="103">
        <v>2.92</v>
      </c>
      <c r="F788" s="101" t="s">
        <v>6848</v>
      </c>
      <c r="G788" s="101" t="s">
        <v>6849</v>
      </c>
      <c r="H788" s="101" t="s">
        <v>6850</v>
      </c>
      <c r="I788" s="101" t="s">
        <v>6851</v>
      </c>
      <c r="J788" s="128">
        <v>472610</v>
      </c>
      <c r="K788" s="101" t="s">
        <v>6333</v>
      </c>
      <c r="L788" s="102">
        <v>43466</v>
      </c>
      <c r="M788" s="102">
        <v>43485</v>
      </c>
      <c r="N788" s="101" t="s">
        <v>6333</v>
      </c>
      <c r="O788" s="101" t="s">
        <v>391</v>
      </c>
    </row>
    <row r="789" spans="1:15" s="97" customFormat="1" x14ac:dyDescent="0.25">
      <c r="A789" s="97" t="s">
        <v>344</v>
      </c>
      <c r="B789" s="104" t="str">
        <f t="shared" si="12"/>
        <v>P047025107364</v>
      </c>
      <c r="C789" s="101" t="s">
        <v>6846</v>
      </c>
      <c r="D789" s="101" t="s">
        <v>6847</v>
      </c>
      <c r="E789" s="103">
        <v>27.18</v>
      </c>
      <c r="F789" s="101" t="s">
        <v>5422</v>
      </c>
      <c r="G789" s="101" t="s">
        <v>5423</v>
      </c>
      <c r="H789" s="101" t="s">
        <v>6651</v>
      </c>
      <c r="I789" s="101" t="s">
        <v>6652</v>
      </c>
      <c r="J789" s="128">
        <v>478910</v>
      </c>
      <c r="K789" s="101" t="s">
        <v>6333</v>
      </c>
      <c r="L789" s="102">
        <v>43493</v>
      </c>
      <c r="M789" s="102">
        <v>43769</v>
      </c>
      <c r="N789" s="101" t="s">
        <v>6333</v>
      </c>
      <c r="O789" s="101" t="s">
        <v>391</v>
      </c>
    </row>
    <row r="790" spans="1:15" s="97" customFormat="1" x14ac:dyDescent="0.25">
      <c r="A790" s="97" t="s">
        <v>344</v>
      </c>
      <c r="B790" s="104" t="str">
        <f t="shared" si="12"/>
        <v>P047025107597</v>
      </c>
      <c r="C790" s="101" t="s">
        <v>6846</v>
      </c>
      <c r="D790" s="101" t="s">
        <v>6847</v>
      </c>
      <c r="E790" s="103">
        <v>2.92</v>
      </c>
      <c r="F790" s="101" t="s">
        <v>6852</v>
      </c>
      <c r="G790" s="101" t="s">
        <v>6853</v>
      </c>
      <c r="H790" s="101" t="s">
        <v>6850</v>
      </c>
      <c r="I790" s="101" t="s">
        <v>6851</v>
      </c>
      <c r="J790" s="128">
        <v>472610</v>
      </c>
      <c r="K790" s="101" t="s">
        <v>6333</v>
      </c>
      <c r="L790" s="102">
        <v>43493</v>
      </c>
      <c r="M790" s="102">
        <v>43632</v>
      </c>
      <c r="N790" s="101" t="s">
        <v>6333</v>
      </c>
      <c r="O790" s="101" t="s">
        <v>391</v>
      </c>
    </row>
    <row r="791" spans="1:15" s="97" customFormat="1" x14ac:dyDescent="0.25">
      <c r="A791" s="97" t="s">
        <v>344</v>
      </c>
      <c r="B791" s="104" t="str">
        <f t="shared" si="12"/>
        <v>P047025400006369</v>
      </c>
      <c r="C791" s="101" t="s">
        <v>6846</v>
      </c>
      <c r="D791" s="101" t="s">
        <v>6847</v>
      </c>
      <c r="E791" s="103">
        <v>76.37</v>
      </c>
      <c r="F791" s="101" t="s">
        <v>6087</v>
      </c>
      <c r="G791" s="101" t="s">
        <v>6088</v>
      </c>
      <c r="H791" s="101" t="s">
        <v>6590</v>
      </c>
      <c r="I791" s="101" t="s">
        <v>6591</v>
      </c>
      <c r="J791" s="128">
        <v>478900</v>
      </c>
      <c r="K791" s="101" t="s">
        <v>6333</v>
      </c>
      <c r="L791" s="102">
        <v>43171</v>
      </c>
      <c r="M791" s="102">
        <v>43769</v>
      </c>
      <c r="N791" s="101" t="s">
        <v>6333</v>
      </c>
      <c r="O791" s="101" t="s">
        <v>391</v>
      </c>
    </row>
    <row r="792" spans="1:15" s="97" customFormat="1" x14ac:dyDescent="0.25">
      <c r="A792" s="97" t="s">
        <v>344</v>
      </c>
      <c r="B792" s="104" t="str">
        <f t="shared" si="12"/>
        <v>P047025400006620</v>
      </c>
      <c r="C792" s="101" t="s">
        <v>6846</v>
      </c>
      <c r="D792" s="101" t="s">
        <v>6847</v>
      </c>
      <c r="E792" s="103">
        <v>55.55</v>
      </c>
      <c r="F792" s="101" t="s">
        <v>6089</v>
      </c>
      <c r="G792" s="101" t="s">
        <v>6090</v>
      </c>
      <c r="H792" s="101" t="s">
        <v>6590</v>
      </c>
      <c r="I792" s="101" t="s">
        <v>6591</v>
      </c>
      <c r="J792" s="128">
        <v>478700</v>
      </c>
      <c r="K792" s="101" t="s">
        <v>6333</v>
      </c>
      <c r="L792" s="102">
        <v>43521</v>
      </c>
      <c r="M792" s="102">
        <v>43769</v>
      </c>
      <c r="N792" s="101" t="s">
        <v>6333</v>
      </c>
      <c r="O792" s="101" t="s">
        <v>391</v>
      </c>
    </row>
    <row r="793" spans="1:15" s="97" customFormat="1" x14ac:dyDescent="0.25">
      <c r="A793" s="97" t="s">
        <v>344</v>
      </c>
      <c r="B793" s="104" t="str">
        <f t="shared" si="12"/>
        <v>P047025400007179</v>
      </c>
      <c r="C793" s="101" t="s">
        <v>6846</v>
      </c>
      <c r="D793" s="101" t="s">
        <v>6847</v>
      </c>
      <c r="E793" s="103">
        <v>62.6</v>
      </c>
      <c r="F793" s="101" t="s">
        <v>6093</v>
      </c>
      <c r="G793" s="101" t="s">
        <v>6094</v>
      </c>
      <c r="H793" s="101" t="s">
        <v>6590</v>
      </c>
      <c r="I793" s="101" t="s">
        <v>6591</v>
      </c>
      <c r="J793" s="128">
        <v>478910</v>
      </c>
      <c r="K793" s="101" t="s">
        <v>6333</v>
      </c>
      <c r="L793" s="102">
        <v>43313</v>
      </c>
      <c r="M793" s="102">
        <v>43674</v>
      </c>
      <c r="N793" s="101" t="s">
        <v>6333</v>
      </c>
      <c r="O793" s="101" t="s">
        <v>391</v>
      </c>
    </row>
    <row r="794" spans="1:15" s="97" customFormat="1" x14ac:dyDescent="0.25">
      <c r="A794" s="97" t="s">
        <v>344</v>
      </c>
      <c r="B794" s="104" t="str">
        <f t="shared" si="12"/>
        <v>P047025400010487</v>
      </c>
      <c r="C794" s="101" t="s">
        <v>6846</v>
      </c>
      <c r="D794" s="101" t="s">
        <v>6847</v>
      </c>
      <c r="E794" s="103">
        <v>33.82</v>
      </c>
      <c r="F794" s="101" t="s">
        <v>6106</v>
      </c>
      <c r="G794" s="101" t="s">
        <v>6107</v>
      </c>
      <c r="H794" s="101" t="s">
        <v>6810</v>
      </c>
      <c r="I794" s="101" t="s">
        <v>6811</v>
      </c>
      <c r="J794" s="128">
        <v>472400</v>
      </c>
      <c r="K794" s="101" t="s">
        <v>6333</v>
      </c>
      <c r="L794" s="102">
        <v>43466</v>
      </c>
      <c r="M794" s="102">
        <v>43555</v>
      </c>
      <c r="N794" s="101" t="s">
        <v>6333</v>
      </c>
      <c r="O794" s="101" t="s">
        <v>391</v>
      </c>
    </row>
    <row r="795" spans="1:15" s="97" customFormat="1" x14ac:dyDescent="0.25">
      <c r="A795" s="97" t="s">
        <v>344</v>
      </c>
      <c r="B795" s="104" t="str">
        <f t="shared" si="12"/>
        <v>P047025400010679</v>
      </c>
      <c r="C795" s="101" t="s">
        <v>6846</v>
      </c>
      <c r="D795" s="101" t="s">
        <v>6847</v>
      </c>
      <c r="E795" s="103">
        <v>83.55</v>
      </c>
      <c r="F795" s="101" t="s">
        <v>6111</v>
      </c>
      <c r="G795" s="101" t="s">
        <v>6112</v>
      </c>
      <c r="H795" s="101" t="s">
        <v>6590</v>
      </c>
      <c r="I795" s="101" t="s">
        <v>6591</v>
      </c>
      <c r="J795" s="128">
        <v>478700</v>
      </c>
      <c r="K795" s="101" t="s">
        <v>6333</v>
      </c>
      <c r="L795" s="102">
        <v>43493</v>
      </c>
      <c r="M795" s="102">
        <v>43769</v>
      </c>
      <c r="N795" s="101" t="s">
        <v>6333</v>
      </c>
      <c r="O795" s="101" t="s">
        <v>391</v>
      </c>
    </row>
    <row r="796" spans="1:15" s="97" customFormat="1" x14ac:dyDescent="0.25">
      <c r="A796" s="97" t="s">
        <v>344</v>
      </c>
      <c r="B796" s="104" t="str">
        <f t="shared" si="12"/>
        <v>P047030100319</v>
      </c>
      <c r="C796" s="101" t="s">
        <v>6854</v>
      </c>
      <c r="D796" s="101" t="s">
        <v>6855</v>
      </c>
      <c r="E796" s="103">
        <v>61.39</v>
      </c>
      <c r="F796" s="101" t="s">
        <v>562</v>
      </c>
      <c r="G796" s="101" t="s">
        <v>563</v>
      </c>
      <c r="H796" s="101" t="s">
        <v>6421</v>
      </c>
      <c r="I796" s="101" t="s">
        <v>6422</v>
      </c>
      <c r="J796" s="128">
        <v>478810</v>
      </c>
      <c r="K796" s="101" t="s">
        <v>6333</v>
      </c>
      <c r="L796" s="102">
        <v>42675</v>
      </c>
      <c r="M796" s="102">
        <v>43800</v>
      </c>
      <c r="N796" s="101" t="s">
        <v>6332</v>
      </c>
      <c r="O796" s="101" t="s">
        <v>6602</v>
      </c>
    </row>
    <row r="797" spans="1:15" s="97" customFormat="1" x14ac:dyDescent="0.25">
      <c r="A797" s="97" t="s">
        <v>344</v>
      </c>
      <c r="B797" s="104" t="str">
        <f t="shared" si="12"/>
        <v>P047030101115</v>
      </c>
      <c r="C797" s="101" t="s">
        <v>6854</v>
      </c>
      <c r="D797" s="101" t="s">
        <v>6855</v>
      </c>
      <c r="E797" s="103">
        <v>53.81</v>
      </c>
      <c r="F797" s="101" t="s">
        <v>1118</v>
      </c>
      <c r="G797" s="101" t="s">
        <v>1119</v>
      </c>
      <c r="H797" s="101" t="s">
        <v>6417</v>
      </c>
      <c r="I797" s="101" t="s">
        <v>6418</v>
      </c>
      <c r="J797" s="128">
        <v>478710</v>
      </c>
      <c r="K797" s="101" t="s">
        <v>6333</v>
      </c>
      <c r="L797" s="102">
        <v>43344</v>
      </c>
      <c r="M797" s="102">
        <v>43800</v>
      </c>
      <c r="N797" s="101" t="s">
        <v>6332</v>
      </c>
      <c r="O797" s="101" t="s">
        <v>6602</v>
      </c>
    </row>
    <row r="798" spans="1:15" s="97" customFormat="1" x14ac:dyDescent="0.25">
      <c r="A798" s="97" t="s">
        <v>344</v>
      </c>
      <c r="B798" s="104" t="str">
        <f t="shared" si="12"/>
        <v>P047030101406</v>
      </c>
      <c r="C798" s="101" t="s">
        <v>6854</v>
      </c>
      <c r="D798" s="101" t="s">
        <v>6855</v>
      </c>
      <c r="E798" s="103">
        <v>31.4</v>
      </c>
      <c r="F798" s="101" t="s">
        <v>1314</v>
      </c>
      <c r="G798" s="101" t="s">
        <v>1315</v>
      </c>
      <c r="H798" s="101" t="s">
        <v>6433</v>
      </c>
      <c r="I798" s="101" t="s">
        <v>6434</v>
      </c>
      <c r="J798" s="128">
        <v>478710</v>
      </c>
      <c r="K798" s="101" t="s">
        <v>6333</v>
      </c>
      <c r="L798" s="102">
        <v>42675</v>
      </c>
      <c r="M798" s="102">
        <v>43800</v>
      </c>
      <c r="N798" s="101" t="s">
        <v>6332</v>
      </c>
      <c r="O798" s="101" t="s">
        <v>6602</v>
      </c>
    </row>
    <row r="799" spans="1:15" s="97" customFormat="1" x14ac:dyDescent="0.25">
      <c r="A799" s="97" t="s">
        <v>344</v>
      </c>
      <c r="B799" s="104" t="str">
        <f t="shared" si="12"/>
        <v>P047030101441</v>
      </c>
      <c r="C799" s="101" t="s">
        <v>6854</v>
      </c>
      <c r="D799" s="101" t="s">
        <v>6855</v>
      </c>
      <c r="E799" s="103">
        <v>38.57</v>
      </c>
      <c r="F799" s="101" t="s">
        <v>1342</v>
      </c>
      <c r="G799" s="101" t="s">
        <v>1343</v>
      </c>
      <c r="H799" s="101" t="s">
        <v>6417</v>
      </c>
      <c r="I799" s="101" t="s">
        <v>6418</v>
      </c>
      <c r="J799" s="128">
        <v>478710</v>
      </c>
      <c r="K799" s="101" t="s">
        <v>6333</v>
      </c>
      <c r="L799" s="102">
        <v>42675</v>
      </c>
      <c r="M799" s="102">
        <v>43800</v>
      </c>
      <c r="N799" s="101" t="s">
        <v>6332</v>
      </c>
      <c r="O799" s="101" t="s">
        <v>6602</v>
      </c>
    </row>
    <row r="800" spans="1:15" s="97" customFormat="1" x14ac:dyDescent="0.25">
      <c r="A800" s="97" t="s">
        <v>344</v>
      </c>
      <c r="B800" s="104" t="str">
        <f t="shared" si="12"/>
        <v>P047030101605</v>
      </c>
      <c r="C800" s="101" t="s">
        <v>6854</v>
      </c>
      <c r="D800" s="101" t="s">
        <v>6855</v>
      </c>
      <c r="E800" s="103">
        <v>60.04</v>
      </c>
      <c r="F800" s="101" t="s">
        <v>1478</v>
      </c>
      <c r="G800" s="101" t="s">
        <v>1479</v>
      </c>
      <c r="H800" s="101" t="s">
        <v>6802</v>
      </c>
      <c r="I800" s="101" t="s">
        <v>6803</v>
      </c>
      <c r="J800" s="128"/>
      <c r="K800" s="101" t="s">
        <v>6332</v>
      </c>
      <c r="L800" s="102">
        <v>43556</v>
      </c>
      <c r="M800" s="102">
        <v>43800</v>
      </c>
      <c r="N800" s="101" t="s">
        <v>6333</v>
      </c>
      <c r="O800" s="101" t="s">
        <v>6602</v>
      </c>
    </row>
    <row r="801" spans="1:15" s="97" customFormat="1" x14ac:dyDescent="0.25">
      <c r="A801" s="97" t="s">
        <v>344</v>
      </c>
      <c r="B801" s="104" t="str">
        <f t="shared" si="12"/>
        <v>P047030103513</v>
      </c>
      <c r="C801" s="101" t="s">
        <v>6854</v>
      </c>
      <c r="D801" s="101" t="s">
        <v>6855</v>
      </c>
      <c r="E801" s="103">
        <v>69.83</v>
      </c>
      <c r="F801" s="101" t="s">
        <v>3036</v>
      </c>
      <c r="G801" s="101" t="s">
        <v>3037</v>
      </c>
      <c r="H801" s="101" t="s">
        <v>6808</v>
      </c>
      <c r="I801" s="101" t="s">
        <v>6809</v>
      </c>
      <c r="J801" s="128"/>
      <c r="K801" s="101" t="s">
        <v>6332</v>
      </c>
      <c r="L801" s="102">
        <v>42675</v>
      </c>
      <c r="M801" s="102">
        <v>43800</v>
      </c>
      <c r="N801" s="101" t="s">
        <v>6333</v>
      </c>
      <c r="O801" s="101" t="s">
        <v>6602</v>
      </c>
    </row>
    <row r="802" spans="1:15" s="97" customFormat="1" x14ac:dyDescent="0.25">
      <c r="A802" s="97" t="s">
        <v>344</v>
      </c>
      <c r="B802" s="104" t="str">
        <f t="shared" si="12"/>
        <v>P047030103767</v>
      </c>
      <c r="C802" s="101" t="s">
        <v>6854</v>
      </c>
      <c r="D802" s="101" t="s">
        <v>6855</v>
      </c>
      <c r="E802" s="103">
        <v>46.68</v>
      </c>
      <c r="F802" s="101" t="s">
        <v>3236</v>
      </c>
      <c r="G802" s="101" t="s">
        <v>3237</v>
      </c>
      <c r="H802" s="101" t="s">
        <v>6374</v>
      </c>
      <c r="I802" s="101" t="s">
        <v>6375</v>
      </c>
      <c r="J802" s="128">
        <v>478710</v>
      </c>
      <c r="K802" s="101" t="s">
        <v>6333</v>
      </c>
      <c r="L802" s="102">
        <v>42675</v>
      </c>
      <c r="M802" s="102">
        <v>43800</v>
      </c>
      <c r="N802" s="101" t="s">
        <v>6332</v>
      </c>
      <c r="O802" s="101" t="s">
        <v>6602</v>
      </c>
    </row>
    <row r="803" spans="1:15" s="97" customFormat="1" x14ac:dyDescent="0.25">
      <c r="A803" s="97" t="s">
        <v>344</v>
      </c>
      <c r="B803" s="104" t="str">
        <f t="shared" si="12"/>
        <v>P047030103919</v>
      </c>
      <c r="C803" s="101" t="s">
        <v>6854</v>
      </c>
      <c r="D803" s="101" t="s">
        <v>6855</v>
      </c>
      <c r="E803" s="103">
        <v>53.81</v>
      </c>
      <c r="F803" s="101" t="s">
        <v>3348</v>
      </c>
      <c r="G803" s="101" t="s">
        <v>3349</v>
      </c>
      <c r="H803" s="101" t="s">
        <v>6417</v>
      </c>
      <c r="I803" s="101" t="s">
        <v>6418</v>
      </c>
      <c r="J803" s="128">
        <v>478710</v>
      </c>
      <c r="K803" s="101" t="s">
        <v>6333</v>
      </c>
      <c r="L803" s="102">
        <v>42675</v>
      </c>
      <c r="M803" s="102">
        <v>43800</v>
      </c>
      <c r="N803" s="101" t="s">
        <v>6332</v>
      </c>
      <c r="O803" s="101" t="s">
        <v>6602</v>
      </c>
    </row>
    <row r="804" spans="1:15" s="97" customFormat="1" x14ac:dyDescent="0.25">
      <c r="A804" s="97" t="s">
        <v>344</v>
      </c>
      <c r="B804" s="104" t="str">
        <f t="shared" si="12"/>
        <v>P047030104817</v>
      </c>
      <c r="C804" s="101" t="s">
        <v>6854</v>
      </c>
      <c r="D804" s="101" t="s">
        <v>6855</v>
      </c>
      <c r="E804" s="103">
        <v>53.96</v>
      </c>
      <c r="F804" s="101" t="s">
        <v>4008</v>
      </c>
      <c r="G804" s="101" t="s">
        <v>4009</v>
      </c>
      <c r="H804" s="101" t="s">
        <v>6590</v>
      </c>
      <c r="I804" s="101" t="s">
        <v>6591</v>
      </c>
      <c r="J804" s="128">
        <v>478710</v>
      </c>
      <c r="K804" s="101" t="s">
        <v>6333</v>
      </c>
      <c r="L804" s="102">
        <v>42675</v>
      </c>
      <c r="M804" s="102">
        <v>43800</v>
      </c>
      <c r="N804" s="101" t="s">
        <v>6333</v>
      </c>
      <c r="O804" s="101" t="s">
        <v>6602</v>
      </c>
    </row>
    <row r="805" spans="1:15" s="97" customFormat="1" x14ac:dyDescent="0.25">
      <c r="A805" s="97" t="s">
        <v>344</v>
      </c>
      <c r="B805" s="104" t="str">
        <f t="shared" si="12"/>
        <v>P047030105307</v>
      </c>
      <c r="C805" s="101" t="s">
        <v>6854</v>
      </c>
      <c r="D805" s="101" t="s">
        <v>6855</v>
      </c>
      <c r="E805" s="103">
        <v>71.16</v>
      </c>
      <c r="F805" s="101" t="s">
        <v>4196</v>
      </c>
      <c r="G805" s="101" t="s">
        <v>4197</v>
      </c>
      <c r="H805" s="101" t="s">
        <v>6590</v>
      </c>
      <c r="I805" s="101" t="s">
        <v>6591</v>
      </c>
      <c r="J805" s="128">
        <v>478700</v>
      </c>
      <c r="K805" s="101" t="s">
        <v>6333</v>
      </c>
      <c r="L805" s="102">
        <v>42675</v>
      </c>
      <c r="M805" s="102">
        <v>43800</v>
      </c>
      <c r="N805" s="101" t="s">
        <v>6333</v>
      </c>
      <c r="O805" s="101" t="s">
        <v>6602</v>
      </c>
    </row>
    <row r="806" spans="1:15" s="97" customFormat="1" x14ac:dyDescent="0.25">
      <c r="A806" s="97" t="s">
        <v>344</v>
      </c>
      <c r="B806" s="104" t="str">
        <f t="shared" si="12"/>
        <v>P047030105363</v>
      </c>
      <c r="C806" s="101" t="s">
        <v>6854</v>
      </c>
      <c r="D806" s="101" t="s">
        <v>6855</v>
      </c>
      <c r="E806" s="103">
        <v>30.59</v>
      </c>
      <c r="F806" s="101" t="s">
        <v>4212</v>
      </c>
      <c r="G806" s="101" t="s">
        <v>4213</v>
      </c>
      <c r="H806" s="101" t="s">
        <v>6810</v>
      </c>
      <c r="I806" s="101" t="s">
        <v>6811</v>
      </c>
      <c r="J806" s="128">
        <v>478820</v>
      </c>
      <c r="K806" s="101" t="s">
        <v>6333</v>
      </c>
      <c r="L806" s="102">
        <v>42675</v>
      </c>
      <c r="M806" s="102">
        <v>43800</v>
      </c>
      <c r="N806" s="101" t="s">
        <v>6333</v>
      </c>
      <c r="O806" s="101" t="s">
        <v>6602</v>
      </c>
    </row>
    <row r="807" spans="1:15" s="97" customFormat="1" x14ac:dyDescent="0.25">
      <c r="A807" s="97" t="s">
        <v>344</v>
      </c>
      <c r="B807" s="104" t="str">
        <f t="shared" si="12"/>
        <v>P047030106284</v>
      </c>
      <c r="C807" s="101" t="s">
        <v>6854</v>
      </c>
      <c r="D807" s="101" t="s">
        <v>6855</v>
      </c>
      <c r="E807" s="103">
        <v>25.22</v>
      </c>
      <c r="F807" s="101" t="s">
        <v>6814</v>
      </c>
      <c r="G807" s="101" t="s">
        <v>6815</v>
      </c>
      <c r="H807" s="101" t="s">
        <v>6590</v>
      </c>
      <c r="I807" s="101" t="s">
        <v>6591</v>
      </c>
      <c r="J807" s="128">
        <v>478710</v>
      </c>
      <c r="K807" s="101" t="s">
        <v>6333</v>
      </c>
      <c r="L807" s="102">
        <v>42675</v>
      </c>
      <c r="M807" s="102">
        <v>43478</v>
      </c>
      <c r="N807" s="101" t="s">
        <v>6333</v>
      </c>
      <c r="O807" s="101" t="s">
        <v>6602</v>
      </c>
    </row>
    <row r="808" spans="1:15" s="97" customFormat="1" x14ac:dyDescent="0.25">
      <c r="A808" s="97" t="s">
        <v>344</v>
      </c>
      <c r="B808" s="104" t="str">
        <f t="shared" si="12"/>
        <v>P047030106309</v>
      </c>
      <c r="C808" s="101" t="s">
        <v>6854</v>
      </c>
      <c r="D808" s="101" t="s">
        <v>6855</v>
      </c>
      <c r="E808" s="103">
        <v>41.49</v>
      </c>
      <c r="F808" s="101" t="s">
        <v>4754</v>
      </c>
      <c r="G808" s="101" t="s">
        <v>4755</v>
      </c>
      <c r="H808" s="101" t="s">
        <v>6802</v>
      </c>
      <c r="I808" s="101" t="s">
        <v>6803</v>
      </c>
      <c r="J808" s="128">
        <v>472610</v>
      </c>
      <c r="K808" s="101" t="s">
        <v>6333</v>
      </c>
      <c r="L808" s="102">
        <v>42675</v>
      </c>
      <c r="M808" s="102">
        <v>43800</v>
      </c>
      <c r="N808" s="101" t="s">
        <v>6333</v>
      </c>
      <c r="O808" s="101" t="s">
        <v>6602</v>
      </c>
    </row>
    <row r="809" spans="1:15" s="97" customFormat="1" x14ac:dyDescent="0.25">
      <c r="A809" s="97" t="s">
        <v>344</v>
      </c>
      <c r="B809" s="104" t="str">
        <f t="shared" si="12"/>
        <v>P047030106440</v>
      </c>
      <c r="C809" s="101" t="s">
        <v>6854</v>
      </c>
      <c r="D809" s="101" t="s">
        <v>6855</v>
      </c>
      <c r="E809" s="103">
        <v>46.01</v>
      </c>
      <c r="F809" s="101" t="s">
        <v>4800</v>
      </c>
      <c r="G809" s="101" t="s">
        <v>4801</v>
      </c>
      <c r="H809" s="101" t="s">
        <v>6374</v>
      </c>
      <c r="I809" s="101" t="s">
        <v>6375</v>
      </c>
      <c r="J809" s="128">
        <v>478710</v>
      </c>
      <c r="K809" s="101" t="s">
        <v>6333</v>
      </c>
      <c r="L809" s="102">
        <v>42675</v>
      </c>
      <c r="M809" s="102">
        <v>43800</v>
      </c>
      <c r="N809" s="101" t="s">
        <v>6332</v>
      </c>
      <c r="O809" s="101" t="s">
        <v>6602</v>
      </c>
    </row>
    <row r="810" spans="1:15" s="97" customFormat="1" x14ac:dyDescent="0.25">
      <c r="A810" s="97" t="s">
        <v>344</v>
      </c>
      <c r="B810" s="104" t="str">
        <f t="shared" si="12"/>
        <v>P047030106613</v>
      </c>
      <c r="C810" s="101" t="s">
        <v>6854</v>
      </c>
      <c r="D810" s="101" t="s">
        <v>6855</v>
      </c>
      <c r="E810" s="103">
        <v>27.88</v>
      </c>
      <c r="F810" s="101" t="s">
        <v>4916</v>
      </c>
      <c r="G810" s="101" t="s">
        <v>4917</v>
      </c>
      <c r="H810" s="101" t="s">
        <v>6590</v>
      </c>
      <c r="I810" s="101" t="s">
        <v>6591</v>
      </c>
      <c r="J810" s="128">
        <v>478710</v>
      </c>
      <c r="K810" s="101" t="s">
        <v>6333</v>
      </c>
      <c r="L810" s="102">
        <v>42675</v>
      </c>
      <c r="M810" s="102">
        <v>43723</v>
      </c>
      <c r="N810" s="101" t="s">
        <v>6333</v>
      </c>
      <c r="O810" s="101" t="s">
        <v>6602</v>
      </c>
    </row>
    <row r="811" spans="1:15" s="97" customFormat="1" x14ac:dyDescent="0.25">
      <c r="A811" s="97" t="s">
        <v>344</v>
      </c>
      <c r="B811" s="104" t="str">
        <f t="shared" si="12"/>
        <v>P047030106721</v>
      </c>
      <c r="C811" s="101" t="s">
        <v>6854</v>
      </c>
      <c r="D811" s="101" t="s">
        <v>6855</v>
      </c>
      <c r="E811" s="103">
        <v>34.56</v>
      </c>
      <c r="F811" s="101" t="s">
        <v>6816</v>
      </c>
      <c r="G811" s="101" t="s">
        <v>6817</v>
      </c>
      <c r="H811" s="101" t="s">
        <v>6802</v>
      </c>
      <c r="I811" s="101" t="s">
        <v>6803</v>
      </c>
      <c r="J811" s="128">
        <v>478710</v>
      </c>
      <c r="K811" s="101" t="s">
        <v>6333</v>
      </c>
      <c r="L811" s="102">
        <v>42675</v>
      </c>
      <c r="M811" s="102">
        <v>43800</v>
      </c>
      <c r="N811" s="101" t="s">
        <v>6333</v>
      </c>
      <c r="O811" s="101" t="s">
        <v>6602</v>
      </c>
    </row>
    <row r="812" spans="1:15" s="97" customFormat="1" x14ac:dyDescent="0.25">
      <c r="A812" s="97" t="s">
        <v>344</v>
      </c>
      <c r="B812" s="104" t="str">
        <f t="shared" si="12"/>
        <v>P047030106960</v>
      </c>
      <c r="C812" s="101" t="s">
        <v>6854</v>
      </c>
      <c r="D812" s="101" t="s">
        <v>6855</v>
      </c>
      <c r="E812" s="103">
        <v>30.6</v>
      </c>
      <c r="F812" s="101" t="s">
        <v>5096</v>
      </c>
      <c r="G812" s="101" t="s">
        <v>5097</v>
      </c>
      <c r="H812" s="101" t="s">
        <v>6856</v>
      </c>
      <c r="I812" s="101" t="s">
        <v>6857</v>
      </c>
      <c r="J812" s="128">
        <v>478710</v>
      </c>
      <c r="K812" s="101" t="s">
        <v>6333</v>
      </c>
      <c r="L812" s="102">
        <v>43150</v>
      </c>
      <c r="M812" s="102">
        <v>43800</v>
      </c>
      <c r="N812" s="101" t="s">
        <v>6333</v>
      </c>
      <c r="O812" s="101" t="s">
        <v>6602</v>
      </c>
    </row>
    <row r="813" spans="1:15" s="97" customFormat="1" x14ac:dyDescent="0.25">
      <c r="A813" s="97" t="s">
        <v>344</v>
      </c>
      <c r="B813" s="104" t="str">
        <f t="shared" si="12"/>
        <v>P047030107021</v>
      </c>
      <c r="C813" s="101" t="s">
        <v>6854</v>
      </c>
      <c r="D813" s="101" t="s">
        <v>6855</v>
      </c>
      <c r="E813" s="103">
        <v>29.6</v>
      </c>
      <c r="F813" s="101" t="s">
        <v>5124</v>
      </c>
      <c r="G813" s="101" t="s">
        <v>5125</v>
      </c>
      <c r="H813" s="101" t="s">
        <v>6812</v>
      </c>
      <c r="I813" s="101" t="s">
        <v>6813</v>
      </c>
      <c r="J813" s="128">
        <v>478710</v>
      </c>
      <c r="K813" s="101" t="s">
        <v>6333</v>
      </c>
      <c r="L813" s="102">
        <v>43191</v>
      </c>
      <c r="M813" s="102">
        <v>43800</v>
      </c>
      <c r="N813" s="101" t="s">
        <v>6333</v>
      </c>
      <c r="O813" s="101" t="s">
        <v>6602</v>
      </c>
    </row>
    <row r="814" spans="1:15" s="97" customFormat="1" x14ac:dyDescent="0.25">
      <c r="A814" s="97" t="s">
        <v>344</v>
      </c>
      <c r="B814" s="104" t="str">
        <f t="shared" si="12"/>
        <v>P047030107022</v>
      </c>
      <c r="C814" s="101" t="s">
        <v>6854</v>
      </c>
      <c r="D814" s="101" t="s">
        <v>6855</v>
      </c>
      <c r="E814" s="103">
        <v>41.51</v>
      </c>
      <c r="F814" s="101" t="s">
        <v>5126</v>
      </c>
      <c r="G814" s="101" t="s">
        <v>5127</v>
      </c>
      <c r="H814" s="101" t="s">
        <v>6802</v>
      </c>
      <c r="I814" s="101" t="s">
        <v>6803</v>
      </c>
      <c r="J814" s="128">
        <v>472600</v>
      </c>
      <c r="K814" s="101" t="s">
        <v>6333</v>
      </c>
      <c r="L814" s="102">
        <v>43191</v>
      </c>
      <c r="M814" s="102">
        <v>43800</v>
      </c>
      <c r="N814" s="101" t="s">
        <v>6333</v>
      </c>
      <c r="O814" s="101" t="s">
        <v>6602</v>
      </c>
    </row>
    <row r="815" spans="1:15" s="97" customFormat="1" x14ac:dyDescent="0.25">
      <c r="A815" s="97" t="s">
        <v>344</v>
      </c>
      <c r="B815" s="104" t="str">
        <f t="shared" si="12"/>
        <v>P047030107322</v>
      </c>
      <c r="C815" s="101" t="s">
        <v>6854</v>
      </c>
      <c r="D815" s="101" t="s">
        <v>6855</v>
      </c>
      <c r="E815" s="103">
        <v>2.92</v>
      </c>
      <c r="F815" s="101" t="s">
        <v>6858</v>
      </c>
      <c r="G815" s="101" t="s">
        <v>6859</v>
      </c>
      <c r="H815" s="101" t="s">
        <v>6850</v>
      </c>
      <c r="I815" s="101" t="s">
        <v>6851</v>
      </c>
      <c r="J815" s="128">
        <v>478710</v>
      </c>
      <c r="K815" s="101" t="s">
        <v>6333</v>
      </c>
      <c r="L815" s="102">
        <v>43466</v>
      </c>
      <c r="M815" s="102">
        <v>43492</v>
      </c>
      <c r="N815" s="101" t="s">
        <v>6333</v>
      </c>
      <c r="O815" s="101" t="s">
        <v>6602</v>
      </c>
    </row>
    <row r="816" spans="1:15" s="97" customFormat="1" x14ac:dyDescent="0.25">
      <c r="A816" s="97" t="s">
        <v>344</v>
      </c>
      <c r="B816" s="104" t="str">
        <f t="shared" si="12"/>
        <v>P047036100319</v>
      </c>
      <c r="C816" s="101" t="s">
        <v>6860</v>
      </c>
      <c r="D816" s="101" t="s">
        <v>6861</v>
      </c>
      <c r="E816" s="103">
        <v>61.39</v>
      </c>
      <c r="F816" s="101" t="s">
        <v>562</v>
      </c>
      <c r="G816" s="101" t="s">
        <v>563</v>
      </c>
      <c r="H816" s="101" t="s">
        <v>6421</v>
      </c>
      <c r="I816" s="101" t="s">
        <v>6422</v>
      </c>
      <c r="J816" s="128">
        <v>478810</v>
      </c>
      <c r="K816" s="101" t="s">
        <v>6333</v>
      </c>
      <c r="L816" s="102">
        <v>42583</v>
      </c>
      <c r="M816" s="102">
        <v>43919</v>
      </c>
      <c r="N816" s="101" t="s">
        <v>6332</v>
      </c>
      <c r="O816" s="101" t="s">
        <v>391</v>
      </c>
    </row>
    <row r="817" spans="1:15" s="97" customFormat="1" x14ac:dyDescent="0.25">
      <c r="A817" s="97" t="s">
        <v>344</v>
      </c>
      <c r="B817" s="104" t="str">
        <f t="shared" si="12"/>
        <v>P047036100595</v>
      </c>
      <c r="C817" s="101" t="s">
        <v>6860</v>
      </c>
      <c r="D817" s="101" t="s">
        <v>6861</v>
      </c>
      <c r="E817" s="103">
        <v>53.67</v>
      </c>
      <c r="F817" s="101" t="s">
        <v>760</v>
      </c>
      <c r="G817" s="101" t="s">
        <v>761</v>
      </c>
      <c r="H817" s="101" t="s">
        <v>6421</v>
      </c>
      <c r="I817" s="101" t="s">
        <v>6422</v>
      </c>
      <c r="J817" s="128">
        <v>478810</v>
      </c>
      <c r="K817" s="101" t="s">
        <v>6333</v>
      </c>
      <c r="L817" s="102">
        <v>43402</v>
      </c>
      <c r="M817" s="102">
        <v>43919</v>
      </c>
      <c r="N817" s="101" t="s">
        <v>6332</v>
      </c>
      <c r="O817" s="101" t="s">
        <v>391</v>
      </c>
    </row>
    <row r="818" spans="1:15" s="97" customFormat="1" x14ac:dyDescent="0.25">
      <c r="A818" s="97" t="s">
        <v>344</v>
      </c>
      <c r="B818" s="104" t="str">
        <f t="shared" si="12"/>
        <v>P047036100864</v>
      </c>
      <c r="C818" s="101" t="s">
        <v>6860</v>
      </c>
      <c r="D818" s="101" t="s">
        <v>6861</v>
      </c>
      <c r="E818" s="103">
        <v>53.13</v>
      </c>
      <c r="F818" s="101" t="s">
        <v>940</v>
      </c>
      <c r="G818" s="101" t="s">
        <v>941</v>
      </c>
      <c r="H818" s="101" t="s">
        <v>6802</v>
      </c>
      <c r="I818" s="101" t="s">
        <v>6803</v>
      </c>
      <c r="J818" s="128">
        <v>472600</v>
      </c>
      <c r="K818" s="101" t="s">
        <v>6333</v>
      </c>
      <c r="L818" s="102">
        <v>43556</v>
      </c>
      <c r="M818" s="102">
        <v>43919</v>
      </c>
      <c r="N818" s="101" t="s">
        <v>6333</v>
      </c>
      <c r="O818" s="101" t="s">
        <v>391</v>
      </c>
    </row>
    <row r="819" spans="1:15" s="97" customFormat="1" x14ac:dyDescent="0.25">
      <c r="A819" s="97" t="s">
        <v>344</v>
      </c>
      <c r="B819" s="104" t="str">
        <f t="shared" si="12"/>
        <v>P047036102937</v>
      </c>
      <c r="C819" s="101" t="s">
        <v>6860</v>
      </c>
      <c r="D819" s="101" t="s">
        <v>6861</v>
      </c>
      <c r="E819" s="103">
        <v>62.16</v>
      </c>
      <c r="F819" s="101" t="s">
        <v>2486</v>
      </c>
      <c r="G819" s="101" t="s">
        <v>2487</v>
      </c>
      <c r="H819" s="101" t="s">
        <v>6417</v>
      </c>
      <c r="I819" s="101" t="s">
        <v>6418</v>
      </c>
      <c r="J819" s="128">
        <v>478810</v>
      </c>
      <c r="K819" s="101" t="s">
        <v>6333</v>
      </c>
      <c r="L819" s="102">
        <v>43647</v>
      </c>
      <c r="M819" s="102">
        <v>43921</v>
      </c>
      <c r="N819" s="101" t="s">
        <v>6332</v>
      </c>
      <c r="O819" s="101" t="s">
        <v>391</v>
      </c>
    </row>
    <row r="820" spans="1:15" s="97" customFormat="1" x14ac:dyDescent="0.25">
      <c r="A820" s="97" t="s">
        <v>344</v>
      </c>
      <c r="B820" s="104" t="str">
        <f t="shared" si="12"/>
        <v>P047036103493</v>
      </c>
      <c r="C820" s="101" t="s">
        <v>6860</v>
      </c>
      <c r="D820" s="101" t="s">
        <v>6861</v>
      </c>
      <c r="E820" s="103">
        <v>45.07</v>
      </c>
      <c r="F820" s="101" t="s">
        <v>6413</v>
      </c>
      <c r="G820" s="101" t="s">
        <v>6414</v>
      </c>
      <c r="H820" s="101" t="s">
        <v>6415</v>
      </c>
      <c r="I820" s="101" t="s">
        <v>6416</v>
      </c>
      <c r="J820" s="128">
        <v>472400</v>
      </c>
      <c r="K820" s="101" t="s">
        <v>6333</v>
      </c>
      <c r="L820" s="102">
        <v>43556</v>
      </c>
      <c r="M820" s="102">
        <v>43646</v>
      </c>
      <c r="N820" s="101" t="s">
        <v>6332</v>
      </c>
      <c r="O820" s="101" t="s">
        <v>391</v>
      </c>
    </row>
    <row r="821" spans="1:15" s="97" customFormat="1" x14ac:dyDescent="0.25">
      <c r="A821" s="97" t="s">
        <v>344</v>
      </c>
      <c r="B821" s="104" t="str">
        <f t="shared" si="12"/>
        <v>P047036103767</v>
      </c>
      <c r="C821" s="101" t="s">
        <v>6860</v>
      </c>
      <c r="D821" s="101" t="s">
        <v>6861</v>
      </c>
      <c r="E821" s="103">
        <v>46.68</v>
      </c>
      <c r="F821" s="101" t="s">
        <v>3236</v>
      </c>
      <c r="G821" s="101" t="s">
        <v>3237</v>
      </c>
      <c r="H821" s="101" t="s">
        <v>6374</v>
      </c>
      <c r="I821" s="101" t="s">
        <v>6375</v>
      </c>
      <c r="J821" s="128">
        <v>478710</v>
      </c>
      <c r="K821" s="101" t="s">
        <v>6333</v>
      </c>
      <c r="L821" s="102">
        <v>42583</v>
      </c>
      <c r="M821" s="102">
        <v>43919</v>
      </c>
      <c r="N821" s="101" t="s">
        <v>6332</v>
      </c>
      <c r="O821" s="101" t="s">
        <v>391</v>
      </c>
    </row>
    <row r="822" spans="1:15" s="97" customFormat="1" x14ac:dyDescent="0.25">
      <c r="A822" s="97" t="s">
        <v>344</v>
      </c>
      <c r="B822" s="104" t="str">
        <f t="shared" si="12"/>
        <v>P047036104070</v>
      </c>
      <c r="C822" s="101" t="s">
        <v>6860</v>
      </c>
      <c r="D822" s="101" t="s">
        <v>6861</v>
      </c>
      <c r="E822" s="103">
        <v>37.799999999999997</v>
      </c>
      <c r="F822" s="101" t="s">
        <v>3450</v>
      </c>
      <c r="G822" s="101" t="s">
        <v>3451</v>
      </c>
      <c r="H822" s="101" t="s">
        <v>6804</v>
      </c>
      <c r="I822" s="101" t="s">
        <v>6805</v>
      </c>
      <c r="J822" s="128">
        <v>472400</v>
      </c>
      <c r="K822" s="101" t="s">
        <v>6333</v>
      </c>
      <c r="L822" s="102">
        <v>43556</v>
      </c>
      <c r="M822" s="102">
        <v>43919</v>
      </c>
      <c r="N822" s="101" t="s">
        <v>6333</v>
      </c>
      <c r="O822" s="101" t="s">
        <v>391</v>
      </c>
    </row>
    <row r="823" spans="1:15" s="97" customFormat="1" x14ac:dyDescent="0.25">
      <c r="A823" s="97" t="s">
        <v>344</v>
      </c>
      <c r="B823" s="104" t="str">
        <f t="shared" si="12"/>
        <v>P047036104352</v>
      </c>
      <c r="C823" s="101" t="s">
        <v>6860</v>
      </c>
      <c r="D823" s="101" t="s">
        <v>6861</v>
      </c>
      <c r="E823" s="103">
        <v>53.86</v>
      </c>
      <c r="F823" s="101" t="s">
        <v>3698</v>
      </c>
      <c r="G823" s="101" t="s">
        <v>3699</v>
      </c>
      <c r="H823" s="101" t="s">
        <v>6388</v>
      </c>
      <c r="I823" s="101" t="s">
        <v>6389</v>
      </c>
      <c r="J823" s="128"/>
      <c r="K823" s="101" t="s">
        <v>6332</v>
      </c>
      <c r="L823" s="102">
        <v>43556</v>
      </c>
      <c r="M823" s="102">
        <v>43919</v>
      </c>
      <c r="N823" s="101" t="s">
        <v>6332</v>
      </c>
      <c r="O823" s="101" t="s">
        <v>391</v>
      </c>
    </row>
    <row r="824" spans="1:15" s="97" customFormat="1" x14ac:dyDescent="0.25">
      <c r="A824" s="97" t="s">
        <v>344</v>
      </c>
      <c r="B824" s="104" t="str">
        <f t="shared" si="12"/>
        <v>P047036105363</v>
      </c>
      <c r="C824" s="101" t="s">
        <v>6860</v>
      </c>
      <c r="D824" s="101" t="s">
        <v>6861</v>
      </c>
      <c r="E824" s="103">
        <v>30.59</v>
      </c>
      <c r="F824" s="101" t="s">
        <v>4212</v>
      </c>
      <c r="G824" s="101" t="s">
        <v>4213</v>
      </c>
      <c r="H824" s="101" t="s">
        <v>6810</v>
      </c>
      <c r="I824" s="101" t="s">
        <v>6811</v>
      </c>
      <c r="J824" s="128">
        <v>478710</v>
      </c>
      <c r="K824" s="101" t="s">
        <v>6333</v>
      </c>
      <c r="L824" s="102">
        <v>42583</v>
      </c>
      <c r="M824" s="102">
        <v>43919</v>
      </c>
      <c r="N824" s="101" t="s">
        <v>6333</v>
      </c>
      <c r="O824" s="101" t="s">
        <v>391</v>
      </c>
    </row>
    <row r="825" spans="1:15" s="97" customFormat="1" x14ac:dyDescent="0.25">
      <c r="A825" s="97" t="s">
        <v>344</v>
      </c>
      <c r="B825" s="104" t="str">
        <f t="shared" si="12"/>
        <v>P047036105599</v>
      </c>
      <c r="C825" s="101" t="s">
        <v>6860</v>
      </c>
      <c r="D825" s="101" t="s">
        <v>6861</v>
      </c>
      <c r="E825" s="103">
        <v>44.42</v>
      </c>
      <c r="F825" s="101" t="s">
        <v>4310</v>
      </c>
      <c r="G825" s="101" t="s">
        <v>4311</v>
      </c>
      <c r="H825" s="101" t="s">
        <v>6421</v>
      </c>
      <c r="I825" s="101" t="s">
        <v>6422</v>
      </c>
      <c r="J825" s="128">
        <v>478810</v>
      </c>
      <c r="K825" s="101" t="s">
        <v>6333</v>
      </c>
      <c r="L825" s="102">
        <v>43647</v>
      </c>
      <c r="M825" s="102">
        <v>43921</v>
      </c>
      <c r="N825" s="101" t="s">
        <v>6332</v>
      </c>
      <c r="O825" s="101" t="s">
        <v>391</v>
      </c>
    </row>
    <row r="826" spans="1:15" s="97" customFormat="1" x14ac:dyDescent="0.25">
      <c r="A826" s="97" t="s">
        <v>344</v>
      </c>
      <c r="B826" s="104" t="str">
        <f t="shared" si="12"/>
        <v>P047036105764</v>
      </c>
      <c r="C826" s="101" t="s">
        <v>6860</v>
      </c>
      <c r="D826" s="101" t="s">
        <v>6861</v>
      </c>
      <c r="E826" s="103">
        <v>32.299999999999997</v>
      </c>
      <c r="F826" s="101" t="s">
        <v>4410</v>
      </c>
      <c r="G826" s="101" t="s">
        <v>4411</v>
      </c>
      <c r="H826" s="101" t="s">
        <v>6507</v>
      </c>
      <c r="I826" s="101" t="s">
        <v>6508</v>
      </c>
      <c r="J826" s="128">
        <v>472400</v>
      </c>
      <c r="K826" s="101" t="s">
        <v>6333</v>
      </c>
      <c r="L826" s="102">
        <v>42583</v>
      </c>
      <c r="M826" s="102">
        <v>43919</v>
      </c>
      <c r="N826" s="101" t="s">
        <v>6332</v>
      </c>
      <c r="O826" s="101" t="s">
        <v>391</v>
      </c>
    </row>
    <row r="827" spans="1:15" s="97" customFormat="1" x14ac:dyDescent="0.25">
      <c r="A827" s="97" t="s">
        <v>344</v>
      </c>
      <c r="B827" s="104" t="str">
        <f t="shared" si="12"/>
        <v>P047036106440</v>
      </c>
      <c r="C827" s="101" t="s">
        <v>6860</v>
      </c>
      <c r="D827" s="101" t="s">
        <v>6861</v>
      </c>
      <c r="E827" s="103">
        <v>46.01</v>
      </c>
      <c r="F827" s="101" t="s">
        <v>4800</v>
      </c>
      <c r="G827" s="101" t="s">
        <v>4801</v>
      </c>
      <c r="H827" s="101" t="s">
        <v>6374</v>
      </c>
      <c r="I827" s="101" t="s">
        <v>6375</v>
      </c>
      <c r="J827" s="128">
        <v>478710</v>
      </c>
      <c r="K827" s="101" t="s">
        <v>6333</v>
      </c>
      <c r="L827" s="102">
        <v>42583</v>
      </c>
      <c r="M827" s="102">
        <v>43919</v>
      </c>
      <c r="N827" s="101" t="s">
        <v>6332</v>
      </c>
      <c r="O827" s="101" t="s">
        <v>391</v>
      </c>
    </row>
    <row r="828" spans="1:15" s="97" customFormat="1" x14ac:dyDescent="0.25">
      <c r="A828" s="97" t="s">
        <v>344</v>
      </c>
      <c r="B828" s="104" t="str">
        <f t="shared" si="12"/>
        <v>P047036106633</v>
      </c>
      <c r="C828" s="101" t="s">
        <v>6860</v>
      </c>
      <c r="D828" s="101" t="s">
        <v>6861</v>
      </c>
      <c r="E828" s="103">
        <v>41.6</v>
      </c>
      <c r="F828" s="101" t="s">
        <v>4934</v>
      </c>
      <c r="G828" s="101" t="s">
        <v>4935</v>
      </c>
      <c r="H828" s="101" t="s">
        <v>6421</v>
      </c>
      <c r="I828" s="101" t="s">
        <v>6422</v>
      </c>
      <c r="J828" s="128">
        <v>478810</v>
      </c>
      <c r="K828" s="101" t="s">
        <v>6333</v>
      </c>
      <c r="L828" s="102">
        <v>43647</v>
      </c>
      <c r="M828" s="102">
        <v>43921</v>
      </c>
      <c r="N828" s="101" t="s">
        <v>6332</v>
      </c>
      <c r="O828" s="101" t="s">
        <v>391</v>
      </c>
    </row>
    <row r="829" spans="1:15" s="97" customFormat="1" x14ac:dyDescent="0.25">
      <c r="A829" s="97" t="s">
        <v>344</v>
      </c>
      <c r="B829" s="104" t="str">
        <f t="shared" si="12"/>
        <v>P047036106721</v>
      </c>
      <c r="C829" s="101" t="s">
        <v>6860</v>
      </c>
      <c r="D829" s="101" t="s">
        <v>6861</v>
      </c>
      <c r="E829" s="103">
        <v>34.56</v>
      </c>
      <c r="F829" s="101" t="s">
        <v>6816</v>
      </c>
      <c r="G829" s="101" t="s">
        <v>6817</v>
      </c>
      <c r="H829" s="101" t="s">
        <v>6802</v>
      </c>
      <c r="I829" s="101" t="s">
        <v>6803</v>
      </c>
      <c r="J829" s="128">
        <v>478710</v>
      </c>
      <c r="K829" s="101" t="s">
        <v>6333</v>
      </c>
      <c r="L829" s="102">
        <v>42583</v>
      </c>
      <c r="M829" s="102">
        <v>43919</v>
      </c>
      <c r="N829" s="101" t="s">
        <v>6333</v>
      </c>
      <c r="O829" s="101" t="s">
        <v>391</v>
      </c>
    </row>
    <row r="830" spans="1:15" s="97" customFormat="1" x14ac:dyDescent="0.25">
      <c r="A830" s="97" t="s">
        <v>344</v>
      </c>
      <c r="B830" s="104" t="str">
        <f t="shared" si="12"/>
        <v>P047036107021</v>
      </c>
      <c r="C830" s="101" t="s">
        <v>6860</v>
      </c>
      <c r="D830" s="101" t="s">
        <v>6861</v>
      </c>
      <c r="E830" s="103">
        <v>29.6</v>
      </c>
      <c r="F830" s="101" t="s">
        <v>5124</v>
      </c>
      <c r="G830" s="101" t="s">
        <v>5125</v>
      </c>
      <c r="H830" s="101" t="s">
        <v>6812</v>
      </c>
      <c r="I830" s="101" t="s">
        <v>6813</v>
      </c>
      <c r="J830" s="128">
        <v>478710</v>
      </c>
      <c r="K830" s="101" t="s">
        <v>6333</v>
      </c>
      <c r="L830" s="102">
        <v>43191</v>
      </c>
      <c r="M830" s="102">
        <v>43919</v>
      </c>
      <c r="N830" s="101" t="s">
        <v>6333</v>
      </c>
      <c r="O830" s="101" t="s">
        <v>391</v>
      </c>
    </row>
    <row r="831" spans="1:15" s="97" customFormat="1" x14ac:dyDescent="0.25">
      <c r="A831" s="97" t="s">
        <v>344</v>
      </c>
      <c r="B831" s="104" t="str">
        <f t="shared" si="12"/>
        <v>P047036107617</v>
      </c>
      <c r="C831" s="101" t="s">
        <v>6860</v>
      </c>
      <c r="D831" s="101" t="s">
        <v>6861</v>
      </c>
      <c r="E831" s="103">
        <v>2.92</v>
      </c>
      <c r="F831" s="101" t="s">
        <v>6862</v>
      </c>
      <c r="G831" s="101" t="s">
        <v>6863</v>
      </c>
      <c r="H831" s="101" t="s">
        <v>6850</v>
      </c>
      <c r="I831" s="101" t="s">
        <v>6851</v>
      </c>
      <c r="J831" s="128">
        <v>478810</v>
      </c>
      <c r="K831" s="101" t="s">
        <v>6333</v>
      </c>
      <c r="L831" s="102">
        <v>43493</v>
      </c>
      <c r="M831" s="102">
        <v>43653</v>
      </c>
      <c r="N831" s="101" t="s">
        <v>6333</v>
      </c>
      <c r="O831" s="101" t="s">
        <v>391</v>
      </c>
    </row>
    <row r="832" spans="1:15" s="97" customFormat="1" x14ac:dyDescent="0.25">
      <c r="A832" s="97" t="s">
        <v>344</v>
      </c>
      <c r="B832" s="104" t="str">
        <f t="shared" si="12"/>
        <v>P047036107763</v>
      </c>
      <c r="C832" s="101" t="s">
        <v>6860</v>
      </c>
      <c r="D832" s="101" t="s">
        <v>6861</v>
      </c>
      <c r="E832" s="103">
        <v>35.729999999999997</v>
      </c>
      <c r="F832" s="101" t="s">
        <v>5768</v>
      </c>
      <c r="G832" s="101" t="s">
        <v>5769</v>
      </c>
      <c r="H832" s="101" t="s">
        <v>6818</v>
      </c>
      <c r="I832" s="101" t="s">
        <v>6819</v>
      </c>
      <c r="J832" s="128">
        <v>478810</v>
      </c>
      <c r="K832" s="101" t="s">
        <v>6333</v>
      </c>
      <c r="L832" s="102">
        <v>43647</v>
      </c>
      <c r="M832" s="102">
        <v>43919</v>
      </c>
      <c r="N832" s="101" t="s">
        <v>6333</v>
      </c>
      <c r="O832" s="101" t="s">
        <v>391</v>
      </c>
    </row>
    <row r="833" spans="1:15" s="97" customFormat="1" x14ac:dyDescent="0.25">
      <c r="A833" s="97" t="s">
        <v>344</v>
      </c>
      <c r="B833" s="104" t="str">
        <f t="shared" si="12"/>
        <v>P047036107779</v>
      </c>
      <c r="C833" s="101" t="s">
        <v>6860</v>
      </c>
      <c r="D833" s="101" t="s">
        <v>6861</v>
      </c>
      <c r="E833" s="103">
        <v>25.56</v>
      </c>
      <c r="F833" s="101" t="s">
        <v>5792</v>
      </c>
      <c r="G833" s="101" t="s">
        <v>5793</v>
      </c>
      <c r="H833" s="101" t="s">
        <v>6818</v>
      </c>
      <c r="I833" s="101" t="s">
        <v>6819</v>
      </c>
      <c r="J833" s="128">
        <v>478810</v>
      </c>
      <c r="K833" s="101" t="s">
        <v>6333</v>
      </c>
      <c r="L833" s="102">
        <v>43619</v>
      </c>
      <c r="M833" s="102">
        <v>43919</v>
      </c>
      <c r="N833" s="101" t="s">
        <v>6333</v>
      </c>
      <c r="O833" s="101" t="s">
        <v>391</v>
      </c>
    </row>
    <row r="834" spans="1:15" s="97" customFormat="1" x14ac:dyDescent="0.25">
      <c r="A834" s="97" t="s">
        <v>344</v>
      </c>
      <c r="B834" s="104" t="str">
        <f t="shared" si="12"/>
        <v>P047036400006620</v>
      </c>
      <c r="C834" s="101" t="s">
        <v>6860</v>
      </c>
      <c r="D834" s="101" t="s">
        <v>6861</v>
      </c>
      <c r="E834" s="103">
        <v>55.55</v>
      </c>
      <c r="F834" s="101" t="s">
        <v>6089</v>
      </c>
      <c r="G834" s="101" t="s">
        <v>6090</v>
      </c>
      <c r="H834" s="101" t="s">
        <v>6590</v>
      </c>
      <c r="I834" s="101" t="s">
        <v>6591</v>
      </c>
      <c r="J834" s="128">
        <v>478800</v>
      </c>
      <c r="K834" s="101" t="s">
        <v>6333</v>
      </c>
      <c r="L834" s="102">
        <v>42583</v>
      </c>
      <c r="M834" s="102">
        <v>43919</v>
      </c>
      <c r="N834" s="101" t="s">
        <v>6333</v>
      </c>
      <c r="O834" s="101" t="s">
        <v>391</v>
      </c>
    </row>
    <row r="835" spans="1:15" s="97" customFormat="1" x14ac:dyDescent="0.25">
      <c r="A835" s="97" t="s">
        <v>344</v>
      </c>
      <c r="B835" s="104" t="str">
        <f t="shared" si="12"/>
        <v>P047036400010414</v>
      </c>
      <c r="C835" s="101" t="s">
        <v>6860</v>
      </c>
      <c r="D835" s="101" t="s">
        <v>6861</v>
      </c>
      <c r="E835" s="103">
        <v>0.01</v>
      </c>
      <c r="F835" s="101" t="s">
        <v>6105</v>
      </c>
      <c r="G835" s="101" t="s">
        <v>5769</v>
      </c>
      <c r="H835" s="101" t="s">
        <v>6590</v>
      </c>
      <c r="I835" s="101" t="s">
        <v>6591</v>
      </c>
      <c r="J835" s="128">
        <v>478810</v>
      </c>
      <c r="K835" s="101" t="s">
        <v>6333</v>
      </c>
      <c r="L835" s="102">
        <v>43208</v>
      </c>
      <c r="M835" s="102">
        <v>43646</v>
      </c>
      <c r="N835" s="101" t="s">
        <v>6333</v>
      </c>
      <c r="O835" s="101" t="s">
        <v>391</v>
      </c>
    </row>
    <row r="836" spans="1:15" s="97" customFormat="1" x14ac:dyDescent="0.25">
      <c r="A836" s="97" t="s">
        <v>344</v>
      </c>
      <c r="B836" s="104" t="str">
        <f t="shared" si="12"/>
        <v>P047045101115</v>
      </c>
      <c r="C836" s="101" t="s">
        <v>6864</v>
      </c>
      <c r="D836" s="101" t="s">
        <v>6865</v>
      </c>
      <c r="E836" s="103">
        <v>53.81</v>
      </c>
      <c r="F836" s="101" t="s">
        <v>1118</v>
      </c>
      <c r="G836" s="101" t="s">
        <v>1119</v>
      </c>
      <c r="H836" s="101" t="s">
        <v>6417</v>
      </c>
      <c r="I836" s="101" t="s">
        <v>6418</v>
      </c>
      <c r="J836" s="128">
        <v>478710</v>
      </c>
      <c r="K836" s="101" t="s">
        <v>6333</v>
      </c>
      <c r="L836" s="102">
        <v>43344</v>
      </c>
      <c r="M836" s="102">
        <v>44469</v>
      </c>
      <c r="N836" s="101" t="s">
        <v>6332</v>
      </c>
      <c r="O836" s="101" t="s">
        <v>356</v>
      </c>
    </row>
    <row r="837" spans="1:15" s="97" customFormat="1" x14ac:dyDescent="0.25">
      <c r="A837" s="97" t="s">
        <v>344</v>
      </c>
      <c r="B837" s="104" t="str">
        <f t="shared" si="12"/>
        <v>P047045101441</v>
      </c>
      <c r="C837" s="101" t="s">
        <v>6864</v>
      </c>
      <c r="D837" s="101" t="s">
        <v>6865</v>
      </c>
      <c r="E837" s="103">
        <v>38.57</v>
      </c>
      <c r="F837" s="101" t="s">
        <v>1342</v>
      </c>
      <c r="G837" s="101" t="s">
        <v>1343</v>
      </c>
      <c r="H837" s="101" t="s">
        <v>6417</v>
      </c>
      <c r="I837" s="101" t="s">
        <v>6418</v>
      </c>
      <c r="J837" s="128">
        <v>478710</v>
      </c>
      <c r="K837" s="101" t="s">
        <v>6333</v>
      </c>
      <c r="L837" s="102">
        <v>43101</v>
      </c>
      <c r="M837" s="102">
        <v>44469</v>
      </c>
      <c r="N837" s="101" t="s">
        <v>6332</v>
      </c>
      <c r="O837" s="101" t="s">
        <v>356</v>
      </c>
    </row>
    <row r="838" spans="1:15" s="97" customFormat="1" x14ac:dyDescent="0.25">
      <c r="A838" s="97" t="s">
        <v>344</v>
      </c>
      <c r="B838" s="104" t="str">
        <f t="shared" ref="B838:B901" si="13">CONCATENATE(C838,F838)</f>
        <v>P047045101605</v>
      </c>
      <c r="C838" s="101" t="s">
        <v>6864</v>
      </c>
      <c r="D838" s="101" t="s">
        <v>6865</v>
      </c>
      <c r="E838" s="103">
        <v>60.04</v>
      </c>
      <c r="F838" s="101" t="s">
        <v>1478</v>
      </c>
      <c r="G838" s="101" t="s">
        <v>1479</v>
      </c>
      <c r="H838" s="101" t="s">
        <v>6802</v>
      </c>
      <c r="I838" s="101" t="s">
        <v>6803</v>
      </c>
      <c r="J838" s="128"/>
      <c r="K838" s="101" t="s">
        <v>6332</v>
      </c>
      <c r="L838" s="102">
        <v>43556</v>
      </c>
      <c r="M838" s="102">
        <v>44469</v>
      </c>
      <c r="N838" s="101" t="s">
        <v>6333</v>
      </c>
      <c r="O838" s="101" t="s">
        <v>356</v>
      </c>
    </row>
    <row r="839" spans="1:15" s="97" customFormat="1" x14ac:dyDescent="0.25">
      <c r="A839" s="97" t="s">
        <v>344</v>
      </c>
      <c r="B839" s="104" t="str">
        <f t="shared" si="13"/>
        <v>P047045103306</v>
      </c>
      <c r="C839" s="101" t="s">
        <v>6864</v>
      </c>
      <c r="D839" s="101" t="s">
        <v>6865</v>
      </c>
      <c r="E839" s="103">
        <v>37.770000000000003</v>
      </c>
      <c r="F839" s="101" t="s">
        <v>6806</v>
      </c>
      <c r="G839" s="101" t="s">
        <v>6807</v>
      </c>
      <c r="H839" s="101" t="s">
        <v>6804</v>
      </c>
      <c r="I839" s="101" t="s">
        <v>6805</v>
      </c>
      <c r="J839" s="128">
        <v>472400</v>
      </c>
      <c r="K839" s="101" t="s">
        <v>6333</v>
      </c>
      <c r="L839" s="102">
        <v>43160</v>
      </c>
      <c r="M839" s="102">
        <v>43499</v>
      </c>
      <c r="N839" s="101" t="s">
        <v>6333</v>
      </c>
      <c r="O839" s="101" t="s">
        <v>356</v>
      </c>
    </row>
    <row r="840" spans="1:15" s="97" customFormat="1" x14ac:dyDescent="0.25">
      <c r="A840" s="97" t="s">
        <v>344</v>
      </c>
      <c r="B840" s="104" t="str">
        <f t="shared" si="13"/>
        <v>P047045103767</v>
      </c>
      <c r="C840" s="101" t="s">
        <v>6864</v>
      </c>
      <c r="D840" s="101" t="s">
        <v>6865</v>
      </c>
      <c r="E840" s="103">
        <v>46.68</v>
      </c>
      <c r="F840" s="101" t="s">
        <v>3236</v>
      </c>
      <c r="G840" s="101" t="s">
        <v>3237</v>
      </c>
      <c r="H840" s="101" t="s">
        <v>6374</v>
      </c>
      <c r="I840" s="101" t="s">
        <v>6375</v>
      </c>
      <c r="J840" s="128">
        <v>478710</v>
      </c>
      <c r="K840" s="101" t="s">
        <v>6333</v>
      </c>
      <c r="L840" s="102">
        <v>43009</v>
      </c>
      <c r="M840" s="102">
        <v>44469</v>
      </c>
      <c r="N840" s="101" t="s">
        <v>6332</v>
      </c>
      <c r="O840" s="101" t="s">
        <v>356</v>
      </c>
    </row>
    <row r="841" spans="1:15" s="97" customFormat="1" x14ac:dyDescent="0.25">
      <c r="A841" s="97" t="s">
        <v>344</v>
      </c>
      <c r="B841" s="104" t="str">
        <f t="shared" si="13"/>
        <v>P047045104325</v>
      </c>
      <c r="C841" s="101" t="s">
        <v>6864</v>
      </c>
      <c r="D841" s="101" t="s">
        <v>6865</v>
      </c>
      <c r="E841" s="103">
        <v>33.61</v>
      </c>
      <c r="F841" s="101" t="s">
        <v>3672</v>
      </c>
      <c r="G841" s="101" t="s">
        <v>3673</v>
      </c>
      <c r="H841" s="101" t="s">
        <v>6390</v>
      </c>
      <c r="I841" s="101" t="s">
        <v>6391</v>
      </c>
      <c r="J841" s="128">
        <v>478710</v>
      </c>
      <c r="K841" s="101" t="s">
        <v>6333</v>
      </c>
      <c r="L841" s="102">
        <v>43009</v>
      </c>
      <c r="M841" s="102">
        <v>44469</v>
      </c>
      <c r="N841" s="101" t="s">
        <v>6332</v>
      </c>
      <c r="O841" s="101" t="s">
        <v>356</v>
      </c>
    </row>
    <row r="842" spans="1:15" s="97" customFormat="1" x14ac:dyDescent="0.25">
      <c r="A842" s="97" t="s">
        <v>344</v>
      </c>
      <c r="B842" s="104" t="str">
        <f t="shared" si="13"/>
        <v>P047045104817</v>
      </c>
      <c r="C842" s="101" t="s">
        <v>6864</v>
      </c>
      <c r="D842" s="101" t="s">
        <v>6865</v>
      </c>
      <c r="E842" s="103">
        <v>53.96</v>
      </c>
      <c r="F842" s="101" t="s">
        <v>4008</v>
      </c>
      <c r="G842" s="101" t="s">
        <v>4009</v>
      </c>
      <c r="H842" s="101" t="s">
        <v>6590</v>
      </c>
      <c r="I842" s="101" t="s">
        <v>6591</v>
      </c>
      <c r="J842" s="128">
        <v>478710</v>
      </c>
      <c r="K842" s="101" t="s">
        <v>6333</v>
      </c>
      <c r="L842" s="102">
        <v>43009</v>
      </c>
      <c r="M842" s="102">
        <v>44469</v>
      </c>
      <c r="N842" s="101" t="s">
        <v>6333</v>
      </c>
      <c r="O842" s="101" t="s">
        <v>356</v>
      </c>
    </row>
    <row r="843" spans="1:15" s="97" customFormat="1" x14ac:dyDescent="0.25">
      <c r="A843" s="97" t="s">
        <v>344</v>
      </c>
      <c r="B843" s="104" t="str">
        <f t="shared" si="13"/>
        <v>P047045105307</v>
      </c>
      <c r="C843" s="101" t="s">
        <v>6864</v>
      </c>
      <c r="D843" s="101" t="s">
        <v>6865</v>
      </c>
      <c r="E843" s="103">
        <v>71.16</v>
      </c>
      <c r="F843" s="101" t="s">
        <v>4196</v>
      </c>
      <c r="G843" s="101" t="s">
        <v>4197</v>
      </c>
      <c r="H843" s="101" t="s">
        <v>6590</v>
      </c>
      <c r="I843" s="101" t="s">
        <v>6591</v>
      </c>
      <c r="J843" s="128">
        <v>478700</v>
      </c>
      <c r="K843" s="101" t="s">
        <v>6333</v>
      </c>
      <c r="L843" s="102">
        <v>43009</v>
      </c>
      <c r="M843" s="102">
        <v>44469</v>
      </c>
      <c r="N843" s="101" t="s">
        <v>6333</v>
      </c>
      <c r="O843" s="101" t="s">
        <v>356</v>
      </c>
    </row>
    <row r="844" spans="1:15" s="97" customFormat="1" x14ac:dyDescent="0.25">
      <c r="A844" s="97" t="s">
        <v>344</v>
      </c>
      <c r="B844" s="104" t="str">
        <f t="shared" si="13"/>
        <v>P047045105363</v>
      </c>
      <c r="C844" s="101" t="s">
        <v>6864</v>
      </c>
      <c r="D844" s="101" t="s">
        <v>6865</v>
      </c>
      <c r="E844" s="103">
        <v>30.59</v>
      </c>
      <c r="F844" s="101" t="s">
        <v>4212</v>
      </c>
      <c r="G844" s="101" t="s">
        <v>4213</v>
      </c>
      <c r="H844" s="101" t="s">
        <v>6810</v>
      </c>
      <c r="I844" s="101" t="s">
        <v>6811</v>
      </c>
      <c r="J844" s="128">
        <v>478710</v>
      </c>
      <c r="K844" s="101" t="s">
        <v>6333</v>
      </c>
      <c r="L844" s="102">
        <v>43009</v>
      </c>
      <c r="M844" s="102">
        <v>44469</v>
      </c>
      <c r="N844" s="101" t="s">
        <v>6333</v>
      </c>
      <c r="O844" s="101" t="s">
        <v>356</v>
      </c>
    </row>
    <row r="845" spans="1:15" s="97" customFormat="1" x14ac:dyDescent="0.25">
      <c r="A845" s="97" t="s">
        <v>344</v>
      </c>
      <c r="B845" s="104" t="str">
        <f t="shared" si="13"/>
        <v>P047045106309</v>
      </c>
      <c r="C845" s="101" t="s">
        <v>6864</v>
      </c>
      <c r="D845" s="101" t="s">
        <v>6865</v>
      </c>
      <c r="E845" s="103">
        <v>41.49</v>
      </c>
      <c r="F845" s="101" t="s">
        <v>4754</v>
      </c>
      <c r="G845" s="101" t="s">
        <v>4755</v>
      </c>
      <c r="H845" s="101" t="s">
        <v>6802</v>
      </c>
      <c r="I845" s="101" t="s">
        <v>6803</v>
      </c>
      <c r="J845" s="128">
        <v>472610</v>
      </c>
      <c r="K845" s="101" t="s">
        <v>6333</v>
      </c>
      <c r="L845" s="102">
        <v>43192</v>
      </c>
      <c r="M845" s="102">
        <v>44469</v>
      </c>
      <c r="N845" s="101" t="s">
        <v>6333</v>
      </c>
      <c r="O845" s="101" t="s">
        <v>356</v>
      </c>
    </row>
    <row r="846" spans="1:15" s="97" customFormat="1" x14ac:dyDescent="0.25">
      <c r="A846" s="97" t="s">
        <v>344</v>
      </c>
      <c r="B846" s="104" t="str">
        <f t="shared" si="13"/>
        <v>P047045106440</v>
      </c>
      <c r="C846" s="101" t="s">
        <v>6864</v>
      </c>
      <c r="D846" s="101" t="s">
        <v>6865</v>
      </c>
      <c r="E846" s="103">
        <v>46.01</v>
      </c>
      <c r="F846" s="101" t="s">
        <v>4800</v>
      </c>
      <c r="G846" s="101" t="s">
        <v>4801</v>
      </c>
      <c r="H846" s="101" t="s">
        <v>6374</v>
      </c>
      <c r="I846" s="101" t="s">
        <v>6375</v>
      </c>
      <c r="J846" s="128">
        <v>478710</v>
      </c>
      <c r="K846" s="101" t="s">
        <v>6333</v>
      </c>
      <c r="L846" s="102">
        <v>43009</v>
      </c>
      <c r="M846" s="102">
        <v>44469</v>
      </c>
      <c r="N846" s="101" t="s">
        <v>6332</v>
      </c>
      <c r="O846" s="101" t="s">
        <v>356</v>
      </c>
    </row>
    <row r="847" spans="1:15" s="97" customFormat="1" x14ac:dyDescent="0.25">
      <c r="A847" s="97" t="s">
        <v>344</v>
      </c>
      <c r="B847" s="104" t="str">
        <f t="shared" si="13"/>
        <v>P047045106498</v>
      </c>
      <c r="C847" s="101" t="s">
        <v>6864</v>
      </c>
      <c r="D847" s="101" t="s">
        <v>6865</v>
      </c>
      <c r="E847" s="103">
        <v>44.05</v>
      </c>
      <c r="F847" s="101" t="s">
        <v>4836</v>
      </c>
      <c r="G847" s="101" t="s">
        <v>4837</v>
      </c>
      <c r="H847" s="101" t="s">
        <v>6374</v>
      </c>
      <c r="I847" s="101" t="s">
        <v>6375</v>
      </c>
      <c r="J847" s="128">
        <v>478710</v>
      </c>
      <c r="K847" s="101" t="s">
        <v>6333</v>
      </c>
      <c r="L847" s="102">
        <v>43255</v>
      </c>
      <c r="M847" s="102">
        <v>44469</v>
      </c>
      <c r="N847" s="101" t="s">
        <v>6332</v>
      </c>
      <c r="O847" s="101" t="s">
        <v>356</v>
      </c>
    </row>
    <row r="848" spans="1:15" s="97" customFormat="1" x14ac:dyDescent="0.25">
      <c r="A848" s="97" t="s">
        <v>344</v>
      </c>
      <c r="B848" s="104" t="str">
        <f t="shared" si="13"/>
        <v>P047045106613</v>
      </c>
      <c r="C848" s="101" t="s">
        <v>6864</v>
      </c>
      <c r="D848" s="101" t="s">
        <v>6865</v>
      </c>
      <c r="E848" s="103">
        <v>27.88</v>
      </c>
      <c r="F848" s="101" t="s">
        <v>4916</v>
      </c>
      <c r="G848" s="101" t="s">
        <v>4917</v>
      </c>
      <c r="H848" s="101" t="s">
        <v>6590</v>
      </c>
      <c r="I848" s="101" t="s">
        <v>6591</v>
      </c>
      <c r="J848" s="128">
        <v>478710</v>
      </c>
      <c r="K848" s="101" t="s">
        <v>6333</v>
      </c>
      <c r="L848" s="102">
        <v>43009</v>
      </c>
      <c r="M848" s="102">
        <v>43723</v>
      </c>
      <c r="N848" s="101" t="s">
        <v>6333</v>
      </c>
      <c r="O848" s="101" t="s">
        <v>356</v>
      </c>
    </row>
    <row r="849" spans="1:15" s="97" customFormat="1" x14ac:dyDescent="0.25">
      <c r="A849" s="97" t="s">
        <v>344</v>
      </c>
      <c r="B849" s="104" t="str">
        <f t="shared" si="13"/>
        <v>P047045106721</v>
      </c>
      <c r="C849" s="101" t="s">
        <v>6864</v>
      </c>
      <c r="D849" s="101" t="s">
        <v>6865</v>
      </c>
      <c r="E849" s="103">
        <v>34.56</v>
      </c>
      <c r="F849" s="101" t="s">
        <v>6816</v>
      </c>
      <c r="G849" s="101" t="s">
        <v>6817</v>
      </c>
      <c r="H849" s="101" t="s">
        <v>6802</v>
      </c>
      <c r="I849" s="101" t="s">
        <v>6803</v>
      </c>
      <c r="J849" s="128">
        <v>478710</v>
      </c>
      <c r="K849" s="101" t="s">
        <v>6333</v>
      </c>
      <c r="L849" s="102">
        <v>43009</v>
      </c>
      <c r="M849" s="102">
        <v>44469</v>
      </c>
      <c r="N849" s="101" t="s">
        <v>6333</v>
      </c>
      <c r="O849" s="101" t="s">
        <v>356</v>
      </c>
    </row>
    <row r="850" spans="1:15" s="97" customFormat="1" x14ac:dyDescent="0.25">
      <c r="A850" s="97" t="s">
        <v>344</v>
      </c>
      <c r="B850" s="104" t="str">
        <f t="shared" si="13"/>
        <v>P047045106960</v>
      </c>
      <c r="C850" s="101" t="s">
        <v>6864</v>
      </c>
      <c r="D850" s="101" t="s">
        <v>6865</v>
      </c>
      <c r="E850" s="103">
        <v>30.6</v>
      </c>
      <c r="F850" s="101" t="s">
        <v>5096</v>
      </c>
      <c r="G850" s="101" t="s">
        <v>5097</v>
      </c>
      <c r="H850" s="101" t="s">
        <v>6856</v>
      </c>
      <c r="I850" s="101" t="s">
        <v>6857</v>
      </c>
      <c r="J850" s="128">
        <v>478710</v>
      </c>
      <c r="K850" s="101" t="s">
        <v>6333</v>
      </c>
      <c r="L850" s="102">
        <v>43160</v>
      </c>
      <c r="M850" s="102">
        <v>44469</v>
      </c>
      <c r="N850" s="101" t="s">
        <v>6333</v>
      </c>
      <c r="O850" s="101" t="s">
        <v>356</v>
      </c>
    </row>
    <row r="851" spans="1:15" s="97" customFormat="1" x14ac:dyDescent="0.25">
      <c r="A851" s="97" t="s">
        <v>344</v>
      </c>
      <c r="B851" s="104" t="str">
        <f t="shared" si="13"/>
        <v>P047045107021</v>
      </c>
      <c r="C851" s="101" t="s">
        <v>6864</v>
      </c>
      <c r="D851" s="101" t="s">
        <v>6865</v>
      </c>
      <c r="E851" s="103">
        <v>29.6</v>
      </c>
      <c r="F851" s="101" t="s">
        <v>5124</v>
      </c>
      <c r="G851" s="101" t="s">
        <v>5125</v>
      </c>
      <c r="H851" s="101" t="s">
        <v>6812</v>
      </c>
      <c r="I851" s="101" t="s">
        <v>6813</v>
      </c>
      <c r="J851" s="128">
        <v>478710</v>
      </c>
      <c r="K851" s="101" t="s">
        <v>6333</v>
      </c>
      <c r="L851" s="102">
        <v>43191</v>
      </c>
      <c r="M851" s="102">
        <v>44469</v>
      </c>
      <c r="N851" s="101" t="s">
        <v>6333</v>
      </c>
      <c r="O851" s="101" t="s">
        <v>356</v>
      </c>
    </row>
    <row r="852" spans="1:15" s="97" customFormat="1" x14ac:dyDescent="0.25">
      <c r="A852" s="97" t="s">
        <v>344</v>
      </c>
      <c r="B852" s="104" t="str">
        <f t="shared" si="13"/>
        <v>P047045107022</v>
      </c>
      <c r="C852" s="101" t="s">
        <v>6864</v>
      </c>
      <c r="D852" s="101" t="s">
        <v>6865</v>
      </c>
      <c r="E852" s="103">
        <v>41.51</v>
      </c>
      <c r="F852" s="101" t="s">
        <v>5126</v>
      </c>
      <c r="G852" s="101" t="s">
        <v>5127</v>
      </c>
      <c r="H852" s="101" t="s">
        <v>6802</v>
      </c>
      <c r="I852" s="101" t="s">
        <v>6803</v>
      </c>
      <c r="J852" s="128">
        <v>472600</v>
      </c>
      <c r="K852" s="101" t="s">
        <v>6333</v>
      </c>
      <c r="L852" s="102">
        <v>43191</v>
      </c>
      <c r="M852" s="102">
        <v>44469</v>
      </c>
      <c r="N852" s="101" t="s">
        <v>6333</v>
      </c>
      <c r="O852" s="101" t="s">
        <v>356</v>
      </c>
    </row>
    <row r="853" spans="1:15" s="97" customFormat="1" x14ac:dyDescent="0.25">
      <c r="A853" s="97" t="s">
        <v>344</v>
      </c>
      <c r="B853" s="104" t="str">
        <f t="shared" si="13"/>
        <v>P047046100854</v>
      </c>
      <c r="C853" s="101" t="s">
        <v>6866</v>
      </c>
      <c r="D853" s="101" t="s">
        <v>6867</v>
      </c>
      <c r="E853" s="103">
        <v>54.53</v>
      </c>
      <c r="F853" s="101" t="s">
        <v>926</v>
      </c>
      <c r="G853" s="101" t="s">
        <v>927</v>
      </c>
      <c r="H853" s="101" t="s">
        <v>6347</v>
      </c>
      <c r="I853" s="101" t="s">
        <v>6348</v>
      </c>
      <c r="J853" s="128">
        <v>478910</v>
      </c>
      <c r="K853" s="101" t="s">
        <v>6333</v>
      </c>
      <c r="L853" s="102">
        <v>43192</v>
      </c>
      <c r="M853" s="102">
        <v>43708</v>
      </c>
      <c r="N853" s="101" t="s">
        <v>6332</v>
      </c>
      <c r="O853" s="101" t="s">
        <v>6602</v>
      </c>
    </row>
    <row r="854" spans="1:15" s="97" customFormat="1" x14ac:dyDescent="0.25">
      <c r="A854" s="97" t="s">
        <v>344</v>
      </c>
      <c r="B854" s="104" t="str">
        <f t="shared" si="13"/>
        <v>P047046104325</v>
      </c>
      <c r="C854" s="101" t="s">
        <v>6866</v>
      </c>
      <c r="D854" s="101" t="s">
        <v>6867</v>
      </c>
      <c r="E854" s="103">
        <v>33.61</v>
      </c>
      <c r="F854" s="101" t="s">
        <v>3672</v>
      </c>
      <c r="G854" s="101" t="s">
        <v>3673</v>
      </c>
      <c r="H854" s="101" t="s">
        <v>6390</v>
      </c>
      <c r="I854" s="101" t="s">
        <v>6391</v>
      </c>
      <c r="J854" s="128">
        <v>478710</v>
      </c>
      <c r="K854" s="101" t="s">
        <v>6333</v>
      </c>
      <c r="L854" s="102">
        <v>43586</v>
      </c>
      <c r="M854" s="102">
        <v>43708</v>
      </c>
      <c r="N854" s="101" t="s">
        <v>6332</v>
      </c>
      <c r="O854" s="101" t="s">
        <v>6602</v>
      </c>
    </row>
    <row r="855" spans="1:15" s="97" customFormat="1" x14ac:dyDescent="0.25">
      <c r="A855" s="97" t="s">
        <v>344</v>
      </c>
      <c r="B855" s="104" t="str">
        <f t="shared" si="13"/>
        <v>P047046106440</v>
      </c>
      <c r="C855" s="101" t="s">
        <v>6866</v>
      </c>
      <c r="D855" s="101" t="s">
        <v>6867</v>
      </c>
      <c r="E855" s="103">
        <v>46.01</v>
      </c>
      <c r="F855" s="101" t="s">
        <v>4800</v>
      </c>
      <c r="G855" s="101" t="s">
        <v>4801</v>
      </c>
      <c r="H855" s="101" t="s">
        <v>6374</v>
      </c>
      <c r="I855" s="101" t="s">
        <v>6375</v>
      </c>
      <c r="J855" s="128">
        <v>478710</v>
      </c>
      <c r="K855" s="101" t="s">
        <v>6333</v>
      </c>
      <c r="L855" s="102">
        <v>42979</v>
      </c>
      <c r="M855" s="102">
        <v>43708</v>
      </c>
      <c r="N855" s="101" t="s">
        <v>6332</v>
      </c>
      <c r="O855" s="101" t="s">
        <v>6602</v>
      </c>
    </row>
    <row r="856" spans="1:15" s="97" customFormat="1" x14ac:dyDescent="0.25">
      <c r="A856" s="97" t="s">
        <v>344</v>
      </c>
      <c r="B856" s="104" t="str">
        <f t="shared" si="13"/>
        <v>P047046106498</v>
      </c>
      <c r="C856" s="101" t="s">
        <v>6866</v>
      </c>
      <c r="D856" s="101" t="s">
        <v>6867</v>
      </c>
      <c r="E856" s="103">
        <v>44.05</v>
      </c>
      <c r="F856" s="101" t="s">
        <v>4836</v>
      </c>
      <c r="G856" s="101" t="s">
        <v>4837</v>
      </c>
      <c r="H856" s="101" t="s">
        <v>6374</v>
      </c>
      <c r="I856" s="101" t="s">
        <v>6375</v>
      </c>
      <c r="J856" s="128">
        <v>478710</v>
      </c>
      <c r="K856" s="101" t="s">
        <v>6333</v>
      </c>
      <c r="L856" s="102">
        <v>43191</v>
      </c>
      <c r="M856" s="102">
        <v>43708</v>
      </c>
      <c r="N856" s="101" t="s">
        <v>6332</v>
      </c>
      <c r="O856" s="101" t="s">
        <v>6602</v>
      </c>
    </row>
    <row r="857" spans="1:15" s="97" customFormat="1" x14ac:dyDescent="0.25">
      <c r="A857" s="97" t="s">
        <v>344</v>
      </c>
      <c r="B857" s="104" t="str">
        <f t="shared" si="13"/>
        <v>P047046400006369</v>
      </c>
      <c r="C857" s="101" t="s">
        <v>6866</v>
      </c>
      <c r="D857" s="101" t="s">
        <v>6867</v>
      </c>
      <c r="E857" s="103">
        <v>76.37</v>
      </c>
      <c r="F857" s="101" t="s">
        <v>6087</v>
      </c>
      <c r="G857" s="101" t="s">
        <v>6088</v>
      </c>
      <c r="H857" s="101" t="s">
        <v>6590</v>
      </c>
      <c r="I857" s="101" t="s">
        <v>6591</v>
      </c>
      <c r="J857" s="128">
        <v>478900</v>
      </c>
      <c r="K857" s="101" t="s">
        <v>6333</v>
      </c>
      <c r="L857" s="102">
        <v>42979</v>
      </c>
      <c r="M857" s="102">
        <v>43708</v>
      </c>
      <c r="N857" s="101" t="s">
        <v>6333</v>
      </c>
      <c r="O857" s="101" t="s">
        <v>6602</v>
      </c>
    </row>
    <row r="858" spans="1:15" s="97" customFormat="1" x14ac:dyDescent="0.25">
      <c r="A858" s="97" t="s">
        <v>344</v>
      </c>
      <c r="B858" s="104" t="str">
        <f t="shared" si="13"/>
        <v>P047047100319</v>
      </c>
      <c r="C858" s="101" t="s">
        <v>6868</v>
      </c>
      <c r="D858" s="101" t="s">
        <v>6869</v>
      </c>
      <c r="E858" s="103">
        <v>61.39</v>
      </c>
      <c r="F858" s="101" t="s">
        <v>562</v>
      </c>
      <c r="G858" s="101" t="s">
        <v>563</v>
      </c>
      <c r="H858" s="101" t="s">
        <v>6421</v>
      </c>
      <c r="I858" s="101" t="s">
        <v>6422</v>
      </c>
      <c r="J858" s="128">
        <v>478810</v>
      </c>
      <c r="K858" s="101" t="s">
        <v>6333</v>
      </c>
      <c r="L858" s="102">
        <v>42461</v>
      </c>
      <c r="M858" s="102">
        <v>43769</v>
      </c>
      <c r="N858" s="101" t="s">
        <v>6332</v>
      </c>
      <c r="O858" s="101" t="s">
        <v>6674</v>
      </c>
    </row>
    <row r="859" spans="1:15" s="97" customFormat="1" x14ac:dyDescent="0.25">
      <c r="A859" s="97" t="s">
        <v>344</v>
      </c>
      <c r="B859" s="104" t="str">
        <f t="shared" si="13"/>
        <v>P047047100864</v>
      </c>
      <c r="C859" s="101" t="s">
        <v>6868</v>
      </c>
      <c r="D859" s="101" t="s">
        <v>6869</v>
      </c>
      <c r="E859" s="103">
        <v>53.13</v>
      </c>
      <c r="F859" s="101" t="s">
        <v>940</v>
      </c>
      <c r="G859" s="101" t="s">
        <v>941</v>
      </c>
      <c r="H859" s="101" t="s">
        <v>6802</v>
      </c>
      <c r="I859" s="101" t="s">
        <v>6803</v>
      </c>
      <c r="J859" s="128"/>
      <c r="K859" s="101" t="s">
        <v>6332</v>
      </c>
      <c r="L859" s="102">
        <v>42461</v>
      </c>
      <c r="M859" s="102">
        <v>43769</v>
      </c>
      <c r="N859" s="101" t="s">
        <v>6333</v>
      </c>
      <c r="O859" s="101" t="s">
        <v>6674</v>
      </c>
    </row>
    <row r="860" spans="1:15" s="97" customFormat="1" x14ac:dyDescent="0.25">
      <c r="A860" s="97" t="s">
        <v>344</v>
      </c>
      <c r="B860" s="104" t="str">
        <f t="shared" si="13"/>
        <v>P047047101636</v>
      </c>
      <c r="C860" s="101" t="s">
        <v>6868</v>
      </c>
      <c r="D860" s="101" t="s">
        <v>6869</v>
      </c>
      <c r="E860" s="103">
        <v>61.04</v>
      </c>
      <c r="F860" s="101" t="s">
        <v>1506</v>
      </c>
      <c r="G860" s="101" t="s">
        <v>1507</v>
      </c>
      <c r="H860" s="101" t="s">
        <v>6590</v>
      </c>
      <c r="I860" s="101" t="s">
        <v>6591</v>
      </c>
      <c r="J860" s="128">
        <v>478810</v>
      </c>
      <c r="K860" s="101" t="s">
        <v>6333</v>
      </c>
      <c r="L860" s="102">
        <v>42461</v>
      </c>
      <c r="M860" s="102">
        <v>43769</v>
      </c>
      <c r="N860" s="101" t="s">
        <v>6333</v>
      </c>
      <c r="O860" s="101" t="s">
        <v>6674</v>
      </c>
    </row>
    <row r="861" spans="1:15" s="97" customFormat="1" x14ac:dyDescent="0.25">
      <c r="A861" s="97" t="s">
        <v>344</v>
      </c>
      <c r="B861" s="104" t="str">
        <f t="shared" si="13"/>
        <v>P047047103345</v>
      </c>
      <c r="C861" s="101" t="s">
        <v>6868</v>
      </c>
      <c r="D861" s="101" t="s">
        <v>6869</v>
      </c>
      <c r="E861" s="103">
        <v>54.37</v>
      </c>
      <c r="F861" s="101" t="s">
        <v>2898</v>
      </c>
      <c r="G861" s="101" t="s">
        <v>2899</v>
      </c>
      <c r="H861" s="101" t="s">
        <v>6417</v>
      </c>
      <c r="I861" s="101" t="s">
        <v>6418</v>
      </c>
      <c r="J861" s="128">
        <v>478810</v>
      </c>
      <c r="K861" s="101" t="s">
        <v>6333</v>
      </c>
      <c r="L861" s="102">
        <v>42461</v>
      </c>
      <c r="M861" s="102">
        <v>43769</v>
      </c>
      <c r="N861" s="101" t="s">
        <v>6332</v>
      </c>
      <c r="O861" s="101" t="s">
        <v>6674</v>
      </c>
    </row>
    <row r="862" spans="1:15" s="97" customFormat="1" x14ac:dyDescent="0.25">
      <c r="A862" s="97" t="s">
        <v>344</v>
      </c>
      <c r="B862" s="104" t="str">
        <f t="shared" si="13"/>
        <v>P047047103767</v>
      </c>
      <c r="C862" s="101" t="s">
        <v>6868</v>
      </c>
      <c r="D862" s="101" t="s">
        <v>6869</v>
      </c>
      <c r="E862" s="103">
        <v>46.68</v>
      </c>
      <c r="F862" s="101" t="s">
        <v>3236</v>
      </c>
      <c r="G862" s="101" t="s">
        <v>3237</v>
      </c>
      <c r="H862" s="101" t="s">
        <v>6374</v>
      </c>
      <c r="I862" s="101" t="s">
        <v>6375</v>
      </c>
      <c r="J862" s="128">
        <v>478800</v>
      </c>
      <c r="K862" s="101" t="s">
        <v>6333</v>
      </c>
      <c r="L862" s="102">
        <v>42461</v>
      </c>
      <c r="M862" s="102">
        <v>43769</v>
      </c>
      <c r="N862" s="101" t="s">
        <v>6332</v>
      </c>
      <c r="O862" s="101" t="s">
        <v>6674</v>
      </c>
    </row>
    <row r="863" spans="1:15" s="97" customFormat="1" x14ac:dyDescent="0.25">
      <c r="A863" s="97" t="s">
        <v>344</v>
      </c>
      <c r="B863" s="104" t="str">
        <f t="shared" si="13"/>
        <v>P047047105764</v>
      </c>
      <c r="C863" s="101" t="s">
        <v>6868</v>
      </c>
      <c r="D863" s="101" t="s">
        <v>6869</v>
      </c>
      <c r="E863" s="103">
        <v>32.299999999999997</v>
      </c>
      <c r="F863" s="101" t="s">
        <v>4410</v>
      </c>
      <c r="G863" s="101" t="s">
        <v>4411</v>
      </c>
      <c r="H863" s="101" t="s">
        <v>6507</v>
      </c>
      <c r="I863" s="101" t="s">
        <v>6508</v>
      </c>
      <c r="J863" s="128">
        <v>472400</v>
      </c>
      <c r="K863" s="101" t="s">
        <v>6333</v>
      </c>
      <c r="L863" s="102">
        <v>42461</v>
      </c>
      <c r="M863" s="102">
        <v>43769</v>
      </c>
      <c r="N863" s="101" t="s">
        <v>6332</v>
      </c>
      <c r="O863" s="101" t="s">
        <v>6674</v>
      </c>
    </row>
    <row r="864" spans="1:15" s="97" customFormat="1" x14ac:dyDescent="0.25">
      <c r="A864" s="97" t="s">
        <v>344</v>
      </c>
      <c r="B864" s="104" t="str">
        <f t="shared" si="13"/>
        <v>P047047106440</v>
      </c>
      <c r="C864" s="101" t="s">
        <v>6868</v>
      </c>
      <c r="D864" s="101" t="s">
        <v>6869</v>
      </c>
      <c r="E864" s="103">
        <v>46.01</v>
      </c>
      <c r="F864" s="101" t="s">
        <v>4800</v>
      </c>
      <c r="G864" s="101" t="s">
        <v>4801</v>
      </c>
      <c r="H864" s="101" t="s">
        <v>6374</v>
      </c>
      <c r="I864" s="101" t="s">
        <v>6375</v>
      </c>
      <c r="J864" s="128">
        <v>478810</v>
      </c>
      <c r="K864" s="101" t="s">
        <v>6333</v>
      </c>
      <c r="L864" s="102">
        <v>42461</v>
      </c>
      <c r="M864" s="102">
        <v>43769</v>
      </c>
      <c r="N864" s="101" t="s">
        <v>6332</v>
      </c>
      <c r="O864" s="101" t="s">
        <v>6674</v>
      </c>
    </row>
    <row r="865" spans="1:15" s="97" customFormat="1" x14ac:dyDescent="0.25">
      <c r="A865" s="97" t="s">
        <v>344</v>
      </c>
      <c r="B865" s="104" t="str">
        <f t="shared" si="13"/>
        <v>P047047107763</v>
      </c>
      <c r="C865" s="101" t="s">
        <v>6868</v>
      </c>
      <c r="D865" s="101" t="s">
        <v>6869</v>
      </c>
      <c r="E865" s="103">
        <v>35.729999999999997</v>
      </c>
      <c r="F865" s="101" t="s">
        <v>5768</v>
      </c>
      <c r="G865" s="101" t="s">
        <v>5769</v>
      </c>
      <c r="H865" s="101" t="s">
        <v>6818</v>
      </c>
      <c r="I865" s="101" t="s">
        <v>6819</v>
      </c>
      <c r="J865" s="128">
        <v>478810</v>
      </c>
      <c r="K865" s="101" t="s">
        <v>6333</v>
      </c>
      <c r="L865" s="102">
        <v>43647</v>
      </c>
      <c r="M865" s="102">
        <v>43769</v>
      </c>
      <c r="N865" s="101" t="s">
        <v>6333</v>
      </c>
      <c r="O865" s="101" t="s">
        <v>6674</v>
      </c>
    </row>
    <row r="866" spans="1:15" s="97" customFormat="1" x14ac:dyDescent="0.25">
      <c r="A866" s="97" t="s">
        <v>344</v>
      </c>
      <c r="B866" s="104" t="str">
        <f t="shared" si="13"/>
        <v>P047047400006620</v>
      </c>
      <c r="C866" s="101" t="s">
        <v>6868</v>
      </c>
      <c r="D866" s="101" t="s">
        <v>6869</v>
      </c>
      <c r="E866" s="103">
        <v>55.55</v>
      </c>
      <c r="F866" s="101" t="s">
        <v>6089</v>
      </c>
      <c r="G866" s="101" t="s">
        <v>6090</v>
      </c>
      <c r="H866" s="101" t="s">
        <v>6590</v>
      </c>
      <c r="I866" s="101" t="s">
        <v>6591</v>
      </c>
      <c r="J866" s="128">
        <v>478700</v>
      </c>
      <c r="K866" s="101" t="s">
        <v>6333</v>
      </c>
      <c r="L866" s="102">
        <v>42461</v>
      </c>
      <c r="M866" s="102">
        <v>43769</v>
      </c>
      <c r="N866" s="101" t="s">
        <v>6333</v>
      </c>
      <c r="O866" s="101" t="s">
        <v>6674</v>
      </c>
    </row>
    <row r="867" spans="1:15" s="97" customFormat="1" x14ac:dyDescent="0.25">
      <c r="A867" s="97" t="s">
        <v>344</v>
      </c>
      <c r="B867" s="104" t="str">
        <f t="shared" si="13"/>
        <v>P047047400010414</v>
      </c>
      <c r="C867" s="101" t="s">
        <v>6868</v>
      </c>
      <c r="D867" s="101" t="s">
        <v>6869</v>
      </c>
      <c r="E867" s="103">
        <v>0.01</v>
      </c>
      <c r="F867" s="101" t="s">
        <v>6105</v>
      </c>
      <c r="G867" s="101" t="s">
        <v>5769</v>
      </c>
      <c r="H867" s="101" t="s">
        <v>6590</v>
      </c>
      <c r="I867" s="101" t="s">
        <v>6591</v>
      </c>
      <c r="J867" s="128">
        <v>478810</v>
      </c>
      <c r="K867" s="101" t="s">
        <v>6333</v>
      </c>
      <c r="L867" s="102">
        <v>43208</v>
      </c>
      <c r="M867" s="102">
        <v>43646</v>
      </c>
      <c r="N867" s="101" t="s">
        <v>6333</v>
      </c>
      <c r="O867" s="101" t="s">
        <v>6674</v>
      </c>
    </row>
    <row r="868" spans="1:15" s="97" customFormat="1" x14ac:dyDescent="0.25">
      <c r="A868" s="97" t="s">
        <v>344</v>
      </c>
      <c r="B868" s="104" t="str">
        <f t="shared" si="13"/>
        <v>P047048100319</v>
      </c>
      <c r="C868" s="101" t="s">
        <v>6870</v>
      </c>
      <c r="D868" s="101" t="s">
        <v>6871</v>
      </c>
      <c r="E868" s="103">
        <v>61.39</v>
      </c>
      <c r="F868" s="101" t="s">
        <v>562</v>
      </c>
      <c r="G868" s="101" t="s">
        <v>563</v>
      </c>
      <c r="H868" s="101" t="s">
        <v>6421</v>
      </c>
      <c r="I868" s="101" t="s">
        <v>6422</v>
      </c>
      <c r="J868" s="128">
        <v>478810</v>
      </c>
      <c r="K868" s="101" t="s">
        <v>6333</v>
      </c>
      <c r="L868" s="102">
        <v>42426</v>
      </c>
      <c r="M868" s="102">
        <v>43891</v>
      </c>
      <c r="N868" s="101" t="s">
        <v>6332</v>
      </c>
      <c r="O868" s="101" t="s">
        <v>352</v>
      </c>
    </row>
    <row r="869" spans="1:15" s="97" customFormat="1" x14ac:dyDescent="0.25">
      <c r="A869" s="97" t="s">
        <v>344</v>
      </c>
      <c r="B869" s="104" t="str">
        <f t="shared" si="13"/>
        <v>P047048101636</v>
      </c>
      <c r="C869" s="101" t="s">
        <v>6870</v>
      </c>
      <c r="D869" s="101" t="s">
        <v>6871</v>
      </c>
      <c r="E869" s="103">
        <v>61.04</v>
      </c>
      <c r="F869" s="101" t="s">
        <v>1506</v>
      </c>
      <c r="G869" s="101" t="s">
        <v>1507</v>
      </c>
      <c r="H869" s="101" t="s">
        <v>6590</v>
      </c>
      <c r="I869" s="101" t="s">
        <v>6591</v>
      </c>
      <c r="J869" s="128">
        <v>478810</v>
      </c>
      <c r="K869" s="101" t="s">
        <v>6333</v>
      </c>
      <c r="L869" s="102">
        <v>42426</v>
      </c>
      <c r="M869" s="102">
        <v>43891</v>
      </c>
      <c r="N869" s="101" t="s">
        <v>6333</v>
      </c>
      <c r="O869" s="101" t="s">
        <v>352</v>
      </c>
    </row>
    <row r="870" spans="1:15" s="97" customFormat="1" x14ac:dyDescent="0.25">
      <c r="A870" s="97" t="s">
        <v>344</v>
      </c>
      <c r="B870" s="104" t="str">
        <f t="shared" si="13"/>
        <v>P047048103345</v>
      </c>
      <c r="C870" s="101" t="s">
        <v>6870</v>
      </c>
      <c r="D870" s="101" t="s">
        <v>6871</v>
      </c>
      <c r="E870" s="103">
        <v>54.37</v>
      </c>
      <c r="F870" s="101" t="s">
        <v>2898</v>
      </c>
      <c r="G870" s="101" t="s">
        <v>2899</v>
      </c>
      <c r="H870" s="101" t="s">
        <v>6417</v>
      </c>
      <c r="I870" s="101" t="s">
        <v>6418</v>
      </c>
      <c r="J870" s="128">
        <v>478810</v>
      </c>
      <c r="K870" s="101" t="s">
        <v>6333</v>
      </c>
      <c r="L870" s="102">
        <v>42426</v>
      </c>
      <c r="M870" s="102">
        <v>43891</v>
      </c>
      <c r="N870" s="101" t="s">
        <v>6332</v>
      </c>
      <c r="O870" s="101" t="s">
        <v>352</v>
      </c>
    </row>
    <row r="871" spans="1:15" s="97" customFormat="1" x14ac:dyDescent="0.25">
      <c r="A871" s="97" t="s">
        <v>344</v>
      </c>
      <c r="B871" s="104" t="str">
        <f t="shared" si="13"/>
        <v>P047048103767</v>
      </c>
      <c r="C871" s="101" t="s">
        <v>6870</v>
      </c>
      <c r="D871" s="101" t="s">
        <v>6871</v>
      </c>
      <c r="E871" s="103">
        <v>46.68</v>
      </c>
      <c r="F871" s="101" t="s">
        <v>3236</v>
      </c>
      <c r="G871" s="101" t="s">
        <v>3237</v>
      </c>
      <c r="H871" s="101" t="s">
        <v>6374</v>
      </c>
      <c r="I871" s="101" t="s">
        <v>6375</v>
      </c>
      <c r="J871" s="128">
        <v>478810</v>
      </c>
      <c r="K871" s="101" t="s">
        <v>6333</v>
      </c>
      <c r="L871" s="102">
        <v>42426</v>
      </c>
      <c r="M871" s="102">
        <v>43891</v>
      </c>
      <c r="N871" s="101" t="s">
        <v>6332</v>
      </c>
      <c r="O871" s="101" t="s">
        <v>352</v>
      </c>
    </row>
    <row r="872" spans="1:15" s="97" customFormat="1" x14ac:dyDescent="0.25">
      <c r="A872" s="97" t="s">
        <v>344</v>
      </c>
      <c r="B872" s="104" t="str">
        <f t="shared" si="13"/>
        <v>P047048105363</v>
      </c>
      <c r="C872" s="101" t="s">
        <v>6870</v>
      </c>
      <c r="D872" s="101" t="s">
        <v>6871</v>
      </c>
      <c r="E872" s="103">
        <v>30.59</v>
      </c>
      <c r="F872" s="101" t="s">
        <v>4212</v>
      </c>
      <c r="G872" s="101" t="s">
        <v>4213</v>
      </c>
      <c r="H872" s="101" t="s">
        <v>6810</v>
      </c>
      <c r="I872" s="101" t="s">
        <v>6811</v>
      </c>
      <c r="J872" s="128">
        <v>478810</v>
      </c>
      <c r="K872" s="101" t="s">
        <v>6333</v>
      </c>
      <c r="L872" s="102">
        <v>42426</v>
      </c>
      <c r="M872" s="102">
        <v>43891</v>
      </c>
      <c r="N872" s="101" t="s">
        <v>6333</v>
      </c>
      <c r="O872" s="101" t="s">
        <v>352</v>
      </c>
    </row>
    <row r="873" spans="1:15" s="97" customFormat="1" x14ac:dyDescent="0.25">
      <c r="A873" s="97" t="s">
        <v>344</v>
      </c>
      <c r="B873" s="104" t="str">
        <f t="shared" si="13"/>
        <v>P047048105599</v>
      </c>
      <c r="C873" s="101" t="s">
        <v>6870</v>
      </c>
      <c r="D873" s="101" t="s">
        <v>6871</v>
      </c>
      <c r="E873" s="103">
        <v>44.42</v>
      </c>
      <c r="F873" s="101" t="s">
        <v>4310</v>
      </c>
      <c r="G873" s="101" t="s">
        <v>4311</v>
      </c>
      <c r="H873" s="101" t="s">
        <v>6421</v>
      </c>
      <c r="I873" s="101" t="s">
        <v>6422</v>
      </c>
      <c r="J873" s="128">
        <v>478810</v>
      </c>
      <c r="K873" s="101" t="s">
        <v>6333</v>
      </c>
      <c r="L873" s="102">
        <v>42426</v>
      </c>
      <c r="M873" s="102">
        <v>43891</v>
      </c>
      <c r="N873" s="101" t="s">
        <v>6332</v>
      </c>
      <c r="O873" s="101" t="s">
        <v>352</v>
      </c>
    </row>
    <row r="874" spans="1:15" s="97" customFormat="1" x14ac:dyDescent="0.25">
      <c r="A874" s="97" t="s">
        <v>344</v>
      </c>
      <c r="B874" s="104" t="str">
        <f t="shared" si="13"/>
        <v>P047048105946</v>
      </c>
      <c r="C874" s="101" t="s">
        <v>6870</v>
      </c>
      <c r="D874" s="101" t="s">
        <v>6871</v>
      </c>
      <c r="E874" s="103">
        <v>30.63</v>
      </c>
      <c r="F874" s="101" t="s">
        <v>4534</v>
      </c>
      <c r="G874" s="101" t="s">
        <v>4535</v>
      </c>
      <c r="H874" s="101" t="s">
        <v>6433</v>
      </c>
      <c r="I874" s="101" t="s">
        <v>6434</v>
      </c>
      <c r="J874" s="128">
        <v>478810</v>
      </c>
      <c r="K874" s="101" t="s">
        <v>6333</v>
      </c>
      <c r="L874" s="102">
        <v>42426</v>
      </c>
      <c r="M874" s="102">
        <v>43891</v>
      </c>
      <c r="N874" s="101" t="s">
        <v>6332</v>
      </c>
      <c r="O874" s="101" t="s">
        <v>352</v>
      </c>
    </row>
    <row r="875" spans="1:15" s="97" customFormat="1" x14ac:dyDescent="0.25">
      <c r="A875" s="97" t="s">
        <v>344</v>
      </c>
      <c r="B875" s="104" t="str">
        <f t="shared" si="13"/>
        <v>P047048106440</v>
      </c>
      <c r="C875" s="101" t="s">
        <v>6870</v>
      </c>
      <c r="D875" s="101" t="s">
        <v>6871</v>
      </c>
      <c r="E875" s="103">
        <v>46.01</v>
      </c>
      <c r="F875" s="101" t="s">
        <v>4800</v>
      </c>
      <c r="G875" s="101" t="s">
        <v>4801</v>
      </c>
      <c r="H875" s="101" t="s">
        <v>6374</v>
      </c>
      <c r="I875" s="101" t="s">
        <v>6375</v>
      </c>
      <c r="J875" s="128">
        <v>478810</v>
      </c>
      <c r="K875" s="101" t="s">
        <v>6333</v>
      </c>
      <c r="L875" s="102">
        <v>42426</v>
      </c>
      <c r="M875" s="102">
        <v>43891</v>
      </c>
      <c r="N875" s="101" t="s">
        <v>6332</v>
      </c>
      <c r="O875" s="101" t="s">
        <v>352</v>
      </c>
    </row>
    <row r="876" spans="1:15" s="97" customFormat="1" x14ac:dyDescent="0.25">
      <c r="A876" s="97" t="s">
        <v>344</v>
      </c>
      <c r="B876" s="104" t="str">
        <f t="shared" si="13"/>
        <v>P047048106721</v>
      </c>
      <c r="C876" s="101" t="s">
        <v>6870</v>
      </c>
      <c r="D876" s="101" t="s">
        <v>6871</v>
      </c>
      <c r="E876" s="103">
        <v>34.56</v>
      </c>
      <c r="F876" s="101" t="s">
        <v>6816</v>
      </c>
      <c r="G876" s="101" t="s">
        <v>6817</v>
      </c>
      <c r="H876" s="101" t="s">
        <v>6802</v>
      </c>
      <c r="I876" s="101" t="s">
        <v>6803</v>
      </c>
      <c r="J876" s="128">
        <v>478810</v>
      </c>
      <c r="K876" s="101" t="s">
        <v>6333</v>
      </c>
      <c r="L876" s="102">
        <v>42426</v>
      </c>
      <c r="M876" s="102">
        <v>43891</v>
      </c>
      <c r="N876" s="101" t="s">
        <v>6333</v>
      </c>
      <c r="O876" s="101" t="s">
        <v>352</v>
      </c>
    </row>
    <row r="877" spans="1:15" s="97" customFormat="1" x14ac:dyDescent="0.25">
      <c r="A877" s="97" t="s">
        <v>344</v>
      </c>
      <c r="B877" s="104" t="str">
        <f t="shared" si="13"/>
        <v>P047048107363</v>
      </c>
      <c r="C877" s="101" t="s">
        <v>6870</v>
      </c>
      <c r="D877" s="101" t="s">
        <v>6871</v>
      </c>
      <c r="E877" s="103">
        <v>2.92</v>
      </c>
      <c r="F877" s="101" t="s">
        <v>6872</v>
      </c>
      <c r="G877" s="101" t="s">
        <v>6873</v>
      </c>
      <c r="H877" s="101" t="s">
        <v>6850</v>
      </c>
      <c r="I877" s="101" t="s">
        <v>6851</v>
      </c>
      <c r="J877" s="128">
        <v>478810</v>
      </c>
      <c r="K877" s="101" t="s">
        <v>6333</v>
      </c>
      <c r="L877" s="102">
        <v>43465</v>
      </c>
      <c r="M877" s="102">
        <v>43492</v>
      </c>
      <c r="N877" s="101" t="s">
        <v>6333</v>
      </c>
      <c r="O877" s="101" t="s">
        <v>352</v>
      </c>
    </row>
    <row r="878" spans="1:15" s="97" customFormat="1" x14ac:dyDescent="0.25">
      <c r="A878" s="97" t="s">
        <v>344</v>
      </c>
      <c r="B878" s="104" t="str">
        <f t="shared" si="13"/>
        <v>P047048107547</v>
      </c>
      <c r="C878" s="101" t="s">
        <v>6870</v>
      </c>
      <c r="D878" s="101" t="s">
        <v>6871</v>
      </c>
      <c r="E878" s="103">
        <v>36.03</v>
      </c>
      <c r="F878" s="101" t="s">
        <v>5562</v>
      </c>
      <c r="G878" s="101" t="s">
        <v>5563</v>
      </c>
      <c r="H878" s="101" t="s">
        <v>6829</v>
      </c>
      <c r="I878" s="101" t="s">
        <v>6830</v>
      </c>
      <c r="J878" s="128">
        <v>478810</v>
      </c>
      <c r="K878" s="101" t="s">
        <v>6333</v>
      </c>
      <c r="L878" s="102">
        <v>43493</v>
      </c>
      <c r="M878" s="102">
        <v>43891</v>
      </c>
      <c r="N878" s="101" t="s">
        <v>6333</v>
      </c>
      <c r="O878" s="101" t="s">
        <v>352</v>
      </c>
    </row>
    <row r="879" spans="1:15" s="97" customFormat="1" x14ac:dyDescent="0.25">
      <c r="A879" s="97" t="s">
        <v>344</v>
      </c>
      <c r="B879" s="104" t="str">
        <f t="shared" si="13"/>
        <v>P047048107615</v>
      </c>
      <c r="C879" s="101" t="s">
        <v>6870</v>
      </c>
      <c r="D879" s="101" t="s">
        <v>6871</v>
      </c>
      <c r="E879" s="103">
        <v>4.5999999999999996</v>
      </c>
      <c r="F879" s="101" t="s">
        <v>6874</v>
      </c>
      <c r="G879" s="101" t="s">
        <v>6875</v>
      </c>
      <c r="H879" s="101" t="s">
        <v>6850</v>
      </c>
      <c r="I879" s="101" t="s">
        <v>6851</v>
      </c>
      <c r="J879" s="128">
        <v>478810</v>
      </c>
      <c r="K879" s="101" t="s">
        <v>6333</v>
      </c>
      <c r="L879" s="102">
        <v>43493</v>
      </c>
      <c r="M879" s="102">
        <v>43653</v>
      </c>
      <c r="N879" s="101" t="s">
        <v>6333</v>
      </c>
      <c r="O879" s="101" t="s">
        <v>352</v>
      </c>
    </row>
    <row r="880" spans="1:15" s="97" customFormat="1" x14ac:dyDescent="0.25">
      <c r="A880" s="97" t="s">
        <v>344</v>
      </c>
      <c r="B880" s="104" t="str">
        <f t="shared" si="13"/>
        <v>P047048107763</v>
      </c>
      <c r="C880" s="101" t="s">
        <v>6870</v>
      </c>
      <c r="D880" s="101" t="s">
        <v>6871</v>
      </c>
      <c r="E880" s="103">
        <v>35.729999999999997</v>
      </c>
      <c r="F880" s="101" t="s">
        <v>5768</v>
      </c>
      <c r="G880" s="101" t="s">
        <v>5769</v>
      </c>
      <c r="H880" s="101" t="s">
        <v>6818</v>
      </c>
      <c r="I880" s="101" t="s">
        <v>6819</v>
      </c>
      <c r="J880" s="128">
        <v>478810</v>
      </c>
      <c r="K880" s="101" t="s">
        <v>6333</v>
      </c>
      <c r="L880" s="102">
        <v>43647</v>
      </c>
      <c r="M880" s="102">
        <v>43830</v>
      </c>
      <c r="N880" s="101" t="s">
        <v>6333</v>
      </c>
      <c r="O880" s="101" t="s">
        <v>352</v>
      </c>
    </row>
    <row r="881" spans="1:15" s="97" customFormat="1" x14ac:dyDescent="0.25">
      <c r="A881" s="97" t="s">
        <v>344</v>
      </c>
      <c r="B881" s="104" t="str">
        <f t="shared" si="13"/>
        <v>P047048400010414</v>
      </c>
      <c r="C881" s="101" t="s">
        <v>6870</v>
      </c>
      <c r="D881" s="101" t="s">
        <v>6871</v>
      </c>
      <c r="E881" s="103">
        <v>0.01</v>
      </c>
      <c r="F881" s="101" t="s">
        <v>6105</v>
      </c>
      <c r="G881" s="101" t="s">
        <v>5769</v>
      </c>
      <c r="H881" s="101" t="s">
        <v>6590</v>
      </c>
      <c r="I881" s="101" t="s">
        <v>6591</v>
      </c>
      <c r="J881" s="128">
        <v>478810</v>
      </c>
      <c r="K881" s="101" t="s">
        <v>6333</v>
      </c>
      <c r="L881" s="102">
        <v>43208</v>
      </c>
      <c r="M881" s="102">
        <v>43646</v>
      </c>
      <c r="N881" s="101" t="s">
        <v>6333</v>
      </c>
      <c r="O881" s="101" t="s">
        <v>352</v>
      </c>
    </row>
    <row r="882" spans="1:15" s="97" customFormat="1" x14ac:dyDescent="0.25">
      <c r="A882" s="97" t="s">
        <v>344</v>
      </c>
      <c r="B882" s="104" t="str">
        <f t="shared" si="13"/>
        <v>P047053100319</v>
      </c>
      <c r="C882" s="101" t="s">
        <v>6876</v>
      </c>
      <c r="D882" s="101" t="s">
        <v>6877</v>
      </c>
      <c r="E882" s="103">
        <v>61.39</v>
      </c>
      <c r="F882" s="101" t="s">
        <v>562</v>
      </c>
      <c r="G882" s="101" t="s">
        <v>563</v>
      </c>
      <c r="H882" s="101" t="s">
        <v>6421</v>
      </c>
      <c r="I882" s="101" t="s">
        <v>6422</v>
      </c>
      <c r="J882" s="128">
        <v>478810</v>
      </c>
      <c r="K882" s="101" t="s">
        <v>6333</v>
      </c>
      <c r="L882" s="102">
        <v>42917</v>
      </c>
      <c r="M882" s="102">
        <v>43527</v>
      </c>
      <c r="N882" s="101" t="s">
        <v>6332</v>
      </c>
      <c r="O882" s="101" t="s">
        <v>6602</v>
      </c>
    </row>
    <row r="883" spans="1:15" s="97" customFormat="1" x14ac:dyDescent="0.25">
      <c r="A883" s="97" t="s">
        <v>344</v>
      </c>
      <c r="B883" s="104" t="str">
        <f t="shared" si="13"/>
        <v>P047053101636</v>
      </c>
      <c r="C883" s="101" t="s">
        <v>6876</v>
      </c>
      <c r="D883" s="101" t="s">
        <v>6877</v>
      </c>
      <c r="E883" s="103">
        <v>61.04</v>
      </c>
      <c r="F883" s="101" t="s">
        <v>1506</v>
      </c>
      <c r="G883" s="101" t="s">
        <v>1507</v>
      </c>
      <c r="H883" s="101" t="s">
        <v>6590</v>
      </c>
      <c r="I883" s="101" t="s">
        <v>6591</v>
      </c>
      <c r="J883" s="128">
        <v>478810</v>
      </c>
      <c r="K883" s="101" t="s">
        <v>6333</v>
      </c>
      <c r="L883" s="102">
        <v>42917</v>
      </c>
      <c r="M883" s="102">
        <v>43527</v>
      </c>
      <c r="N883" s="101" t="s">
        <v>6333</v>
      </c>
      <c r="O883" s="101" t="s">
        <v>6602</v>
      </c>
    </row>
    <row r="884" spans="1:15" s="97" customFormat="1" x14ac:dyDescent="0.25">
      <c r="A884" s="97" t="s">
        <v>344</v>
      </c>
      <c r="B884" s="104" t="str">
        <f t="shared" si="13"/>
        <v>P047053105599</v>
      </c>
      <c r="C884" s="101" t="s">
        <v>6876</v>
      </c>
      <c r="D884" s="101" t="s">
        <v>6877</v>
      </c>
      <c r="E884" s="103">
        <v>44.42</v>
      </c>
      <c r="F884" s="101" t="s">
        <v>4310</v>
      </c>
      <c r="G884" s="101" t="s">
        <v>4311</v>
      </c>
      <c r="H884" s="101" t="s">
        <v>6421</v>
      </c>
      <c r="I884" s="101" t="s">
        <v>6422</v>
      </c>
      <c r="J884" s="128">
        <v>478810</v>
      </c>
      <c r="K884" s="101" t="s">
        <v>6333</v>
      </c>
      <c r="L884" s="102">
        <v>42917</v>
      </c>
      <c r="M884" s="102">
        <v>43527</v>
      </c>
      <c r="N884" s="101" t="s">
        <v>6332</v>
      </c>
      <c r="O884" s="101" t="s">
        <v>6602</v>
      </c>
    </row>
    <row r="885" spans="1:15" s="97" customFormat="1" x14ac:dyDescent="0.25">
      <c r="A885" s="97" t="s">
        <v>344</v>
      </c>
      <c r="B885" s="104" t="str">
        <f t="shared" si="13"/>
        <v>P047053106440</v>
      </c>
      <c r="C885" s="101" t="s">
        <v>6876</v>
      </c>
      <c r="D885" s="101" t="s">
        <v>6877</v>
      </c>
      <c r="E885" s="103">
        <v>46.01</v>
      </c>
      <c r="F885" s="101" t="s">
        <v>4800</v>
      </c>
      <c r="G885" s="101" t="s">
        <v>4801</v>
      </c>
      <c r="H885" s="101" t="s">
        <v>6374</v>
      </c>
      <c r="I885" s="101" t="s">
        <v>6375</v>
      </c>
      <c r="J885" s="128">
        <v>478810</v>
      </c>
      <c r="K885" s="101" t="s">
        <v>6333</v>
      </c>
      <c r="L885" s="102">
        <v>42917</v>
      </c>
      <c r="M885" s="102">
        <v>43527</v>
      </c>
      <c r="N885" s="101" t="s">
        <v>6332</v>
      </c>
      <c r="O885" s="101" t="s">
        <v>6602</v>
      </c>
    </row>
    <row r="886" spans="1:15" s="97" customFormat="1" x14ac:dyDescent="0.25">
      <c r="A886" s="97" t="s">
        <v>344</v>
      </c>
      <c r="B886" s="104" t="str">
        <f t="shared" si="13"/>
        <v>P047053106498</v>
      </c>
      <c r="C886" s="101" t="s">
        <v>6876</v>
      </c>
      <c r="D886" s="101" t="s">
        <v>6877</v>
      </c>
      <c r="E886" s="103">
        <v>44.05</v>
      </c>
      <c r="F886" s="101" t="s">
        <v>4836</v>
      </c>
      <c r="G886" s="101" t="s">
        <v>4837</v>
      </c>
      <c r="H886" s="101" t="s">
        <v>6374</v>
      </c>
      <c r="I886" s="101" t="s">
        <v>6375</v>
      </c>
      <c r="J886" s="128">
        <v>478810</v>
      </c>
      <c r="K886" s="101" t="s">
        <v>6333</v>
      </c>
      <c r="L886" s="102">
        <v>43101</v>
      </c>
      <c r="M886" s="102">
        <v>43527</v>
      </c>
      <c r="N886" s="101" t="s">
        <v>6332</v>
      </c>
      <c r="O886" s="101" t="s">
        <v>6602</v>
      </c>
    </row>
    <row r="887" spans="1:15" s="97" customFormat="1" x14ac:dyDescent="0.25">
      <c r="A887" s="97" t="s">
        <v>344</v>
      </c>
      <c r="B887" s="104" t="str">
        <f t="shared" si="13"/>
        <v>P047053400006620</v>
      </c>
      <c r="C887" s="101" t="s">
        <v>6876</v>
      </c>
      <c r="D887" s="101" t="s">
        <v>6877</v>
      </c>
      <c r="E887" s="103">
        <v>55.55</v>
      </c>
      <c r="F887" s="101" t="s">
        <v>6089</v>
      </c>
      <c r="G887" s="101" t="s">
        <v>6090</v>
      </c>
      <c r="H887" s="101" t="s">
        <v>6590</v>
      </c>
      <c r="I887" s="101" t="s">
        <v>6591</v>
      </c>
      <c r="J887" s="128">
        <v>478800</v>
      </c>
      <c r="K887" s="101" t="s">
        <v>6333</v>
      </c>
      <c r="L887" s="102">
        <v>42917</v>
      </c>
      <c r="M887" s="102">
        <v>43527</v>
      </c>
      <c r="N887" s="101" t="s">
        <v>6333</v>
      </c>
      <c r="O887" s="101" t="s">
        <v>6602</v>
      </c>
    </row>
    <row r="888" spans="1:15" s="97" customFormat="1" x14ac:dyDescent="0.25">
      <c r="A888" s="97" t="s">
        <v>344</v>
      </c>
      <c r="B888" s="104" t="str">
        <f t="shared" si="13"/>
        <v>P047053400010414</v>
      </c>
      <c r="C888" s="101" t="s">
        <v>6876</v>
      </c>
      <c r="D888" s="101" t="s">
        <v>6877</v>
      </c>
      <c r="E888" s="103">
        <v>0.01</v>
      </c>
      <c r="F888" s="101" t="s">
        <v>6105</v>
      </c>
      <c r="G888" s="101" t="s">
        <v>5769</v>
      </c>
      <c r="H888" s="101" t="s">
        <v>6590</v>
      </c>
      <c r="I888" s="101" t="s">
        <v>6591</v>
      </c>
      <c r="J888" s="128">
        <v>478810</v>
      </c>
      <c r="K888" s="101" t="s">
        <v>6333</v>
      </c>
      <c r="L888" s="102">
        <v>43208</v>
      </c>
      <c r="M888" s="102">
        <v>43527</v>
      </c>
      <c r="N888" s="101" t="s">
        <v>6333</v>
      </c>
      <c r="O888" s="101" t="s">
        <v>6602</v>
      </c>
    </row>
    <row r="889" spans="1:15" s="97" customFormat="1" x14ac:dyDescent="0.25">
      <c r="A889" s="97" t="s">
        <v>344</v>
      </c>
      <c r="B889" s="104" t="str">
        <f t="shared" si="13"/>
        <v>P047100100319</v>
      </c>
      <c r="C889" s="101" t="s">
        <v>6878</v>
      </c>
      <c r="D889" s="101" t="s">
        <v>6879</v>
      </c>
      <c r="E889" s="103">
        <v>61.39</v>
      </c>
      <c r="F889" s="101" t="s">
        <v>562</v>
      </c>
      <c r="G889" s="101" t="s">
        <v>563</v>
      </c>
      <c r="H889" s="101" t="s">
        <v>6421</v>
      </c>
      <c r="I889" s="101" t="s">
        <v>6422</v>
      </c>
      <c r="J889" s="128">
        <v>472400</v>
      </c>
      <c r="K889" s="101" t="s">
        <v>6333</v>
      </c>
      <c r="L889" s="102">
        <v>43521</v>
      </c>
      <c r="M889" s="102">
        <v>43830</v>
      </c>
      <c r="N889" s="101" t="s">
        <v>6332</v>
      </c>
      <c r="O889" s="101" t="s">
        <v>6583</v>
      </c>
    </row>
    <row r="890" spans="1:15" s="97" customFormat="1" x14ac:dyDescent="0.25">
      <c r="A890" s="97" t="s">
        <v>344</v>
      </c>
      <c r="B890" s="104" t="str">
        <f t="shared" si="13"/>
        <v>P047100103306</v>
      </c>
      <c r="C890" s="101" t="s">
        <v>6878</v>
      </c>
      <c r="D890" s="101" t="s">
        <v>6879</v>
      </c>
      <c r="E890" s="103">
        <v>37.770000000000003</v>
      </c>
      <c r="F890" s="101" t="s">
        <v>6806</v>
      </c>
      <c r="G890" s="101" t="s">
        <v>6807</v>
      </c>
      <c r="H890" s="101" t="s">
        <v>6804</v>
      </c>
      <c r="I890" s="101" t="s">
        <v>6805</v>
      </c>
      <c r="J890" s="128"/>
      <c r="K890" s="101" t="s">
        <v>6332</v>
      </c>
      <c r="L890" s="102">
        <v>43101</v>
      </c>
      <c r="M890" s="102">
        <v>43499</v>
      </c>
      <c r="N890" s="101" t="s">
        <v>6333</v>
      </c>
      <c r="O890" s="101" t="s">
        <v>6583</v>
      </c>
    </row>
    <row r="891" spans="1:15" s="97" customFormat="1" x14ac:dyDescent="0.25">
      <c r="A891" s="97" t="s">
        <v>344</v>
      </c>
      <c r="B891" s="104" t="str">
        <f t="shared" si="13"/>
        <v>P047100103767</v>
      </c>
      <c r="C891" s="101" t="s">
        <v>6878</v>
      </c>
      <c r="D891" s="101" t="s">
        <v>6879</v>
      </c>
      <c r="E891" s="103">
        <v>46.68</v>
      </c>
      <c r="F891" s="101" t="s">
        <v>3236</v>
      </c>
      <c r="G891" s="101" t="s">
        <v>3237</v>
      </c>
      <c r="H891" s="101" t="s">
        <v>6374</v>
      </c>
      <c r="I891" s="101" t="s">
        <v>6375</v>
      </c>
      <c r="J891" s="128">
        <v>472100</v>
      </c>
      <c r="K891" s="101" t="s">
        <v>6333</v>
      </c>
      <c r="L891" s="102">
        <v>43101</v>
      </c>
      <c r="M891" s="102">
        <v>43830</v>
      </c>
      <c r="N891" s="101" t="s">
        <v>6332</v>
      </c>
      <c r="O891" s="101" t="s">
        <v>6583</v>
      </c>
    </row>
    <row r="892" spans="1:15" s="97" customFormat="1" x14ac:dyDescent="0.25">
      <c r="A892" s="97" t="s">
        <v>344</v>
      </c>
      <c r="B892" s="104" t="str">
        <f t="shared" si="13"/>
        <v>P047100104070</v>
      </c>
      <c r="C892" s="101" t="s">
        <v>6878</v>
      </c>
      <c r="D892" s="101" t="s">
        <v>6879</v>
      </c>
      <c r="E892" s="103">
        <v>37.799999999999997</v>
      </c>
      <c r="F892" s="101" t="s">
        <v>3450</v>
      </c>
      <c r="G892" s="101" t="s">
        <v>3451</v>
      </c>
      <c r="H892" s="101" t="s">
        <v>6804</v>
      </c>
      <c r="I892" s="101" t="s">
        <v>6805</v>
      </c>
      <c r="J892" s="128">
        <v>472400</v>
      </c>
      <c r="K892" s="101" t="s">
        <v>6333</v>
      </c>
      <c r="L892" s="102">
        <v>43521</v>
      </c>
      <c r="M892" s="102">
        <v>43830</v>
      </c>
      <c r="N892" s="101" t="s">
        <v>6333</v>
      </c>
      <c r="O892" s="101" t="s">
        <v>6583</v>
      </c>
    </row>
    <row r="893" spans="1:15" s="97" customFormat="1" x14ac:dyDescent="0.25">
      <c r="A893" s="97" t="s">
        <v>344</v>
      </c>
      <c r="B893" s="104" t="str">
        <f t="shared" si="13"/>
        <v>P047100105363</v>
      </c>
      <c r="C893" s="101" t="s">
        <v>6878</v>
      </c>
      <c r="D893" s="101" t="s">
        <v>6879</v>
      </c>
      <c r="E893" s="103">
        <v>30.59</v>
      </c>
      <c r="F893" s="101" t="s">
        <v>4212</v>
      </c>
      <c r="G893" s="101" t="s">
        <v>4213</v>
      </c>
      <c r="H893" s="101" t="s">
        <v>6810</v>
      </c>
      <c r="I893" s="101" t="s">
        <v>6811</v>
      </c>
      <c r="J893" s="128">
        <v>473930</v>
      </c>
      <c r="K893" s="101" t="s">
        <v>6333</v>
      </c>
      <c r="L893" s="102">
        <v>43101</v>
      </c>
      <c r="M893" s="102">
        <v>43830</v>
      </c>
      <c r="N893" s="101" t="s">
        <v>6333</v>
      </c>
      <c r="O893" s="101" t="s">
        <v>6583</v>
      </c>
    </row>
    <row r="894" spans="1:15" s="97" customFormat="1" x14ac:dyDescent="0.25">
      <c r="A894" s="97" t="s">
        <v>344</v>
      </c>
      <c r="B894" s="104" t="str">
        <f t="shared" si="13"/>
        <v>P047100106440</v>
      </c>
      <c r="C894" s="101" t="s">
        <v>6878</v>
      </c>
      <c r="D894" s="101" t="s">
        <v>6879</v>
      </c>
      <c r="E894" s="103">
        <v>46.01</v>
      </c>
      <c r="F894" s="101" t="s">
        <v>4800</v>
      </c>
      <c r="G894" s="101" t="s">
        <v>4801</v>
      </c>
      <c r="H894" s="101" t="s">
        <v>6374</v>
      </c>
      <c r="I894" s="101" t="s">
        <v>6375</v>
      </c>
      <c r="J894" s="128">
        <v>472100</v>
      </c>
      <c r="K894" s="101" t="s">
        <v>6333</v>
      </c>
      <c r="L894" s="102">
        <v>43101</v>
      </c>
      <c r="M894" s="102">
        <v>43830</v>
      </c>
      <c r="N894" s="101" t="s">
        <v>6332</v>
      </c>
      <c r="O894" s="101" t="s">
        <v>6583</v>
      </c>
    </row>
    <row r="895" spans="1:15" s="97" customFormat="1" x14ac:dyDescent="0.25">
      <c r="A895" s="97" t="s">
        <v>344</v>
      </c>
      <c r="B895" s="104" t="str">
        <f t="shared" si="13"/>
        <v>P047100106498</v>
      </c>
      <c r="C895" s="101" t="s">
        <v>6878</v>
      </c>
      <c r="D895" s="101" t="s">
        <v>6879</v>
      </c>
      <c r="E895" s="103">
        <v>44.05</v>
      </c>
      <c r="F895" s="101" t="s">
        <v>4836</v>
      </c>
      <c r="G895" s="101" t="s">
        <v>4837</v>
      </c>
      <c r="H895" s="101" t="s">
        <v>6374</v>
      </c>
      <c r="I895" s="101" t="s">
        <v>6375</v>
      </c>
      <c r="J895" s="128">
        <v>472100</v>
      </c>
      <c r="K895" s="101" t="s">
        <v>6333</v>
      </c>
      <c r="L895" s="102">
        <v>43101</v>
      </c>
      <c r="M895" s="102">
        <v>43830</v>
      </c>
      <c r="N895" s="101" t="s">
        <v>6332</v>
      </c>
      <c r="O895" s="101" t="s">
        <v>6583</v>
      </c>
    </row>
    <row r="896" spans="1:15" s="97" customFormat="1" x14ac:dyDescent="0.25">
      <c r="A896" s="97" t="s">
        <v>344</v>
      </c>
      <c r="B896" s="104" t="str">
        <f t="shared" si="13"/>
        <v>P047100107547</v>
      </c>
      <c r="C896" s="101" t="s">
        <v>6878</v>
      </c>
      <c r="D896" s="101" t="s">
        <v>6879</v>
      </c>
      <c r="E896" s="103">
        <v>36.03</v>
      </c>
      <c r="F896" s="101" t="s">
        <v>5562</v>
      </c>
      <c r="G896" s="101" t="s">
        <v>5563</v>
      </c>
      <c r="H896" s="101" t="s">
        <v>6829</v>
      </c>
      <c r="I896" s="101" t="s">
        <v>6830</v>
      </c>
      <c r="J896" s="128">
        <v>478810</v>
      </c>
      <c r="K896" s="101" t="s">
        <v>6333</v>
      </c>
      <c r="L896" s="102">
        <v>43521</v>
      </c>
      <c r="M896" s="102">
        <v>43830</v>
      </c>
      <c r="N896" s="101" t="s">
        <v>6333</v>
      </c>
      <c r="O896" s="101" t="s">
        <v>6583</v>
      </c>
    </row>
    <row r="897" spans="1:15" s="97" customFormat="1" x14ac:dyDescent="0.25">
      <c r="A897" s="97" t="s">
        <v>344</v>
      </c>
      <c r="B897" s="104" t="str">
        <f t="shared" si="13"/>
        <v>P047101100319</v>
      </c>
      <c r="C897" s="101" t="s">
        <v>6880</v>
      </c>
      <c r="D897" s="101" t="s">
        <v>6881</v>
      </c>
      <c r="E897" s="103">
        <v>61.39</v>
      </c>
      <c r="F897" s="101" t="s">
        <v>562</v>
      </c>
      <c r="G897" s="101" t="s">
        <v>563</v>
      </c>
      <c r="H897" s="101" t="s">
        <v>6421</v>
      </c>
      <c r="I897" s="101" t="s">
        <v>6422</v>
      </c>
      <c r="J897" s="128"/>
      <c r="K897" s="101" t="s">
        <v>6332</v>
      </c>
      <c r="L897" s="102">
        <v>42370</v>
      </c>
      <c r="M897" s="102">
        <v>73050</v>
      </c>
      <c r="N897" s="101" t="s">
        <v>6332</v>
      </c>
      <c r="O897" s="101" t="s">
        <v>6445</v>
      </c>
    </row>
    <row r="898" spans="1:15" s="97" customFormat="1" x14ac:dyDescent="0.25">
      <c r="A898" s="97" t="s">
        <v>344</v>
      </c>
      <c r="B898" s="104" t="str">
        <f t="shared" si="13"/>
        <v>P047101100595</v>
      </c>
      <c r="C898" s="101" t="s">
        <v>6880</v>
      </c>
      <c r="D898" s="101" t="s">
        <v>6881</v>
      </c>
      <c r="E898" s="103">
        <v>53.67</v>
      </c>
      <c r="F898" s="101" t="s">
        <v>760</v>
      </c>
      <c r="G898" s="101" t="s">
        <v>761</v>
      </c>
      <c r="H898" s="101" t="s">
        <v>6421</v>
      </c>
      <c r="I898" s="101" t="s">
        <v>6422</v>
      </c>
      <c r="J898" s="128"/>
      <c r="K898" s="101" t="s">
        <v>6332</v>
      </c>
      <c r="L898" s="102">
        <v>43332</v>
      </c>
      <c r="M898" s="102">
        <v>44445</v>
      </c>
      <c r="N898" s="101" t="s">
        <v>6332</v>
      </c>
      <c r="O898" s="101" t="s">
        <v>6445</v>
      </c>
    </row>
    <row r="899" spans="1:15" s="97" customFormat="1" x14ac:dyDescent="0.25">
      <c r="A899" s="97" t="s">
        <v>344</v>
      </c>
      <c r="B899" s="104" t="str">
        <f t="shared" si="13"/>
        <v>P047101100864</v>
      </c>
      <c r="C899" s="101" t="s">
        <v>6880</v>
      </c>
      <c r="D899" s="101" t="s">
        <v>6881</v>
      </c>
      <c r="E899" s="103">
        <v>53.13</v>
      </c>
      <c r="F899" s="101" t="s">
        <v>940</v>
      </c>
      <c r="G899" s="101" t="s">
        <v>941</v>
      </c>
      <c r="H899" s="101" t="s">
        <v>6802</v>
      </c>
      <c r="I899" s="101" t="s">
        <v>6803</v>
      </c>
      <c r="J899" s="128"/>
      <c r="K899" s="101" t="s">
        <v>6332</v>
      </c>
      <c r="L899" s="102">
        <v>42370</v>
      </c>
      <c r="M899" s="102">
        <v>73050</v>
      </c>
      <c r="N899" s="101" t="s">
        <v>6333</v>
      </c>
      <c r="O899" s="101" t="s">
        <v>6445</v>
      </c>
    </row>
    <row r="900" spans="1:15" s="97" customFormat="1" x14ac:dyDescent="0.25">
      <c r="A900" s="97" t="s">
        <v>344</v>
      </c>
      <c r="B900" s="104" t="str">
        <f t="shared" si="13"/>
        <v>P047101101406</v>
      </c>
      <c r="C900" s="101" t="s">
        <v>6880</v>
      </c>
      <c r="D900" s="101" t="s">
        <v>6881</v>
      </c>
      <c r="E900" s="103">
        <v>31.4</v>
      </c>
      <c r="F900" s="101" t="s">
        <v>1314</v>
      </c>
      <c r="G900" s="101" t="s">
        <v>1315</v>
      </c>
      <c r="H900" s="101" t="s">
        <v>6433</v>
      </c>
      <c r="I900" s="101" t="s">
        <v>6434</v>
      </c>
      <c r="J900" s="128"/>
      <c r="K900" s="101" t="s">
        <v>6332</v>
      </c>
      <c r="L900" s="102">
        <v>43192</v>
      </c>
      <c r="M900" s="102">
        <v>43830</v>
      </c>
      <c r="N900" s="101" t="s">
        <v>6332</v>
      </c>
      <c r="O900" s="101" t="s">
        <v>6445</v>
      </c>
    </row>
    <row r="901" spans="1:15" s="97" customFormat="1" x14ac:dyDescent="0.25">
      <c r="A901" s="97" t="s">
        <v>344</v>
      </c>
      <c r="B901" s="104" t="str">
        <f t="shared" si="13"/>
        <v>P047101101636</v>
      </c>
      <c r="C901" s="101" t="s">
        <v>6880</v>
      </c>
      <c r="D901" s="101" t="s">
        <v>6881</v>
      </c>
      <c r="E901" s="103">
        <v>61.04</v>
      </c>
      <c r="F901" s="101" t="s">
        <v>1506</v>
      </c>
      <c r="G901" s="101" t="s">
        <v>1507</v>
      </c>
      <c r="H901" s="101" t="s">
        <v>6590</v>
      </c>
      <c r="I901" s="101" t="s">
        <v>6591</v>
      </c>
      <c r="J901" s="128"/>
      <c r="K901" s="101" t="s">
        <v>6332</v>
      </c>
      <c r="L901" s="102">
        <v>42370</v>
      </c>
      <c r="M901" s="102">
        <v>73050</v>
      </c>
      <c r="N901" s="101" t="s">
        <v>6333</v>
      </c>
      <c r="O901" s="101" t="s">
        <v>6445</v>
      </c>
    </row>
    <row r="902" spans="1:15" s="97" customFormat="1" x14ac:dyDescent="0.25">
      <c r="A902" s="97" t="s">
        <v>344</v>
      </c>
      <c r="B902" s="104" t="str">
        <f t="shared" ref="B902:B965" si="14">CONCATENATE(C902,F902)</f>
        <v>P047101102937</v>
      </c>
      <c r="C902" s="101" t="s">
        <v>6880</v>
      </c>
      <c r="D902" s="101" t="s">
        <v>6881</v>
      </c>
      <c r="E902" s="103">
        <v>62.16</v>
      </c>
      <c r="F902" s="101" t="s">
        <v>2486</v>
      </c>
      <c r="G902" s="101" t="s">
        <v>2487</v>
      </c>
      <c r="H902" s="101" t="s">
        <v>6417</v>
      </c>
      <c r="I902" s="101" t="s">
        <v>6418</v>
      </c>
      <c r="J902" s="128"/>
      <c r="K902" s="101" t="s">
        <v>6332</v>
      </c>
      <c r="L902" s="102">
        <v>42370</v>
      </c>
      <c r="M902" s="102">
        <v>43739</v>
      </c>
      <c r="N902" s="101" t="s">
        <v>6332</v>
      </c>
      <c r="O902" s="101" t="s">
        <v>6445</v>
      </c>
    </row>
    <row r="903" spans="1:15" s="97" customFormat="1" x14ac:dyDescent="0.25">
      <c r="A903" s="97" t="s">
        <v>344</v>
      </c>
      <c r="B903" s="104" t="str">
        <f t="shared" si="14"/>
        <v>P047101102983</v>
      </c>
      <c r="C903" s="101" t="s">
        <v>6880</v>
      </c>
      <c r="D903" s="101" t="s">
        <v>6881</v>
      </c>
      <c r="E903" s="103">
        <v>48.63</v>
      </c>
      <c r="F903" s="101" t="s">
        <v>2538</v>
      </c>
      <c r="G903" s="101" t="s">
        <v>2539</v>
      </c>
      <c r="H903" s="101" t="s">
        <v>6390</v>
      </c>
      <c r="I903" s="101" t="s">
        <v>6391</v>
      </c>
      <c r="J903" s="128"/>
      <c r="K903" s="101" t="s">
        <v>6332</v>
      </c>
      <c r="L903" s="102">
        <v>42370</v>
      </c>
      <c r="M903" s="102">
        <v>44445</v>
      </c>
      <c r="N903" s="101" t="s">
        <v>6332</v>
      </c>
      <c r="O903" s="101" t="s">
        <v>6445</v>
      </c>
    </row>
    <row r="904" spans="1:15" s="97" customFormat="1" x14ac:dyDescent="0.25">
      <c r="A904" s="97" t="s">
        <v>344</v>
      </c>
      <c r="B904" s="104" t="str">
        <f t="shared" si="14"/>
        <v>P047101103345</v>
      </c>
      <c r="C904" s="101" t="s">
        <v>6880</v>
      </c>
      <c r="D904" s="101" t="s">
        <v>6881</v>
      </c>
      <c r="E904" s="103">
        <v>54.37</v>
      </c>
      <c r="F904" s="101" t="s">
        <v>2898</v>
      </c>
      <c r="G904" s="101" t="s">
        <v>2899</v>
      </c>
      <c r="H904" s="101" t="s">
        <v>6417</v>
      </c>
      <c r="I904" s="101" t="s">
        <v>6418</v>
      </c>
      <c r="J904" s="128"/>
      <c r="K904" s="101" t="s">
        <v>6332</v>
      </c>
      <c r="L904" s="102">
        <v>42370</v>
      </c>
      <c r="M904" s="102">
        <v>43890</v>
      </c>
      <c r="N904" s="101" t="s">
        <v>6332</v>
      </c>
      <c r="O904" s="101" t="s">
        <v>6445</v>
      </c>
    </row>
    <row r="905" spans="1:15" s="97" customFormat="1" x14ac:dyDescent="0.25">
      <c r="A905" s="97" t="s">
        <v>344</v>
      </c>
      <c r="B905" s="104" t="str">
        <f t="shared" si="14"/>
        <v>P047101104759</v>
      </c>
      <c r="C905" s="101" t="s">
        <v>6880</v>
      </c>
      <c r="D905" s="101" t="s">
        <v>6881</v>
      </c>
      <c r="E905" s="103">
        <v>61.21</v>
      </c>
      <c r="F905" s="101" t="s">
        <v>3954</v>
      </c>
      <c r="G905" s="101" t="s">
        <v>3955</v>
      </c>
      <c r="H905" s="101" t="s">
        <v>6386</v>
      </c>
      <c r="I905" s="101" t="s">
        <v>6387</v>
      </c>
      <c r="J905" s="128"/>
      <c r="K905" s="101" t="s">
        <v>6332</v>
      </c>
      <c r="L905" s="102">
        <v>42370</v>
      </c>
      <c r="M905" s="102">
        <v>44445</v>
      </c>
      <c r="N905" s="101" t="s">
        <v>6332</v>
      </c>
      <c r="O905" s="101" t="s">
        <v>6445</v>
      </c>
    </row>
    <row r="906" spans="1:15" s="97" customFormat="1" x14ac:dyDescent="0.25">
      <c r="A906" s="97" t="s">
        <v>344</v>
      </c>
      <c r="B906" s="104" t="str">
        <f t="shared" si="14"/>
        <v>P047101104761</v>
      </c>
      <c r="C906" s="101" t="s">
        <v>6880</v>
      </c>
      <c r="D906" s="101" t="s">
        <v>6881</v>
      </c>
      <c r="E906" s="103">
        <v>53.81</v>
      </c>
      <c r="F906" s="101" t="s">
        <v>3956</v>
      </c>
      <c r="G906" s="101" t="s">
        <v>3957</v>
      </c>
      <c r="H906" s="101" t="s">
        <v>6421</v>
      </c>
      <c r="I906" s="101" t="s">
        <v>6422</v>
      </c>
      <c r="J906" s="128"/>
      <c r="K906" s="101" t="s">
        <v>6332</v>
      </c>
      <c r="L906" s="102">
        <v>42370</v>
      </c>
      <c r="M906" s="102">
        <v>43830</v>
      </c>
      <c r="N906" s="101" t="s">
        <v>6332</v>
      </c>
      <c r="O906" s="101" t="s">
        <v>6445</v>
      </c>
    </row>
    <row r="907" spans="1:15" s="97" customFormat="1" x14ac:dyDescent="0.25">
      <c r="A907" s="97" t="s">
        <v>344</v>
      </c>
      <c r="B907" s="104" t="str">
        <f t="shared" si="14"/>
        <v>P047101105599</v>
      </c>
      <c r="C907" s="101" t="s">
        <v>6880</v>
      </c>
      <c r="D907" s="101" t="s">
        <v>6881</v>
      </c>
      <c r="E907" s="103">
        <v>44.42</v>
      </c>
      <c r="F907" s="101" t="s">
        <v>4310</v>
      </c>
      <c r="G907" s="101" t="s">
        <v>4311</v>
      </c>
      <c r="H907" s="101" t="s">
        <v>6421</v>
      </c>
      <c r="I907" s="101" t="s">
        <v>6422</v>
      </c>
      <c r="J907" s="128"/>
      <c r="K907" s="101" t="s">
        <v>6332</v>
      </c>
      <c r="L907" s="102">
        <v>42370</v>
      </c>
      <c r="M907" s="102">
        <v>44255</v>
      </c>
      <c r="N907" s="101" t="s">
        <v>6332</v>
      </c>
      <c r="O907" s="101" t="s">
        <v>6445</v>
      </c>
    </row>
    <row r="908" spans="1:15" s="97" customFormat="1" x14ac:dyDescent="0.25">
      <c r="A908" s="97" t="s">
        <v>344</v>
      </c>
      <c r="B908" s="104" t="str">
        <f t="shared" si="14"/>
        <v>P047101105603</v>
      </c>
      <c r="C908" s="101" t="s">
        <v>6880</v>
      </c>
      <c r="D908" s="101" t="s">
        <v>6881</v>
      </c>
      <c r="E908" s="103">
        <v>46.36</v>
      </c>
      <c r="F908" s="101" t="s">
        <v>4314</v>
      </c>
      <c r="G908" s="101" t="s">
        <v>4315</v>
      </c>
      <c r="H908" s="101" t="s">
        <v>6421</v>
      </c>
      <c r="I908" s="101" t="s">
        <v>6422</v>
      </c>
      <c r="J908" s="128"/>
      <c r="K908" s="101" t="s">
        <v>6332</v>
      </c>
      <c r="L908" s="102">
        <v>43332</v>
      </c>
      <c r="M908" s="102">
        <v>73050</v>
      </c>
      <c r="N908" s="101" t="s">
        <v>6332</v>
      </c>
      <c r="O908" s="101" t="s">
        <v>6445</v>
      </c>
    </row>
    <row r="909" spans="1:15" s="97" customFormat="1" x14ac:dyDescent="0.25">
      <c r="A909" s="97" t="s">
        <v>344</v>
      </c>
      <c r="B909" s="104" t="str">
        <f t="shared" si="14"/>
        <v>P047101105946</v>
      </c>
      <c r="C909" s="101" t="s">
        <v>6880</v>
      </c>
      <c r="D909" s="101" t="s">
        <v>6881</v>
      </c>
      <c r="E909" s="103">
        <v>30.63</v>
      </c>
      <c r="F909" s="101" t="s">
        <v>4534</v>
      </c>
      <c r="G909" s="101" t="s">
        <v>4535</v>
      </c>
      <c r="H909" s="101" t="s">
        <v>6433</v>
      </c>
      <c r="I909" s="101" t="s">
        <v>6434</v>
      </c>
      <c r="J909" s="128"/>
      <c r="K909" s="101" t="s">
        <v>6332</v>
      </c>
      <c r="L909" s="102">
        <v>42370</v>
      </c>
      <c r="M909" s="102">
        <v>43890</v>
      </c>
      <c r="N909" s="101" t="s">
        <v>6332</v>
      </c>
      <c r="O909" s="101" t="s">
        <v>6445</v>
      </c>
    </row>
    <row r="910" spans="1:15" s="97" customFormat="1" x14ac:dyDescent="0.25">
      <c r="A910" s="97" t="s">
        <v>344</v>
      </c>
      <c r="B910" s="104" t="str">
        <f t="shared" si="14"/>
        <v>P047101106506</v>
      </c>
      <c r="C910" s="101" t="s">
        <v>6880</v>
      </c>
      <c r="D910" s="101" t="s">
        <v>6881</v>
      </c>
      <c r="E910" s="103">
        <v>39.71</v>
      </c>
      <c r="F910" s="101" t="s">
        <v>6439</v>
      </c>
      <c r="G910" s="101" t="s">
        <v>6440</v>
      </c>
      <c r="H910" s="101" t="s">
        <v>6421</v>
      </c>
      <c r="I910" s="101" t="s">
        <v>6422</v>
      </c>
      <c r="J910" s="128"/>
      <c r="K910" s="101" t="s">
        <v>6332</v>
      </c>
      <c r="L910" s="102">
        <v>42370</v>
      </c>
      <c r="M910" s="102">
        <v>43604</v>
      </c>
      <c r="N910" s="101" t="s">
        <v>6332</v>
      </c>
      <c r="O910" s="101" t="s">
        <v>6445</v>
      </c>
    </row>
    <row r="911" spans="1:15" s="97" customFormat="1" x14ac:dyDescent="0.25">
      <c r="A911" s="97" t="s">
        <v>344</v>
      </c>
      <c r="B911" s="104" t="str">
        <f t="shared" si="14"/>
        <v>P047101106633</v>
      </c>
      <c r="C911" s="101" t="s">
        <v>6880</v>
      </c>
      <c r="D911" s="101" t="s">
        <v>6881</v>
      </c>
      <c r="E911" s="103">
        <v>41.6</v>
      </c>
      <c r="F911" s="101" t="s">
        <v>4934</v>
      </c>
      <c r="G911" s="101" t="s">
        <v>4935</v>
      </c>
      <c r="H911" s="101" t="s">
        <v>6421</v>
      </c>
      <c r="I911" s="101" t="s">
        <v>6422</v>
      </c>
      <c r="J911" s="128"/>
      <c r="K911" s="101" t="s">
        <v>6332</v>
      </c>
      <c r="L911" s="102">
        <v>43332</v>
      </c>
      <c r="M911" s="102">
        <v>73050</v>
      </c>
      <c r="N911" s="101" t="s">
        <v>6332</v>
      </c>
      <c r="O911" s="101" t="s">
        <v>6445</v>
      </c>
    </row>
    <row r="912" spans="1:15" s="97" customFormat="1" x14ac:dyDescent="0.25">
      <c r="A912" s="97" t="s">
        <v>344</v>
      </c>
      <c r="B912" s="104" t="str">
        <f t="shared" si="14"/>
        <v>P047101107021</v>
      </c>
      <c r="C912" s="101" t="s">
        <v>6880</v>
      </c>
      <c r="D912" s="101" t="s">
        <v>6881</v>
      </c>
      <c r="E912" s="103">
        <v>29.6</v>
      </c>
      <c r="F912" s="101" t="s">
        <v>5124</v>
      </c>
      <c r="G912" s="101" t="s">
        <v>5125</v>
      </c>
      <c r="H912" s="101" t="s">
        <v>6812</v>
      </c>
      <c r="I912" s="101" t="s">
        <v>6813</v>
      </c>
      <c r="J912" s="128"/>
      <c r="K912" s="101" t="s">
        <v>6332</v>
      </c>
      <c r="L912" s="102">
        <v>43191</v>
      </c>
      <c r="M912" s="102">
        <v>73050</v>
      </c>
      <c r="N912" s="101" t="s">
        <v>6333</v>
      </c>
      <c r="O912" s="101" t="s">
        <v>6445</v>
      </c>
    </row>
    <row r="913" spans="1:15" s="97" customFormat="1" x14ac:dyDescent="0.25">
      <c r="A913" s="97" t="s">
        <v>344</v>
      </c>
      <c r="B913" s="104" t="str">
        <f t="shared" si="14"/>
        <v>P047101107414</v>
      </c>
      <c r="C913" s="101" t="s">
        <v>6880</v>
      </c>
      <c r="D913" s="101" t="s">
        <v>6881</v>
      </c>
      <c r="E913" s="103">
        <v>4.59</v>
      </c>
      <c r="F913" s="101" t="s">
        <v>6882</v>
      </c>
      <c r="G913" s="101" t="s">
        <v>5563</v>
      </c>
      <c r="H913" s="101" t="s">
        <v>6850</v>
      </c>
      <c r="I913" s="101" t="s">
        <v>6851</v>
      </c>
      <c r="J913" s="128"/>
      <c r="K913" s="101" t="s">
        <v>6332</v>
      </c>
      <c r="L913" s="102">
        <v>43402</v>
      </c>
      <c r="M913" s="102">
        <v>43478</v>
      </c>
      <c r="N913" s="101" t="s">
        <v>6333</v>
      </c>
      <c r="O913" s="101" t="s">
        <v>6445</v>
      </c>
    </row>
    <row r="914" spans="1:15" s="97" customFormat="1" x14ac:dyDescent="0.25">
      <c r="A914" s="97" t="s">
        <v>344</v>
      </c>
      <c r="B914" s="104" t="str">
        <f t="shared" si="14"/>
        <v>P047101107547</v>
      </c>
      <c r="C914" s="101" t="s">
        <v>6880</v>
      </c>
      <c r="D914" s="101" t="s">
        <v>6881</v>
      </c>
      <c r="E914" s="103">
        <v>36.03</v>
      </c>
      <c r="F914" s="101" t="s">
        <v>5562</v>
      </c>
      <c r="G914" s="101" t="s">
        <v>5563</v>
      </c>
      <c r="H914" s="101" t="s">
        <v>6829</v>
      </c>
      <c r="I914" s="101" t="s">
        <v>6830</v>
      </c>
      <c r="J914" s="128"/>
      <c r="K914" s="101" t="s">
        <v>6332</v>
      </c>
      <c r="L914" s="102">
        <v>43479</v>
      </c>
      <c r="M914" s="102">
        <v>73050</v>
      </c>
      <c r="N914" s="101" t="s">
        <v>6333</v>
      </c>
      <c r="O914" s="101" t="s">
        <v>6445</v>
      </c>
    </row>
    <row r="915" spans="1:15" s="97" customFormat="1" x14ac:dyDescent="0.25">
      <c r="A915" s="97" t="s">
        <v>344</v>
      </c>
      <c r="B915" s="104" t="str">
        <f t="shared" si="14"/>
        <v>P047101107617</v>
      </c>
      <c r="C915" s="101" t="s">
        <v>6880</v>
      </c>
      <c r="D915" s="101" t="s">
        <v>6881</v>
      </c>
      <c r="E915" s="103">
        <v>2.92</v>
      </c>
      <c r="F915" s="101" t="s">
        <v>6862</v>
      </c>
      <c r="G915" s="101" t="s">
        <v>6863</v>
      </c>
      <c r="H915" s="101" t="s">
        <v>6850</v>
      </c>
      <c r="I915" s="101" t="s">
        <v>6851</v>
      </c>
      <c r="J915" s="128"/>
      <c r="K915" s="101" t="s">
        <v>6332</v>
      </c>
      <c r="L915" s="102">
        <v>43507</v>
      </c>
      <c r="M915" s="102">
        <v>43653</v>
      </c>
      <c r="N915" s="101" t="s">
        <v>6333</v>
      </c>
      <c r="O915" s="101" t="s">
        <v>6445</v>
      </c>
    </row>
    <row r="916" spans="1:15" s="97" customFormat="1" x14ac:dyDescent="0.25">
      <c r="A916" s="97" t="s">
        <v>344</v>
      </c>
      <c r="B916" s="104" t="str">
        <f t="shared" si="14"/>
        <v>P047101107620</v>
      </c>
      <c r="C916" s="101" t="s">
        <v>6880</v>
      </c>
      <c r="D916" s="101" t="s">
        <v>6881</v>
      </c>
      <c r="E916" s="103">
        <v>29.4</v>
      </c>
      <c r="F916" s="101" t="s">
        <v>5624</v>
      </c>
      <c r="G916" s="101" t="s">
        <v>5625</v>
      </c>
      <c r="H916" s="101" t="s">
        <v>6883</v>
      </c>
      <c r="I916" s="101" t="s">
        <v>6884</v>
      </c>
      <c r="J916" s="128"/>
      <c r="K916" s="101" t="s">
        <v>6332</v>
      </c>
      <c r="L916" s="102">
        <v>43586</v>
      </c>
      <c r="M916" s="102">
        <v>44445</v>
      </c>
      <c r="N916" s="101" t="s">
        <v>6333</v>
      </c>
      <c r="O916" s="101" t="s">
        <v>6445</v>
      </c>
    </row>
    <row r="917" spans="1:15" s="97" customFormat="1" x14ac:dyDescent="0.25">
      <c r="A917" s="97" t="s">
        <v>344</v>
      </c>
      <c r="B917" s="104" t="str">
        <f t="shared" si="14"/>
        <v>P047101107763</v>
      </c>
      <c r="C917" s="101" t="s">
        <v>6880</v>
      </c>
      <c r="D917" s="101" t="s">
        <v>6881</v>
      </c>
      <c r="E917" s="103">
        <v>35.729999999999997</v>
      </c>
      <c r="F917" s="101" t="s">
        <v>5768</v>
      </c>
      <c r="G917" s="101" t="s">
        <v>5769</v>
      </c>
      <c r="H917" s="101" t="s">
        <v>6818</v>
      </c>
      <c r="I917" s="101" t="s">
        <v>6819</v>
      </c>
      <c r="J917" s="128"/>
      <c r="K917" s="101" t="s">
        <v>6332</v>
      </c>
      <c r="L917" s="102">
        <v>43647</v>
      </c>
      <c r="M917" s="102">
        <v>43830</v>
      </c>
      <c r="N917" s="101" t="s">
        <v>6333</v>
      </c>
      <c r="O917" s="101" t="s">
        <v>6445</v>
      </c>
    </row>
    <row r="918" spans="1:15" s="97" customFormat="1" x14ac:dyDescent="0.25">
      <c r="A918" s="97" t="s">
        <v>344</v>
      </c>
      <c r="B918" s="104" t="str">
        <f t="shared" si="14"/>
        <v>P047101107779</v>
      </c>
      <c r="C918" s="101" t="s">
        <v>6880</v>
      </c>
      <c r="D918" s="101" t="s">
        <v>6881</v>
      </c>
      <c r="E918" s="103">
        <v>25.56</v>
      </c>
      <c r="F918" s="101" t="s">
        <v>5792</v>
      </c>
      <c r="G918" s="101" t="s">
        <v>5793</v>
      </c>
      <c r="H918" s="101" t="s">
        <v>6818</v>
      </c>
      <c r="I918" s="101" t="s">
        <v>6819</v>
      </c>
      <c r="J918" s="128"/>
      <c r="K918" s="101" t="s">
        <v>6332</v>
      </c>
      <c r="L918" s="102">
        <v>43619</v>
      </c>
      <c r="M918" s="102">
        <v>43919</v>
      </c>
      <c r="N918" s="101" t="s">
        <v>6333</v>
      </c>
      <c r="O918" s="101" t="s">
        <v>6445</v>
      </c>
    </row>
    <row r="919" spans="1:15" s="97" customFormat="1" x14ac:dyDescent="0.25">
      <c r="A919" s="97" t="s">
        <v>344</v>
      </c>
      <c r="B919" s="104" t="str">
        <f t="shared" si="14"/>
        <v>P047101400006620</v>
      </c>
      <c r="C919" s="101" t="s">
        <v>6880</v>
      </c>
      <c r="D919" s="101" t="s">
        <v>6881</v>
      </c>
      <c r="E919" s="103">
        <v>55.55</v>
      </c>
      <c r="F919" s="101" t="s">
        <v>6089</v>
      </c>
      <c r="G919" s="101" t="s">
        <v>6090</v>
      </c>
      <c r="H919" s="101" t="s">
        <v>6590</v>
      </c>
      <c r="I919" s="101" t="s">
        <v>6591</v>
      </c>
      <c r="J919" s="128"/>
      <c r="K919" s="101" t="s">
        <v>6332</v>
      </c>
      <c r="L919" s="102">
        <v>42370</v>
      </c>
      <c r="M919" s="102">
        <v>73050</v>
      </c>
      <c r="N919" s="101" t="s">
        <v>6333</v>
      </c>
      <c r="O919" s="101" t="s">
        <v>6445</v>
      </c>
    </row>
    <row r="920" spans="1:15" s="97" customFormat="1" x14ac:dyDescent="0.25">
      <c r="A920" s="97" t="s">
        <v>344</v>
      </c>
      <c r="B920" s="104" t="str">
        <f t="shared" si="14"/>
        <v>P047101400010414</v>
      </c>
      <c r="C920" s="101" t="s">
        <v>6880</v>
      </c>
      <c r="D920" s="101" t="s">
        <v>6881</v>
      </c>
      <c r="E920" s="103">
        <v>0.01</v>
      </c>
      <c r="F920" s="101" t="s">
        <v>6105</v>
      </c>
      <c r="G920" s="101" t="s">
        <v>5769</v>
      </c>
      <c r="H920" s="101" t="s">
        <v>6590</v>
      </c>
      <c r="I920" s="101" t="s">
        <v>6591</v>
      </c>
      <c r="J920" s="128"/>
      <c r="K920" s="101" t="s">
        <v>6332</v>
      </c>
      <c r="L920" s="102">
        <v>43208</v>
      </c>
      <c r="M920" s="102">
        <v>43646</v>
      </c>
      <c r="N920" s="101" t="s">
        <v>6333</v>
      </c>
      <c r="O920" s="101" t="s">
        <v>6445</v>
      </c>
    </row>
    <row r="921" spans="1:15" s="97" customFormat="1" x14ac:dyDescent="0.25">
      <c r="A921" s="97" t="s">
        <v>344</v>
      </c>
      <c r="B921" s="104" t="str">
        <f t="shared" si="14"/>
        <v>P047102400006620</v>
      </c>
      <c r="C921" s="101" t="s">
        <v>6885</v>
      </c>
      <c r="D921" s="101" t="s">
        <v>6886</v>
      </c>
      <c r="E921" s="103">
        <v>55.55</v>
      </c>
      <c r="F921" s="101" t="s">
        <v>6089</v>
      </c>
      <c r="G921" s="101" t="s">
        <v>6090</v>
      </c>
      <c r="H921" s="101" t="s">
        <v>6590</v>
      </c>
      <c r="I921" s="101" t="s">
        <v>6591</v>
      </c>
      <c r="J921" s="128"/>
      <c r="K921" s="101" t="s">
        <v>6332</v>
      </c>
      <c r="L921" s="102">
        <v>42370</v>
      </c>
      <c r="M921" s="102">
        <v>73050</v>
      </c>
      <c r="N921" s="101" t="s">
        <v>6333</v>
      </c>
      <c r="O921" s="101" t="s">
        <v>6445</v>
      </c>
    </row>
    <row r="922" spans="1:15" s="97" customFormat="1" x14ac:dyDescent="0.25">
      <c r="A922" s="97" t="s">
        <v>344</v>
      </c>
      <c r="B922" s="104" t="str">
        <f t="shared" si="14"/>
        <v>P047103100319</v>
      </c>
      <c r="C922" s="101" t="s">
        <v>6887</v>
      </c>
      <c r="D922" s="101" t="s">
        <v>6888</v>
      </c>
      <c r="E922" s="103">
        <v>61.39</v>
      </c>
      <c r="F922" s="101" t="s">
        <v>562</v>
      </c>
      <c r="G922" s="101" t="s">
        <v>563</v>
      </c>
      <c r="H922" s="101" t="s">
        <v>6421</v>
      </c>
      <c r="I922" s="101" t="s">
        <v>6422</v>
      </c>
      <c r="J922" s="128"/>
      <c r="K922" s="101" t="s">
        <v>6332</v>
      </c>
      <c r="L922" s="102">
        <v>42370</v>
      </c>
      <c r="M922" s="102">
        <v>73050</v>
      </c>
      <c r="N922" s="101" t="s">
        <v>6332</v>
      </c>
      <c r="O922" s="101" t="s">
        <v>6445</v>
      </c>
    </row>
    <row r="923" spans="1:15" s="97" customFormat="1" x14ac:dyDescent="0.25">
      <c r="A923" s="97" t="s">
        <v>344</v>
      </c>
      <c r="B923" s="104" t="str">
        <f t="shared" si="14"/>
        <v>P047103103767</v>
      </c>
      <c r="C923" s="101" t="s">
        <v>6887</v>
      </c>
      <c r="D923" s="101" t="s">
        <v>6888</v>
      </c>
      <c r="E923" s="103">
        <v>46.68</v>
      </c>
      <c r="F923" s="101" t="s">
        <v>3236</v>
      </c>
      <c r="G923" s="101" t="s">
        <v>3237</v>
      </c>
      <c r="H923" s="101" t="s">
        <v>6374</v>
      </c>
      <c r="I923" s="101" t="s">
        <v>6375</v>
      </c>
      <c r="J923" s="128"/>
      <c r="K923" s="101" t="s">
        <v>6332</v>
      </c>
      <c r="L923" s="102">
        <v>42370</v>
      </c>
      <c r="M923" s="102">
        <v>73050</v>
      </c>
      <c r="N923" s="101" t="s">
        <v>6332</v>
      </c>
      <c r="O923" s="101" t="s">
        <v>6445</v>
      </c>
    </row>
    <row r="924" spans="1:15" s="97" customFormat="1" x14ac:dyDescent="0.25">
      <c r="A924" s="97" t="s">
        <v>344</v>
      </c>
      <c r="B924" s="104" t="str">
        <f t="shared" si="14"/>
        <v>P047103104817</v>
      </c>
      <c r="C924" s="101" t="s">
        <v>6887</v>
      </c>
      <c r="D924" s="101" t="s">
        <v>6888</v>
      </c>
      <c r="E924" s="103">
        <v>53.96</v>
      </c>
      <c r="F924" s="101" t="s">
        <v>4008</v>
      </c>
      <c r="G924" s="101" t="s">
        <v>4009</v>
      </c>
      <c r="H924" s="101" t="s">
        <v>6590</v>
      </c>
      <c r="I924" s="101" t="s">
        <v>6591</v>
      </c>
      <c r="J924" s="128"/>
      <c r="K924" s="101" t="s">
        <v>6332</v>
      </c>
      <c r="L924" s="102">
        <v>42370</v>
      </c>
      <c r="M924" s="102">
        <v>73050</v>
      </c>
      <c r="N924" s="101" t="s">
        <v>6333</v>
      </c>
      <c r="O924" s="101" t="s">
        <v>6445</v>
      </c>
    </row>
    <row r="925" spans="1:15" s="97" customFormat="1" x14ac:dyDescent="0.25">
      <c r="A925" s="97" t="s">
        <v>344</v>
      </c>
      <c r="B925" s="104" t="str">
        <f t="shared" si="14"/>
        <v>P047103105363</v>
      </c>
      <c r="C925" s="101" t="s">
        <v>6887</v>
      </c>
      <c r="D925" s="101" t="s">
        <v>6888</v>
      </c>
      <c r="E925" s="103">
        <v>30.59</v>
      </c>
      <c r="F925" s="101" t="s">
        <v>4212</v>
      </c>
      <c r="G925" s="101" t="s">
        <v>4213</v>
      </c>
      <c r="H925" s="101" t="s">
        <v>6810</v>
      </c>
      <c r="I925" s="101" t="s">
        <v>6811</v>
      </c>
      <c r="J925" s="128"/>
      <c r="K925" s="101" t="s">
        <v>6332</v>
      </c>
      <c r="L925" s="102">
        <v>42370</v>
      </c>
      <c r="M925" s="102">
        <v>73050</v>
      </c>
      <c r="N925" s="101" t="s">
        <v>6333</v>
      </c>
      <c r="O925" s="101" t="s">
        <v>6445</v>
      </c>
    </row>
    <row r="926" spans="1:15" s="97" customFormat="1" x14ac:dyDescent="0.25">
      <c r="A926" s="97" t="s">
        <v>344</v>
      </c>
      <c r="B926" s="104" t="str">
        <f t="shared" si="14"/>
        <v>P047103105471</v>
      </c>
      <c r="C926" s="101" t="s">
        <v>6887</v>
      </c>
      <c r="D926" s="101" t="s">
        <v>6888</v>
      </c>
      <c r="E926" s="103">
        <v>36</v>
      </c>
      <c r="F926" s="101" t="s">
        <v>4250</v>
      </c>
      <c r="G926" s="101" t="s">
        <v>4251</v>
      </c>
      <c r="H926" s="101" t="s">
        <v>6812</v>
      </c>
      <c r="I926" s="101" t="s">
        <v>6813</v>
      </c>
      <c r="J926" s="128"/>
      <c r="K926" s="101" t="s">
        <v>6332</v>
      </c>
      <c r="L926" s="102">
        <v>42370</v>
      </c>
      <c r="M926" s="102">
        <v>73050</v>
      </c>
      <c r="N926" s="101" t="s">
        <v>6333</v>
      </c>
      <c r="O926" s="101" t="s">
        <v>6445</v>
      </c>
    </row>
    <row r="927" spans="1:15" s="97" customFormat="1" x14ac:dyDescent="0.25">
      <c r="A927" s="97" t="s">
        <v>344</v>
      </c>
      <c r="B927" s="104" t="str">
        <f t="shared" si="14"/>
        <v>P047103106440</v>
      </c>
      <c r="C927" s="101" t="s">
        <v>6887</v>
      </c>
      <c r="D927" s="101" t="s">
        <v>6888</v>
      </c>
      <c r="E927" s="103">
        <v>46.01</v>
      </c>
      <c r="F927" s="101" t="s">
        <v>4800</v>
      </c>
      <c r="G927" s="101" t="s">
        <v>4801</v>
      </c>
      <c r="H927" s="101" t="s">
        <v>6374</v>
      </c>
      <c r="I927" s="101" t="s">
        <v>6375</v>
      </c>
      <c r="J927" s="128"/>
      <c r="K927" s="101" t="s">
        <v>6332</v>
      </c>
      <c r="L927" s="102">
        <v>42370</v>
      </c>
      <c r="M927" s="102">
        <v>73050</v>
      </c>
      <c r="N927" s="101" t="s">
        <v>6332</v>
      </c>
      <c r="O927" s="101" t="s">
        <v>6445</v>
      </c>
    </row>
    <row r="928" spans="1:15" s="97" customFormat="1" x14ac:dyDescent="0.25">
      <c r="A928" s="97" t="s">
        <v>344</v>
      </c>
      <c r="B928" s="104" t="str">
        <f t="shared" si="14"/>
        <v>P047103106721</v>
      </c>
      <c r="C928" s="101" t="s">
        <v>6887</v>
      </c>
      <c r="D928" s="101" t="s">
        <v>6888</v>
      </c>
      <c r="E928" s="103">
        <v>34.56</v>
      </c>
      <c r="F928" s="101" t="s">
        <v>6816</v>
      </c>
      <c r="G928" s="101" t="s">
        <v>6817</v>
      </c>
      <c r="H928" s="101" t="s">
        <v>6802</v>
      </c>
      <c r="I928" s="101" t="s">
        <v>6803</v>
      </c>
      <c r="J928" s="128"/>
      <c r="K928" s="101" t="s">
        <v>6332</v>
      </c>
      <c r="L928" s="102">
        <v>42370</v>
      </c>
      <c r="M928" s="102">
        <v>73050</v>
      </c>
      <c r="N928" s="101" t="s">
        <v>6333</v>
      </c>
      <c r="O928" s="101" t="s">
        <v>6445</v>
      </c>
    </row>
    <row r="929" spans="1:15" s="97" customFormat="1" x14ac:dyDescent="0.25">
      <c r="A929" s="97" t="s">
        <v>344</v>
      </c>
      <c r="B929" s="104" t="str">
        <f t="shared" si="14"/>
        <v>P047103107021</v>
      </c>
      <c r="C929" s="101" t="s">
        <v>6887</v>
      </c>
      <c r="D929" s="101" t="s">
        <v>6888</v>
      </c>
      <c r="E929" s="103">
        <v>29.6</v>
      </c>
      <c r="F929" s="101" t="s">
        <v>5124</v>
      </c>
      <c r="G929" s="101" t="s">
        <v>5125</v>
      </c>
      <c r="H929" s="101" t="s">
        <v>6812</v>
      </c>
      <c r="I929" s="101" t="s">
        <v>6813</v>
      </c>
      <c r="J929" s="128"/>
      <c r="K929" s="101" t="s">
        <v>6332</v>
      </c>
      <c r="L929" s="102">
        <v>43191</v>
      </c>
      <c r="M929" s="102">
        <v>73050</v>
      </c>
      <c r="N929" s="101" t="s">
        <v>6333</v>
      </c>
      <c r="O929" s="101" t="s">
        <v>6445</v>
      </c>
    </row>
    <row r="930" spans="1:15" s="97" customFormat="1" x14ac:dyDescent="0.25">
      <c r="A930" s="97" t="s">
        <v>344</v>
      </c>
      <c r="B930" s="104" t="str">
        <f t="shared" si="14"/>
        <v>P047103400010487</v>
      </c>
      <c r="C930" s="101" t="s">
        <v>6887</v>
      </c>
      <c r="D930" s="101" t="s">
        <v>6888</v>
      </c>
      <c r="E930" s="103">
        <v>33.82</v>
      </c>
      <c r="F930" s="101" t="s">
        <v>6106</v>
      </c>
      <c r="G930" s="101" t="s">
        <v>6107</v>
      </c>
      <c r="H930" s="101" t="s">
        <v>6810</v>
      </c>
      <c r="I930" s="101" t="s">
        <v>6811</v>
      </c>
      <c r="J930" s="128"/>
      <c r="K930" s="101" t="s">
        <v>6332</v>
      </c>
      <c r="L930" s="102">
        <v>43255</v>
      </c>
      <c r="M930" s="102">
        <v>43555</v>
      </c>
      <c r="N930" s="101" t="s">
        <v>6333</v>
      </c>
      <c r="O930" s="101" t="s">
        <v>6445</v>
      </c>
    </row>
    <row r="931" spans="1:15" s="97" customFormat="1" x14ac:dyDescent="0.25">
      <c r="A931" s="97" t="s">
        <v>344</v>
      </c>
      <c r="B931" s="104" t="str">
        <f t="shared" si="14"/>
        <v>P047104101441</v>
      </c>
      <c r="C931" s="101" t="s">
        <v>6889</v>
      </c>
      <c r="D931" s="101" t="s">
        <v>6890</v>
      </c>
      <c r="E931" s="103">
        <v>38.57</v>
      </c>
      <c r="F931" s="101" t="s">
        <v>1342</v>
      </c>
      <c r="G931" s="101" t="s">
        <v>1343</v>
      </c>
      <c r="H931" s="101" t="s">
        <v>6417</v>
      </c>
      <c r="I931" s="101" t="s">
        <v>6418</v>
      </c>
      <c r="J931" s="128"/>
      <c r="K931" s="101" t="s">
        <v>6332</v>
      </c>
      <c r="L931" s="102">
        <v>42370</v>
      </c>
      <c r="M931" s="102">
        <v>44469</v>
      </c>
      <c r="N931" s="101" t="s">
        <v>6332</v>
      </c>
      <c r="O931" s="101" t="s">
        <v>6445</v>
      </c>
    </row>
    <row r="932" spans="1:15" s="97" customFormat="1" x14ac:dyDescent="0.25">
      <c r="A932" s="97" t="s">
        <v>344</v>
      </c>
      <c r="B932" s="104" t="str">
        <f t="shared" si="14"/>
        <v>P047104101636</v>
      </c>
      <c r="C932" s="101" t="s">
        <v>6889</v>
      </c>
      <c r="D932" s="101" t="s">
        <v>6890</v>
      </c>
      <c r="E932" s="103">
        <v>61.04</v>
      </c>
      <c r="F932" s="101" t="s">
        <v>1506</v>
      </c>
      <c r="G932" s="101" t="s">
        <v>1507</v>
      </c>
      <c r="H932" s="101" t="s">
        <v>6590</v>
      </c>
      <c r="I932" s="101" t="s">
        <v>6591</v>
      </c>
      <c r="J932" s="128"/>
      <c r="K932" s="101" t="s">
        <v>6332</v>
      </c>
      <c r="L932" s="102">
        <v>42370</v>
      </c>
      <c r="M932" s="102">
        <v>73050</v>
      </c>
      <c r="N932" s="101" t="s">
        <v>6333</v>
      </c>
      <c r="O932" s="101" t="s">
        <v>6445</v>
      </c>
    </row>
    <row r="933" spans="1:15" s="97" customFormat="1" x14ac:dyDescent="0.25">
      <c r="A933" s="97" t="s">
        <v>344</v>
      </c>
      <c r="B933" s="104" t="str">
        <f t="shared" si="14"/>
        <v>P047104102983</v>
      </c>
      <c r="C933" s="101" t="s">
        <v>6889</v>
      </c>
      <c r="D933" s="101" t="s">
        <v>6890</v>
      </c>
      <c r="E933" s="103">
        <v>48.63</v>
      </c>
      <c r="F933" s="101" t="s">
        <v>2538</v>
      </c>
      <c r="G933" s="101" t="s">
        <v>2539</v>
      </c>
      <c r="H933" s="101" t="s">
        <v>6390</v>
      </c>
      <c r="I933" s="101" t="s">
        <v>6391</v>
      </c>
      <c r="J933" s="128"/>
      <c r="K933" s="101" t="s">
        <v>6332</v>
      </c>
      <c r="L933" s="102">
        <v>42370</v>
      </c>
      <c r="M933" s="102">
        <v>44445</v>
      </c>
      <c r="N933" s="101" t="s">
        <v>6332</v>
      </c>
      <c r="O933" s="101" t="s">
        <v>6445</v>
      </c>
    </row>
    <row r="934" spans="1:15" s="97" customFormat="1" x14ac:dyDescent="0.25">
      <c r="A934" s="97" t="s">
        <v>344</v>
      </c>
      <c r="B934" s="104" t="str">
        <f t="shared" si="14"/>
        <v>P047104103919</v>
      </c>
      <c r="C934" s="101" t="s">
        <v>6889</v>
      </c>
      <c r="D934" s="101" t="s">
        <v>6890</v>
      </c>
      <c r="E934" s="103">
        <v>53.81</v>
      </c>
      <c r="F934" s="101" t="s">
        <v>3348</v>
      </c>
      <c r="G934" s="101" t="s">
        <v>3349</v>
      </c>
      <c r="H934" s="101" t="s">
        <v>6417</v>
      </c>
      <c r="I934" s="101" t="s">
        <v>6418</v>
      </c>
      <c r="J934" s="128"/>
      <c r="K934" s="101" t="s">
        <v>6332</v>
      </c>
      <c r="L934" s="102">
        <v>42370</v>
      </c>
      <c r="M934" s="102">
        <v>43830</v>
      </c>
      <c r="N934" s="101" t="s">
        <v>6332</v>
      </c>
      <c r="O934" s="101" t="s">
        <v>6445</v>
      </c>
    </row>
    <row r="935" spans="1:15" s="97" customFormat="1" x14ac:dyDescent="0.25">
      <c r="A935" s="97" t="s">
        <v>344</v>
      </c>
      <c r="B935" s="104" t="str">
        <f t="shared" si="14"/>
        <v>P047104104325</v>
      </c>
      <c r="C935" s="101" t="s">
        <v>6889</v>
      </c>
      <c r="D935" s="101" t="s">
        <v>6890</v>
      </c>
      <c r="E935" s="103">
        <v>33.61</v>
      </c>
      <c r="F935" s="101" t="s">
        <v>3672</v>
      </c>
      <c r="G935" s="101" t="s">
        <v>3673</v>
      </c>
      <c r="H935" s="101" t="s">
        <v>6390</v>
      </c>
      <c r="I935" s="101" t="s">
        <v>6391</v>
      </c>
      <c r="J935" s="128"/>
      <c r="K935" s="101" t="s">
        <v>6332</v>
      </c>
      <c r="L935" s="102">
        <v>42370</v>
      </c>
      <c r="M935" s="102">
        <v>44469</v>
      </c>
      <c r="N935" s="101" t="s">
        <v>6332</v>
      </c>
      <c r="O935" s="101" t="s">
        <v>6445</v>
      </c>
    </row>
    <row r="936" spans="1:15" s="97" customFormat="1" x14ac:dyDescent="0.25">
      <c r="A936" s="97" t="s">
        <v>344</v>
      </c>
      <c r="B936" s="104" t="str">
        <f t="shared" si="14"/>
        <v>P047104104817</v>
      </c>
      <c r="C936" s="101" t="s">
        <v>6889</v>
      </c>
      <c r="D936" s="101" t="s">
        <v>6890</v>
      </c>
      <c r="E936" s="103">
        <v>53.96</v>
      </c>
      <c r="F936" s="101" t="s">
        <v>4008</v>
      </c>
      <c r="G936" s="101" t="s">
        <v>4009</v>
      </c>
      <c r="H936" s="101" t="s">
        <v>6590</v>
      </c>
      <c r="I936" s="101" t="s">
        <v>6591</v>
      </c>
      <c r="J936" s="128"/>
      <c r="K936" s="101" t="s">
        <v>6332</v>
      </c>
      <c r="L936" s="102">
        <v>42370</v>
      </c>
      <c r="M936" s="102">
        <v>73050</v>
      </c>
      <c r="N936" s="101" t="s">
        <v>6333</v>
      </c>
      <c r="O936" s="101" t="s">
        <v>6445</v>
      </c>
    </row>
    <row r="937" spans="1:15" s="97" customFormat="1" x14ac:dyDescent="0.25">
      <c r="A937" s="97" t="s">
        <v>344</v>
      </c>
      <c r="B937" s="104" t="str">
        <f t="shared" si="14"/>
        <v>P047104105307</v>
      </c>
      <c r="C937" s="101" t="s">
        <v>6889</v>
      </c>
      <c r="D937" s="101" t="s">
        <v>6890</v>
      </c>
      <c r="E937" s="103">
        <v>71.16</v>
      </c>
      <c r="F937" s="101" t="s">
        <v>4196</v>
      </c>
      <c r="G937" s="101" t="s">
        <v>4197</v>
      </c>
      <c r="H937" s="101" t="s">
        <v>6590</v>
      </c>
      <c r="I937" s="101" t="s">
        <v>6591</v>
      </c>
      <c r="J937" s="128"/>
      <c r="K937" s="101" t="s">
        <v>6332</v>
      </c>
      <c r="L937" s="102">
        <v>42370</v>
      </c>
      <c r="M937" s="102">
        <v>73050</v>
      </c>
      <c r="N937" s="101" t="s">
        <v>6333</v>
      </c>
      <c r="O937" s="101" t="s">
        <v>6445</v>
      </c>
    </row>
    <row r="938" spans="1:15" s="97" customFormat="1" x14ac:dyDescent="0.25">
      <c r="A938" s="97" t="s">
        <v>344</v>
      </c>
      <c r="B938" s="104" t="str">
        <f t="shared" si="14"/>
        <v>P047104105946</v>
      </c>
      <c r="C938" s="101" t="s">
        <v>6889</v>
      </c>
      <c r="D938" s="101" t="s">
        <v>6890</v>
      </c>
      <c r="E938" s="103">
        <v>30.63</v>
      </c>
      <c r="F938" s="101" t="s">
        <v>4534</v>
      </c>
      <c r="G938" s="101" t="s">
        <v>4535</v>
      </c>
      <c r="H938" s="101" t="s">
        <v>6433</v>
      </c>
      <c r="I938" s="101" t="s">
        <v>6434</v>
      </c>
      <c r="J938" s="128"/>
      <c r="K938" s="101" t="s">
        <v>6332</v>
      </c>
      <c r="L938" s="102">
        <v>43435</v>
      </c>
      <c r="M938" s="102">
        <v>73050</v>
      </c>
      <c r="N938" s="101" t="s">
        <v>6332</v>
      </c>
      <c r="O938" s="101" t="s">
        <v>6445</v>
      </c>
    </row>
    <row r="939" spans="1:15" s="97" customFormat="1" x14ac:dyDescent="0.25">
      <c r="A939" s="97" t="s">
        <v>344</v>
      </c>
      <c r="B939" s="104" t="str">
        <f t="shared" si="14"/>
        <v>P047104106284</v>
      </c>
      <c r="C939" s="101" t="s">
        <v>6889</v>
      </c>
      <c r="D939" s="101" t="s">
        <v>6890</v>
      </c>
      <c r="E939" s="103">
        <v>25.22</v>
      </c>
      <c r="F939" s="101" t="s">
        <v>6814</v>
      </c>
      <c r="G939" s="101" t="s">
        <v>6815</v>
      </c>
      <c r="H939" s="101" t="s">
        <v>6590</v>
      </c>
      <c r="I939" s="101" t="s">
        <v>6591</v>
      </c>
      <c r="J939" s="128"/>
      <c r="K939" s="101" t="s">
        <v>6332</v>
      </c>
      <c r="L939" s="102">
        <v>42370</v>
      </c>
      <c r="M939" s="102">
        <v>43478</v>
      </c>
      <c r="N939" s="101" t="s">
        <v>6333</v>
      </c>
      <c r="O939" s="101" t="s">
        <v>6445</v>
      </c>
    </row>
    <row r="940" spans="1:15" s="97" customFormat="1" x14ac:dyDescent="0.25">
      <c r="A940" s="97" t="s">
        <v>344</v>
      </c>
      <c r="B940" s="104" t="str">
        <f t="shared" si="14"/>
        <v>P047104106309</v>
      </c>
      <c r="C940" s="101" t="s">
        <v>6889</v>
      </c>
      <c r="D940" s="101" t="s">
        <v>6890</v>
      </c>
      <c r="E940" s="103">
        <v>41.49</v>
      </c>
      <c r="F940" s="101" t="s">
        <v>4754</v>
      </c>
      <c r="G940" s="101" t="s">
        <v>4755</v>
      </c>
      <c r="H940" s="101" t="s">
        <v>6802</v>
      </c>
      <c r="I940" s="101" t="s">
        <v>6803</v>
      </c>
      <c r="J940" s="128"/>
      <c r="K940" s="101" t="s">
        <v>6332</v>
      </c>
      <c r="L940" s="102">
        <v>42370</v>
      </c>
      <c r="M940" s="102">
        <v>73050</v>
      </c>
      <c r="N940" s="101" t="s">
        <v>6333</v>
      </c>
      <c r="O940" s="101" t="s">
        <v>6445</v>
      </c>
    </row>
    <row r="941" spans="1:15" s="97" customFormat="1" x14ac:dyDescent="0.25">
      <c r="A941" s="97" t="s">
        <v>344</v>
      </c>
      <c r="B941" s="104" t="str">
        <f t="shared" si="14"/>
        <v>P047104106613</v>
      </c>
      <c r="C941" s="101" t="s">
        <v>6889</v>
      </c>
      <c r="D941" s="101" t="s">
        <v>6890</v>
      </c>
      <c r="E941" s="103">
        <v>27.88</v>
      </c>
      <c r="F941" s="101" t="s">
        <v>4916</v>
      </c>
      <c r="G941" s="101" t="s">
        <v>4917</v>
      </c>
      <c r="H941" s="101" t="s">
        <v>6590</v>
      </c>
      <c r="I941" s="101" t="s">
        <v>6591</v>
      </c>
      <c r="J941" s="128"/>
      <c r="K941" s="101" t="s">
        <v>6332</v>
      </c>
      <c r="L941" s="102">
        <v>42370</v>
      </c>
      <c r="M941" s="102">
        <v>43723</v>
      </c>
      <c r="N941" s="101" t="s">
        <v>6333</v>
      </c>
      <c r="O941" s="101" t="s">
        <v>6445</v>
      </c>
    </row>
    <row r="942" spans="1:15" s="97" customFormat="1" x14ac:dyDescent="0.25">
      <c r="A942" s="97" t="s">
        <v>344</v>
      </c>
      <c r="B942" s="104" t="str">
        <f t="shared" si="14"/>
        <v>P047104107021</v>
      </c>
      <c r="C942" s="101" t="s">
        <v>6889</v>
      </c>
      <c r="D942" s="101" t="s">
        <v>6890</v>
      </c>
      <c r="E942" s="103">
        <v>29.6</v>
      </c>
      <c r="F942" s="101" t="s">
        <v>5124</v>
      </c>
      <c r="G942" s="101" t="s">
        <v>5125</v>
      </c>
      <c r="H942" s="101" t="s">
        <v>6812</v>
      </c>
      <c r="I942" s="101" t="s">
        <v>6813</v>
      </c>
      <c r="J942" s="128"/>
      <c r="K942" s="101" t="s">
        <v>6332</v>
      </c>
      <c r="L942" s="102">
        <v>43191</v>
      </c>
      <c r="M942" s="102">
        <v>73050</v>
      </c>
      <c r="N942" s="101" t="s">
        <v>6333</v>
      </c>
      <c r="O942" s="101" t="s">
        <v>6445</v>
      </c>
    </row>
    <row r="943" spans="1:15" s="97" customFormat="1" x14ac:dyDescent="0.25">
      <c r="A943" s="97" t="s">
        <v>344</v>
      </c>
      <c r="B943" s="104" t="str">
        <f t="shared" si="14"/>
        <v>P047104107022</v>
      </c>
      <c r="C943" s="101" t="s">
        <v>6889</v>
      </c>
      <c r="D943" s="101" t="s">
        <v>6890</v>
      </c>
      <c r="E943" s="103">
        <v>41.51</v>
      </c>
      <c r="F943" s="101" t="s">
        <v>5126</v>
      </c>
      <c r="G943" s="101" t="s">
        <v>5127</v>
      </c>
      <c r="H943" s="101" t="s">
        <v>6802</v>
      </c>
      <c r="I943" s="101" t="s">
        <v>6803</v>
      </c>
      <c r="J943" s="128"/>
      <c r="K943" s="101" t="s">
        <v>6332</v>
      </c>
      <c r="L943" s="102">
        <v>43191</v>
      </c>
      <c r="M943" s="102">
        <v>73050</v>
      </c>
      <c r="N943" s="101" t="s">
        <v>6333</v>
      </c>
      <c r="O943" s="101" t="s">
        <v>6445</v>
      </c>
    </row>
    <row r="944" spans="1:15" s="97" customFormat="1" x14ac:dyDescent="0.25">
      <c r="A944" s="97" t="s">
        <v>344</v>
      </c>
      <c r="B944" s="104" t="str">
        <f t="shared" si="14"/>
        <v>P047104400010679</v>
      </c>
      <c r="C944" s="101" t="s">
        <v>6889</v>
      </c>
      <c r="D944" s="101" t="s">
        <v>6890</v>
      </c>
      <c r="E944" s="103">
        <v>83.55</v>
      </c>
      <c r="F944" s="101" t="s">
        <v>6111</v>
      </c>
      <c r="G944" s="101" t="s">
        <v>6112</v>
      </c>
      <c r="H944" s="101" t="s">
        <v>6590</v>
      </c>
      <c r="I944" s="101" t="s">
        <v>6591</v>
      </c>
      <c r="J944" s="128"/>
      <c r="K944" s="101" t="s">
        <v>6332</v>
      </c>
      <c r="L944" s="102">
        <v>43344</v>
      </c>
      <c r="M944" s="102">
        <v>73050</v>
      </c>
      <c r="N944" s="101" t="s">
        <v>6333</v>
      </c>
      <c r="O944" s="101" t="s">
        <v>6445</v>
      </c>
    </row>
    <row r="945" spans="1:15" s="97" customFormat="1" x14ac:dyDescent="0.25">
      <c r="A945" s="97" t="s">
        <v>344</v>
      </c>
      <c r="B945" s="104" t="str">
        <f t="shared" si="14"/>
        <v>P047104400010968</v>
      </c>
      <c r="C945" s="101" t="s">
        <v>6889</v>
      </c>
      <c r="D945" s="101" t="s">
        <v>6890</v>
      </c>
      <c r="E945" s="103">
        <v>50</v>
      </c>
      <c r="F945" s="101" t="s">
        <v>6125</v>
      </c>
      <c r="G945" s="101" t="s">
        <v>6126</v>
      </c>
      <c r="H945" s="101" t="s">
        <v>6810</v>
      </c>
      <c r="I945" s="101" t="s">
        <v>6811</v>
      </c>
      <c r="J945" s="128"/>
      <c r="K945" s="101" t="s">
        <v>6332</v>
      </c>
      <c r="L945" s="102">
        <v>43466</v>
      </c>
      <c r="M945" s="102">
        <v>43830</v>
      </c>
      <c r="N945" s="101" t="s">
        <v>6333</v>
      </c>
      <c r="O945" s="101" t="s">
        <v>6445</v>
      </c>
    </row>
    <row r="946" spans="1:15" s="97" customFormat="1" x14ac:dyDescent="0.25">
      <c r="A946" s="97" t="s">
        <v>344</v>
      </c>
      <c r="B946" s="104" t="str">
        <f t="shared" si="14"/>
        <v>P047105105307</v>
      </c>
      <c r="C946" s="101" t="s">
        <v>6891</v>
      </c>
      <c r="D946" s="101" t="s">
        <v>6892</v>
      </c>
      <c r="E946" s="103">
        <v>71.16</v>
      </c>
      <c r="F946" s="101" t="s">
        <v>4196</v>
      </c>
      <c r="G946" s="101" t="s">
        <v>4197</v>
      </c>
      <c r="H946" s="101" t="s">
        <v>6590</v>
      </c>
      <c r="I946" s="101" t="s">
        <v>6591</v>
      </c>
      <c r="J946" s="128"/>
      <c r="K946" s="101" t="s">
        <v>6332</v>
      </c>
      <c r="L946" s="102">
        <v>42370</v>
      </c>
      <c r="M946" s="102">
        <v>73050</v>
      </c>
      <c r="N946" s="101" t="s">
        <v>6333</v>
      </c>
      <c r="O946" s="101" t="s">
        <v>6445</v>
      </c>
    </row>
    <row r="947" spans="1:15" s="97" customFormat="1" x14ac:dyDescent="0.25">
      <c r="A947" s="97" t="s">
        <v>344</v>
      </c>
      <c r="B947" s="104" t="str">
        <f t="shared" si="14"/>
        <v>P047105400010679</v>
      </c>
      <c r="C947" s="101" t="s">
        <v>6891</v>
      </c>
      <c r="D947" s="101" t="s">
        <v>6892</v>
      </c>
      <c r="E947" s="103">
        <v>83.55</v>
      </c>
      <c r="F947" s="101" t="s">
        <v>6111</v>
      </c>
      <c r="G947" s="101" t="s">
        <v>6112</v>
      </c>
      <c r="H947" s="101" t="s">
        <v>6590</v>
      </c>
      <c r="I947" s="101" t="s">
        <v>6591</v>
      </c>
      <c r="J947" s="128"/>
      <c r="K947" s="101" t="s">
        <v>6332</v>
      </c>
      <c r="L947" s="102">
        <v>43344</v>
      </c>
      <c r="M947" s="102">
        <v>73050</v>
      </c>
      <c r="N947" s="101" t="s">
        <v>6333</v>
      </c>
      <c r="O947" s="101" t="s">
        <v>6445</v>
      </c>
    </row>
    <row r="948" spans="1:15" s="97" customFormat="1" x14ac:dyDescent="0.25">
      <c r="A948" s="97" t="s">
        <v>344</v>
      </c>
      <c r="B948" s="104" t="str">
        <f t="shared" si="14"/>
        <v>P047106103767</v>
      </c>
      <c r="C948" s="101" t="s">
        <v>6893</v>
      </c>
      <c r="D948" s="101" t="s">
        <v>6894</v>
      </c>
      <c r="E948" s="103">
        <v>46.68</v>
      </c>
      <c r="F948" s="101" t="s">
        <v>3236</v>
      </c>
      <c r="G948" s="101" t="s">
        <v>3237</v>
      </c>
      <c r="H948" s="101" t="s">
        <v>6374</v>
      </c>
      <c r="I948" s="101" t="s">
        <v>6375</v>
      </c>
      <c r="J948" s="128"/>
      <c r="K948" s="101" t="s">
        <v>6332</v>
      </c>
      <c r="L948" s="102">
        <v>42370</v>
      </c>
      <c r="M948" s="102">
        <v>73050</v>
      </c>
      <c r="N948" s="101" t="s">
        <v>6332</v>
      </c>
      <c r="O948" s="101" t="s">
        <v>6445</v>
      </c>
    </row>
    <row r="949" spans="1:15" s="97" customFormat="1" x14ac:dyDescent="0.25">
      <c r="A949" s="97" t="s">
        <v>344</v>
      </c>
      <c r="B949" s="104" t="str">
        <f t="shared" si="14"/>
        <v>P047106104817</v>
      </c>
      <c r="C949" s="101" t="s">
        <v>6893</v>
      </c>
      <c r="D949" s="101" t="s">
        <v>6894</v>
      </c>
      <c r="E949" s="103">
        <v>53.96</v>
      </c>
      <c r="F949" s="101" t="s">
        <v>4008</v>
      </c>
      <c r="G949" s="101" t="s">
        <v>4009</v>
      </c>
      <c r="H949" s="101" t="s">
        <v>6590</v>
      </c>
      <c r="I949" s="101" t="s">
        <v>6591</v>
      </c>
      <c r="J949" s="128"/>
      <c r="K949" s="101" t="s">
        <v>6332</v>
      </c>
      <c r="L949" s="102">
        <v>42370</v>
      </c>
      <c r="M949" s="102">
        <v>73050</v>
      </c>
      <c r="N949" s="101" t="s">
        <v>6333</v>
      </c>
      <c r="O949" s="101" t="s">
        <v>6445</v>
      </c>
    </row>
    <row r="950" spans="1:15" s="97" customFormat="1" x14ac:dyDescent="0.25">
      <c r="A950" s="97" t="s">
        <v>344</v>
      </c>
      <c r="B950" s="104" t="str">
        <f t="shared" si="14"/>
        <v>P047106105363</v>
      </c>
      <c r="C950" s="101" t="s">
        <v>6893</v>
      </c>
      <c r="D950" s="101" t="s">
        <v>6894</v>
      </c>
      <c r="E950" s="103">
        <v>30.59</v>
      </c>
      <c r="F950" s="101" t="s">
        <v>4212</v>
      </c>
      <c r="G950" s="101" t="s">
        <v>4213</v>
      </c>
      <c r="H950" s="101" t="s">
        <v>6810</v>
      </c>
      <c r="I950" s="101" t="s">
        <v>6811</v>
      </c>
      <c r="J950" s="128"/>
      <c r="K950" s="101" t="s">
        <v>6332</v>
      </c>
      <c r="L950" s="102">
        <v>42370</v>
      </c>
      <c r="M950" s="102">
        <v>73050</v>
      </c>
      <c r="N950" s="101" t="s">
        <v>6333</v>
      </c>
      <c r="O950" s="101" t="s">
        <v>6445</v>
      </c>
    </row>
    <row r="951" spans="1:15" s="97" customFormat="1" x14ac:dyDescent="0.25">
      <c r="A951" s="97" t="s">
        <v>344</v>
      </c>
      <c r="B951" s="104" t="str">
        <f t="shared" si="14"/>
        <v>P047106105471</v>
      </c>
      <c r="C951" s="101" t="s">
        <v>6893</v>
      </c>
      <c r="D951" s="101" t="s">
        <v>6894</v>
      </c>
      <c r="E951" s="103">
        <v>36</v>
      </c>
      <c r="F951" s="101" t="s">
        <v>4250</v>
      </c>
      <c r="G951" s="101" t="s">
        <v>4251</v>
      </c>
      <c r="H951" s="101" t="s">
        <v>6812</v>
      </c>
      <c r="I951" s="101" t="s">
        <v>6813</v>
      </c>
      <c r="J951" s="128"/>
      <c r="K951" s="101" t="s">
        <v>6332</v>
      </c>
      <c r="L951" s="102">
        <v>42370</v>
      </c>
      <c r="M951" s="102">
        <v>73050</v>
      </c>
      <c r="N951" s="101" t="s">
        <v>6333</v>
      </c>
      <c r="O951" s="101" t="s">
        <v>6445</v>
      </c>
    </row>
    <row r="952" spans="1:15" s="97" customFormat="1" x14ac:dyDescent="0.25">
      <c r="A952" s="97" t="s">
        <v>344</v>
      </c>
      <c r="B952" s="104" t="str">
        <f t="shared" si="14"/>
        <v>P047106106440</v>
      </c>
      <c r="C952" s="101" t="s">
        <v>6893</v>
      </c>
      <c r="D952" s="101" t="s">
        <v>6894</v>
      </c>
      <c r="E952" s="103">
        <v>46.01</v>
      </c>
      <c r="F952" s="101" t="s">
        <v>4800</v>
      </c>
      <c r="G952" s="101" t="s">
        <v>4801</v>
      </c>
      <c r="H952" s="101" t="s">
        <v>6374</v>
      </c>
      <c r="I952" s="101" t="s">
        <v>6375</v>
      </c>
      <c r="J952" s="128"/>
      <c r="K952" s="101" t="s">
        <v>6332</v>
      </c>
      <c r="L952" s="102">
        <v>42370</v>
      </c>
      <c r="M952" s="102">
        <v>73050</v>
      </c>
      <c r="N952" s="101" t="s">
        <v>6332</v>
      </c>
      <c r="O952" s="101" t="s">
        <v>6445</v>
      </c>
    </row>
    <row r="953" spans="1:15" s="97" customFormat="1" x14ac:dyDescent="0.25">
      <c r="A953" s="97" t="s">
        <v>344</v>
      </c>
      <c r="B953" s="104" t="str">
        <f t="shared" si="14"/>
        <v>P047106106721</v>
      </c>
      <c r="C953" s="101" t="s">
        <v>6893</v>
      </c>
      <c r="D953" s="101" t="s">
        <v>6894</v>
      </c>
      <c r="E953" s="103">
        <v>34.56</v>
      </c>
      <c r="F953" s="101" t="s">
        <v>6816</v>
      </c>
      <c r="G953" s="101" t="s">
        <v>6817</v>
      </c>
      <c r="H953" s="101" t="s">
        <v>6802</v>
      </c>
      <c r="I953" s="101" t="s">
        <v>6803</v>
      </c>
      <c r="J953" s="128"/>
      <c r="K953" s="101" t="s">
        <v>6332</v>
      </c>
      <c r="L953" s="102">
        <v>42370</v>
      </c>
      <c r="M953" s="102">
        <v>73050</v>
      </c>
      <c r="N953" s="101" t="s">
        <v>6333</v>
      </c>
      <c r="O953" s="101" t="s">
        <v>6445</v>
      </c>
    </row>
    <row r="954" spans="1:15" s="97" customFormat="1" x14ac:dyDescent="0.25">
      <c r="A954" s="97" t="s">
        <v>344</v>
      </c>
      <c r="B954" s="104" t="str">
        <f t="shared" si="14"/>
        <v>P047106107021</v>
      </c>
      <c r="C954" s="101" t="s">
        <v>6893</v>
      </c>
      <c r="D954" s="101" t="s">
        <v>6894</v>
      </c>
      <c r="E954" s="103">
        <v>29.6</v>
      </c>
      <c r="F954" s="101" t="s">
        <v>5124</v>
      </c>
      <c r="G954" s="101" t="s">
        <v>5125</v>
      </c>
      <c r="H954" s="101" t="s">
        <v>6812</v>
      </c>
      <c r="I954" s="101" t="s">
        <v>6813</v>
      </c>
      <c r="J954" s="128"/>
      <c r="K954" s="101" t="s">
        <v>6332</v>
      </c>
      <c r="L954" s="102">
        <v>43191</v>
      </c>
      <c r="M954" s="102">
        <v>73050</v>
      </c>
      <c r="N954" s="101" t="s">
        <v>6333</v>
      </c>
      <c r="O954" s="101" t="s">
        <v>6445</v>
      </c>
    </row>
    <row r="955" spans="1:15" s="97" customFormat="1" x14ac:dyDescent="0.25">
      <c r="A955" s="97" t="s">
        <v>344</v>
      </c>
      <c r="B955" s="104" t="str">
        <f t="shared" si="14"/>
        <v>P047106400010487</v>
      </c>
      <c r="C955" s="101" t="s">
        <v>6893</v>
      </c>
      <c r="D955" s="101" t="s">
        <v>6894</v>
      </c>
      <c r="E955" s="103">
        <v>33.82</v>
      </c>
      <c r="F955" s="101" t="s">
        <v>6106</v>
      </c>
      <c r="G955" s="101" t="s">
        <v>6107</v>
      </c>
      <c r="H955" s="101" t="s">
        <v>6810</v>
      </c>
      <c r="I955" s="101" t="s">
        <v>6811</v>
      </c>
      <c r="J955" s="128"/>
      <c r="K955" s="101" t="s">
        <v>6332</v>
      </c>
      <c r="L955" s="102">
        <v>43255</v>
      </c>
      <c r="M955" s="102">
        <v>43555</v>
      </c>
      <c r="N955" s="101" t="s">
        <v>6333</v>
      </c>
      <c r="O955" s="101" t="s">
        <v>6445</v>
      </c>
    </row>
    <row r="956" spans="1:15" s="97" customFormat="1" x14ac:dyDescent="0.25">
      <c r="A956" s="97" t="s">
        <v>344</v>
      </c>
      <c r="B956" s="104" t="str">
        <f t="shared" si="14"/>
        <v>P047107100854</v>
      </c>
      <c r="C956" s="101" t="s">
        <v>6895</v>
      </c>
      <c r="D956" s="101" t="s">
        <v>6896</v>
      </c>
      <c r="E956" s="103">
        <v>54.53</v>
      </c>
      <c r="F956" s="101" t="s">
        <v>926</v>
      </c>
      <c r="G956" s="101" t="s">
        <v>927</v>
      </c>
      <c r="H956" s="101" t="s">
        <v>6347</v>
      </c>
      <c r="I956" s="101" t="s">
        <v>6348</v>
      </c>
      <c r="J956" s="128"/>
      <c r="K956" s="101" t="s">
        <v>6332</v>
      </c>
      <c r="L956" s="102">
        <v>43192</v>
      </c>
      <c r="M956" s="102">
        <v>43739</v>
      </c>
      <c r="N956" s="101" t="s">
        <v>6332</v>
      </c>
      <c r="O956" s="101" t="s">
        <v>6445</v>
      </c>
    </row>
    <row r="957" spans="1:15" s="97" customFormat="1" x14ac:dyDescent="0.25">
      <c r="A957" s="97" t="s">
        <v>344</v>
      </c>
      <c r="B957" s="104" t="str">
        <f t="shared" si="14"/>
        <v>P047107100915</v>
      </c>
      <c r="C957" s="101" t="s">
        <v>6895</v>
      </c>
      <c r="D957" s="101" t="s">
        <v>6896</v>
      </c>
      <c r="E957" s="103">
        <v>42.76</v>
      </c>
      <c r="F957" s="101" t="s">
        <v>982</v>
      </c>
      <c r="G957" s="101" t="s">
        <v>983</v>
      </c>
      <c r="H957" s="101" t="s">
        <v>6347</v>
      </c>
      <c r="I957" s="101" t="s">
        <v>6348</v>
      </c>
      <c r="J957" s="128"/>
      <c r="K957" s="101" t="s">
        <v>6332</v>
      </c>
      <c r="L957" s="102">
        <v>42370</v>
      </c>
      <c r="M957" s="102">
        <v>43499</v>
      </c>
      <c r="N957" s="101" t="s">
        <v>6332</v>
      </c>
      <c r="O957" s="101" t="s">
        <v>6445</v>
      </c>
    </row>
    <row r="958" spans="1:15" s="97" customFormat="1" x14ac:dyDescent="0.25">
      <c r="A958" s="97" t="s">
        <v>344</v>
      </c>
      <c r="B958" s="104" t="str">
        <f t="shared" si="14"/>
        <v>P047107101636</v>
      </c>
      <c r="C958" s="101" t="s">
        <v>6895</v>
      </c>
      <c r="D958" s="101" t="s">
        <v>6896</v>
      </c>
      <c r="E958" s="103">
        <v>61.04</v>
      </c>
      <c r="F958" s="101" t="s">
        <v>1506</v>
      </c>
      <c r="G958" s="101" t="s">
        <v>1507</v>
      </c>
      <c r="H958" s="101" t="s">
        <v>6590</v>
      </c>
      <c r="I958" s="101" t="s">
        <v>6591</v>
      </c>
      <c r="J958" s="128"/>
      <c r="K958" s="101" t="s">
        <v>6332</v>
      </c>
      <c r="L958" s="102">
        <v>42370</v>
      </c>
      <c r="M958" s="102">
        <v>73050</v>
      </c>
      <c r="N958" s="101" t="s">
        <v>6333</v>
      </c>
      <c r="O958" s="101" t="s">
        <v>6445</v>
      </c>
    </row>
    <row r="959" spans="1:15" s="97" customFormat="1" x14ac:dyDescent="0.25">
      <c r="A959" s="97" t="s">
        <v>344</v>
      </c>
      <c r="B959" s="104" t="str">
        <f t="shared" si="14"/>
        <v>P047107102938</v>
      </c>
      <c r="C959" s="101" t="s">
        <v>6895</v>
      </c>
      <c r="D959" s="101" t="s">
        <v>6896</v>
      </c>
      <c r="E959" s="103">
        <v>66.040000000000006</v>
      </c>
      <c r="F959" s="101" t="s">
        <v>2488</v>
      </c>
      <c r="G959" s="101" t="s">
        <v>2489</v>
      </c>
      <c r="H959" s="101" t="s">
        <v>6804</v>
      </c>
      <c r="I959" s="101" t="s">
        <v>6805</v>
      </c>
      <c r="J959" s="128"/>
      <c r="K959" s="101" t="s">
        <v>6332</v>
      </c>
      <c r="L959" s="102">
        <v>42370</v>
      </c>
      <c r="M959" s="102">
        <v>43831</v>
      </c>
      <c r="N959" s="101" t="s">
        <v>6333</v>
      </c>
      <c r="O959" s="101" t="s">
        <v>6445</v>
      </c>
    </row>
    <row r="960" spans="1:15" s="97" customFormat="1" x14ac:dyDescent="0.25">
      <c r="A960" s="97" t="s">
        <v>344</v>
      </c>
      <c r="B960" s="104" t="str">
        <f t="shared" si="14"/>
        <v>P047107102992</v>
      </c>
      <c r="C960" s="101" t="s">
        <v>6895</v>
      </c>
      <c r="D960" s="101" t="s">
        <v>6896</v>
      </c>
      <c r="E960" s="103">
        <v>59.2</v>
      </c>
      <c r="F960" s="101" t="s">
        <v>2548</v>
      </c>
      <c r="G960" s="101" t="s">
        <v>2549</v>
      </c>
      <c r="H960" s="101" t="s">
        <v>6349</v>
      </c>
      <c r="I960" s="101" t="s">
        <v>6350</v>
      </c>
      <c r="J960" s="128"/>
      <c r="K960" s="101" t="s">
        <v>6332</v>
      </c>
      <c r="L960" s="102">
        <v>42370</v>
      </c>
      <c r="M960" s="102">
        <v>43739</v>
      </c>
      <c r="N960" s="101" t="s">
        <v>6332</v>
      </c>
      <c r="O960" s="101" t="s">
        <v>6445</v>
      </c>
    </row>
    <row r="961" spans="1:15" s="97" customFormat="1" x14ac:dyDescent="0.25">
      <c r="A961" s="97" t="s">
        <v>344</v>
      </c>
      <c r="B961" s="104" t="str">
        <f t="shared" si="14"/>
        <v>P047107103671</v>
      </c>
      <c r="C961" s="101" t="s">
        <v>6895</v>
      </c>
      <c r="D961" s="101" t="s">
        <v>6896</v>
      </c>
      <c r="E961" s="103">
        <v>60.42</v>
      </c>
      <c r="F961" s="101" t="s">
        <v>3166</v>
      </c>
      <c r="G961" s="101" t="s">
        <v>3167</v>
      </c>
      <c r="H961" s="101" t="s">
        <v>6351</v>
      </c>
      <c r="I961" s="101" t="s">
        <v>6352</v>
      </c>
      <c r="J961" s="128"/>
      <c r="K961" s="101" t="s">
        <v>6332</v>
      </c>
      <c r="L961" s="102">
        <v>43192</v>
      </c>
      <c r="M961" s="102">
        <v>43739</v>
      </c>
      <c r="N961" s="101" t="s">
        <v>6332</v>
      </c>
      <c r="O961" s="101" t="s">
        <v>6445</v>
      </c>
    </row>
    <row r="962" spans="1:15" s="97" customFormat="1" x14ac:dyDescent="0.25">
      <c r="A962" s="97" t="s">
        <v>344</v>
      </c>
      <c r="B962" s="104" t="str">
        <f t="shared" si="14"/>
        <v>P047107103750</v>
      </c>
      <c r="C962" s="101" t="s">
        <v>6895</v>
      </c>
      <c r="D962" s="101" t="s">
        <v>6896</v>
      </c>
      <c r="E962" s="103">
        <v>60.27</v>
      </c>
      <c r="F962" s="101" t="s">
        <v>3224</v>
      </c>
      <c r="G962" s="101" t="s">
        <v>3225</v>
      </c>
      <c r="H962" s="101" t="s">
        <v>6390</v>
      </c>
      <c r="I962" s="101" t="s">
        <v>6391</v>
      </c>
      <c r="J962" s="128"/>
      <c r="K962" s="101" t="s">
        <v>6332</v>
      </c>
      <c r="L962" s="102">
        <v>43192</v>
      </c>
      <c r="M962" s="102">
        <v>43738</v>
      </c>
      <c r="N962" s="101" t="s">
        <v>6332</v>
      </c>
      <c r="O962" s="101" t="s">
        <v>6445</v>
      </c>
    </row>
    <row r="963" spans="1:15" s="97" customFormat="1" x14ac:dyDescent="0.25">
      <c r="A963" s="97" t="s">
        <v>344</v>
      </c>
      <c r="B963" s="104" t="str">
        <f t="shared" si="14"/>
        <v>P047107104070</v>
      </c>
      <c r="C963" s="101" t="s">
        <v>6895</v>
      </c>
      <c r="D963" s="101" t="s">
        <v>6896</v>
      </c>
      <c r="E963" s="103">
        <v>37.799999999999997</v>
      </c>
      <c r="F963" s="101" t="s">
        <v>3450</v>
      </c>
      <c r="G963" s="101" t="s">
        <v>3451</v>
      </c>
      <c r="H963" s="101" t="s">
        <v>6804</v>
      </c>
      <c r="I963" s="101" t="s">
        <v>6805</v>
      </c>
      <c r="J963" s="128"/>
      <c r="K963" s="101" t="s">
        <v>6332</v>
      </c>
      <c r="L963" s="102">
        <v>42370</v>
      </c>
      <c r="M963" s="102">
        <v>73050</v>
      </c>
      <c r="N963" s="101" t="s">
        <v>6333</v>
      </c>
      <c r="O963" s="101" t="s">
        <v>6445</v>
      </c>
    </row>
    <row r="964" spans="1:15" s="97" customFormat="1" x14ac:dyDescent="0.25">
      <c r="A964" s="97" t="s">
        <v>344</v>
      </c>
      <c r="B964" s="104" t="str">
        <f t="shared" si="14"/>
        <v>P047107104450</v>
      </c>
      <c r="C964" s="101" t="s">
        <v>6895</v>
      </c>
      <c r="D964" s="101" t="s">
        <v>6896</v>
      </c>
      <c r="E964" s="103">
        <v>28.08</v>
      </c>
      <c r="F964" s="101" t="s">
        <v>3796</v>
      </c>
      <c r="G964" s="101" t="s">
        <v>3797</v>
      </c>
      <c r="H964" s="101" t="s">
        <v>6433</v>
      </c>
      <c r="I964" s="101" t="s">
        <v>6434</v>
      </c>
      <c r="J964" s="128"/>
      <c r="K964" s="101" t="s">
        <v>6332</v>
      </c>
      <c r="L964" s="102">
        <v>42370</v>
      </c>
      <c r="M964" s="102">
        <v>43828</v>
      </c>
      <c r="N964" s="101" t="s">
        <v>6332</v>
      </c>
      <c r="O964" s="101" t="s">
        <v>6445</v>
      </c>
    </row>
    <row r="965" spans="1:15" s="97" customFormat="1" x14ac:dyDescent="0.25">
      <c r="A965" s="97" t="s">
        <v>344</v>
      </c>
      <c r="B965" s="104" t="str">
        <f t="shared" si="14"/>
        <v>P047107104761</v>
      </c>
      <c r="C965" s="101" t="s">
        <v>6895</v>
      </c>
      <c r="D965" s="101" t="s">
        <v>6896</v>
      </c>
      <c r="E965" s="103">
        <v>53.81</v>
      </c>
      <c r="F965" s="101" t="s">
        <v>3956</v>
      </c>
      <c r="G965" s="101" t="s">
        <v>3957</v>
      </c>
      <c r="H965" s="101" t="s">
        <v>6421</v>
      </c>
      <c r="I965" s="101" t="s">
        <v>6422</v>
      </c>
      <c r="J965" s="128"/>
      <c r="K965" s="101" t="s">
        <v>6332</v>
      </c>
      <c r="L965" s="102">
        <v>42370</v>
      </c>
      <c r="M965" s="102">
        <v>43828</v>
      </c>
      <c r="N965" s="101" t="s">
        <v>6332</v>
      </c>
      <c r="O965" s="101" t="s">
        <v>6445</v>
      </c>
    </row>
    <row r="966" spans="1:15" s="97" customFormat="1" x14ac:dyDescent="0.25">
      <c r="A966" s="97" t="s">
        <v>344</v>
      </c>
      <c r="B966" s="104" t="str">
        <f t="shared" ref="B966:B1029" si="15">CONCATENATE(C966,F966)</f>
        <v>P047107106028</v>
      </c>
      <c r="C966" s="101" t="s">
        <v>6895</v>
      </c>
      <c r="D966" s="101" t="s">
        <v>6896</v>
      </c>
      <c r="E966" s="103">
        <v>37.04</v>
      </c>
      <c r="F966" s="101" t="s">
        <v>6588</v>
      </c>
      <c r="G966" s="101" t="s">
        <v>6589</v>
      </c>
      <c r="H966" s="101" t="s">
        <v>6590</v>
      </c>
      <c r="I966" s="101" t="s">
        <v>6591</v>
      </c>
      <c r="J966" s="128"/>
      <c r="K966" s="101" t="s">
        <v>6332</v>
      </c>
      <c r="L966" s="102">
        <v>42370</v>
      </c>
      <c r="M966" s="102">
        <v>73050</v>
      </c>
      <c r="N966" s="101" t="s">
        <v>6333</v>
      </c>
      <c r="O966" s="101" t="s">
        <v>6445</v>
      </c>
    </row>
    <row r="967" spans="1:15" s="97" customFormat="1" x14ac:dyDescent="0.25">
      <c r="A967" s="97" t="s">
        <v>344</v>
      </c>
      <c r="B967" s="104" t="str">
        <f t="shared" si="15"/>
        <v>P047107107088</v>
      </c>
      <c r="C967" s="101" t="s">
        <v>6895</v>
      </c>
      <c r="D967" s="101" t="s">
        <v>6896</v>
      </c>
      <c r="E967" s="103">
        <v>44.98</v>
      </c>
      <c r="F967" s="101" t="s">
        <v>5178</v>
      </c>
      <c r="G967" s="101" t="s">
        <v>5179</v>
      </c>
      <c r="H967" s="101" t="s">
        <v>6651</v>
      </c>
      <c r="I967" s="101" t="s">
        <v>6652</v>
      </c>
      <c r="J967" s="128"/>
      <c r="K967" s="101" t="s">
        <v>6332</v>
      </c>
      <c r="L967" s="102">
        <v>43221</v>
      </c>
      <c r="M967" s="102">
        <v>73050</v>
      </c>
      <c r="N967" s="101" t="s">
        <v>6333</v>
      </c>
      <c r="O967" s="101" t="s">
        <v>6445</v>
      </c>
    </row>
    <row r="968" spans="1:15" s="97" customFormat="1" x14ac:dyDescent="0.25">
      <c r="A968" s="97" t="s">
        <v>344</v>
      </c>
      <c r="B968" s="104" t="str">
        <f t="shared" si="15"/>
        <v>P047107107364</v>
      </c>
      <c r="C968" s="101" t="s">
        <v>6895</v>
      </c>
      <c r="D968" s="101" t="s">
        <v>6896</v>
      </c>
      <c r="E968" s="103">
        <v>27.18</v>
      </c>
      <c r="F968" s="101" t="s">
        <v>5422</v>
      </c>
      <c r="G968" s="101" t="s">
        <v>5423</v>
      </c>
      <c r="H968" s="101" t="s">
        <v>6651</v>
      </c>
      <c r="I968" s="101" t="s">
        <v>6652</v>
      </c>
      <c r="J968" s="128"/>
      <c r="K968" s="101" t="s">
        <v>6332</v>
      </c>
      <c r="L968" s="102">
        <v>43346</v>
      </c>
      <c r="M968" s="102">
        <v>73050</v>
      </c>
      <c r="N968" s="101" t="s">
        <v>6333</v>
      </c>
      <c r="O968" s="101" t="s">
        <v>6445</v>
      </c>
    </row>
    <row r="969" spans="1:15" s="97" customFormat="1" x14ac:dyDescent="0.25">
      <c r="A969" s="97" t="s">
        <v>344</v>
      </c>
      <c r="B969" s="104" t="str">
        <f t="shared" si="15"/>
        <v>P047107400006369</v>
      </c>
      <c r="C969" s="101" t="s">
        <v>6895</v>
      </c>
      <c r="D969" s="101" t="s">
        <v>6896</v>
      </c>
      <c r="E969" s="103">
        <v>76.37</v>
      </c>
      <c r="F969" s="101" t="s">
        <v>6087</v>
      </c>
      <c r="G969" s="101" t="s">
        <v>6088</v>
      </c>
      <c r="H969" s="101" t="s">
        <v>6590</v>
      </c>
      <c r="I969" s="101" t="s">
        <v>6591</v>
      </c>
      <c r="J969" s="128"/>
      <c r="K969" s="101" t="s">
        <v>6332</v>
      </c>
      <c r="L969" s="102">
        <v>42370</v>
      </c>
      <c r="M969" s="102">
        <v>43828</v>
      </c>
      <c r="N969" s="101" t="s">
        <v>6333</v>
      </c>
      <c r="O969" s="101" t="s">
        <v>6445</v>
      </c>
    </row>
    <row r="970" spans="1:15" s="97" customFormat="1" x14ac:dyDescent="0.25">
      <c r="A970" s="97" t="s">
        <v>344</v>
      </c>
      <c r="B970" s="104" t="str">
        <f t="shared" si="15"/>
        <v>P047107400007179</v>
      </c>
      <c r="C970" s="101" t="s">
        <v>6895</v>
      </c>
      <c r="D970" s="101" t="s">
        <v>6896</v>
      </c>
      <c r="E970" s="103">
        <v>62.6</v>
      </c>
      <c r="F970" s="101" t="s">
        <v>6093</v>
      </c>
      <c r="G970" s="101" t="s">
        <v>6094</v>
      </c>
      <c r="H970" s="101" t="s">
        <v>6590</v>
      </c>
      <c r="I970" s="101" t="s">
        <v>6591</v>
      </c>
      <c r="J970" s="128"/>
      <c r="K970" s="101" t="s">
        <v>6332</v>
      </c>
      <c r="L970" s="102">
        <v>43313</v>
      </c>
      <c r="M970" s="102">
        <v>43674</v>
      </c>
      <c r="N970" s="101" t="s">
        <v>6333</v>
      </c>
      <c r="O970" s="101" t="s">
        <v>6445</v>
      </c>
    </row>
    <row r="971" spans="1:15" s="97" customFormat="1" x14ac:dyDescent="0.25">
      <c r="A971" s="97" t="s">
        <v>344</v>
      </c>
      <c r="B971" s="104" t="str">
        <f t="shared" si="15"/>
        <v>P047107400010602</v>
      </c>
      <c r="C971" s="101" t="s">
        <v>6895</v>
      </c>
      <c r="D971" s="101" t="s">
        <v>6896</v>
      </c>
      <c r="E971" s="103">
        <v>76.8</v>
      </c>
      <c r="F971" s="101" t="s">
        <v>6109</v>
      </c>
      <c r="G971" s="101" t="s">
        <v>6110</v>
      </c>
      <c r="H971" s="101" t="s">
        <v>6590</v>
      </c>
      <c r="I971" s="101" t="s">
        <v>6591</v>
      </c>
      <c r="J971" s="128"/>
      <c r="K971" s="101" t="s">
        <v>6332</v>
      </c>
      <c r="L971" s="102">
        <v>43344</v>
      </c>
      <c r="M971" s="102">
        <v>43707</v>
      </c>
      <c r="N971" s="101" t="s">
        <v>6333</v>
      </c>
      <c r="O971" s="101" t="s">
        <v>6445</v>
      </c>
    </row>
    <row r="972" spans="1:15" s="97" customFormat="1" x14ac:dyDescent="0.25">
      <c r="A972" s="97" t="s">
        <v>344</v>
      </c>
      <c r="B972" s="104" t="str">
        <f t="shared" si="15"/>
        <v>P047108400006369</v>
      </c>
      <c r="C972" s="101" t="s">
        <v>6897</v>
      </c>
      <c r="D972" s="101" t="s">
        <v>6898</v>
      </c>
      <c r="E972" s="103">
        <v>76.37</v>
      </c>
      <c r="F972" s="101" t="s">
        <v>6087</v>
      </c>
      <c r="G972" s="101" t="s">
        <v>6088</v>
      </c>
      <c r="H972" s="101" t="s">
        <v>6590</v>
      </c>
      <c r="I972" s="101" t="s">
        <v>6591</v>
      </c>
      <c r="J972" s="128"/>
      <c r="K972" s="101" t="s">
        <v>6332</v>
      </c>
      <c r="L972" s="102">
        <v>42370</v>
      </c>
      <c r="M972" s="102">
        <v>43828</v>
      </c>
      <c r="N972" s="101" t="s">
        <v>6333</v>
      </c>
      <c r="O972" s="101" t="s">
        <v>6445</v>
      </c>
    </row>
    <row r="973" spans="1:15" s="97" customFormat="1" x14ac:dyDescent="0.25">
      <c r="A973" s="97" t="s">
        <v>344</v>
      </c>
      <c r="B973" s="104" t="str">
        <f t="shared" si="15"/>
        <v>P047109103767</v>
      </c>
      <c r="C973" s="101" t="s">
        <v>6899</v>
      </c>
      <c r="D973" s="101" t="s">
        <v>6900</v>
      </c>
      <c r="E973" s="103">
        <v>46.68</v>
      </c>
      <c r="F973" s="101" t="s">
        <v>3236</v>
      </c>
      <c r="G973" s="101" t="s">
        <v>3237</v>
      </c>
      <c r="H973" s="101" t="s">
        <v>6374</v>
      </c>
      <c r="I973" s="101" t="s">
        <v>6375</v>
      </c>
      <c r="J973" s="128"/>
      <c r="K973" s="101" t="s">
        <v>6332</v>
      </c>
      <c r="L973" s="102">
        <v>42370</v>
      </c>
      <c r="M973" s="102">
        <v>73050</v>
      </c>
      <c r="N973" s="101" t="s">
        <v>6332</v>
      </c>
      <c r="O973" s="101" t="s">
        <v>6445</v>
      </c>
    </row>
    <row r="974" spans="1:15" s="97" customFormat="1" x14ac:dyDescent="0.25">
      <c r="A974" s="97" t="s">
        <v>344</v>
      </c>
      <c r="B974" s="104" t="str">
        <f t="shared" si="15"/>
        <v>P047109104070</v>
      </c>
      <c r="C974" s="101" t="s">
        <v>6899</v>
      </c>
      <c r="D974" s="101" t="s">
        <v>6900</v>
      </c>
      <c r="E974" s="103">
        <v>37.799999999999997</v>
      </c>
      <c r="F974" s="101" t="s">
        <v>3450</v>
      </c>
      <c r="G974" s="101" t="s">
        <v>3451</v>
      </c>
      <c r="H974" s="101" t="s">
        <v>6804</v>
      </c>
      <c r="I974" s="101" t="s">
        <v>6805</v>
      </c>
      <c r="J974" s="128"/>
      <c r="K974" s="101" t="s">
        <v>6332</v>
      </c>
      <c r="L974" s="102">
        <v>42370</v>
      </c>
      <c r="M974" s="102">
        <v>73050</v>
      </c>
      <c r="N974" s="101" t="s">
        <v>6333</v>
      </c>
      <c r="O974" s="101" t="s">
        <v>6445</v>
      </c>
    </row>
    <row r="975" spans="1:15" s="97" customFormat="1" x14ac:dyDescent="0.25">
      <c r="A975" s="97" t="s">
        <v>344</v>
      </c>
      <c r="B975" s="104" t="str">
        <f t="shared" si="15"/>
        <v>P047109104817</v>
      </c>
      <c r="C975" s="101" t="s">
        <v>6899</v>
      </c>
      <c r="D975" s="101" t="s">
        <v>6900</v>
      </c>
      <c r="E975" s="103">
        <v>53.96</v>
      </c>
      <c r="F975" s="101" t="s">
        <v>4008</v>
      </c>
      <c r="G975" s="101" t="s">
        <v>4009</v>
      </c>
      <c r="H975" s="101" t="s">
        <v>6590</v>
      </c>
      <c r="I975" s="101" t="s">
        <v>6591</v>
      </c>
      <c r="J975" s="128"/>
      <c r="K975" s="101" t="s">
        <v>6332</v>
      </c>
      <c r="L975" s="102">
        <v>42370</v>
      </c>
      <c r="M975" s="102">
        <v>73050</v>
      </c>
      <c r="N975" s="101" t="s">
        <v>6333</v>
      </c>
      <c r="O975" s="101" t="s">
        <v>6445</v>
      </c>
    </row>
    <row r="976" spans="1:15" s="97" customFormat="1" x14ac:dyDescent="0.25">
      <c r="A976" s="97" t="s">
        <v>344</v>
      </c>
      <c r="B976" s="104" t="str">
        <f t="shared" si="15"/>
        <v>P047109105363</v>
      </c>
      <c r="C976" s="101" t="s">
        <v>6899</v>
      </c>
      <c r="D976" s="101" t="s">
        <v>6900</v>
      </c>
      <c r="E976" s="103">
        <v>30.59</v>
      </c>
      <c r="F976" s="101" t="s">
        <v>4212</v>
      </c>
      <c r="G976" s="101" t="s">
        <v>4213</v>
      </c>
      <c r="H976" s="101" t="s">
        <v>6810</v>
      </c>
      <c r="I976" s="101" t="s">
        <v>6811</v>
      </c>
      <c r="J976" s="128"/>
      <c r="K976" s="101" t="s">
        <v>6332</v>
      </c>
      <c r="L976" s="102">
        <v>42370</v>
      </c>
      <c r="M976" s="102">
        <v>73050</v>
      </c>
      <c r="N976" s="101" t="s">
        <v>6333</v>
      </c>
      <c r="O976" s="101" t="s">
        <v>6445</v>
      </c>
    </row>
    <row r="977" spans="1:15" s="97" customFormat="1" x14ac:dyDescent="0.25">
      <c r="A977" s="97" t="s">
        <v>344</v>
      </c>
      <c r="B977" s="104" t="str">
        <f t="shared" si="15"/>
        <v>P047109105471</v>
      </c>
      <c r="C977" s="101" t="s">
        <v>6899</v>
      </c>
      <c r="D977" s="101" t="s">
        <v>6900</v>
      </c>
      <c r="E977" s="103">
        <v>36</v>
      </c>
      <c r="F977" s="101" t="s">
        <v>4250</v>
      </c>
      <c r="G977" s="101" t="s">
        <v>4251</v>
      </c>
      <c r="H977" s="101" t="s">
        <v>6812</v>
      </c>
      <c r="I977" s="101" t="s">
        <v>6813</v>
      </c>
      <c r="J977" s="128"/>
      <c r="K977" s="101" t="s">
        <v>6332</v>
      </c>
      <c r="L977" s="102">
        <v>42370</v>
      </c>
      <c r="M977" s="102">
        <v>73050</v>
      </c>
      <c r="N977" s="101" t="s">
        <v>6333</v>
      </c>
      <c r="O977" s="101" t="s">
        <v>6445</v>
      </c>
    </row>
    <row r="978" spans="1:15" s="97" customFormat="1" x14ac:dyDescent="0.25">
      <c r="A978" s="97" t="s">
        <v>344</v>
      </c>
      <c r="B978" s="104" t="str">
        <f t="shared" si="15"/>
        <v>P047109106440</v>
      </c>
      <c r="C978" s="101" t="s">
        <v>6899</v>
      </c>
      <c r="D978" s="101" t="s">
        <v>6900</v>
      </c>
      <c r="E978" s="103">
        <v>46.01</v>
      </c>
      <c r="F978" s="101" t="s">
        <v>4800</v>
      </c>
      <c r="G978" s="101" t="s">
        <v>4801</v>
      </c>
      <c r="H978" s="101" t="s">
        <v>6374</v>
      </c>
      <c r="I978" s="101" t="s">
        <v>6375</v>
      </c>
      <c r="J978" s="128"/>
      <c r="K978" s="101" t="s">
        <v>6332</v>
      </c>
      <c r="L978" s="102">
        <v>42370</v>
      </c>
      <c r="M978" s="102">
        <v>73050</v>
      </c>
      <c r="N978" s="101" t="s">
        <v>6332</v>
      </c>
      <c r="O978" s="101" t="s">
        <v>6445</v>
      </c>
    </row>
    <row r="979" spans="1:15" s="97" customFormat="1" x14ac:dyDescent="0.25">
      <c r="A979" s="97" t="s">
        <v>344</v>
      </c>
      <c r="B979" s="104" t="str">
        <f t="shared" si="15"/>
        <v>P047109106721</v>
      </c>
      <c r="C979" s="101" t="s">
        <v>6899</v>
      </c>
      <c r="D979" s="101" t="s">
        <v>6900</v>
      </c>
      <c r="E979" s="103">
        <v>34.56</v>
      </c>
      <c r="F979" s="101" t="s">
        <v>6816</v>
      </c>
      <c r="G979" s="101" t="s">
        <v>6817</v>
      </c>
      <c r="H979" s="101" t="s">
        <v>6802</v>
      </c>
      <c r="I979" s="101" t="s">
        <v>6803</v>
      </c>
      <c r="J979" s="128"/>
      <c r="K979" s="101" t="s">
        <v>6332</v>
      </c>
      <c r="L979" s="102">
        <v>42370</v>
      </c>
      <c r="M979" s="102">
        <v>73050</v>
      </c>
      <c r="N979" s="101" t="s">
        <v>6333</v>
      </c>
      <c r="O979" s="101" t="s">
        <v>6445</v>
      </c>
    </row>
    <row r="980" spans="1:15" s="97" customFormat="1" x14ac:dyDescent="0.25">
      <c r="A980" s="97" t="s">
        <v>344</v>
      </c>
      <c r="B980" s="104" t="str">
        <f t="shared" si="15"/>
        <v>P047109107021</v>
      </c>
      <c r="C980" s="101" t="s">
        <v>6899</v>
      </c>
      <c r="D980" s="101" t="s">
        <v>6900</v>
      </c>
      <c r="E980" s="103">
        <v>29.6</v>
      </c>
      <c r="F980" s="101" t="s">
        <v>5124</v>
      </c>
      <c r="G980" s="101" t="s">
        <v>5125</v>
      </c>
      <c r="H980" s="101" t="s">
        <v>6812</v>
      </c>
      <c r="I980" s="101" t="s">
        <v>6813</v>
      </c>
      <c r="J980" s="128"/>
      <c r="K980" s="101" t="s">
        <v>6332</v>
      </c>
      <c r="L980" s="102">
        <v>43191</v>
      </c>
      <c r="M980" s="102">
        <v>73050</v>
      </c>
      <c r="N980" s="101" t="s">
        <v>6333</v>
      </c>
      <c r="O980" s="101" t="s">
        <v>6445</v>
      </c>
    </row>
    <row r="981" spans="1:15" s="97" customFormat="1" x14ac:dyDescent="0.25">
      <c r="A981" s="97" t="s">
        <v>344</v>
      </c>
      <c r="B981" s="104" t="str">
        <f t="shared" si="15"/>
        <v>P047109400010487</v>
      </c>
      <c r="C981" s="101" t="s">
        <v>6899</v>
      </c>
      <c r="D981" s="101" t="s">
        <v>6900</v>
      </c>
      <c r="E981" s="103">
        <v>33.82</v>
      </c>
      <c r="F981" s="101" t="s">
        <v>6106</v>
      </c>
      <c r="G981" s="101" t="s">
        <v>6107</v>
      </c>
      <c r="H981" s="101" t="s">
        <v>6810</v>
      </c>
      <c r="I981" s="101" t="s">
        <v>6811</v>
      </c>
      <c r="J981" s="128"/>
      <c r="K981" s="101" t="s">
        <v>6332</v>
      </c>
      <c r="L981" s="102">
        <v>43255</v>
      </c>
      <c r="M981" s="102">
        <v>43555</v>
      </c>
      <c r="N981" s="101" t="s">
        <v>6333</v>
      </c>
      <c r="O981" s="101" t="s">
        <v>6445</v>
      </c>
    </row>
    <row r="982" spans="1:15" s="97" customFormat="1" x14ac:dyDescent="0.25">
      <c r="A982" s="97" t="s">
        <v>344</v>
      </c>
      <c r="B982" s="104" t="str">
        <f t="shared" si="15"/>
        <v>P047110101115</v>
      </c>
      <c r="C982" s="101" t="s">
        <v>6901</v>
      </c>
      <c r="D982" s="101" t="s">
        <v>6902</v>
      </c>
      <c r="E982" s="103">
        <v>53.81</v>
      </c>
      <c r="F982" s="101" t="s">
        <v>1118</v>
      </c>
      <c r="G982" s="101" t="s">
        <v>1119</v>
      </c>
      <c r="H982" s="101" t="s">
        <v>6417</v>
      </c>
      <c r="I982" s="101" t="s">
        <v>6418</v>
      </c>
      <c r="J982" s="128">
        <v>478710</v>
      </c>
      <c r="K982" s="101" t="s">
        <v>6333</v>
      </c>
      <c r="L982" s="102">
        <v>43344</v>
      </c>
      <c r="M982" s="102">
        <v>44196</v>
      </c>
      <c r="N982" s="101" t="s">
        <v>6332</v>
      </c>
      <c r="O982" s="101" t="s">
        <v>391</v>
      </c>
    </row>
    <row r="983" spans="1:15" s="97" customFormat="1" x14ac:dyDescent="0.25">
      <c r="A983" s="97" t="s">
        <v>344</v>
      </c>
      <c r="B983" s="104" t="str">
        <f t="shared" si="15"/>
        <v>P047110101441</v>
      </c>
      <c r="C983" s="101" t="s">
        <v>6901</v>
      </c>
      <c r="D983" s="101" t="s">
        <v>6902</v>
      </c>
      <c r="E983" s="103">
        <v>38.57</v>
      </c>
      <c r="F983" s="101" t="s">
        <v>1342</v>
      </c>
      <c r="G983" s="101" t="s">
        <v>1343</v>
      </c>
      <c r="H983" s="101" t="s">
        <v>6417</v>
      </c>
      <c r="I983" s="101" t="s">
        <v>6418</v>
      </c>
      <c r="J983" s="128">
        <v>478710</v>
      </c>
      <c r="K983" s="101" t="s">
        <v>6333</v>
      </c>
      <c r="L983" s="102">
        <v>43101</v>
      </c>
      <c r="M983" s="102">
        <v>44196</v>
      </c>
      <c r="N983" s="101" t="s">
        <v>6332</v>
      </c>
      <c r="O983" s="101" t="s">
        <v>391</v>
      </c>
    </row>
    <row r="984" spans="1:15" s="97" customFormat="1" x14ac:dyDescent="0.25">
      <c r="A984" s="97" t="s">
        <v>344</v>
      </c>
      <c r="B984" s="104" t="str">
        <f t="shared" si="15"/>
        <v>P047110101605</v>
      </c>
      <c r="C984" s="101" t="s">
        <v>6901</v>
      </c>
      <c r="D984" s="101" t="s">
        <v>6902</v>
      </c>
      <c r="E984" s="103">
        <v>60.04</v>
      </c>
      <c r="F984" s="101" t="s">
        <v>1478</v>
      </c>
      <c r="G984" s="101" t="s">
        <v>1479</v>
      </c>
      <c r="H984" s="101" t="s">
        <v>6802</v>
      </c>
      <c r="I984" s="101" t="s">
        <v>6803</v>
      </c>
      <c r="J984" s="128"/>
      <c r="K984" s="101" t="s">
        <v>6332</v>
      </c>
      <c r="L984" s="102">
        <v>43493</v>
      </c>
      <c r="M984" s="102">
        <v>44196</v>
      </c>
      <c r="N984" s="101" t="s">
        <v>6333</v>
      </c>
      <c r="O984" s="101" t="s">
        <v>391</v>
      </c>
    </row>
    <row r="985" spans="1:15" s="97" customFormat="1" x14ac:dyDescent="0.25">
      <c r="A985" s="97" t="s">
        <v>344</v>
      </c>
      <c r="B985" s="104" t="str">
        <f t="shared" si="15"/>
        <v>P047110101608</v>
      </c>
      <c r="C985" s="101" t="s">
        <v>6901</v>
      </c>
      <c r="D985" s="101" t="s">
        <v>6902</v>
      </c>
      <c r="E985" s="103">
        <v>51.44</v>
      </c>
      <c r="F985" s="101" t="s">
        <v>1480</v>
      </c>
      <c r="G985" s="101" t="s">
        <v>1481</v>
      </c>
      <c r="H985" s="101" t="s">
        <v>6386</v>
      </c>
      <c r="I985" s="101" t="s">
        <v>6387</v>
      </c>
      <c r="J985" s="128">
        <v>478760</v>
      </c>
      <c r="K985" s="101" t="s">
        <v>6333</v>
      </c>
      <c r="L985" s="102">
        <v>43525</v>
      </c>
      <c r="M985" s="102">
        <v>44196</v>
      </c>
      <c r="N985" s="101" t="s">
        <v>6332</v>
      </c>
      <c r="O985" s="101" t="s">
        <v>391</v>
      </c>
    </row>
    <row r="986" spans="1:15" s="97" customFormat="1" x14ac:dyDescent="0.25">
      <c r="A986" s="97" t="s">
        <v>344</v>
      </c>
      <c r="B986" s="104" t="str">
        <f t="shared" si="15"/>
        <v>P047110101636</v>
      </c>
      <c r="C986" s="101" t="s">
        <v>6901</v>
      </c>
      <c r="D986" s="101" t="s">
        <v>6902</v>
      </c>
      <c r="E986" s="103">
        <v>61.04</v>
      </c>
      <c r="F986" s="101" t="s">
        <v>1506</v>
      </c>
      <c r="G986" s="101" t="s">
        <v>1507</v>
      </c>
      <c r="H986" s="101" t="s">
        <v>6590</v>
      </c>
      <c r="I986" s="101" t="s">
        <v>6591</v>
      </c>
      <c r="J986" s="128"/>
      <c r="K986" s="101" t="s">
        <v>6332</v>
      </c>
      <c r="L986" s="102">
        <v>43101</v>
      </c>
      <c r="M986" s="102">
        <v>44196</v>
      </c>
      <c r="N986" s="101" t="s">
        <v>6333</v>
      </c>
      <c r="O986" s="101" t="s">
        <v>391</v>
      </c>
    </row>
    <row r="987" spans="1:15" s="97" customFormat="1" x14ac:dyDescent="0.25">
      <c r="A987" s="97" t="s">
        <v>344</v>
      </c>
      <c r="B987" s="104" t="str">
        <f t="shared" si="15"/>
        <v>P047110103306</v>
      </c>
      <c r="C987" s="101" t="s">
        <v>6901</v>
      </c>
      <c r="D987" s="101" t="s">
        <v>6902</v>
      </c>
      <c r="E987" s="103">
        <v>37.770000000000003</v>
      </c>
      <c r="F987" s="101" t="s">
        <v>6806</v>
      </c>
      <c r="G987" s="101" t="s">
        <v>6807</v>
      </c>
      <c r="H987" s="101" t="s">
        <v>6804</v>
      </c>
      <c r="I987" s="101" t="s">
        <v>6805</v>
      </c>
      <c r="J987" s="128">
        <v>472400</v>
      </c>
      <c r="K987" s="101" t="s">
        <v>6333</v>
      </c>
      <c r="L987" s="102">
        <v>43101</v>
      </c>
      <c r="M987" s="102">
        <v>43499</v>
      </c>
      <c r="N987" s="101" t="s">
        <v>6333</v>
      </c>
      <c r="O987" s="101" t="s">
        <v>391</v>
      </c>
    </row>
    <row r="988" spans="1:15" s="97" customFormat="1" x14ac:dyDescent="0.25">
      <c r="A988" s="97" t="s">
        <v>344</v>
      </c>
      <c r="B988" s="104" t="str">
        <f t="shared" si="15"/>
        <v>P047110103767</v>
      </c>
      <c r="C988" s="101" t="s">
        <v>6901</v>
      </c>
      <c r="D988" s="101" t="s">
        <v>6902</v>
      </c>
      <c r="E988" s="103">
        <v>46.68</v>
      </c>
      <c r="F988" s="101" t="s">
        <v>3236</v>
      </c>
      <c r="G988" s="101" t="s">
        <v>3237</v>
      </c>
      <c r="H988" s="101" t="s">
        <v>6374</v>
      </c>
      <c r="I988" s="101" t="s">
        <v>6375</v>
      </c>
      <c r="J988" s="128">
        <v>478710</v>
      </c>
      <c r="K988" s="101" t="s">
        <v>6333</v>
      </c>
      <c r="L988" s="102">
        <v>43101</v>
      </c>
      <c r="M988" s="102">
        <v>44196</v>
      </c>
      <c r="N988" s="101" t="s">
        <v>6332</v>
      </c>
      <c r="O988" s="101" t="s">
        <v>391</v>
      </c>
    </row>
    <row r="989" spans="1:15" s="97" customFormat="1" x14ac:dyDescent="0.25">
      <c r="A989" s="97" t="s">
        <v>344</v>
      </c>
      <c r="B989" s="104" t="str">
        <f t="shared" si="15"/>
        <v>P047110104817</v>
      </c>
      <c r="C989" s="101" t="s">
        <v>6901</v>
      </c>
      <c r="D989" s="101" t="s">
        <v>6902</v>
      </c>
      <c r="E989" s="103">
        <v>53.96</v>
      </c>
      <c r="F989" s="101" t="s">
        <v>4008</v>
      </c>
      <c r="G989" s="101" t="s">
        <v>4009</v>
      </c>
      <c r="H989" s="101" t="s">
        <v>6590</v>
      </c>
      <c r="I989" s="101" t="s">
        <v>6591</v>
      </c>
      <c r="J989" s="128">
        <v>478710</v>
      </c>
      <c r="K989" s="101" t="s">
        <v>6333</v>
      </c>
      <c r="L989" s="102">
        <v>43101</v>
      </c>
      <c r="M989" s="102">
        <v>44196</v>
      </c>
      <c r="N989" s="101" t="s">
        <v>6333</v>
      </c>
      <c r="O989" s="101" t="s">
        <v>391</v>
      </c>
    </row>
    <row r="990" spans="1:15" s="97" customFormat="1" x14ac:dyDescent="0.25">
      <c r="A990" s="97" t="s">
        <v>344</v>
      </c>
      <c r="B990" s="104" t="str">
        <f t="shared" si="15"/>
        <v>P047110105307</v>
      </c>
      <c r="C990" s="101" t="s">
        <v>6901</v>
      </c>
      <c r="D990" s="101" t="s">
        <v>6902</v>
      </c>
      <c r="E990" s="103">
        <v>71.16</v>
      </c>
      <c r="F990" s="101" t="s">
        <v>4196</v>
      </c>
      <c r="G990" s="101" t="s">
        <v>4197</v>
      </c>
      <c r="H990" s="101" t="s">
        <v>6590</v>
      </c>
      <c r="I990" s="101" t="s">
        <v>6591</v>
      </c>
      <c r="J990" s="128">
        <v>478700</v>
      </c>
      <c r="K990" s="101" t="s">
        <v>6333</v>
      </c>
      <c r="L990" s="102">
        <v>43101</v>
      </c>
      <c r="M990" s="102">
        <v>44196</v>
      </c>
      <c r="N990" s="101" t="s">
        <v>6333</v>
      </c>
      <c r="O990" s="101" t="s">
        <v>391</v>
      </c>
    </row>
    <row r="991" spans="1:15" s="97" customFormat="1" x14ac:dyDescent="0.25">
      <c r="A991" s="97" t="s">
        <v>344</v>
      </c>
      <c r="B991" s="104" t="str">
        <f t="shared" si="15"/>
        <v>P047110106060</v>
      </c>
      <c r="C991" s="101" t="s">
        <v>6901</v>
      </c>
      <c r="D991" s="101" t="s">
        <v>6902</v>
      </c>
      <c r="E991" s="103">
        <v>45.71</v>
      </c>
      <c r="F991" s="101" t="s">
        <v>4598</v>
      </c>
      <c r="G991" s="101" t="s">
        <v>4599</v>
      </c>
      <c r="H991" s="101" t="s">
        <v>6386</v>
      </c>
      <c r="I991" s="101" t="s">
        <v>6387</v>
      </c>
      <c r="J991" s="128">
        <v>478710</v>
      </c>
      <c r="K991" s="101" t="s">
        <v>6333</v>
      </c>
      <c r="L991" s="102">
        <v>43525</v>
      </c>
      <c r="M991" s="102">
        <v>44196</v>
      </c>
      <c r="N991" s="101" t="s">
        <v>6332</v>
      </c>
      <c r="O991" s="101" t="s">
        <v>391</v>
      </c>
    </row>
    <row r="992" spans="1:15" s="97" customFormat="1" x14ac:dyDescent="0.25">
      <c r="A992" s="97" t="s">
        <v>344</v>
      </c>
      <c r="B992" s="104" t="str">
        <f t="shared" si="15"/>
        <v>P047110106284</v>
      </c>
      <c r="C992" s="101" t="s">
        <v>6901</v>
      </c>
      <c r="D992" s="101" t="s">
        <v>6902</v>
      </c>
      <c r="E992" s="103">
        <v>25.22</v>
      </c>
      <c r="F992" s="101" t="s">
        <v>6814</v>
      </c>
      <c r="G992" s="101" t="s">
        <v>6815</v>
      </c>
      <c r="H992" s="101" t="s">
        <v>6590</v>
      </c>
      <c r="I992" s="101" t="s">
        <v>6591</v>
      </c>
      <c r="J992" s="128">
        <v>478710</v>
      </c>
      <c r="K992" s="101" t="s">
        <v>6333</v>
      </c>
      <c r="L992" s="102">
        <v>43313</v>
      </c>
      <c r="M992" s="102">
        <v>43478</v>
      </c>
      <c r="N992" s="101" t="s">
        <v>6333</v>
      </c>
      <c r="O992" s="101" t="s">
        <v>391</v>
      </c>
    </row>
    <row r="993" spans="1:15" s="97" customFormat="1" x14ac:dyDescent="0.25">
      <c r="A993" s="97" t="s">
        <v>344</v>
      </c>
      <c r="B993" s="104" t="str">
        <f t="shared" si="15"/>
        <v>P047110106309</v>
      </c>
      <c r="C993" s="101" t="s">
        <v>6901</v>
      </c>
      <c r="D993" s="101" t="s">
        <v>6902</v>
      </c>
      <c r="E993" s="103">
        <v>41.49</v>
      </c>
      <c r="F993" s="101" t="s">
        <v>4754</v>
      </c>
      <c r="G993" s="101" t="s">
        <v>4755</v>
      </c>
      <c r="H993" s="101" t="s">
        <v>6802</v>
      </c>
      <c r="I993" s="101" t="s">
        <v>6803</v>
      </c>
      <c r="J993" s="128">
        <v>472610</v>
      </c>
      <c r="K993" s="101" t="s">
        <v>6333</v>
      </c>
      <c r="L993" s="102">
        <v>43101</v>
      </c>
      <c r="M993" s="102">
        <v>44196</v>
      </c>
      <c r="N993" s="101" t="s">
        <v>6333</v>
      </c>
      <c r="O993" s="101" t="s">
        <v>391</v>
      </c>
    </row>
    <row r="994" spans="1:15" s="97" customFormat="1" x14ac:dyDescent="0.25">
      <c r="A994" s="97" t="s">
        <v>344</v>
      </c>
      <c r="B994" s="104" t="str">
        <f t="shared" si="15"/>
        <v>P047110106440</v>
      </c>
      <c r="C994" s="101" t="s">
        <v>6901</v>
      </c>
      <c r="D994" s="101" t="s">
        <v>6902</v>
      </c>
      <c r="E994" s="103">
        <v>46.01</v>
      </c>
      <c r="F994" s="101" t="s">
        <v>4800</v>
      </c>
      <c r="G994" s="101" t="s">
        <v>4801</v>
      </c>
      <c r="H994" s="101" t="s">
        <v>6374</v>
      </c>
      <c r="I994" s="101" t="s">
        <v>6375</v>
      </c>
      <c r="J994" s="128">
        <v>478710</v>
      </c>
      <c r="K994" s="101" t="s">
        <v>6333</v>
      </c>
      <c r="L994" s="102">
        <v>43101</v>
      </c>
      <c r="M994" s="102">
        <v>44196</v>
      </c>
      <c r="N994" s="101" t="s">
        <v>6332</v>
      </c>
      <c r="O994" s="101" t="s">
        <v>391</v>
      </c>
    </row>
    <row r="995" spans="1:15" s="97" customFormat="1" x14ac:dyDescent="0.25">
      <c r="A995" s="97" t="s">
        <v>344</v>
      </c>
      <c r="B995" s="104" t="str">
        <f t="shared" si="15"/>
        <v>P047110106498</v>
      </c>
      <c r="C995" s="101" t="s">
        <v>6901</v>
      </c>
      <c r="D995" s="101" t="s">
        <v>6902</v>
      </c>
      <c r="E995" s="103">
        <v>44.05</v>
      </c>
      <c r="F995" s="101" t="s">
        <v>4836</v>
      </c>
      <c r="G995" s="101" t="s">
        <v>4837</v>
      </c>
      <c r="H995" s="101" t="s">
        <v>6374</v>
      </c>
      <c r="I995" s="101" t="s">
        <v>6375</v>
      </c>
      <c r="J995" s="128">
        <v>478710</v>
      </c>
      <c r="K995" s="101" t="s">
        <v>6333</v>
      </c>
      <c r="L995" s="102">
        <v>43374</v>
      </c>
      <c r="M995" s="102">
        <v>44196</v>
      </c>
      <c r="N995" s="101" t="s">
        <v>6332</v>
      </c>
      <c r="O995" s="101" t="s">
        <v>391</v>
      </c>
    </row>
    <row r="996" spans="1:15" s="97" customFormat="1" x14ac:dyDescent="0.25">
      <c r="A996" s="97" t="s">
        <v>344</v>
      </c>
      <c r="B996" s="104" t="str">
        <f t="shared" si="15"/>
        <v>P047110106613</v>
      </c>
      <c r="C996" s="101" t="s">
        <v>6901</v>
      </c>
      <c r="D996" s="101" t="s">
        <v>6902</v>
      </c>
      <c r="E996" s="103">
        <v>27.88</v>
      </c>
      <c r="F996" s="101" t="s">
        <v>4916</v>
      </c>
      <c r="G996" s="101" t="s">
        <v>4917</v>
      </c>
      <c r="H996" s="101" t="s">
        <v>6590</v>
      </c>
      <c r="I996" s="101" t="s">
        <v>6591</v>
      </c>
      <c r="J996" s="128">
        <v>478710</v>
      </c>
      <c r="K996" s="101" t="s">
        <v>6333</v>
      </c>
      <c r="L996" s="102">
        <v>43101</v>
      </c>
      <c r="M996" s="102">
        <v>43723</v>
      </c>
      <c r="N996" s="101" t="s">
        <v>6333</v>
      </c>
      <c r="O996" s="101" t="s">
        <v>391</v>
      </c>
    </row>
    <row r="997" spans="1:15" s="97" customFormat="1" x14ac:dyDescent="0.25">
      <c r="A997" s="97" t="s">
        <v>344</v>
      </c>
      <c r="B997" s="104" t="str">
        <f t="shared" si="15"/>
        <v>P047110106721</v>
      </c>
      <c r="C997" s="101" t="s">
        <v>6901</v>
      </c>
      <c r="D997" s="101" t="s">
        <v>6902</v>
      </c>
      <c r="E997" s="103">
        <v>34.56</v>
      </c>
      <c r="F997" s="101" t="s">
        <v>6816</v>
      </c>
      <c r="G997" s="101" t="s">
        <v>6817</v>
      </c>
      <c r="H997" s="101" t="s">
        <v>6802</v>
      </c>
      <c r="I997" s="101" t="s">
        <v>6803</v>
      </c>
      <c r="J997" s="128">
        <v>478810</v>
      </c>
      <c r="K997" s="101" t="s">
        <v>6333</v>
      </c>
      <c r="L997" s="102">
        <v>43101</v>
      </c>
      <c r="M997" s="102">
        <v>44196</v>
      </c>
      <c r="N997" s="101" t="s">
        <v>6333</v>
      </c>
      <c r="O997" s="101" t="s">
        <v>391</v>
      </c>
    </row>
    <row r="998" spans="1:15" s="97" customFormat="1" x14ac:dyDescent="0.25">
      <c r="A998" s="97" t="s">
        <v>344</v>
      </c>
      <c r="B998" s="104" t="str">
        <f t="shared" si="15"/>
        <v>P047110107021</v>
      </c>
      <c r="C998" s="101" t="s">
        <v>6901</v>
      </c>
      <c r="D998" s="101" t="s">
        <v>6902</v>
      </c>
      <c r="E998" s="103">
        <v>29.6</v>
      </c>
      <c r="F998" s="101" t="s">
        <v>5124</v>
      </c>
      <c r="G998" s="101" t="s">
        <v>5125</v>
      </c>
      <c r="H998" s="101" t="s">
        <v>6812</v>
      </c>
      <c r="I998" s="101" t="s">
        <v>6813</v>
      </c>
      <c r="J998" s="128">
        <v>478710</v>
      </c>
      <c r="K998" s="101" t="s">
        <v>6333</v>
      </c>
      <c r="L998" s="102">
        <v>43332</v>
      </c>
      <c r="M998" s="102">
        <v>44196</v>
      </c>
      <c r="N998" s="101" t="s">
        <v>6333</v>
      </c>
      <c r="O998" s="101" t="s">
        <v>391</v>
      </c>
    </row>
    <row r="999" spans="1:15" s="97" customFormat="1" x14ac:dyDescent="0.25">
      <c r="A999" s="97" t="s">
        <v>344</v>
      </c>
      <c r="B999" s="104" t="str">
        <f t="shared" si="15"/>
        <v>P047110107022</v>
      </c>
      <c r="C999" s="101" t="s">
        <v>6901</v>
      </c>
      <c r="D999" s="101" t="s">
        <v>6902</v>
      </c>
      <c r="E999" s="103">
        <v>41.51</v>
      </c>
      <c r="F999" s="101" t="s">
        <v>5126</v>
      </c>
      <c r="G999" s="101" t="s">
        <v>5127</v>
      </c>
      <c r="H999" s="101" t="s">
        <v>6802</v>
      </c>
      <c r="I999" s="101" t="s">
        <v>6803</v>
      </c>
      <c r="J999" s="128">
        <v>472600</v>
      </c>
      <c r="K999" s="101" t="s">
        <v>6333</v>
      </c>
      <c r="L999" s="102">
        <v>43191</v>
      </c>
      <c r="M999" s="102">
        <v>44196</v>
      </c>
      <c r="N999" s="101" t="s">
        <v>6333</v>
      </c>
      <c r="O999" s="101" t="s">
        <v>391</v>
      </c>
    </row>
    <row r="1000" spans="1:15" s="97" customFormat="1" x14ac:dyDescent="0.25">
      <c r="A1000" s="97" t="s">
        <v>344</v>
      </c>
      <c r="B1000" s="104" t="str">
        <f t="shared" si="15"/>
        <v>P047110400010679</v>
      </c>
      <c r="C1000" s="101" t="s">
        <v>6901</v>
      </c>
      <c r="D1000" s="101" t="s">
        <v>6902</v>
      </c>
      <c r="E1000" s="103">
        <v>83.55</v>
      </c>
      <c r="F1000" s="101" t="s">
        <v>6111</v>
      </c>
      <c r="G1000" s="101" t="s">
        <v>6112</v>
      </c>
      <c r="H1000" s="101" t="s">
        <v>6590</v>
      </c>
      <c r="I1000" s="101" t="s">
        <v>6591</v>
      </c>
      <c r="J1000" s="128">
        <v>478700</v>
      </c>
      <c r="K1000" s="101" t="s">
        <v>6333</v>
      </c>
      <c r="L1000" s="102">
        <v>43525</v>
      </c>
      <c r="M1000" s="102">
        <v>44196</v>
      </c>
      <c r="N1000" s="101" t="s">
        <v>6333</v>
      </c>
      <c r="O1000" s="101" t="s">
        <v>391</v>
      </c>
    </row>
    <row r="1001" spans="1:15" s="97" customFormat="1" x14ac:dyDescent="0.25">
      <c r="A1001" s="97" t="s">
        <v>344</v>
      </c>
      <c r="B1001" s="104" t="str">
        <f t="shared" si="15"/>
        <v>P047111101115</v>
      </c>
      <c r="C1001" s="101" t="s">
        <v>6903</v>
      </c>
      <c r="D1001" s="101" t="s">
        <v>6904</v>
      </c>
      <c r="E1001" s="103">
        <v>53.81</v>
      </c>
      <c r="F1001" s="101" t="s">
        <v>1118</v>
      </c>
      <c r="G1001" s="101" t="s">
        <v>1119</v>
      </c>
      <c r="H1001" s="101" t="s">
        <v>6417</v>
      </c>
      <c r="I1001" s="101" t="s">
        <v>6418</v>
      </c>
      <c r="J1001" s="128">
        <v>478710</v>
      </c>
      <c r="K1001" s="101" t="s">
        <v>6333</v>
      </c>
      <c r="L1001" s="102">
        <v>43344</v>
      </c>
      <c r="M1001" s="102">
        <v>43830</v>
      </c>
      <c r="N1001" s="101" t="s">
        <v>6332</v>
      </c>
      <c r="O1001" s="101" t="s">
        <v>6905</v>
      </c>
    </row>
    <row r="1002" spans="1:15" s="97" customFormat="1" x14ac:dyDescent="0.25">
      <c r="A1002" s="97" t="s">
        <v>344</v>
      </c>
      <c r="B1002" s="104" t="str">
        <f t="shared" si="15"/>
        <v>P047111103919</v>
      </c>
      <c r="C1002" s="101" t="s">
        <v>6903</v>
      </c>
      <c r="D1002" s="101" t="s">
        <v>6904</v>
      </c>
      <c r="E1002" s="103">
        <v>53.81</v>
      </c>
      <c r="F1002" s="101" t="s">
        <v>3348</v>
      </c>
      <c r="G1002" s="101" t="s">
        <v>3349</v>
      </c>
      <c r="H1002" s="101" t="s">
        <v>6417</v>
      </c>
      <c r="I1002" s="101" t="s">
        <v>6418</v>
      </c>
      <c r="J1002" s="128">
        <v>478710</v>
      </c>
      <c r="K1002" s="101" t="s">
        <v>6333</v>
      </c>
      <c r="L1002" s="102">
        <v>43101</v>
      </c>
      <c r="M1002" s="102">
        <v>43830</v>
      </c>
      <c r="N1002" s="101" t="s">
        <v>6332</v>
      </c>
      <c r="O1002" s="101" t="s">
        <v>6905</v>
      </c>
    </row>
    <row r="1003" spans="1:15" s="97" customFormat="1" x14ac:dyDescent="0.25">
      <c r="A1003" s="97" t="s">
        <v>344</v>
      </c>
      <c r="B1003" s="104" t="str">
        <f t="shared" si="15"/>
        <v>P047111104325</v>
      </c>
      <c r="C1003" s="101" t="s">
        <v>6903</v>
      </c>
      <c r="D1003" s="101" t="s">
        <v>6904</v>
      </c>
      <c r="E1003" s="103">
        <v>33.61</v>
      </c>
      <c r="F1003" s="101" t="s">
        <v>3672</v>
      </c>
      <c r="G1003" s="101" t="s">
        <v>3673</v>
      </c>
      <c r="H1003" s="101" t="s">
        <v>6390</v>
      </c>
      <c r="I1003" s="101" t="s">
        <v>6391</v>
      </c>
      <c r="J1003" s="128">
        <v>478710</v>
      </c>
      <c r="K1003" s="101" t="s">
        <v>6333</v>
      </c>
      <c r="L1003" s="102">
        <v>43493</v>
      </c>
      <c r="M1003" s="102">
        <v>43830</v>
      </c>
      <c r="N1003" s="101" t="s">
        <v>6332</v>
      </c>
      <c r="O1003" s="101" t="s">
        <v>6905</v>
      </c>
    </row>
    <row r="1004" spans="1:15" s="97" customFormat="1" x14ac:dyDescent="0.25">
      <c r="A1004" s="97" t="s">
        <v>344</v>
      </c>
      <c r="B1004" s="104" t="str">
        <f t="shared" si="15"/>
        <v>P047111104817</v>
      </c>
      <c r="C1004" s="101" t="s">
        <v>6903</v>
      </c>
      <c r="D1004" s="101" t="s">
        <v>6904</v>
      </c>
      <c r="E1004" s="103">
        <v>53.96</v>
      </c>
      <c r="F1004" s="101" t="s">
        <v>4008</v>
      </c>
      <c r="G1004" s="101" t="s">
        <v>4009</v>
      </c>
      <c r="H1004" s="101" t="s">
        <v>6590</v>
      </c>
      <c r="I1004" s="101" t="s">
        <v>6591</v>
      </c>
      <c r="J1004" s="128">
        <v>478710</v>
      </c>
      <c r="K1004" s="101" t="s">
        <v>6333</v>
      </c>
      <c r="L1004" s="102">
        <v>43101</v>
      </c>
      <c r="M1004" s="102">
        <v>43830</v>
      </c>
      <c r="N1004" s="101" t="s">
        <v>6333</v>
      </c>
      <c r="O1004" s="101" t="s">
        <v>6905</v>
      </c>
    </row>
    <row r="1005" spans="1:15" s="97" customFormat="1" x14ac:dyDescent="0.25">
      <c r="A1005" s="97" t="s">
        <v>344</v>
      </c>
      <c r="B1005" s="104" t="str">
        <f t="shared" si="15"/>
        <v>P047111105307</v>
      </c>
      <c r="C1005" s="101" t="s">
        <v>6903</v>
      </c>
      <c r="D1005" s="101" t="s">
        <v>6904</v>
      </c>
      <c r="E1005" s="103">
        <v>71.16</v>
      </c>
      <c r="F1005" s="101" t="s">
        <v>4196</v>
      </c>
      <c r="G1005" s="101" t="s">
        <v>4197</v>
      </c>
      <c r="H1005" s="101" t="s">
        <v>6590</v>
      </c>
      <c r="I1005" s="101" t="s">
        <v>6591</v>
      </c>
      <c r="J1005" s="128">
        <v>478700</v>
      </c>
      <c r="K1005" s="101" t="s">
        <v>6333</v>
      </c>
      <c r="L1005" s="102">
        <v>43101</v>
      </c>
      <c r="M1005" s="102">
        <v>43830</v>
      </c>
      <c r="N1005" s="101" t="s">
        <v>6333</v>
      </c>
      <c r="O1005" s="101" t="s">
        <v>6905</v>
      </c>
    </row>
    <row r="1006" spans="1:15" s="97" customFormat="1" x14ac:dyDescent="0.25">
      <c r="A1006" s="97" t="s">
        <v>344</v>
      </c>
      <c r="B1006" s="104" t="str">
        <f t="shared" si="15"/>
        <v>P047111105363</v>
      </c>
      <c r="C1006" s="101" t="s">
        <v>6903</v>
      </c>
      <c r="D1006" s="101" t="s">
        <v>6904</v>
      </c>
      <c r="E1006" s="103">
        <v>30.59</v>
      </c>
      <c r="F1006" s="101" t="s">
        <v>4212</v>
      </c>
      <c r="G1006" s="101" t="s">
        <v>4213</v>
      </c>
      <c r="H1006" s="101" t="s">
        <v>6810</v>
      </c>
      <c r="I1006" s="101" t="s">
        <v>6811</v>
      </c>
      <c r="J1006" s="128">
        <v>478710</v>
      </c>
      <c r="K1006" s="101" t="s">
        <v>6333</v>
      </c>
      <c r="L1006" s="102">
        <v>43101</v>
      </c>
      <c r="M1006" s="102">
        <v>43830</v>
      </c>
      <c r="N1006" s="101" t="s">
        <v>6333</v>
      </c>
      <c r="O1006" s="101" t="s">
        <v>6905</v>
      </c>
    </row>
    <row r="1007" spans="1:15" s="97" customFormat="1" x14ac:dyDescent="0.25">
      <c r="A1007" s="97" t="s">
        <v>344</v>
      </c>
      <c r="B1007" s="104" t="str">
        <f t="shared" si="15"/>
        <v>P047111106284</v>
      </c>
      <c r="C1007" s="101" t="s">
        <v>6903</v>
      </c>
      <c r="D1007" s="101" t="s">
        <v>6904</v>
      </c>
      <c r="E1007" s="103">
        <v>25.22</v>
      </c>
      <c r="F1007" s="101" t="s">
        <v>6814</v>
      </c>
      <c r="G1007" s="101" t="s">
        <v>6815</v>
      </c>
      <c r="H1007" s="101" t="s">
        <v>6590</v>
      </c>
      <c r="I1007" s="101" t="s">
        <v>6591</v>
      </c>
      <c r="J1007" s="128">
        <v>478710</v>
      </c>
      <c r="K1007" s="101" t="s">
        <v>6333</v>
      </c>
      <c r="L1007" s="102">
        <v>43101</v>
      </c>
      <c r="M1007" s="102">
        <v>43478</v>
      </c>
      <c r="N1007" s="101" t="s">
        <v>6333</v>
      </c>
      <c r="O1007" s="101" t="s">
        <v>6905</v>
      </c>
    </row>
    <row r="1008" spans="1:15" s="97" customFormat="1" x14ac:dyDescent="0.25">
      <c r="A1008" s="97" t="s">
        <v>344</v>
      </c>
      <c r="B1008" s="104" t="str">
        <f t="shared" si="15"/>
        <v>P047111106440</v>
      </c>
      <c r="C1008" s="101" t="s">
        <v>6903</v>
      </c>
      <c r="D1008" s="101" t="s">
        <v>6904</v>
      </c>
      <c r="E1008" s="103">
        <v>46.01</v>
      </c>
      <c r="F1008" s="101" t="s">
        <v>4800</v>
      </c>
      <c r="G1008" s="101" t="s">
        <v>4801</v>
      </c>
      <c r="H1008" s="101" t="s">
        <v>6374</v>
      </c>
      <c r="I1008" s="101" t="s">
        <v>6375</v>
      </c>
      <c r="J1008" s="128">
        <v>478710</v>
      </c>
      <c r="K1008" s="101" t="s">
        <v>6333</v>
      </c>
      <c r="L1008" s="102">
        <v>43101</v>
      </c>
      <c r="M1008" s="102">
        <v>43830</v>
      </c>
      <c r="N1008" s="101" t="s">
        <v>6332</v>
      </c>
      <c r="O1008" s="101" t="s">
        <v>6905</v>
      </c>
    </row>
    <row r="1009" spans="1:15" s="97" customFormat="1" x14ac:dyDescent="0.25">
      <c r="A1009" s="97" t="s">
        <v>344</v>
      </c>
      <c r="B1009" s="104" t="str">
        <f t="shared" si="15"/>
        <v>P047111106498</v>
      </c>
      <c r="C1009" s="101" t="s">
        <v>6903</v>
      </c>
      <c r="D1009" s="101" t="s">
        <v>6904</v>
      </c>
      <c r="E1009" s="103">
        <v>44.05</v>
      </c>
      <c r="F1009" s="101" t="s">
        <v>4836</v>
      </c>
      <c r="G1009" s="101" t="s">
        <v>4837</v>
      </c>
      <c r="H1009" s="101" t="s">
        <v>6374</v>
      </c>
      <c r="I1009" s="101" t="s">
        <v>6375</v>
      </c>
      <c r="J1009" s="128">
        <v>478710</v>
      </c>
      <c r="K1009" s="101" t="s">
        <v>6333</v>
      </c>
      <c r="L1009" s="102">
        <v>43101</v>
      </c>
      <c r="M1009" s="102">
        <v>43830</v>
      </c>
      <c r="N1009" s="101" t="s">
        <v>6332</v>
      </c>
      <c r="O1009" s="101" t="s">
        <v>6905</v>
      </c>
    </row>
    <row r="1010" spans="1:15" s="97" customFormat="1" x14ac:dyDescent="0.25">
      <c r="A1010" s="97" t="s">
        <v>344</v>
      </c>
      <c r="B1010" s="104" t="str">
        <f t="shared" si="15"/>
        <v>P047111106721</v>
      </c>
      <c r="C1010" s="101" t="s">
        <v>6903</v>
      </c>
      <c r="D1010" s="101" t="s">
        <v>6904</v>
      </c>
      <c r="E1010" s="103">
        <v>34.56</v>
      </c>
      <c r="F1010" s="101" t="s">
        <v>6816</v>
      </c>
      <c r="G1010" s="101" t="s">
        <v>6817</v>
      </c>
      <c r="H1010" s="101" t="s">
        <v>6802</v>
      </c>
      <c r="I1010" s="101" t="s">
        <v>6803</v>
      </c>
      <c r="J1010" s="128">
        <v>478710</v>
      </c>
      <c r="K1010" s="101" t="s">
        <v>6333</v>
      </c>
      <c r="L1010" s="102">
        <v>43101</v>
      </c>
      <c r="M1010" s="102">
        <v>43830</v>
      </c>
      <c r="N1010" s="101" t="s">
        <v>6333</v>
      </c>
      <c r="O1010" s="101" t="s">
        <v>6905</v>
      </c>
    </row>
    <row r="1011" spans="1:15" s="97" customFormat="1" x14ac:dyDescent="0.25">
      <c r="A1011" s="97" t="s">
        <v>344</v>
      </c>
      <c r="B1011" s="104" t="str">
        <f t="shared" si="15"/>
        <v>P047111107022</v>
      </c>
      <c r="C1011" s="101" t="s">
        <v>6903</v>
      </c>
      <c r="D1011" s="101" t="s">
        <v>6904</v>
      </c>
      <c r="E1011" s="103">
        <v>41.51</v>
      </c>
      <c r="F1011" s="101" t="s">
        <v>5126</v>
      </c>
      <c r="G1011" s="101" t="s">
        <v>5127</v>
      </c>
      <c r="H1011" s="101" t="s">
        <v>6802</v>
      </c>
      <c r="I1011" s="101" t="s">
        <v>6803</v>
      </c>
      <c r="J1011" s="128">
        <v>472600</v>
      </c>
      <c r="K1011" s="101" t="s">
        <v>6333</v>
      </c>
      <c r="L1011" s="102">
        <v>43191</v>
      </c>
      <c r="M1011" s="102">
        <v>43830</v>
      </c>
      <c r="N1011" s="101" t="s">
        <v>6333</v>
      </c>
      <c r="O1011" s="101" t="s">
        <v>6905</v>
      </c>
    </row>
    <row r="1012" spans="1:15" s="97" customFormat="1" x14ac:dyDescent="0.25">
      <c r="A1012" s="97" t="s">
        <v>344</v>
      </c>
      <c r="B1012" s="104" t="str">
        <f t="shared" si="15"/>
        <v>P047112103345</v>
      </c>
      <c r="C1012" s="101" t="s">
        <v>6906</v>
      </c>
      <c r="D1012" s="101" t="s">
        <v>6907</v>
      </c>
      <c r="E1012" s="103">
        <v>54.37</v>
      </c>
      <c r="F1012" s="101" t="s">
        <v>2898</v>
      </c>
      <c r="G1012" s="101" t="s">
        <v>2899</v>
      </c>
      <c r="H1012" s="101" t="s">
        <v>6417</v>
      </c>
      <c r="I1012" s="101" t="s">
        <v>6418</v>
      </c>
      <c r="J1012" s="128">
        <v>478810</v>
      </c>
      <c r="K1012" s="101" t="s">
        <v>6333</v>
      </c>
      <c r="L1012" s="102">
        <v>43160</v>
      </c>
      <c r="M1012" s="102">
        <v>43527</v>
      </c>
      <c r="N1012" s="101" t="s">
        <v>6332</v>
      </c>
      <c r="O1012" s="101" t="s">
        <v>6602</v>
      </c>
    </row>
    <row r="1013" spans="1:15" s="97" customFormat="1" x14ac:dyDescent="0.25">
      <c r="A1013" s="97" t="s">
        <v>344</v>
      </c>
      <c r="B1013" s="104" t="str">
        <f t="shared" si="15"/>
        <v>P047112106440</v>
      </c>
      <c r="C1013" s="101" t="s">
        <v>6906</v>
      </c>
      <c r="D1013" s="101" t="s">
        <v>6907</v>
      </c>
      <c r="E1013" s="103">
        <v>46.01</v>
      </c>
      <c r="F1013" s="101" t="s">
        <v>4800</v>
      </c>
      <c r="G1013" s="101" t="s">
        <v>4801</v>
      </c>
      <c r="H1013" s="101" t="s">
        <v>6374</v>
      </c>
      <c r="I1013" s="101" t="s">
        <v>6375</v>
      </c>
      <c r="J1013" s="128">
        <v>478810</v>
      </c>
      <c r="K1013" s="101" t="s">
        <v>6333</v>
      </c>
      <c r="L1013" s="102">
        <v>43160</v>
      </c>
      <c r="M1013" s="102">
        <v>43527</v>
      </c>
      <c r="N1013" s="101" t="s">
        <v>6332</v>
      </c>
      <c r="O1013" s="101" t="s">
        <v>6602</v>
      </c>
    </row>
    <row r="1014" spans="1:15" s="97" customFormat="1" x14ac:dyDescent="0.25">
      <c r="A1014" s="97" t="s">
        <v>344</v>
      </c>
      <c r="B1014" s="104" t="str">
        <f t="shared" si="15"/>
        <v>P047112107413</v>
      </c>
      <c r="C1014" s="101" t="s">
        <v>6906</v>
      </c>
      <c r="D1014" s="101" t="s">
        <v>6907</v>
      </c>
      <c r="E1014" s="103">
        <v>4.5999999999999996</v>
      </c>
      <c r="F1014" s="101" t="s">
        <v>6908</v>
      </c>
      <c r="G1014" s="101" t="s">
        <v>6909</v>
      </c>
      <c r="H1014" s="101" t="s">
        <v>6850</v>
      </c>
      <c r="I1014" s="101" t="s">
        <v>6851</v>
      </c>
      <c r="J1014" s="128">
        <v>478810</v>
      </c>
      <c r="K1014" s="101" t="s">
        <v>6333</v>
      </c>
      <c r="L1014" s="102">
        <v>43466</v>
      </c>
      <c r="M1014" s="102">
        <v>43499</v>
      </c>
      <c r="N1014" s="101" t="s">
        <v>6333</v>
      </c>
      <c r="O1014" s="101" t="s">
        <v>6602</v>
      </c>
    </row>
    <row r="1015" spans="1:15" s="97" customFormat="1" x14ac:dyDescent="0.25">
      <c r="A1015" s="97" t="s">
        <v>344</v>
      </c>
      <c r="B1015" s="104" t="str">
        <f t="shared" si="15"/>
        <v>P047113104450</v>
      </c>
      <c r="C1015" s="101" t="s">
        <v>6910</v>
      </c>
      <c r="D1015" s="101" t="s">
        <v>6911</v>
      </c>
      <c r="E1015" s="103">
        <v>28.08</v>
      </c>
      <c r="F1015" s="101" t="s">
        <v>3796</v>
      </c>
      <c r="G1015" s="101" t="s">
        <v>3797</v>
      </c>
      <c r="H1015" s="101" t="s">
        <v>6433</v>
      </c>
      <c r="I1015" s="101" t="s">
        <v>6434</v>
      </c>
      <c r="J1015" s="128">
        <v>478910</v>
      </c>
      <c r="K1015" s="101" t="s">
        <v>6333</v>
      </c>
      <c r="L1015" s="102">
        <v>43160</v>
      </c>
      <c r="M1015" s="102">
        <v>43590</v>
      </c>
      <c r="N1015" s="101" t="s">
        <v>6332</v>
      </c>
      <c r="O1015" s="101" t="s">
        <v>358</v>
      </c>
    </row>
    <row r="1016" spans="1:15" s="97" customFormat="1" x14ac:dyDescent="0.25">
      <c r="A1016" s="97" t="s">
        <v>344</v>
      </c>
      <c r="B1016" s="104" t="str">
        <f t="shared" si="15"/>
        <v>P047113106028</v>
      </c>
      <c r="C1016" s="101" t="s">
        <v>6910</v>
      </c>
      <c r="D1016" s="101" t="s">
        <v>6911</v>
      </c>
      <c r="E1016" s="103">
        <v>37.04</v>
      </c>
      <c r="F1016" s="101" t="s">
        <v>6588</v>
      </c>
      <c r="G1016" s="101" t="s">
        <v>6589</v>
      </c>
      <c r="H1016" s="101" t="s">
        <v>6590</v>
      </c>
      <c r="I1016" s="101" t="s">
        <v>6591</v>
      </c>
      <c r="J1016" s="128">
        <v>478910</v>
      </c>
      <c r="K1016" s="101" t="s">
        <v>6333</v>
      </c>
      <c r="L1016" s="102">
        <v>43160</v>
      </c>
      <c r="M1016" s="102">
        <v>43590</v>
      </c>
      <c r="N1016" s="101" t="s">
        <v>6333</v>
      </c>
      <c r="O1016" s="101" t="s">
        <v>358</v>
      </c>
    </row>
    <row r="1017" spans="1:15" s="97" customFormat="1" x14ac:dyDescent="0.25">
      <c r="A1017" s="97" t="s">
        <v>344</v>
      </c>
      <c r="B1017" s="104" t="str">
        <f t="shared" si="15"/>
        <v>P047113106440</v>
      </c>
      <c r="C1017" s="101" t="s">
        <v>6910</v>
      </c>
      <c r="D1017" s="101" t="s">
        <v>6911</v>
      </c>
      <c r="E1017" s="103">
        <v>46.01</v>
      </c>
      <c r="F1017" s="101" t="s">
        <v>4800</v>
      </c>
      <c r="G1017" s="101" t="s">
        <v>4801</v>
      </c>
      <c r="H1017" s="101" t="s">
        <v>6374</v>
      </c>
      <c r="I1017" s="101" t="s">
        <v>6375</v>
      </c>
      <c r="J1017" s="128">
        <v>478910</v>
      </c>
      <c r="K1017" s="101" t="s">
        <v>6333</v>
      </c>
      <c r="L1017" s="102">
        <v>43160</v>
      </c>
      <c r="M1017" s="102">
        <v>43590</v>
      </c>
      <c r="N1017" s="101" t="s">
        <v>6332</v>
      </c>
      <c r="O1017" s="101" t="s">
        <v>358</v>
      </c>
    </row>
    <row r="1018" spans="1:15" s="97" customFormat="1" x14ac:dyDescent="0.25">
      <c r="A1018" s="97" t="s">
        <v>344</v>
      </c>
      <c r="B1018" s="104" t="str">
        <f t="shared" si="15"/>
        <v>P047113106498</v>
      </c>
      <c r="C1018" s="101" t="s">
        <v>6910</v>
      </c>
      <c r="D1018" s="101" t="s">
        <v>6911</v>
      </c>
      <c r="E1018" s="103">
        <v>44.05</v>
      </c>
      <c r="F1018" s="101" t="s">
        <v>4836</v>
      </c>
      <c r="G1018" s="101" t="s">
        <v>4837</v>
      </c>
      <c r="H1018" s="101" t="s">
        <v>6374</v>
      </c>
      <c r="I1018" s="101" t="s">
        <v>6375</v>
      </c>
      <c r="J1018" s="128">
        <v>478910</v>
      </c>
      <c r="K1018" s="101" t="s">
        <v>6333</v>
      </c>
      <c r="L1018" s="102">
        <v>43160</v>
      </c>
      <c r="M1018" s="102">
        <v>43590</v>
      </c>
      <c r="N1018" s="101" t="s">
        <v>6332</v>
      </c>
      <c r="O1018" s="101" t="s">
        <v>358</v>
      </c>
    </row>
    <row r="1019" spans="1:15" s="97" customFormat="1" x14ac:dyDescent="0.25">
      <c r="A1019" s="97" t="s">
        <v>344</v>
      </c>
      <c r="B1019" s="104" t="str">
        <f t="shared" si="15"/>
        <v>P047113107364</v>
      </c>
      <c r="C1019" s="101" t="s">
        <v>6910</v>
      </c>
      <c r="D1019" s="101" t="s">
        <v>6911</v>
      </c>
      <c r="E1019" s="103">
        <v>27.18</v>
      </c>
      <c r="F1019" s="101" t="s">
        <v>5422</v>
      </c>
      <c r="G1019" s="101" t="s">
        <v>5423</v>
      </c>
      <c r="H1019" s="101" t="s">
        <v>6651</v>
      </c>
      <c r="I1019" s="101" t="s">
        <v>6652</v>
      </c>
      <c r="J1019" s="128">
        <v>478910</v>
      </c>
      <c r="K1019" s="101" t="s">
        <v>6333</v>
      </c>
      <c r="L1019" s="102">
        <v>43160</v>
      </c>
      <c r="M1019" s="102">
        <v>43590</v>
      </c>
      <c r="N1019" s="101" t="s">
        <v>6333</v>
      </c>
      <c r="O1019" s="101" t="s">
        <v>358</v>
      </c>
    </row>
    <row r="1020" spans="1:15" s="97" customFormat="1" x14ac:dyDescent="0.25">
      <c r="A1020" s="97" t="s">
        <v>344</v>
      </c>
      <c r="B1020" s="104" t="str">
        <f t="shared" si="15"/>
        <v>P047113107376</v>
      </c>
      <c r="C1020" s="101" t="s">
        <v>6910</v>
      </c>
      <c r="D1020" s="101" t="s">
        <v>6911</v>
      </c>
      <c r="E1020" s="103">
        <v>2.93</v>
      </c>
      <c r="F1020" s="101" t="s">
        <v>6912</v>
      </c>
      <c r="G1020" s="101" t="s">
        <v>6913</v>
      </c>
      <c r="H1020" s="101" t="s">
        <v>6850</v>
      </c>
      <c r="I1020" s="101" t="s">
        <v>6851</v>
      </c>
      <c r="J1020" s="128">
        <v>478910</v>
      </c>
      <c r="K1020" s="101" t="s">
        <v>6333</v>
      </c>
      <c r="L1020" s="102">
        <v>43346</v>
      </c>
      <c r="M1020" s="102">
        <v>43590</v>
      </c>
      <c r="N1020" s="101" t="s">
        <v>6333</v>
      </c>
      <c r="O1020" s="101" t="s">
        <v>358</v>
      </c>
    </row>
    <row r="1021" spans="1:15" s="97" customFormat="1" x14ac:dyDescent="0.25">
      <c r="A1021" s="97" t="s">
        <v>344</v>
      </c>
      <c r="B1021" s="104" t="str">
        <f t="shared" si="15"/>
        <v>P047113400006369</v>
      </c>
      <c r="C1021" s="101" t="s">
        <v>6910</v>
      </c>
      <c r="D1021" s="101" t="s">
        <v>6911</v>
      </c>
      <c r="E1021" s="103">
        <v>76.37</v>
      </c>
      <c r="F1021" s="101" t="s">
        <v>6087</v>
      </c>
      <c r="G1021" s="101" t="s">
        <v>6088</v>
      </c>
      <c r="H1021" s="101" t="s">
        <v>6590</v>
      </c>
      <c r="I1021" s="101" t="s">
        <v>6591</v>
      </c>
      <c r="J1021" s="128">
        <v>478900</v>
      </c>
      <c r="K1021" s="101" t="s">
        <v>6333</v>
      </c>
      <c r="L1021" s="102">
        <v>43160</v>
      </c>
      <c r="M1021" s="102">
        <v>43590</v>
      </c>
      <c r="N1021" s="101" t="s">
        <v>6333</v>
      </c>
      <c r="O1021" s="101" t="s">
        <v>358</v>
      </c>
    </row>
    <row r="1022" spans="1:15" s="97" customFormat="1" x14ac:dyDescent="0.25">
      <c r="A1022" s="97" t="s">
        <v>344</v>
      </c>
      <c r="B1022" s="104" t="str">
        <f t="shared" si="15"/>
        <v>P047113400010602</v>
      </c>
      <c r="C1022" s="101" t="s">
        <v>6910</v>
      </c>
      <c r="D1022" s="101" t="s">
        <v>6911</v>
      </c>
      <c r="E1022" s="103">
        <v>76.8</v>
      </c>
      <c r="F1022" s="101" t="s">
        <v>6109</v>
      </c>
      <c r="G1022" s="101" t="s">
        <v>6110</v>
      </c>
      <c r="H1022" s="101" t="s">
        <v>6590</v>
      </c>
      <c r="I1022" s="101" t="s">
        <v>6591</v>
      </c>
      <c r="J1022" s="128">
        <v>478910</v>
      </c>
      <c r="K1022" s="101" t="s">
        <v>6333</v>
      </c>
      <c r="L1022" s="102">
        <v>43160</v>
      </c>
      <c r="M1022" s="102">
        <v>43590</v>
      </c>
      <c r="N1022" s="101" t="s">
        <v>6333</v>
      </c>
      <c r="O1022" s="101" t="s">
        <v>358</v>
      </c>
    </row>
    <row r="1023" spans="1:15" s="97" customFormat="1" x14ac:dyDescent="0.25">
      <c r="A1023" s="97" t="s">
        <v>344</v>
      </c>
      <c r="B1023" s="104" t="str">
        <f t="shared" si="15"/>
        <v>P047114101115</v>
      </c>
      <c r="C1023" s="101" t="s">
        <v>6914</v>
      </c>
      <c r="D1023" s="101" t="s">
        <v>6915</v>
      </c>
      <c r="E1023" s="103">
        <v>53.81</v>
      </c>
      <c r="F1023" s="101" t="s">
        <v>1118</v>
      </c>
      <c r="G1023" s="101" t="s">
        <v>1119</v>
      </c>
      <c r="H1023" s="101" t="s">
        <v>6417</v>
      </c>
      <c r="I1023" s="101" t="s">
        <v>6418</v>
      </c>
      <c r="J1023" s="128">
        <v>478710</v>
      </c>
      <c r="K1023" s="101" t="s">
        <v>6333</v>
      </c>
      <c r="L1023" s="102">
        <v>43344</v>
      </c>
      <c r="M1023" s="102">
        <v>43527</v>
      </c>
      <c r="N1023" s="101" t="s">
        <v>6332</v>
      </c>
      <c r="O1023" s="101" t="s">
        <v>358</v>
      </c>
    </row>
    <row r="1024" spans="1:15" s="97" customFormat="1" x14ac:dyDescent="0.25">
      <c r="A1024" s="97" t="s">
        <v>344</v>
      </c>
      <c r="B1024" s="104" t="str">
        <f t="shared" si="15"/>
        <v>P047114103919</v>
      </c>
      <c r="C1024" s="101" t="s">
        <v>6914</v>
      </c>
      <c r="D1024" s="101" t="s">
        <v>6915</v>
      </c>
      <c r="E1024" s="103">
        <v>53.81</v>
      </c>
      <c r="F1024" s="101" t="s">
        <v>3348</v>
      </c>
      <c r="G1024" s="101" t="s">
        <v>3349</v>
      </c>
      <c r="H1024" s="101" t="s">
        <v>6417</v>
      </c>
      <c r="I1024" s="101" t="s">
        <v>6418</v>
      </c>
      <c r="J1024" s="128">
        <v>478710</v>
      </c>
      <c r="K1024" s="101" t="s">
        <v>6333</v>
      </c>
      <c r="L1024" s="102">
        <v>43160</v>
      </c>
      <c r="M1024" s="102">
        <v>43527</v>
      </c>
      <c r="N1024" s="101" t="s">
        <v>6332</v>
      </c>
      <c r="O1024" s="101" t="s">
        <v>358</v>
      </c>
    </row>
    <row r="1025" spans="1:15" s="97" customFormat="1" x14ac:dyDescent="0.25">
      <c r="A1025" s="97" t="s">
        <v>344</v>
      </c>
      <c r="B1025" s="104" t="str">
        <f t="shared" si="15"/>
        <v>P047114104325</v>
      </c>
      <c r="C1025" s="101" t="s">
        <v>6914</v>
      </c>
      <c r="D1025" s="101" t="s">
        <v>6915</v>
      </c>
      <c r="E1025" s="103">
        <v>33.61</v>
      </c>
      <c r="F1025" s="101" t="s">
        <v>3672</v>
      </c>
      <c r="G1025" s="101" t="s">
        <v>3673</v>
      </c>
      <c r="H1025" s="101" t="s">
        <v>6390</v>
      </c>
      <c r="I1025" s="101" t="s">
        <v>6391</v>
      </c>
      <c r="J1025" s="128">
        <v>478710</v>
      </c>
      <c r="K1025" s="101" t="s">
        <v>6333</v>
      </c>
      <c r="L1025" s="102">
        <v>43160</v>
      </c>
      <c r="M1025" s="102">
        <v>43527</v>
      </c>
      <c r="N1025" s="101" t="s">
        <v>6332</v>
      </c>
      <c r="O1025" s="101" t="s">
        <v>358</v>
      </c>
    </row>
    <row r="1026" spans="1:15" s="97" customFormat="1" x14ac:dyDescent="0.25">
      <c r="A1026" s="97" t="s">
        <v>344</v>
      </c>
      <c r="B1026" s="104" t="str">
        <f t="shared" si="15"/>
        <v>P047114104817</v>
      </c>
      <c r="C1026" s="101" t="s">
        <v>6914</v>
      </c>
      <c r="D1026" s="101" t="s">
        <v>6915</v>
      </c>
      <c r="E1026" s="103">
        <v>53.96</v>
      </c>
      <c r="F1026" s="101" t="s">
        <v>4008</v>
      </c>
      <c r="G1026" s="101" t="s">
        <v>4009</v>
      </c>
      <c r="H1026" s="101" t="s">
        <v>6590</v>
      </c>
      <c r="I1026" s="101" t="s">
        <v>6591</v>
      </c>
      <c r="J1026" s="128">
        <v>478710</v>
      </c>
      <c r="K1026" s="101" t="s">
        <v>6333</v>
      </c>
      <c r="L1026" s="102">
        <v>43160</v>
      </c>
      <c r="M1026" s="102">
        <v>43527</v>
      </c>
      <c r="N1026" s="101" t="s">
        <v>6333</v>
      </c>
      <c r="O1026" s="101" t="s">
        <v>358</v>
      </c>
    </row>
    <row r="1027" spans="1:15" s="97" customFormat="1" x14ac:dyDescent="0.25">
      <c r="A1027" s="97" t="s">
        <v>344</v>
      </c>
      <c r="B1027" s="104" t="str">
        <f t="shared" si="15"/>
        <v>P047114106284</v>
      </c>
      <c r="C1027" s="101" t="s">
        <v>6914</v>
      </c>
      <c r="D1027" s="101" t="s">
        <v>6915</v>
      </c>
      <c r="E1027" s="103">
        <v>25.22</v>
      </c>
      <c r="F1027" s="101" t="s">
        <v>6814</v>
      </c>
      <c r="G1027" s="101" t="s">
        <v>6815</v>
      </c>
      <c r="H1027" s="101" t="s">
        <v>6590</v>
      </c>
      <c r="I1027" s="101" t="s">
        <v>6591</v>
      </c>
      <c r="J1027" s="128">
        <v>478710</v>
      </c>
      <c r="K1027" s="101" t="s">
        <v>6333</v>
      </c>
      <c r="L1027" s="102">
        <v>43160</v>
      </c>
      <c r="M1027" s="102">
        <v>43478</v>
      </c>
      <c r="N1027" s="101" t="s">
        <v>6333</v>
      </c>
      <c r="O1027" s="101" t="s">
        <v>358</v>
      </c>
    </row>
    <row r="1028" spans="1:15" s="97" customFormat="1" x14ac:dyDescent="0.25">
      <c r="A1028" s="97" t="s">
        <v>344</v>
      </c>
      <c r="B1028" s="104" t="str">
        <f t="shared" si="15"/>
        <v>P047114106498</v>
      </c>
      <c r="C1028" s="101" t="s">
        <v>6914</v>
      </c>
      <c r="D1028" s="101" t="s">
        <v>6915</v>
      </c>
      <c r="E1028" s="103">
        <v>44.05</v>
      </c>
      <c r="F1028" s="101" t="s">
        <v>4836</v>
      </c>
      <c r="G1028" s="101" t="s">
        <v>4837</v>
      </c>
      <c r="H1028" s="101" t="s">
        <v>6374</v>
      </c>
      <c r="I1028" s="101" t="s">
        <v>6375</v>
      </c>
      <c r="J1028" s="128">
        <v>478710</v>
      </c>
      <c r="K1028" s="101" t="s">
        <v>6333</v>
      </c>
      <c r="L1028" s="102">
        <v>43160</v>
      </c>
      <c r="M1028" s="102">
        <v>43583</v>
      </c>
      <c r="N1028" s="101" t="s">
        <v>6332</v>
      </c>
      <c r="O1028" s="101" t="s">
        <v>358</v>
      </c>
    </row>
    <row r="1029" spans="1:15" s="97" customFormat="1" x14ac:dyDescent="0.25">
      <c r="A1029" s="97" t="s">
        <v>344</v>
      </c>
      <c r="B1029" s="104" t="str">
        <f t="shared" si="15"/>
        <v>P047114106613</v>
      </c>
      <c r="C1029" s="101" t="s">
        <v>6914</v>
      </c>
      <c r="D1029" s="101" t="s">
        <v>6915</v>
      </c>
      <c r="E1029" s="103">
        <v>27.88</v>
      </c>
      <c r="F1029" s="101" t="s">
        <v>4916</v>
      </c>
      <c r="G1029" s="101" t="s">
        <v>4917</v>
      </c>
      <c r="H1029" s="101" t="s">
        <v>6590</v>
      </c>
      <c r="I1029" s="101" t="s">
        <v>6591</v>
      </c>
      <c r="J1029" s="128">
        <v>478710</v>
      </c>
      <c r="K1029" s="101" t="s">
        <v>6333</v>
      </c>
      <c r="L1029" s="102">
        <v>43160</v>
      </c>
      <c r="M1029" s="102">
        <v>43527</v>
      </c>
      <c r="N1029" s="101" t="s">
        <v>6333</v>
      </c>
      <c r="O1029" s="101" t="s">
        <v>358</v>
      </c>
    </row>
    <row r="1030" spans="1:15" s="97" customFormat="1" x14ac:dyDescent="0.25">
      <c r="A1030" s="97" t="s">
        <v>344</v>
      </c>
      <c r="B1030" s="104" t="str">
        <f t="shared" ref="B1030:B1093" si="16">CONCATENATE(C1030,F1030)</f>
        <v>P047114107022</v>
      </c>
      <c r="C1030" s="101" t="s">
        <v>6914</v>
      </c>
      <c r="D1030" s="101" t="s">
        <v>6915</v>
      </c>
      <c r="E1030" s="103">
        <v>41.51</v>
      </c>
      <c r="F1030" s="101" t="s">
        <v>5126</v>
      </c>
      <c r="G1030" s="101" t="s">
        <v>5127</v>
      </c>
      <c r="H1030" s="101" t="s">
        <v>6802</v>
      </c>
      <c r="I1030" s="101" t="s">
        <v>6803</v>
      </c>
      <c r="J1030" s="128">
        <v>472600</v>
      </c>
      <c r="K1030" s="101" t="s">
        <v>6333</v>
      </c>
      <c r="L1030" s="102">
        <v>43191</v>
      </c>
      <c r="M1030" s="102">
        <v>43527</v>
      </c>
      <c r="N1030" s="101" t="s">
        <v>6333</v>
      </c>
      <c r="O1030" s="101" t="s">
        <v>358</v>
      </c>
    </row>
    <row r="1031" spans="1:15" s="97" customFormat="1" x14ac:dyDescent="0.25">
      <c r="A1031" s="97" t="s">
        <v>344</v>
      </c>
      <c r="B1031" s="104" t="str">
        <f t="shared" si="16"/>
        <v>P047116100319</v>
      </c>
      <c r="C1031" s="101" t="s">
        <v>6916</v>
      </c>
      <c r="D1031" s="101" t="s">
        <v>6917</v>
      </c>
      <c r="E1031" s="103">
        <v>61.39</v>
      </c>
      <c r="F1031" s="101" t="s">
        <v>562</v>
      </c>
      <c r="G1031" s="101" t="s">
        <v>563</v>
      </c>
      <c r="H1031" s="101" t="s">
        <v>6421</v>
      </c>
      <c r="I1031" s="101" t="s">
        <v>6422</v>
      </c>
      <c r="J1031" s="128">
        <v>478810</v>
      </c>
      <c r="K1031" s="101" t="s">
        <v>6333</v>
      </c>
      <c r="L1031" s="102">
        <v>43160</v>
      </c>
      <c r="M1031" s="102">
        <v>44255</v>
      </c>
      <c r="N1031" s="101" t="s">
        <v>6332</v>
      </c>
      <c r="O1031" s="101" t="s">
        <v>391</v>
      </c>
    </row>
    <row r="1032" spans="1:15" s="97" customFormat="1" x14ac:dyDescent="0.25">
      <c r="A1032" s="97" t="s">
        <v>344</v>
      </c>
      <c r="B1032" s="104" t="str">
        <f t="shared" si="16"/>
        <v>P047116100864</v>
      </c>
      <c r="C1032" s="101" t="s">
        <v>6916</v>
      </c>
      <c r="D1032" s="101" t="s">
        <v>6917</v>
      </c>
      <c r="E1032" s="103">
        <v>53.13</v>
      </c>
      <c r="F1032" s="101" t="s">
        <v>940</v>
      </c>
      <c r="G1032" s="101" t="s">
        <v>941</v>
      </c>
      <c r="H1032" s="101" t="s">
        <v>6802</v>
      </c>
      <c r="I1032" s="101" t="s">
        <v>6803</v>
      </c>
      <c r="J1032" s="128">
        <v>472600</v>
      </c>
      <c r="K1032" s="101" t="s">
        <v>6333</v>
      </c>
      <c r="L1032" s="102">
        <v>43710</v>
      </c>
      <c r="M1032" s="102">
        <v>44255</v>
      </c>
      <c r="N1032" s="101" t="s">
        <v>6333</v>
      </c>
      <c r="O1032" s="101" t="s">
        <v>391</v>
      </c>
    </row>
    <row r="1033" spans="1:15" s="97" customFormat="1" x14ac:dyDescent="0.25">
      <c r="A1033" s="97" t="s">
        <v>344</v>
      </c>
      <c r="B1033" s="104" t="str">
        <f t="shared" si="16"/>
        <v>P047116101636</v>
      </c>
      <c r="C1033" s="101" t="s">
        <v>6916</v>
      </c>
      <c r="D1033" s="101" t="s">
        <v>6917</v>
      </c>
      <c r="E1033" s="103">
        <v>61.04</v>
      </c>
      <c r="F1033" s="101" t="s">
        <v>1506</v>
      </c>
      <c r="G1033" s="101" t="s">
        <v>1507</v>
      </c>
      <c r="H1033" s="101" t="s">
        <v>6590</v>
      </c>
      <c r="I1033" s="101" t="s">
        <v>6591</v>
      </c>
      <c r="J1033" s="128">
        <v>478810</v>
      </c>
      <c r="K1033" s="101" t="s">
        <v>6333</v>
      </c>
      <c r="L1033" s="102">
        <v>43160</v>
      </c>
      <c r="M1033" s="102">
        <v>44255</v>
      </c>
      <c r="N1033" s="101" t="s">
        <v>6333</v>
      </c>
      <c r="O1033" s="101" t="s">
        <v>391</v>
      </c>
    </row>
    <row r="1034" spans="1:15" s="97" customFormat="1" x14ac:dyDescent="0.25">
      <c r="A1034" s="97" t="s">
        <v>344</v>
      </c>
      <c r="B1034" s="104" t="str">
        <f t="shared" si="16"/>
        <v>P047116102078</v>
      </c>
      <c r="C1034" s="101" t="s">
        <v>6916</v>
      </c>
      <c r="D1034" s="101" t="s">
        <v>6917</v>
      </c>
      <c r="E1034" s="103">
        <v>42.46</v>
      </c>
      <c r="F1034" s="101" t="s">
        <v>1864</v>
      </c>
      <c r="G1034" s="101" t="s">
        <v>1865</v>
      </c>
      <c r="H1034" s="101" t="s">
        <v>6392</v>
      </c>
      <c r="I1034" s="101" t="s">
        <v>6393</v>
      </c>
      <c r="J1034" s="128">
        <v>188310</v>
      </c>
      <c r="K1034" s="101" t="s">
        <v>6333</v>
      </c>
      <c r="L1034" s="102">
        <v>43521</v>
      </c>
      <c r="M1034" s="102">
        <v>44255</v>
      </c>
      <c r="N1034" s="101" t="s">
        <v>6332</v>
      </c>
      <c r="O1034" s="101" t="s">
        <v>391</v>
      </c>
    </row>
    <row r="1035" spans="1:15" s="97" customFormat="1" x14ac:dyDescent="0.25">
      <c r="A1035" s="97" t="s">
        <v>344</v>
      </c>
      <c r="B1035" s="104" t="str">
        <f t="shared" si="16"/>
        <v>P047116103767</v>
      </c>
      <c r="C1035" s="101" t="s">
        <v>6916</v>
      </c>
      <c r="D1035" s="101" t="s">
        <v>6917</v>
      </c>
      <c r="E1035" s="103">
        <v>46.68</v>
      </c>
      <c r="F1035" s="101" t="s">
        <v>3236</v>
      </c>
      <c r="G1035" s="101" t="s">
        <v>3237</v>
      </c>
      <c r="H1035" s="101" t="s">
        <v>6374</v>
      </c>
      <c r="I1035" s="101" t="s">
        <v>6375</v>
      </c>
      <c r="J1035" s="128">
        <v>478810</v>
      </c>
      <c r="K1035" s="101" t="s">
        <v>6333</v>
      </c>
      <c r="L1035" s="102">
        <v>43248</v>
      </c>
      <c r="M1035" s="102">
        <v>44255</v>
      </c>
      <c r="N1035" s="101" t="s">
        <v>6332</v>
      </c>
      <c r="O1035" s="101" t="s">
        <v>391</v>
      </c>
    </row>
    <row r="1036" spans="1:15" s="97" customFormat="1" x14ac:dyDescent="0.25">
      <c r="A1036" s="97" t="s">
        <v>344</v>
      </c>
      <c r="B1036" s="104" t="str">
        <f t="shared" si="16"/>
        <v>P047116104352</v>
      </c>
      <c r="C1036" s="101" t="s">
        <v>6916</v>
      </c>
      <c r="D1036" s="101" t="s">
        <v>6917</v>
      </c>
      <c r="E1036" s="103">
        <v>53.86</v>
      </c>
      <c r="F1036" s="101" t="s">
        <v>3698</v>
      </c>
      <c r="G1036" s="101" t="s">
        <v>3699</v>
      </c>
      <c r="H1036" s="101" t="s">
        <v>6388</v>
      </c>
      <c r="I1036" s="101" t="s">
        <v>6389</v>
      </c>
      <c r="J1036" s="128">
        <v>472400</v>
      </c>
      <c r="K1036" s="101" t="s">
        <v>6333</v>
      </c>
      <c r="L1036" s="102">
        <v>43160</v>
      </c>
      <c r="M1036" s="102">
        <v>44255</v>
      </c>
      <c r="N1036" s="101" t="s">
        <v>6332</v>
      </c>
      <c r="O1036" s="101" t="s">
        <v>391</v>
      </c>
    </row>
    <row r="1037" spans="1:15" s="97" customFormat="1" x14ac:dyDescent="0.25">
      <c r="A1037" s="97" t="s">
        <v>344</v>
      </c>
      <c r="B1037" s="104" t="str">
        <f t="shared" si="16"/>
        <v>P047116104761</v>
      </c>
      <c r="C1037" s="101" t="s">
        <v>6916</v>
      </c>
      <c r="D1037" s="101" t="s">
        <v>6917</v>
      </c>
      <c r="E1037" s="103">
        <v>53.81</v>
      </c>
      <c r="F1037" s="101" t="s">
        <v>3956</v>
      </c>
      <c r="G1037" s="101" t="s">
        <v>3957</v>
      </c>
      <c r="H1037" s="101" t="s">
        <v>6421</v>
      </c>
      <c r="I1037" s="101" t="s">
        <v>6422</v>
      </c>
      <c r="J1037" s="128">
        <v>478810</v>
      </c>
      <c r="K1037" s="101" t="s">
        <v>6333</v>
      </c>
      <c r="L1037" s="102">
        <v>43619</v>
      </c>
      <c r="M1037" s="102">
        <v>44255</v>
      </c>
      <c r="N1037" s="101" t="s">
        <v>6332</v>
      </c>
      <c r="O1037" s="101" t="s">
        <v>391</v>
      </c>
    </row>
    <row r="1038" spans="1:15" s="97" customFormat="1" x14ac:dyDescent="0.25">
      <c r="A1038" s="97" t="s">
        <v>344</v>
      </c>
      <c r="B1038" s="104" t="str">
        <f t="shared" si="16"/>
        <v>P047116105363</v>
      </c>
      <c r="C1038" s="101" t="s">
        <v>6916</v>
      </c>
      <c r="D1038" s="101" t="s">
        <v>6917</v>
      </c>
      <c r="E1038" s="103">
        <v>30.59</v>
      </c>
      <c r="F1038" s="101" t="s">
        <v>4212</v>
      </c>
      <c r="G1038" s="101" t="s">
        <v>4213</v>
      </c>
      <c r="H1038" s="101" t="s">
        <v>6810</v>
      </c>
      <c r="I1038" s="101" t="s">
        <v>6811</v>
      </c>
      <c r="J1038" s="128">
        <v>478810</v>
      </c>
      <c r="K1038" s="101" t="s">
        <v>6333</v>
      </c>
      <c r="L1038" s="102">
        <v>43160</v>
      </c>
      <c r="M1038" s="102">
        <v>44255</v>
      </c>
      <c r="N1038" s="101" t="s">
        <v>6333</v>
      </c>
      <c r="O1038" s="101" t="s">
        <v>391</v>
      </c>
    </row>
    <row r="1039" spans="1:15" s="97" customFormat="1" x14ac:dyDescent="0.25">
      <c r="A1039" s="97" t="s">
        <v>344</v>
      </c>
      <c r="B1039" s="104" t="str">
        <f t="shared" si="16"/>
        <v>P047116105599</v>
      </c>
      <c r="C1039" s="101" t="s">
        <v>6916</v>
      </c>
      <c r="D1039" s="101" t="s">
        <v>6917</v>
      </c>
      <c r="E1039" s="103">
        <v>44.42</v>
      </c>
      <c r="F1039" s="101" t="s">
        <v>4310</v>
      </c>
      <c r="G1039" s="101" t="s">
        <v>4311</v>
      </c>
      <c r="H1039" s="101" t="s">
        <v>6421</v>
      </c>
      <c r="I1039" s="101" t="s">
        <v>6422</v>
      </c>
      <c r="J1039" s="128">
        <v>478810</v>
      </c>
      <c r="K1039" s="101" t="s">
        <v>6333</v>
      </c>
      <c r="L1039" s="102">
        <v>43160</v>
      </c>
      <c r="M1039" s="102">
        <v>44255</v>
      </c>
      <c r="N1039" s="101" t="s">
        <v>6332</v>
      </c>
      <c r="O1039" s="101" t="s">
        <v>391</v>
      </c>
    </row>
    <row r="1040" spans="1:15" s="97" customFormat="1" x14ac:dyDescent="0.25">
      <c r="A1040" s="97" t="s">
        <v>344</v>
      </c>
      <c r="B1040" s="104" t="str">
        <f t="shared" si="16"/>
        <v>P047116106028</v>
      </c>
      <c r="C1040" s="101" t="s">
        <v>6916</v>
      </c>
      <c r="D1040" s="101" t="s">
        <v>6917</v>
      </c>
      <c r="E1040" s="103">
        <v>37.04</v>
      </c>
      <c r="F1040" s="101" t="s">
        <v>6588</v>
      </c>
      <c r="G1040" s="101" t="s">
        <v>6589</v>
      </c>
      <c r="H1040" s="101" t="s">
        <v>6590</v>
      </c>
      <c r="I1040" s="101" t="s">
        <v>6591</v>
      </c>
      <c r="J1040" s="128">
        <v>478910</v>
      </c>
      <c r="K1040" s="101" t="s">
        <v>6333</v>
      </c>
      <c r="L1040" s="102">
        <v>43160</v>
      </c>
      <c r="M1040" s="102">
        <v>44255</v>
      </c>
      <c r="N1040" s="101" t="s">
        <v>6333</v>
      </c>
      <c r="O1040" s="101" t="s">
        <v>391</v>
      </c>
    </row>
    <row r="1041" spans="1:15" s="97" customFormat="1" x14ac:dyDescent="0.25">
      <c r="A1041" s="97" t="s">
        <v>344</v>
      </c>
      <c r="B1041" s="104" t="str">
        <f t="shared" si="16"/>
        <v>P047116106309</v>
      </c>
      <c r="C1041" s="101" t="s">
        <v>6916</v>
      </c>
      <c r="D1041" s="101" t="s">
        <v>6917</v>
      </c>
      <c r="E1041" s="103">
        <v>41.49</v>
      </c>
      <c r="F1041" s="101" t="s">
        <v>4754</v>
      </c>
      <c r="G1041" s="101" t="s">
        <v>4755</v>
      </c>
      <c r="H1041" s="101" t="s">
        <v>6802</v>
      </c>
      <c r="I1041" s="101" t="s">
        <v>6803</v>
      </c>
      <c r="J1041" s="128">
        <v>472610</v>
      </c>
      <c r="K1041" s="101" t="s">
        <v>6333</v>
      </c>
      <c r="L1041" s="102">
        <v>43466</v>
      </c>
      <c r="M1041" s="102">
        <v>44255</v>
      </c>
      <c r="N1041" s="101" t="s">
        <v>6333</v>
      </c>
      <c r="O1041" s="101" t="s">
        <v>391</v>
      </c>
    </row>
    <row r="1042" spans="1:15" s="97" customFormat="1" x14ac:dyDescent="0.25">
      <c r="A1042" s="97" t="s">
        <v>344</v>
      </c>
      <c r="B1042" s="104" t="str">
        <f t="shared" si="16"/>
        <v>P047116106440</v>
      </c>
      <c r="C1042" s="101" t="s">
        <v>6916</v>
      </c>
      <c r="D1042" s="101" t="s">
        <v>6917</v>
      </c>
      <c r="E1042" s="103">
        <v>46.01</v>
      </c>
      <c r="F1042" s="101" t="s">
        <v>4800</v>
      </c>
      <c r="G1042" s="101" t="s">
        <v>4801</v>
      </c>
      <c r="H1042" s="101" t="s">
        <v>6374</v>
      </c>
      <c r="I1042" s="101" t="s">
        <v>6375</v>
      </c>
      <c r="J1042" s="128">
        <v>478810</v>
      </c>
      <c r="K1042" s="101" t="s">
        <v>6333</v>
      </c>
      <c r="L1042" s="102">
        <v>43160</v>
      </c>
      <c r="M1042" s="102">
        <v>44255</v>
      </c>
      <c r="N1042" s="101" t="s">
        <v>6332</v>
      </c>
      <c r="O1042" s="101" t="s">
        <v>391</v>
      </c>
    </row>
    <row r="1043" spans="1:15" s="97" customFormat="1" x14ac:dyDescent="0.25">
      <c r="A1043" s="97" t="s">
        <v>344</v>
      </c>
      <c r="B1043" s="104" t="str">
        <f t="shared" si="16"/>
        <v>P047116106506</v>
      </c>
      <c r="C1043" s="101" t="s">
        <v>6916</v>
      </c>
      <c r="D1043" s="101" t="s">
        <v>6917</v>
      </c>
      <c r="E1043" s="103">
        <v>39.71</v>
      </c>
      <c r="F1043" s="101" t="s">
        <v>6439</v>
      </c>
      <c r="G1043" s="101" t="s">
        <v>6440</v>
      </c>
      <c r="H1043" s="101" t="s">
        <v>6421</v>
      </c>
      <c r="I1043" s="101" t="s">
        <v>6422</v>
      </c>
      <c r="J1043" s="128">
        <v>478810</v>
      </c>
      <c r="K1043" s="101" t="s">
        <v>6333</v>
      </c>
      <c r="L1043" s="102">
        <v>43160</v>
      </c>
      <c r="M1043" s="102">
        <v>43604</v>
      </c>
      <c r="N1043" s="101" t="s">
        <v>6332</v>
      </c>
      <c r="O1043" s="101" t="s">
        <v>391</v>
      </c>
    </row>
    <row r="1044" spans="1:15" s="97" customFormat="1" x14ac:dyDescent="0.25">
      <c r="A1044" s="97" t="s">
        <v>344</v>
      </c>
      <c r="B1044" s="104" t="str">
        <f t="shared" si="16"/>
        <v>P047116107021</v>
      </c>
      <c r="C1044" s="101" t="s">
        <v>6916</v>
      </c>
      <c r="D1044" s="101" t="s">
        <v>6917</v>
      </c>
      <c r="E1044" s="103">
        <v>29.6</v>
      </c>
      <c r="F1044" s="101" t="s">
        <v>5124</v>
      </c>
      <c r="G1044" s="101" t="s">
        <v>5125</v>
      </c>
      <c r="H1044" s="101" t="s">
        <v>6812</v>
      </c>
      <c r="I1044" s="101" t="s">
        <v>6813</v>
      </c>
      <c r="J1044" s="128">
        <v>478810</v>
      </c>
      <c r="K1044" s="101" t="s">
        <v>6333</v>
      </c>
      <c r="L1044" s="102">
        <v>43160</v>
      </c>
      <c r="M1044" s="102">
        <v>44255</v>
      </c>
      <c r="N1044" s="101" t="s">
        <v>6333</v>
      </c>
      <c r="O1044" s="101" t="s">
        <v>391</v>
      </c>
    </row>
    <row r="1045" spans="1:15" s="97" customFormat="1" x14ac:dyDescent="0.25">
      <c r="A1045" s="97" t="s">
        <v>344</v>
      </c>
      <c r="B1045" s="104" t="str">
        <f t="shared" si="16"/>
        <v>P047116107547</v>
      </c>
      <c r="C1045" s="101" t="s">
        <v>6916</v>
      </c>
      <c r="D1045" s="101" t="s">
        <v>6917</v>
      </c>
      <c r="E1045" s="103">
        <v>36.03</v>
      </c>
      <c r="F1045" s="101" t="s">
        <v>5562</v>
      </c>
      <c r="G1045" s="101" t="s">
        <v>5563</v>
      </c>
      <c r="H1045" s="101" t="s">
        <v>6829</v>
      </c>
      <c r="I1045" s="101" t="s">
        <v>6830</v>
      </c>
      <c r="J1045" s="128">
        <v>478810</v>
      </c>
      <c r="K1045" s="101" t="s">
        <v>6333</v>
      </c>
      <c r="L1045" s="102">
        <v>43528</v>
      </c>
      <c r="M1045" s="102">
        <v>44255</v>
      </c>
      <c r="N1045" s="101" t="s">
        <v>6333</v>
      </c>
      <c r="O1045" s="101" t="s">
        <v>391</v>
      </c>
    </row>
    <row r="1046" spans="1:15" s="97" customFormat="1" x14ac:dyDescent="0.25">
      <c r="A1046" s="97" t="s">
        <v>344</v>
      </c>
      <c r="B1046" s="104" t="str">
        <f t="shared" si="16"/>
        <v>P047116107592</v>
      </c>
      <c r="C1046" s="101" t="s">
        <v>6916</v>
      </c>
      <c r="D1046" s="101" t="s">
        <v>6917</v>
      </c>
      <c r="E1046" s="103">
        <v>2.92</v>
      </c>
      <c r="F1046" s="101" t="s">
        <v>6918</v>
      </c>
      <c r="G1046" s="101" t="s">
        <v>6919</v>
      </c>
      <c r="H1046" s="101" t="s">
        <v>6850</v>
      </c>
      <c r="I1046" s="101" t="s">
        <v>6851</v>
      </c>
      <c r="J1046" s="128">
        <v>478810</v>
      </c>
      <c r="K1046" s="101" t="s">
        <v>6333</v>
      </c>
      <c r="L1046" s="102">
        <v>43494</v>
      </c>
      <c r="M1046" s="102">
        <v>43632</v>
      </c>
      <c r="N1046" s="101" t="s">
        <v>6333</v>
      </c>
      <c r="O1046" s="101" t="s">
        <v>391</v>
      </c>
    </row>
    <row r="1047" spans="1:15" s="97" customFormat="1" x14ac:dyDescent="0.25">
      <c r="A1047" s="97" t="s">
        <v>344</v>
      </c>
      <c r="B1047" s="104" t="str">
        <f t="shared" si="16"/>
        <v>P047116107597</v>
      </c>
      <c r="C1047" s="101" t="s">
        <v>6916</v>
      </c>
      <c r="D1047" s="101" t="s">
        <v>6917</v>
      </c>
      <c r="E1047" s="103">
        <v>2.92</v>
      </c>
      <c r="F1047" s="101" t="s">
        <v>6852</v>
      </c>
      <c r="G1047" s="101" t="s">
        <v>6853</v>
      </c>
      <c r="H1047" s="101" t="s">
        <v>6850</v>
      </c>
      <c r="I1047" s="101" t="s">
        <v>6851</v>
      </c>
      <c r="J1047" s="128">
        <v>478810</v>
      </c>
      <c r="K1047" s="101" t="s">
        <v>6333</v>
      </c>
      <c r="L1047" s="102">
        <v>43486</v>
      </c>
      <c r="M1047" s="102">
        <v>43632</v>
      </c>
      <c r="N1047" s="101" t="s">
        <v>6333</v>
      </c>
      <c r="O1047" s="101" t="s">
        <v>391</v>
      </c>
    </row>
    <row r="1048" spans="1:15" s="97" customFormat="1" x14ac:dyDescent="0.25">
      <c r="A1048" s="97" t="s">
        <v>344</v>
      </c>
      <c r="B1048" s="104" t="str">
        <f t="shared" si="16"/>
        <v>P047116107618</v>
      </c>
      <c r="C1048" s="101" t="s">
        <v>6916</v>
      </c>
      <c r="D1048" s="101" t="s">
        <v>6917</v>
      </c>
      <c r="E1048" s="103">
        <v>2.92</v>
      </c>
      <c r="F1048" s="101" t="s">
        <v>6920</v>
      </c>
      <c r="G1048" s="101" t="s">
        <v>6921</v>
      </c>
      <c r="H1048" s="101" t="s">
        <v>6850</v>
      </c>
      <c r="I1048" s="101" t="s">
        <v>6851</v>
      </c>
      <c r="J1048" s="128">
        <v>478810</v>
      </c>
      <c r="K1048" s="101" t="s">
        <v>6333</v>
      </c>
      <c r="L1048" s="102">
        <v>43493</v>
      </c>
      <c r="M1048" s="102">
        <v>43653</v>
      </c>
      <c r="N1048" s="101" t="s">
        <v>6333</v>
      </c>
      <c r="O1048" s="101" t="s">
        <v>391</v>
      </c>
    </row>
    <row r="1049" spans="1:15" s="97" customFormat="1" x14ac:dyDescent="0.25">
      <c r="A1049" s="97" t="s">
        <v>344</v>
      </c>
      <c r="B1049" s="104" t="str">
        <f t="shared" si="16"/>
        <v>P047116107763</v>
      </c>
      <c r="C1049" s="101" t="s">
        <v>6916</v>
      </c>
      <c r="D1049" s="101" t="s">
        <v>6917</v>
      </c>
      <c r="E1049" s="103">
        <v>35.729999999999997</v>
      </c>
      <c r="F1049" s="101" t="s">
        <v>5768</v>
      </c>
      <c r="G1049" s="101" t="s">
        <v>5769</v>
      </c>
      <c r="H1049" s="101" t="s">
        <v>6818</v>
      </c>
      <c r="I1049" s="101" t="s">
        <v>6819</v>
      </c>
      <c r="J1049" s="128">
        <v>478810</v>
      </c>
      <c r="K1049" s="101" t="s">
        <v>6333</v>
      </c>
      <c r="L1049" s="102">
        <v>43647</v>
      </c>
      <c r="M1049" s="102">
        <v>43830</v>
      </c>
      <c r="N1049" s="101" t="s">
        <v>6333</v>
      </c>
      <c r="O1049" s="101" t="s">
        <v>391</v>
      </c>
    </row>
    <row r="1050" spans="1:15" s="97" customFormat="1" x14ac:dyDescent="0.25">
      <c r="A1050" s="97" t="s">
        <v>344</v>
      </c>
      <c r="B1050" s="104" t="str">
        <f t="shared" si="16"/>
        <v>P047116107779</v>
      </c>
      <c r="C1050" s="101" t="s">
        <v>6916</v>
      </c>
      <c r="D1050" s="101" t="s">
        <v>6917</v>
      </c>
      <c r="E1050" s="103">
        <v>25.56</v>
      </c>
      <c r="F1050" s="101" t="s">
        <v>5792</v>
      </c>
      <c r="G1050" s="101" t="s">
        <v>5793</v>
      </c>
      <c r="H1050" s="101" t="s">
        <v>6818</v>
      </c>
      <c r="I1050" s="101" t="s">
        <v>6819</v>
      </c>
      <c r="J1050" s="128">
        <v>478810</v>
      </c>
      <c r="K1050" s="101" t="s">
        <v>6333</v>
      </c>
      <c r="L1050" s="102">
        <v>43283</v>
      </c>
      <c r="M1050" s="102">
        <v>44255</v>
      </c>
      <c r="N1050" s="101" t="s">
        <v>6333</v>
      </c>
      <c r="O1050" s="101" t="s">
        <v>391</v>
      </c>
    </row>
    <row r="1051" spans="1:15" s="97" customFormat="1" x14ac:dyDescent="0.25">
      <c r="A1051" s="97" t="s">
        <v>344</v>
      </c>
      <c r="B1051" s="104" t="str">
        <f t="shared" si="16"/>
        <v>P047116107780</v>
      </c>
      <c r="C1051" s="101" t="s">
        <v>6916</v>
      </c>
      <c r="D1051" s="101" t="s">
        <v>6917</v>
      </c>
      <c r="E1051" s="103">
        <v>26.13</v>
      </c>
      <c r="F1051" s="101" t="s">
        <v>5794</v>
      </c>
      <c r="G1051" s="101" t="s">
        <v>5795</v>
      </c>
      <c r="H1051" s="101" t="s">
        <v>6651</v>
      </c>
      <c r="I1051" s="101" t="s">
        <v>6652</v>
      </c>
      <c r="J1051" s="128">
        <v>478910</v>
      </c>
      <c r="K1051" s="101" t="s">
        <v>6333</v>
      </c>
      <c r="L1051" s="102">
        <v>43710</v>
      </c>
      <c r="M1051" s="102">
        <v>44255</v>
      </c>
      <c r="N1051" s="101" t="s">
        <v>6333</v>
      </c>
      <c r="O1051" s="101" t="s">
        <v>391</v>
      </c>
    </row>
    <row r="1052" spans="1:15" s="97" customFormat="1" x14ac:dyDescent="0.25">
      <c r="A1052" s="97" t="s">
        <v>344</v>
      </c>
      <c r="B1052" s="104" t="str">
        <f t="shared" si="16"/>
        <v>P047116400006369</v>
      </c>
      <c r="C1052" s="101" t="s">
        <v>6916</v>
      </c>
      <c r="D1052" s="101" t="s">
        <v>6917</v>
      </c>
      <c r="E1052" s="103">
        <v>76.37</v>
      </c>
      <c r="F1052" s="101" t="s">
        <v>6087</v>
      </c>
      <c r="G1052" s="101" t="s">
        <v>6088</v>
      </c>
      <c r="H1052" s="101" t="s">
        <v>6590</v>
      </c>
      <c r="I1052" s="101" t="s">
        <v>6591</v>
      </c>
      <c r="J1052" s="128">
        <v>478900</v>
      </c>
      <c r="K1052" s="101" t="s">
        <v>6333</v>
      </c>
      <c r="L1052" s="102">
        <v>43160</v>
      </c>
      <c r="M1052" s="102">
        <v>43828</v>
      </c>
      <c r="N1052" s="101" t="s">
        <v>6333</v>
      </c>
      <c r="O1052" s="101" t="s">
        <v>391</v>
      </c>
    </row>
    <row r="1053" spans="1:15" s="97" customFormat="1" x14ac:dyDescent="0.25">
      <c r="A1053" s="97" t="s">
        <v>344</v>
      </c>
      <c r="B1053" s="104" t="str">
        <f t="shared" si="16"/>
        <v>P047116400010414</v>
      </c>
      <c r="C1053" s="101" t="s">
        <v>6916</v>
      </c>
      <c r="D1053" s="101" t="s">
        <v>6917</v>
      </c>
      <c r="E1053" s="103">
        <v>0.01</v>
      </c>
      <c r="F1053" s="101" t="s">
        <v>6105</v>
      </c>
      <c r="G1053" s="101" t="s">
        <v>5769</v>
      </c>
      <c r="H1053" s="101" t="s">
        <v>6590</v>
      </c>
      <c r="I1053" s="101" t="s">
        <v>6591</v>
      </c>
      <c r="J1053" s="128">
        <v>478810</v>
      </c>
      <c r="K1053" s="101" t="s">
        <v>6333</v>
      </c>
      <c r="L1053" s="102">
        <v>43208</v>
      </c>
      <c r="M1053" s="102">
        <v>43646</v>
      </c>
      <c r="N1053" s="101" t="s">
        <v>6333</v>
      </c>
      <c r="O1053" s="101" t="s">
        <v>391</v>
      </c>
    </row>
    <row r="1054" spans="1:15" s="97" customFormat="1" x14ac:dyDescent="0.25">
      <c r="A1054" s="97" t="s">
        <v>344</v>
      </c>
      <c r="B1054" s="104" t="str">
        <f t="shared" si="16"/>
        <v>P047116400010602</v>
      </c>
      <c r="C1054" s="101" t="s">
        <v>6916</v>
      </c>
      <c r="D1054" s="101" t="s">
        <v>6917</v>
      </c>
      <c r="E1054" s="103">
        <v>76.8</v>
      </c>
      <c r="F1054" s="101" t="s">
        <v>6109</v>
      </c>
      <c r="G1054" s="101" t="s">
        <v>6110</v>
      </c>
      <c r="H1054" s="101" t="s">
        <v>6590</v>
      </c>
      <c r="I1054" s="101" t="s">
        <v>6591</v>
      </c>
      <c r="J1054" s="128">
        <v>478910</v>
      </c>
      <c r="K1054" s="101" t="s">
        <v>6333</v>
      </c>
      <c r="L1054" s="102">
        <v>43346</v>
      </c>
      <c r="M1054" s="102">
        <v>43709</v>
      </c>
      <c r="N1054" s="101" t="s">
        <v>6333</v>
      </c>
      <c r="O1054" s="101" t="s">
        <v>391</v>
      </c>
    </row>
    <row r="1055" spans="1:15" s="97" customFormat="1" x14ac:dyDescent="0.25">
      <c r="A1055" s="97" t="s">
        <v>344</v>
      </c>
      <c r="B1055" s="104" t="str">
        <f t="shared" si="16"/>
        <v>P047116400010968</v>
      </c>
      <c r="C1055" s="101" t="s">
        <v>6916</v>
      </c>
      <c r="D1055" s="101" t="s">
        <v>6917</v>
      </c>
      <c r="E1055" s="103">
        <v>50</v>
      </c>
      <c r="F1055" s="101" t="s">
        <v>6125</v>
      </c>
      <c r="G1055" s="101" t="s">
        <v>6126</v>
      </c>
      <c r="H1055" s="101" t="s">
        <v>6810</v>
      </c>
      <c r="I1055" s="101" t="s">
        <v>6811</v>
      </c>
      <c r="J1055" s="128">
        <v>472600</v>
      </c>
      <c r="K1055" s="101" t="s">
        <v>6333</v>
      </c>
      <c r="L1055" s="102">
        <v>43466</v>
      </c>
      <c r="M1055" s="102">
        <v>43548</v>
      </c>
      <c r="N1055" s="101" t="s">
        <v>6333</v>
      </c>
      <c r="O1055" s="101" t="s">
        <v>391</v>
      </c>
    </row>
    <row r="1056" spans="1:15" s="97" customFormat="1" x14ac:dyDescent="0.25">
      <c r="A1056" s="97" t="s">
        <v>344</v>
      </c>
      <c r="B1056" s="104" t="str">
        <f t="shared" si="16"/>
        <v>P047116400010968</v>
      </c>
      <c r="C1056" s="101" t="s">
        <v>6916</v>
      </c>
      <c r="D1056" s="101" t="s">
        <v>6917</v>
      </c>
      <c r="E1056" s="103">
        <v>50</v>
      </c>
      <c r="F1056" s="101" t="s">
        <v>6125</v>
      </c>
      <c r="G1056" s="101" t="s">
        <v>6126</v>
      </c>
      <c r="H1056" s="101" t="s">
        <v>6810</v>
      </c>
      <c r="I1056" s="101" t="s">
        <v>6811</v>
      </c>
      <c r="J1056" s="128">
        <v>472610</v>
      </c>
      <c r="K1056" s="101" t="s">
        <v>6333</v>
      </c>
      <c r="L1056" s="102">
        <v>43549</v>
      </c>
      <c r="M1056" s="102">
        <v>43830</v>
      </c>
      <c r="N1056" s="101" t="s">
        <v>6333</v>
      </c>
      <c r="O1056" s="101" t="s">
        <v>391</v>
      </c>
    </row>
    <row r="1057" spans="1:15" s="97" customFormat="1" x14ac:dyDescent="0.25">
      <c r="A1057" s="97" t="s">
        <v>344</v>
      </c>
      <c r="B1057" s="104" t="str">
        <f t="shared" si="16"/>
        <v>P047117100319</v>
      </c>
      <c r="C1057" s="101" t="s">
        <v>6922</v>
      </c>
      <c r="D1057" s="101" t="s">
        <v>6923</v>
      </c>
      <c r="E1057" s="103">
        <v>61.39</v>
      </c>
      <c r="F1057" s="101" t="s">
        <v>562</v>
      </c>
      <c r="G1057" s="101" t="s">
        <v>563</v>
      </c>
      <c r="H1057" s="101" t="s">
        <v>6421</v>
      </c>
      <c r="I1057" s="101" t="s">
        <v>6422</v>
      </c>
      <c r="J1057" s="128">
        <v>478810</v>
      </c>
      <c r="K1057" s="101" t="s">
        <v>6333</v>
      </c>
      <c r="L1057" s="102">
        <v>43166</v>
      </c>
      <c r="M1057" s="102">
        <v>44445</v>
      </c>
      <c r="N1057" s="101" t="s">
        <v>6332</v>
      </c>
      <c r="O1057" s="101" t="s">
        <v>348</v>
      </c>
    </row>
    <row r="1058" spans="1:15" s="97" customFormat="1" x14ac:dyDescent="0.25">
      <c r="A1058" s="97" t="s">
        <v>344</v>
      </c>
      <c r="B1058" s="104" t="str">
        <f t="shared" si="16"/>
        <v>P047117100595</v>
      </c>
      <c r="C1058" s="101" t="s">
        <v>6922</v>
      </c>
      <c r="D1058" s="101" t="s">
        <v>6923</v>
      </c>
      <c r="E1058" s="103">
        <v>53.67</v>
      </c>
      <c r="F1058" s="101" t="s">
        <v>760</v>
      </c>
      <c r="G1058" s="101" t="s">
        <v>761</v>
      </c>
      <c r="H1058" s="101" t="s">
        <v>6421</v>
      </c>
      <c r="I1058" s="101" t="s">
        <v>6422</v>
      </c>
      <c r="J1058" s="128">
        <v>478810</v>
      </c>
      <c r="K1058" s="101" t="s">
        <v>6333</v>
      </c>
      <c r="L1058" s="102">
        <v>43255</v>
      </c>
      <c r="M1058" s="102">
        <v>44445</v>
      </c>
      <c r="N1058" s="101" t="s">
        <v>6332</v>
      </c>
      <c r="O1058" s="101" t="s">
        <v>348</v>
      </c>
    </row>
    <row r="1059" spans="1:15" s="97" customFormat="1" x14ac:dyDescent="0.25">
      <c r="A1059" s="97" t="s">
        <v>344</v>
      </c>
      <c r="B1059" s="104" t="str">
        <f t="shared" si="16"/>
        <v>P047117102983</v>
      </c>
      <c r="C1059" s="101" t="s">
        <v>6922</v>
      </c>
      <c r="D1059" s="101" t="s">
        <v>6923</v>
      </c>
      <c r="E1059" s="103">
        <v>48.63</v>
      </c>
      <c r="F1059" s="101" t="s">
        <v>2538</v>
      </c>
      <c r="G1059" s="101" t="s">
        <v>2539</v>
      </c>
      <c r="H1059" s="101" t="s">
        <v>6390</v>
      </c>
      <c r="I1059" s="101" t="s">
        <v>6391</v>
      </c>
      <c r="J1059" s="128">
        <v>478810</v>
      </c>
      <c r="K1059" s="101" t="s">
        <v>6333</v>
      </c>
      <c r="L1059" s="102">
        <v>43166</v>
      </c>
      <c r="M1059" s="102">
        <v>44445</v>
      </c>
      <c r="N1059" s="101" t="s">
        <v>6332</v>
      </c>
      <c r="O1059" s="101" t="s">
        <v>348</v>
      </c>
    </row>
    <row r="1060" spans="1:15" s="97" customFormat="1" x14ac:dyDescent="0.25">
      <c r="A1060" s="97" t="s">
        <v>344</v>
      </c>
      <c r="B1060" s="104" t="str">
        <f t="shared" si="16"/>
        <v>P047117103493</v>
      </c>
      <c r="C1060" s="101" t="s">
        <v>6922</v>
      </c>
      <c r="D1060" s="101" t="s">
        <v>6923</v>
      </c>
      <c r="E1060" s="103">
        <v>45.07</v>
      </c>
      <c r="F1060" s="101" t="s">
        <v>6413</v>
      </c>
      <c r="G1060" s="101" t="s">
        <v>6414</v>
      </c>
      <c r="H1060" s="101" t="s">
        <v>6415</v>
      </c>
      <c r="I1060" s="101" t="s">
        <v>6416</v>
      </c>
      <c r="J1060" s="128">
        <v>472400</v>
      </c>
      <c r="K1060" s="101" t="s">
        <v>6333</v>
      </c>
      <c r="L1060" s="102">
        <v>43466</v>
      </c>
      <c r="M1060" s="102">
        <v>44377</v>
      </c>
      <c r="N1060" s="101" t="s">
        <v>6332</v>
      </c>
      <c r="O1060" s="101" t="s">
        <v>348</v>
      </c>
    </row>
    <row r="1061" spans="1:15" s="97" customFormat="1" x14ac:dyDescent="0.25">
      <c r="A1061" s="97" t="s">
        <v>344</v>
      </c>
      <c r="B1061" s="104" t="str">
        <f t="shared" si="16"/>
        <v>P047117103767</v>
      </c>
      <c r="C1061" s="101" t="s">
        <v>6922</v>
      </c>
      <c r="D1061" s="101" t="s">
        <v>6923</v>
      </c>
      <c r="E1061" s="103">
        <v>46.68</v>
      </c>
      <c r="F1061" s="101" t="s">
        <v>3236</v>
      </c>
      <c r="G1061" s="101" t="s">
        <v>3237</v>
      </c>
      <c r="H1061" s="101" t="s">
        <v>6374</v>
      </c>
      <c r="I1061" s="101" t="s">
        <v>6375</v>
      </c>
      <c r="J1061" s="128">
        <v>478810</v>
      </c>
      <c r="K1061" s="101" t="s">
        <v>6333</v>
      </c>
      <c r="L1061" s="102">
        <v>43248</v>
      </c>
      <c r="M1061" s="102">
        <v>44445</v>
      </c>
      <c r="N1061" s="101" t="s">
        <v>6332</v>
      </c>
      <c r="O1061" s="101" t="s">
        <v>348</v>
      </c>
    </row>
    <row r="1062" spans="1:15" s="97" customFormat="1" x14ac:dyDescent="0.25">
      <c r="A1062" s="97" t="s">
        <v>344</v>
      </c>
      <c r="B1062" s="104" t="str">
        <f t="shared" si="16"/>
        <v>P047117104759</v>
      </c>
      <c r="C1062" s="101" t="s">
        <v>6922</v>
      </c>
      <c r="D1062" s="101" t="s">
        <v>6923</v>
      </c>
      <c r="E1062" s="103">
        <v>61.21</v>
      </c>
      <c r="F1062" s="101" t="s">
        <v>3954</v>
      </c>
      <c r="G1062" s="101" t="s">
        <v>3955</v>
      </c>
      <c r="H1062" s="101" t="s">
        <v>6386</v>
      </c>
      <c r="I1062" s="101" t="s">
        <v>6387</v>
      </c>
      <c r="J1062" s="128">
        <v>478810</v>
      </c>
      <c r="K1062" s="101" t="s">
        <v>6333</v>
      </c>
      <c r="L1062" s="102">
        <v>43166</v>
      </c>
      <c r="M1062" s="102">
        <v>44445</v>
      </c>
      <c r="N1062" s="101" t="s">
        <v>6332</v>
      </c>
      <c r="O1062" s="101" t="s">
        <v>348</v>
      </c>
    </row>
    <row r="1063" spans="1:15" s="97" customFormat="1" x14ac:dyDescent="0.25">
      <c r="A1063" s="97" t="s">
        <v>344</v>
      </c>
      <c r="B1063" s="104" t="str">
        <f t="shared" si="16"/>
        <v>P047117105363</v>
      </c>
      <c r="C1063" s="101" t="s">
        <v>6922</v>
      </c>
      <c r="D1063" s="101" t="s">
        <v>6923</v>
      </c>
      <c r="E1063" s="103">
        <v>30.59</v>
      </c>
      <c r="F1063" s="101" t="s">
        <v>4212</v>
      </c>
      <c r="G1063" s="101" t="s">
        <v>4213</v>
      </c>
      <c r="H1063" s="101" t="s">
        <v>6810</v>
      </c>
      <c r="I1063" s="101" t="s">
        <v>6811</v>
      </c>
      <c r="J1063" s="128">
        <v>478810</v>
      </c>
      <c r="K1063" s="101" t="s">
        <v>6333</v>
      </c>
      <c r="L1063" s="102">
        <v>43166</v>
      </c>
      <c r="M1063" s="102">
        <v>44445</v>
      </c>
      <c r="N1063" s="101" t="s">
        <v>6333</v>
      </c>
      <c r="O1063" s="101" t="s">
        <v>348</v>
      </c>
    </row>
    <row r="1064" spans="1:15" s="97" customFormat="1" x14ac:dyDescent="0.25">
      <c r="A1064" s="97" t="s">
        <v>344</v>
      </c>
      <c r="B1064" s="104" t="str">
        <f t="shared" si="16"/>
        <v>P047117106440</v>
      </c>
      <c r="C1064" s="101" t="s">
        <v>6922</v>
      </c>
      <c r="D1064" s="101" t="s">
        <v>6923</v>
      </c>
      <c r="E1064" s="103">
        <v>46.01</v>
      </c>
      <c r="F1064" s="101" t="s">
        <v>4800</v>
      </c>
      <c r="G1064" s="101" t="s">
        <v>4801</v>
      </c>
      <c r="H1064" s="101" t="s">
        <v>6374</v>
      </c>
      <c r="I1064" s="101" t="s">
        <v>6375</v>
      </c>
      <c r="J1064" s="128">
        <v>478810</v>
      </c>
      <c r="K1064" s="101" t="s">
        <v>6333</v>
      </c>
      <c r="L1064" s="102">
        <v>43166</v>
      </c>
      <c r="M1064" s="102">
        <v>44445</v>
      </c>
      <c r="N1064" s="101" t="s">
        <v>6332</v>
      </c>
      <c r="O1064" s="101" t="s">
        <v>348</v>
      </c>
    </row>
    <row r="1065" spans="1:15" s="97" customFormat="1" x14ac:dyDescent="0.25">
      <c r="A1065" s="97" t="s">
        <v>344</v>
      </c>
      <c r="B1065" s="104" t="str">
        <f t="shared" si="16"/>
        <v>P047117106498</v>
      </c>
      <c r="C1065" s="101" t="s">
        <v>6922</v>
      </c>
      <c r="D1065" s="101" t="s">
        <v>6923</v>
      </c>
      <c r="E1065" s="103">
        <v>44.05</v>
      </c>
      <c r="F1065" s="101" t="s">
        <v>4836</v>
      </c>
      <c r="G1065" s="101" t="s">
        <v>4837</v>
      </c>
      <c r="H1065" s="101" t="s">
        <v>6374</v>
      </c>
      <c r="I1065" s="101" t="s">
        <v>6375</v>
      </c>
      <c r="J1065" s="128">
        <v>478810</v>
      </c>
      <c r="K1065" s="101" t="s">
        <v>6333</v>
      </c>
      <c r="L1065" s="102">
        <v>43344</v>
      </c>
      <c r="M1065" s="102">
        <v>44445</v>
      </c>
      <c r="N1065" s="101" t="s">
        <v>6332</v>
      </c>
      <c r="O1065" s="101" t="s">
        <v>348</v>
      </c>
    </row>
    <row r="1066" spans="1:15" s="97" customFormat="1" x14ac:dyDescent="0.25">
      <c r="A1066" s="97" t="s">
        <v>344</v>
      </c>
      <c r="B1066" s="104" t="str">
        <f t="shared" si="16"/>
        <v>P047117106633</v>
      </c>
      <c r="C1066" s="101" t="s">
        <v>6922</v>
      </c>
      <c r="D1066" s="101" t="s">
        <v>6923</v>
      </c>
      <c r="E1066" s="103">
        <v>41.6</v>
      </c>
      <c r="F1066" s="101" t="s">
        <v>4934</v>
      </c>
      <c r="G1066" s="101" t="s">
        <v>4935</v>
      </c>
      <c r="H1066" s="101" t="s">
        <v>6421</v>
      </c>
      <c r="I1066" s="101" t="s">
        <v>6422</v>
      </c>
      <c r="J1066" s="128">
        <v>478810</v>
      </c>
      <c r="K1066" s="101" t="s">
        <v>6333</v>
      </c>
      <c r="L1066" s="102">
        <v>43647</v>
      </c>
      <c r="M1066" s="102">
        <v>44445</v>
      </c>
      <c r="N1066" s="101" t="s">
        <v>6332</v>
      </c>
      <c r="O1066" s="101" t="s">
        <v>348</v>
      </c>
    </row>
    <row r="1067" spans="1:15" s="97" customFormat="1" x14ac:dyDescent="0.25">
      <c r="A1067" s="97" t="s">
        <v>344</v>
      </c>
      <c r="B1067" s="104" t="str">
        <f t="shared" si="16"/>
        <v>P047117107021</v>
      </c>
      <c r="C1067" s="101" t="s">
        <v>6922</v>
      </c>
      <c r="D1067" s="101" t="s">
        <v>6923</v>
      </c>
      <c r="E1067" s="103">
        <v>29.6</v>
      </c>
      <c r="F1067" s="101" t="s">
        <v>5124</v>
      </c>
      <c r="G1067" s="101" t="s">
        <v>5125</v>
      </c>
      <c r="H1067" s="101" t="s">
        <v>6812</v>
      </c>
      <c r="I1067" s="101" t="s">
        <v>6813</v>
      </c>
      <c r="J1067" s="128">
        <v>478810</v>
      </c>
      <c r="K1067" s="101" t="s">
        <v>6333</v>
      </c>
      <c r="L1067" s="102">
        <v>43166</v>
      </c>
      <c r="M1067" s="102">
        <v>44445</v>
      </c>
      <c r="N1067" s="101" t="s">
        <v>6333</v>
      </c>
      <c r="O1067" s="101" t="s">
        <v>348</v>
      </c>
    </row>
    <row r="1068" spans="1:15" s="97" customFormat="1" x14ac:dyDescent="0.25">
      <c r="A1068" s="97" t="s">
        <v>344</v>
      </c>
      <c r="B1068" s="104" t="str">
        <f t="shared" si="16"/>
        <v>P047117107367</v>
      </c>
      <c r="C1068" s="101" t="s">
        <v>6922</v>
      </c>
      <c r="D1068" s="101" t="s">
        <v>6923</v>
      </c>
      <c r="E1068" s="103">
        <v>4.5999999999999996</v>
      </c>
      <c r="F1068" s="101" t="s">
        <v>6924</v>
      </c>
      <c r="G1068" s="101" t="s">
        <v>6925</v>
      </c>
      <c r="H1068" s="101" t="s">
        <v>6850</v>
      </c>
      <c r="I1068" s="101" t="s">
        <v>6851</v>
      </c>
      <c r="J1068" s="128">
        <v>478810</v>
      </c>
      <c r="K1068" s="101" t="s">
        <v>6333</v>
      </c>
      <c r="L1068" s="102">
        <v>43466</v>
      </c>
      <c r="M1068" s="102">
        <v>43506</v>
      </c>
      <c r="N1068" s="101" t="s">
        <v>6333</v>
      </c>
      <c r="O1068" s="101" t="s">
        <v>348</v>
      </c>
    </row>
    <row r="1069" spans="1:15" s="97" customFormat="1" x14ac:dyDescent="0.25">
      <c r="A1069" s="97" t="s">
        <v>344</v>
      </c>
      <c r="B1069" s="104" t="str">
        <f t="shared" si="16"/>
        <v>P047117107414</v>
      </c>
      <c r="C1069" s="101" t="s">
        <v>6922</v>
      </c>
      <c r="D1069" s="101" t="s">
        <v>6923</v>
      </c>
      <c r="E1069" s="103">
        <v>4.59</v>
      </c>
      <c r="F1069" s="101" t="s">
        <v>6882</v>
      </c>
      <c r="G1069" s="101" t="s">
        <v>5563</v>
      </c>
      <c r="H1069" s="101" t="s">
        <v>6850</v>
      </c>
      <c r="I1069" s="101" t="s">
        <v>6851</v>
      </c>
      <c r="J1069" s="128">
        <v>478810</v>
      </c>
      <c r="K1069" s="101" t="s">
        <v>6333</v>
      </c>
      <c r="L1069" s="102">
        <v>43466</v>
      </c>
      <c r="M1069" s="102">
        <v>43478</v>
      </c>
      <c r="N1069" s="101" t="s">
        <v>6333</v>
      </c>
      <c r="O1069" s="101" t="s">
        <v>348</v>
      </c>
    </row>
    <row r="1070" spans="1:15" s="97" customFormat="1" x14ac:dyDescent="0.25">
      <c r="A1070" s="97" t="s">
        <v>344</v>
      </c>
      <c r="B1070" s="104" t="str">
        <f t="shared" si="16"/>
        <v>P047117107547</v>
      </c>
      <c r="C1070" s="101" t="s">
        <v>6922</v>
      </c>
      <c r="D1070" s="101" t="s">
        <v>6923</v>
      </c>
      <c r="E1070" s="103">
        <v>36.03</v>
      </c>
      <c r="F1070" s="101" t="s">
        <v>5562</v>
      </c>
      <c r="G1070" s="101" t="s">
        <v>5563</v>
      </c>
      <c r="H1070" s="101" t="s">
        <v>6829</v>
      </c>
      <c r="I1070" s="101" t="s">
        <v>6830</v>
      </c>
      <c r="J1070" s="128">
        <v>478810</v>
      </c>
      <c r="K1070" s="101" t="s">
        <v>6333</v>
      </c>
      <c r="L1070" s="102">
        <v>43479</v>
      </c>
      <c r="M1070" s="102">
        <v>44445</v>
      </c>
      <c r="N1070" s="101" t="s">
        <v>6333</v>
      </c>
      <c r="O1070" s="101" t="s">
        <v>348</v>
      </c>
    </row>
    <row r="1071" spans="1:15" s="97" customFormat="1" x14ac:dyDescent="0.25">
      <c r="A1071" s="97" t="s">
        <v>344</v>
      </c>
      <c r="B1071" s="104" t="str">
        <f t="shared" si="16"/>
        <v>P047117107620</v>
      </c>
      <c r="C1071" s="101" t="s">
        <v>6922</v>
      </c>
      <c r="D1071" s="101" t="s">
        <v>6923</v>
      </c>
      <c r="E1071" s="103">
        <v>29.4</v>
      </c>
      <c r="F1071" s="101" t="s">
        <v>5624</v>
      </c>
      <c r="G1071" s="101" t="s">
        <v>5625</v>
      </c>
      <c r="H1071" s="101" t="s">
        <v>6883</v>
      </c>
      <c r="I1071" s="101" t="s">
        <v>6884</v>
      </c>
      <c r="J1071" s="128">
        <v>478910</v>
      </c>
      <c r="K1071" s="101" t="s">
        <v>6333</v>
      </c>
      <c r="L1071" s="102">
        <v>43619</v>
      </c>
      <c r="M1071" s="102">
        <v>44445</v>
      </c>
      <c r="N1071" s="101" t="s">
        <v>6333</v>
      </c>
      <c r="O1071" s="101" t="s">
        <v>348</v>
      </c>
    </row>
    <row r="1072" spans="1:15" s="97" customFormat="1" x14ac:dyDescent="0.25">
      <c r="A1072" s="97" t="s">
        <v>344</v>
      </c>
      <c r="B1072" s="104" t="str">
        <f t="shared" si="16"/>
        <v>P047117107639</v>
      </c>
      <c r="C1072" s="101" t="s">
        <v>6922</v>
      </c>
      <c r="D1072" s="101" t="s">
        <v>6923</v>
      </c>
      <c r="E1072" s="103">
        <v>4.5999999999999996</v>
      </c>
      <c r="F1072" s="101" t="s">
        <v>6926</v>
      </c>
      <c r="G1072" s="101" t="s">
        <v>6927</v>
      </c>
      <c r="H1072" s="101" t="s">
        <v>6850</v>
      </c>
      <c r="I1072" s="101" t="s">
        <v>6851</v>
      </c>
      <c r="J1072" s="128">
        <v>478810</v>
      </c>
      <c r="K1072" s="101" t="s">
        <v>6333</v>
      </c>
      <c r="L1072" s="102">
        <v>43500</v>
      </c>
      <c r="M1072" s="102">
        <v>43653</v>
      </c>
      <c r="N1072" s="101" t="s">
        <v>6333</v>
      </c>
      <c r="O1072" s="101" t="s">
        <v>348</v>
      </c>
    </row>
    <row r="1073" spans="1:15" s="97" customFormat="1" x14ac:dyDescent="0.25">
      <c r="A1073" s="97" t="s">
        <v>344</v>
      </c>
      <c r="B1073" s="104" t="str">
        <f t="shared" si="16"/>
        <v>P047117107651</v>
      </c>
      <c r="C1073" s="101" t="s">
        <v>6922</v>
      </c>
      <c r="D1073" s="101" t="s">
        <v>6923</v>
      </c>
      <c r="E1073" s="103">
        <v>4.5999999999999996</v>
      </c>
      <c r="F1073" s="101" t="s">
        <v>6928</v>
      </c>
      <c r="G1073" s="101" t="s">
        <v>6929</v>
      </c>
      <c r="H1073" s="101" t="s">
        <v>6850</v>
      </c>
      <c r="I1073" s="101" t="s">
        <v>6851</v>
      </c>
      <c r="J1073" s="128">
        <v>478810</v>
      </c>
      <c r="K1073" s="101" t="s">
        <v>6333</v>
      </c>
      <c r="L1073" s="102">
        <v>43493</v>
      </c>
      <c r="M1073" s="102">
        <v>43646</v>
      </c>
      <c r="N1073" s="101" t="s">
        <v>6333</v>
      </c>
      <c r="O1073" s="101" t="s">
        <v>348</v>
      </c>
    </row>
    <row r="1074" spans="1:15" s="97" customFormat="1" x14ac:dyDescent="0.25">
      <c r="A1074" s="97" t="s">
        <v>344</v>
      </c>
      <c r="B1074" s="104" t="str">
        <f t="shared" si="16"/>
        <v>P047117107763</v>
      </c>
      <c r="C1074" s="101" t="s">
        <v>6922</v>
      </c>
      <c r="D1074" s="101" t="s">
        <v>6923</v>
      </c>
      <c r="E1074" s="103">
        <v>35.729999999999997</v>
      </c>
      <c r="F1074" s="101" t="s">
        <v>5768</v>
      </c>
      <c r="G1074" s="101" t="s">
        <v>5769</v>
      </c>
      <c r="H1074" s="101" t="s">
        <v>6818</v>
      </c>
      <c r="I1074" s="101" t="s">
        <v>6819</v>
      </c>
      <c r="J1074" s="128">
        <v>478810</v>
      </c>
      <c r="K1074" s="101" t="s">
        <v>6333</v>
      </c>
      <c r="L1074" s="102">
        <v>43647</v>
      </c>
      <c r="M1074" s="102">
        <v>43830</v>
      </c>
      <c r="N1074" s="101" t="s">
        <v>6333</v>
      </c>
      <c r="O1074" s="101" t="s">
        <v>348</v>
      </c>
    </row>
    <row r="1075" spans="1:15" s="97" customFormat="1" x14ac:dyDescent="0.25">
      <c r="A1075" s="97" t="s">
        <v>344</v>
      </c>
      <c r="B1075" s="104" t="str">
        <f t="shared" si="16"/>
        <v>P047117400010414</v>
      </c>
      <c r="C1075" s="101" t="s">
        <v>6922</v>
      </c>
      <c r="D1075" s="101" t="s">
        <v>6923</v>
      </c>
      <c r="E1075" s="103">
        <v>0.01</v>
      </c>
      <c r="F1075" s="101" t="s">
        <v>6105</v>
      </c>
      <c r="G1075" s="101" t="s">
        <v>5769</v>
      </c>
      <c r="H1075" s="101" t="s">
        <v>6590</v>
      </c>
      <c r="I1075" s="101" t="s">
        <v>6591</v>
      </c>
      <c r="J1075" s="128">
        <v>478810</v>
      </c>
      <c r="K1075" s="101" t="s">
        <v>6333</v>
      </c>
      <c r="L1075" s="102">
        <v>43208</v>
      </c>
      <c r="M1075" s="102">
        <v>43646</v>
      </c>
      <c r="N1075" s="101" t="s">
        <v>6333</v>
      </c>
      <c r="O1075" s="101" t="s">
        <v>348</v>
      </c>
    </row>
    <row r="1076" spans="1:15" s="97" customFormat="1" x14ac:dyDescent="0.25">
      <c r="A1076" s="97" t="s">
        <v>344</v>
      </c>
      <c r="B1076" s="104" t="str">
        <f t="shared" si="16"/>
        <v>P047118103345</v>
      </c>
      <c r="C1076" s="101" t="s">
        <v>375</v>
      </c>
      <c r="D1076" s="101" t="s">
        <v>6930</v>
      </c>
      <c r="E1076" s="103">
        <v>54.37</v>
      </c>
      <c r="F1076" s="101" t="s">
        <v>2898</v>
      </c>
      <c r="G1076" s="101" t="s">
        <v>2899</v>
      </c>
      <c r="H1076" s="101" t="s">
        <v>6417</v>
      </c>
      <c r="I1076" s="101" t="s">
        <v>6418</v>
      </c>
      <c r="J1076" s="128">
        <v>478810</v>
      </c>
      <c r="K1076" s="101" t="s">
        <v>6333</v>
      </c>
      <c r="L1076" s="102">
        <v>43160</v>
      </c>
      <c r="M1076" s="102">
        <v>43646</v>
      </c>
      <c r="N1076" s="101" t="s">
        <v>6332</v>
      </c>
      <c r="O1076" s="101" t="s">
        <v>6358</v>
      </c>
    </row>
    <row r="1077" spans="1:15" s="97" customFormat="1" x14ac:dyDescent="0.25">
      <c r="A1077" s="97" t="s">
        <v>344</v>
      </c>
      <c r="B1077" s="104" t="str">
        <f t="shared" si="16"/>
        <v>P047118106440</v>
      </c>
      <c r="C1077" s="101" t="s">
        <v>375</v>
      </c>
      <c r="D1077" s="101" t="s">
        <v>6930</v>
      </c>
      <c r="E1077" s="103">
        <v>46.01</v>
      </c>
      <c r="F1077" s="101" t="s">
        <v>4800</v>
      </c>
      <c r="G1077" s="101" t="s">
        <v>4801</v>
      </c>
      <c r="H1077" s="101" t="s">
        <v>6374</v>
      </c>
      <c r="I1077" s="101" t="s">
        <v>6375</v>
      </c>
      <c r="J1077" s="128">
        <v>478810</v>
      </c>
      <c r="K1077" s="101" t="s">
        <v>6333</v>
      </c>
      <c r="L1077" s="102">
        <v>43160</v>
      </c>
      <c r="M1077" s="102">
        <v>43646</v>
      </c>
      <c r="N1077" s="101" t="s">
        <v>6332</v>
      </c>
      <c r="O1077" s="101" t="s">
        <v>6358</v>
      </c>
    </row>
    <row r="1078" spans="1:15" s="97" customFormat="1" x14ac:dyDescent="0.25">
      <c r="A1078" s="97" t="s">
        <v>344</v>
      </c>
      <c r="B1078" s="104" t="str">
        <f t="shared" si="16"/>
        <v>P047118107407</v>
      </c>
      <c r="C1078" s="101" t="s">
        <v>375</v>
      </c>
      <c r="D1078" s="101" t="s">
        <v>6930</v>
      </c>
      <c r="E1078" s="103">
        <v>4.62</v>
      </c>
      <c r="F1078" s="101" t="s">
        <v>6931</v>
      </c>
      <c r="G1078" s="101" t="s">
        <v>6932</v>
      </c>
      <c r="H1078" s="101" t="s">
        <v>6850</v>
      </c>
      <c r="I1078" s="101" t="s">
        <v>6851</v>
      </c>
      <c r="J1078" s="128">
        <v>478810</v>
      </c>
      <c r="K1078" s="101" t="s">
        <v>6333</v>
      </c>
      <c r="L1078" s="102">
        <v>43466</v>
      </c>
      <c r="M1078" s="102">
        <v>43499</v>
      </c>
      <c r="N1078" s="101" t="s">
        <v>6333</v>
      </c>
      <c r="O1078" s="101" t="s">
        <v>6358</v>
      </c>
    </row>
    <row r="1079" spans="1:15" s="97" customFormat="1" x14ac:dyDescent="0.25">
      <c r="A1079" s="97" t="s">
        <v>344</v>
      </c>
      <c r="B1079" s="104" t="str">
        <f t="shared" si="16"/>
        <v>P047118107413</v>
      </c>
      <c r="C1079" s="101" t="s">
        <v>375</v>
      </c>
      <c r="D1079" s="101" t="s">
        <v>6930</v>
      </c>
      <c r="E1079" s="103">
        <v>4.5999999999999996</v>
      </c>
      <c r="F1079" s="101" t="s">
        <v>6908</v>
      </c>
      <c r="G1079" s="101" t="s">
        <v>6909</v>
      </c>
      <c r="H1079" s="101" t="s">
        <v>6850</v>
      </c>
      <c r="I1079" s="101" t="s">
        <v>6851</v>
      </c>
      <c r="J1079" s="128">
        <v>478810</v>
      </c>
      <c r="K1079" s="101" t="s">
        <v>6333</v>
      </c>
      <c r="L1079" s="102">
        <v>43466</v>
      </c>
      <c r="M1079" s="102">
        <v>43646</v>
      </c>
      <c r="N1079" s="101" t="s">
        <v>6333</v>
      </c>
      <c r="O1079" s="101" t="s">
        <v>6358</v>
      </c>
    </row>
    <row r="1080" spans="1:15" s="97" customFormat="1" x14ac:dyDescent="0.25">
      <c r="A1080" s="97" t="s">
        <v>344</v>
      </c>
      <c r="B1080" s="104" t="str">
        <f t="shared" si="16"/>
        <v>P047118107414</v>
      </c>
      <c r="C1080" s="101" t="s">
        <v>375</v>
      </c>
      <c r="D1080" s="101" t="s">
        <v>6930</v>
      </c>
      <c r="E1080" s="103">
        <v>4.59</v>
      </c>
      <c r="F1080" s="101" t="s">
        <v>6882</v>
      </c>
      <c r="G1080" s="101" t="s">
        <v>5563</v>
      </c>
      <c r="H1080" s="101" t="s">
        <v>6850</v>
      </c>
      <c r="I1080" s="101" t="s">
        <v>6851</v>
      </c>
      <c r="J1080" s="128">
        <v>478810</v>
      </c>
      <c r="K1080" s="101" t="s">
        <v>6333</v>
      </c>
      <c r="L1080" s="102">
        <v>43466</v>
      </c>
      <c r="M1080" s="102">
        <v>43478</v>
      </c>
      <c r="N1080" s="101" t="s">
        <v>6333</v>
      </c>
      <c r="O1080" s="101" t="s">
        <v>6358</v>
      </c>
    </row>
    <row r="1081" spans="1:15" s="97" customFormat="1" x14ac:dyDescent="0.25">
      <c r="A1081" s="97" t="s">
        <v>344</v>
      </c>
      <c r="B1081" s="104" t="str">
        <f t="shared" si="16"/>
        <v>P047118107547</v>
      </c>
      <c r="C1081" s="101" t="s">
        <v>375</v>
      </c>
      <c r="D1081" s="101" t="s">
        <v>6930</v>
      </c>
      <c r="E1081" s="103">
        <v>36.03</v>
      </c>
      <c r="F1081" s="101" t="s">
        <v>5562</v>
      </c>
      <c r="G1081" s="101" t="s">
        <v>5563</v>
      </c>
      <c r="H1081" s="101" t="s">
        <v>6829</v>
      </c>
      <c r="I1081" s="101" t="s">
        <v>6830</v>
      </c>
      <c r="J1081" s="128">
        <v>478810</v>
      </c>
      <c r="K1081" s="101" t="s">
        <v>6333</v>
      </c>
      <c r="L1081" s="102">
        <v>43479</v>
      </c>
      <c r="M1081" s="102">
        <v>43646</v>
      </c>
      <c r="N1081" s="101" t="s">
        <v>6333</v>
      </c>
      <c r="O1081" s="101" t="s">
        <v>6358</v>
      </c>
    </row>
    <row r="1082" spans="1:15" s="97" customFormat="1" x14ac:dyDescent="0.25">
      <c r="A1082" s="97" t="s">
        <v>344</v>
      </c>
      <c r="B1082" s="104" t="str">
        <f t="shared" si="16"/>
        <v>P047118107650</v>
      </c>
      <c r="C1082" s="101" t="s">
        <v>375</v>
      </c>
      <c r="D1082" s="101" t="s">
        <v>6930</v>
      </c>
      <c r="E1082" s="103">
        <v>4.5999999999999996</v>
      </c>
      <c r="F1082" s="101" t="s">
        <v>6933</v>
      </c>
      <c r="G1082" s="101" t="s">
        <v>6934</v>
      </c>
      <c r="H1082" s="101" t="s">
        <v>6850</v>
      </c>
      <c r="I1082" s="101" t="s">
        <v>6851</v>
      </c>
      <c r="J1082" s="128">
        <v>478810</v>
      </c>
      <c r="K1082" s="101" t="s">
        <v>6333</v>
      </c>
      <c r="L1082" s="102">
        <v>43493</v>
      </c>
      <c r="M1082" s="102">
        <v>43646</v>
      </c>
      <c r="N1082" s="101" t="s">
        <v>6333</v>
      </c>
      <c r="O1082" s="101" t="s">
        <v>6358</v>
      </c>
    </row>
    <row r="1083" spans="1:15" s="97" customFormat="1" x14ac:dyDescent="0.25">
      <c r="A1083" s="97" t="s">
        <v>344</v>
      </c>
      <c r="B1083" s="104" t="str">
        <f t="shared" si="16"/>
        <v>P047119103345</v>
      </c>
      <c r="C1083" s="101" t="s">
        <v>376</v>
      </c>
      <c r="D1083" s="101" t="s">
        <v>6935</v>
      </c>
      <c r="E1083" s="103">
        <v>54.37</v>
      </c>
      <c r="F1083" s="101" t="s">
        <v>2898</v>
      </c>
      <c r="G1083" s="101" t="s">
        <v>2899</v>
      </c>
      <c r="H1083" s="101" t="s">
        <v>6417</v>
      </c>
      <c r="I1083" s="101" t="s">
        <v>6418</v>
      </c>
      <c r="J1083" s="128">
        <v>478810</v>
      </c>
      <c r="K1083" s="101" t="s">
        <v>6333</v>
      </c>
      <c r="L1083" s="102">
        <v>43191</v>
      </c>
      <c r="M1083" s="102">
        <v>43737</v>
      </c>
      <c r="N1083" s="101" t="s">
        <v>6332</v>
      </c>
      <c r="O1083" s="101" t="s">
        <v>6358</v>
      </c>
    </row>
    <row r="1084" spans="1:15" s="97" customFormat="1" x14ac:dyDescent="0.25">
      <c r="A1084" s="97" t="s">
        <v>344</v>
      </c>
      <c r="B1084" s="104" t="str">
        <f t="shared" si="16"/>
        <v>P047119106440</v>
      </c>
      <c r="C1084" s="101" t="s">
        <v>376</v>
      </c>
      <c r="D1084" s="101" t="s">
        <v>6935</v>
      </c>
      <c r="E1084" s="103">
        <v>46.01</v>
      </c>
      <c r="F1084" s="101" t="s">
        <v>4800</v>
      </c>
      <c r="G1084" s="101" t="s">
        <v>4801</v>
      </c>
      <c r="H1084" s="101" t="s">
        <v>6374</v>
      </c>
      <c r="I1084" s="101" t="s">
        <v>6375</v>
      </c>
      <c r="J1084" s="128">
        <v>478810</v>
      </c>
      <c r="K1084" s="101" t="s">
        <v>6333</v>
      </c>
      <c r="L1084" s="102">
        <v>43191</v>
      </c>
      <c r="M1084" s="102">
        <v>43737</v>
      </c>
      <c r="N1084" s="101" t="s">
        <v>6332</v>
      </c>
      <c r="O1084" s="101" t="s">
        <v>6358</v>
      </c>
    </row>
    <row r="1085" spans="1:15" s="97" customFormat="1" x14ac:dyDescent="0.25">
      <c r="A1085" s="97" t="s">
        <v>344</v>
      </c>
      <c r="B1085" s="104" t="str">
        <f t="shared" si="16"/>
        <v>P047119107413</v>
      </c>
      <c r="C1085" s="101" t="s">
        <v>376</v>
      </c>
      <c r="D1085" s="101" t="s">
        <v>6935</v>
      </c>
      <c r="E1085" s="103">
        <v>4.5999999999999996</v>
      </c>
      <c r="F1085" s="101" t="s">
        <v>6908</v>
      </c>
      <c r="G1085" s="101" t="s">
        <v>6909</v>
      </c>
      <c r="H1085" s="101" t="s">
        <v>6850</v>
      </c>
      <c r="I1085" s="101" t="s">
        <v>6851</v>
      </c>
      <c r="J1085" s="128">
        <v>478810</v>
      </c>
      <c r="K1085" s="101" t="s">
        <v>6333</v>
      </c>
      <c r="L1085" s="102">
        <v>43493</v>
      </c>
      <c r="M1085" s="102">
        <v>43646</v>
      </c>
      <c r="N1085" s="101" t="s">
        <v>6333</v>
      </c>
      <c r="O1085" s="101" t="s">
        <v>6358</v>
      </c>
    </row>
    <row r="1086" spans="1:15" s="97" customFormat="1" x14ac:dyDescent="0.25">
      <c r="A1086" s="97" t="s">
        <v>344</v>
      </c>
      <c r="B1086" s="104" t="str">
        <f t="shared" si="16"/>
        <v>P047119107547</v>
      </c>
      <c r="C1086" s="101" t="s">
        <v>376</v>
      </c>
      <c r="D1086" s="101" t="s">
        <v>6935</v>
      </c>
      <c r="E1086" s="103">
        <v>36.03</v>
      </c>
      <c r="F1086" s="101" t="s">
        <v>5562</v>
      </c>
      <c r="G1086" s="101" t="s">
        <v>5563</v>
      </c>
      <c r="H1086" s="101" t="s">
        <v>6829</v>
      </c>
      <c r="I1086" s="101" t="s">
        <v>6830</v>
      </c>
      <c r="J1086" s="128">
        <v>478810</v>
      </c>
      <c r="K1086" s="101" t="s">
        <v>6333</v>
      </c>
      <c r="L1086" s="102">
        <v>43479</v>
      </c>
      <c r="M1086" s="102">
        <v>43737</v>
      </c>
      <c r="N1086" s="101" t="s">
        <v>6333</v>
      </c>
      <c r="O1086" s="101" t="s">
        <v>6358</v>
      </c>
    </row>
    <row r="1087" spans="1:15" s="97" customFormat="1" x14ac:dyDescent="0.25">
      <c r="A1087" s="97" t="s">
        <v>344</v>
      </c>
      <c r="B1087" s="104" t="str">
        <f t="shared" si="16"/>
        <v>P047120104450</v>
      </c>
      <c r="C1087" s="101" t="s">
        <v>377</v>
      </c>
      <c r="D1087" s="101" t="s">
        <v>6936</v>
      </c>
      <c r="E1087" s="103">
        <v>28.08</v>
      </c>
      <c r="F1087" s="101" t="s">
        <v>3796</v>
      </c>
      <c r="G1087" s="101" t="s">
        <v>3797</v>
      </c>
      <c r="H1087" s="101" t="s">
        <v>6433</v>
      </c>
      <c r="I1087" s="101" t="s">
        <v>6434</v>
      </c>
      <c r="J1087" s="128">
        <v>478910</v>
      </c>
      <c r="K1087" s="101" t="s">
        <v>6333</v>
      </c>
      <c r="L1087" s="102">
        <v>43191</v>
      </c>
      <c r="M1087" s="102">
        <v>43616</v>
      </c>
      <c r="N1087" s="101" t="s">
        <v>6332</v>
      </c>
      <c r="O1087" s="101" t="s">
        <v>358</v>
      </c>
    </row>
    <row r="1088" spans="1:15" s="97" customFormat="1" x14ac:dyDescent="0.25">
      <c r="A1088" s="97" t="s">
        <v>344</v>
      </c>
      <c r="B1088" s="104" t="str">
        <f t="shared" si="16"/>
        <v>P047120106028</v>
      </c>
      <c r="C1088" s="101" t="s">
        <v>377</v>
      </c>
      <c r="D1088" s="101" t="s">
        <v>6936</v>
      </c>
      <c r="E1088" s="103">
        <v>37.04</v>
      </c>
      <c r="F1088" s="101" t="s">
        <v>6588</v>
      </c>
      <c r="G1088" s="101" t="s">
        <v>6589</v>
      </c>
      <c r="H1088" s="101" t="s">
        <v>6590</v>
      </c>
      <c r="I1088" s="101" t="s">
        <v>6591</v>
      </c>
      <c r="J1088" s="128">
        <v>478910</v>
      </c>
      <c r="K1088" s="101" t="s">
        <v>6333</v>
      </c>
      <c r="L1088" s="102">
        <v>43191</v>
      </c>
      <c r="M1088" s="102">
        <v>43616</v>
      </c>
      <c r="N1088" s="101" t="s">
        <v>6333</v>
      </c>
      <c r="O1088" s="101" t="s">
        <v>358</v>
      </c>
    </row>
    <row r="1089" spans="1:15" s="97" customFormat="1" x14ac:dyDescent="0.25">
      <c r="A1089" s="97" t="s">
        <v>344</v>
      </c>
      <c r="B1089" s="104" t="str">
        <f t="shared" si="16"/>
        <v>P047120106440</v>
      </c>
      <c r="C1089" s="101" t="s">
        <v>377</v>
      </c>
      <c r="D1089" s="101" t="s">
        <v>6936</v>
      </c>
      <c r="E1089" s="103">
        <v>46.01</v>
      </c>
      <c r="F1089" s="101" t="s">
        <v>4800</v>
      </c>
      <c r="G1089" s="101" t="s">
        <v>4801</v>
      </c>
      <c r="H1089" s="101" t="s">
        <v>6374</v>
      </c>
      <c r="I1089" s="101" t="s">
        <v>6375</v>
      </c>
      <c r="J1089" s="128">
        <v>478910</v>
      </c>
      <c r="K1089" s="101" t="s">
        <v>6333</v>
      </c>
      <c r="L1089" s="102">
        <v>43191</v>
      </c>
      <c r="M1089" s="102">
        <v>43616</v>
      </c>
      <c r="N1089" s="101" t="s">
        <v>6332</v>
      </c>
      <c r="O1089" s="101" t="s">
        <v>358</v>
      </c>
    </row>
    <row r="1090" spans="1:15" s="97" customFormat="1" x14ac:dyDescent="0.25">
      <c r="A1090" s="97" t="s">
        <v>344</v>
      </c>
      <c r="B1090" s="104" t="str">
        <f t="shared" si="16"/>
        <v>P047120106498</v>
      </c>
      <c r="C1090" s="101" t="s">
        <v>377</v>
      </c>
      <c r="D1090" s="101" t="s">
        <v>6936</v>
      </c>
      <c r="E1090" s="103">
        <v>44.05</v>
      </c>
      <c r="F1090" s="101" t="s">
        <v>4836</v>
      </c>
      <c r="G1090" s="101" t="s">
        <v>4837</v>
      </c>
      <c r="H1090" s="101" t="s">
        <v>6374</v>
      </c>
      <c r="I1090" s="101" t="s">
        <v>6375</v>
      </c>
      <c r="J1090" s="128">
        <v>478910</v>
      </c>
      <c r="K1090" s="101" t="s">
        <v>6333</v>
      </c>
      <c r="L1090" s="102">
        <v>43191</v>
      </c>
      <c r="M1090" s="102">
        <v>43616</v>
      </c>
      <c r="N1090" s="101" t="s">
        <v>6332</v>
      </c>
      <c r="O1090" s="101" t="s">
        <v>358</v>
      </c>
    </row>
    <row r="1091" spans="1:15" s="97" customFormat="1" x14ac:dyDescent="0.25">
      <c r="A1091" s="97" t="s">
        <v>344</v>
      </c>
      <c r="B1091" s="104" t="str">
        <f t="shared" si="16"/>
        <v>P047120107357</v>
      </c>
      <c r="C1091" s="101" t="s">
        <v>377</v>
      </c>
      <c r="D1091" s="101" t="s">
        <v>6936</v>
      </c>
      <c r="E1091" s="103">
        <v>2.92</v>
      </c>
      <c r="F1091" s="101" t="s">
        <v>6937</v>
      </c>
      <c r="G1091" s="101" t="s">
        <v>6938</v>
      </c>
      <c r="H1091" s="101" t="s">
        <v>6850</v>
      </c>
      <c r="I1091" s="101" t="s">
        <v>6851</v>
      </c>
      <c r="J1091" s="128">
        <v>478910</v>
      </c>
      <c r="K1091" s="101" t="s">
        <v>6333</v>
      </c>
      <c r="L1091" s="102">
        <v>43346</v>
      </c>
      <c r="M1091" s="102">
        <v>43485</v>
      </c>
      <c r="N1091" s="101" t="s">
        <v>6333</v>
      </c>
      <c r="O1091" s="101" t="s">
        <v>358</v>
      </c>
    </row>
    <row r="1092" spans="1:15" s="97" customFormat="1" x14ac:dyDescent="0.25">
      <c r="A1092" s="97" t="s">
        <v>344</v>
      </c>
      <c r="B1092" s="104" t="str">
        <f t="shared" si="16"/>
        <v>P047120107364</v>
      </c>
      <c r="C1092" s="101" t="s">
        <v>377</v>
      </c>
      <c r="D1092" s="101" t="s">
        <v>6936</v>
      </c>
      <c r="E1092" s="103">
        <v>27.18</v>
      </c>
      <c r="F1092" s="101" t="s">
        <v>5422</v>
      </c>
      <c r="G1092" s="101" t="s">
        <v>5423</v>
      </c>
      <c r="H1092" s="101" t="s">
        <v>6651</v>
      </c>
      <c r="I1092" s="101" t="s">
        <v>6652</v>
      </c>
      <c r="J1092" s="128">
        <v>478910</v>
      </c>
      <c r="K1092" s="101" t="s">
        <v>6333</v>
      </c>
      <c r="L1092" s="102">
        <v>43346</v>
      </c>
      <c r="M1092" s="102">
        <v>43616</v>
      </c>
      <c r="N1092" s="101" t="s">
        <v>6333</v>
      </c>
      <c r="O1092" s="101" t="s">
        <v>358</v>
      </c>
    </row>
    <row r="1093" spans="1:15" s="97" customFormat="1" x14ac:dyDescent="0.25">
      <c r="A1093" s="97" t="s">
        <v>344</v>
      </c>
      <c r="B1093" s="104" t="str">
        <f t="shared" si="16"/>
        <v>P047120107376</v>
      </c>
      <c r="C1093" s="101" t="s">
        <v>377</v>
      </c>
      <c r="D1093" s="101" t="s">
        <v>6936</v>
      </c>
      <c r="E1093" s="103">
        <v>2.93</v>
      </c>
      <c r="F1093" s="101" t="s">
        <v>6912</v>
      </c>
      <c r="G1093" s="101" t="s">
        <v>6913</v>
      </c>
      <c r="H1093" s="101" t="s">
        <v>6850</v>
      </c>
      <c r="I1093" s="101" t="s">
        <v>6851</v>
      </c>
      <c r="J1093" s="128">
        <v>478910</v>
      </c>
      <c r="K1093" s="101" t="s">
        <v>6333</v>
      </c>
      <c r="L1093" s="102">
        <v>43346</v>
      </c>
      <c r="M1093" s="102">
        <v>43499</v>
      </c>
      <c r="N1093" s="101" t="s">
        <v>6333</v>
      </c>
      <c r="O1093" s="101" t="s">
        <v>358</v>
      </c>
    </row>
    <row r="1094" spans="1:15" s="97" customFormat="1" x14ac:dyDescent="0.25">
      <c r="A1094" s="97" t="s">
        <v>344</v>
      </c>
      <c r="B1094" s="104" t="str">
        <f t="shared" ref="B1094:B1157" si="17">CONCATENATE(C1094,F1094)</f>
        <v>P047120400006369</v>
      </c>
      <c r="C1094" s="101" t="s">
        <v>377</v>
      </c>
      <c r="D1094" s="101" t="s">
        <v>6936</v>
      </c>
      <c r="E1094" s="103">
        <v>76.37</v>
      </c>
      <c r="F1094" s="101" t="s">
        <v>6087</v>
      </c>
      <c r="G1094" s="101" t="s">
        <v>6088</v>
      </c>
      <c r="H1094" s="101" t="s">
        <v>6590</v>
      </c>
      <c r="I1094" s="101" t="s">
        <v>6591</v>
      </c>
      <c r="J1094" s="128">
        <v>478900</v>
      </c>
      <c r="K1094" s="101" t="s">
        <v>6333</v>
      </c>
      <c r="L1094" s="102">
        <v>43191</v>
      </c>
      <c r="M1094" s="102">
        <v>43616</v>
      </c>
      <c r="N1094" s="101" t="s">
        <v>6333</v>
      </c>
      <c r="O1094" s="101" t="s">
        <v>358</v>
      </c>
    </row>
    <row r="1095" spans="1:15" s="97" customFormat="1" x14ac:dyDescent="0.25">
      <c r="A1095" s="97" t="s">
        <v>344</v>
      </c>
      <c r="B1095" s="104" t="str">
        <f t="shared" si="17"/>
        <v>P047120400010602</v>
      </c>
      <c r="C1095" s="101" t="s">
        <v>377</v>
      </c>
      <c r="D1095" s="101" t="s">
        <v>6936</v>
      </c>
      <c r="E1095" s="103">
        <v>76.8</v>
      </c>
      <c r="F1095" s="101" t="s">
        <v>6109</v>
      </c>
      <c r="G1095" s="101" t="s">
        <v>6110</v>
      </c>
      <c r="H1095" s="101" t="s">
        <v>6590</v>
      </c>
      <c r="I1095" s="101" t="s">
        <v>6591</v>
      </c>
      <c r="J1095" s="128">
        <v>478910</v>
      </c>
      <c r="K1095" s="101" t="s">
        <v>6333</v>
      </c>
      <c r="L1095" s="102">
        <v>43344</v>
      </c>
      <c r="M1095" s="102">
        <v>43616</v>
      </c>
      <c r="N1095" s="101" t="s">
        <v>6333</v>
      </c>
      <c r="O1095" s="101" t="s">
        <v>358</v>
      </c>
    </row>
    <row r="1096" spans="1:15" s="97" customFormat="1" x14ac:dyDescent="0.25">
      <c r="A1096" s="97" t="s">
        <v>344</v>
      </c>
      <c r="B1096" s="104" t="str">
        <f t="shared" si="17"/>
        <v>P047121101406</v>
      </c>
      <c r="C1096" s="101" t="s">
        <v>6939</v>
      </c>
      <c r="D1096" s="101" t="s">
        <v>6940</v>
      </c>
      <c r="E1096" s="103">
        <v>31.4</v>
      </c>
      <c r="F1096" s="101" t="s">
        <v>1314</v>
      </c>
      <c r="G1096" s="101" t="s">
        <v>1315</v>
      </c>
      <c r="H1096" s="101" t="s">
        <v>6433</v>
      </c>
      <c r="I1096" s="101" t="s">
        <v>6434</v>
      </c>
      <c r="J1096" s="128">
        <v>472610</v>
      </c>
      <c r="K1096" s="101" t="s">
        <v>6333</v>
      </c>
      <c r="L1096" s="102">
        <v>43466</v>
      </c>
      <c r="M1096" s="102">
        <v>43590</v>
      </c>
      <c r="N1096" s="101" t="s">
        <v>6332</v>
      </c>
      <c r="O1096" s="101" t="s">
        <v>358</v>
      </c>
    </row>
    <row r="1097" spans="1:15" s="97" customFormat="1" x14ac:dyDescent="0.25">
      <c r="A1097" s="97" t="s">
        <v>344</v>
      </c>
      <c r="B1097" s="104" t="str">
        <f t="shared" si="17"/>
        <v>P047121105946</v>
      </c>
      <c r="C1097" s="101" t="s">
        <v>6939</v>
      </c>
      <c r="D1097" s="101" t="s">
        <v>6940</v>
      </c>
      <c r="E1097" s="103">
        <v>30.63</v>
      </c>
      <c r="F1097" s="101" t="s">
        <v>4534</v>
      </c>
      <c r="G1097" s="101" t="s">
        <v>4535</v>
      </c>
      <c r="H1097" s="101" t="s">
        <v>6433</v>
      </c>
      <c r="I1097" s="101" t="s">
        <v>6434</v>
      </c>
      <c r="J1097" s="128">
        <v>472610</v>
      </c>
      <c r="K1097" s="101" t="s">
        <v>6333</v>
      </c>
      <c r="L1097" s="102">
        <v>43466</v>
      </c>
      <c r="M1097" s="102">
        <v>43590</v>
      </c>
      <c r="N1097" s="101" t="s">
        <v>6332</v>
      </c>
      <c r="O1097" s="101" t="s">
        <v>358</v>
      </c>
    </row>
    <row r="1098" spans="1:15" s="97" customFormat="1" x14ac:dyDescent="0.25">
      <c r="A1098" s="97" t="s">
        <v>344</v>
      </c>
      <c r="B1098" s="104" t="str">
        <f t="shared" si="17"/>
        <v>P047121106309</v>
      </c>
      <c r="C1098" s="101" t="s">
        <v>6939</v>
      </c>
      <c r="D1098" s="101" t="s">
        <v>6940</v>
      </c>
      <c r="E1098" s="103">
        <v>41.49</v>
      </c>
      <c r="F1098" s="101" t="s">
        <v>4754</v>
      </c>
      <c r="G1098" s="101" t="s">
        <v>4755</v>
      </c>
      <c r="H1098" s="101" t="s">
        <v>6802</v>
      </c>
      <c r="I1098" s="101" t="s">
        <v>6803</v>
      </c>
      <c r="J1098" s="128">
        <v>472610</v>
      </c>
      <c r="K1098" s="101" t="s">
        <v>6333</v>
      </c>
      <c r="L1098" s="102">
        <v>43466</v>
      </c>
      <c r="M1098" s="102">
        <v>43590</v>
      </c>
      <c r="N1098" s="101" t="s">
        <v>6333</v>
      </c>
      <c r="O1098" s="101" t="s">
        <v>358</v>
      </c>
    </row>
    <row r="1099" spans="1:15" s="97" customFormat="1" x14ac:dyDescent="0.25">
      <c r="A1099" s="97" t="s">
        <v>344</v>
      </c>
      <c r="B1099" s="104" t="str">
        <f t="shared" si="17"/>
        <v>P047121106440</v>
      </c>
      <c r="C1099" s="101" t="s">
        <v>6939</v>
      </c>
      <c r="D1099" s="101" t="s">
        <v>6940</v>
      </c>
      <c r="E1099" s="103">
        <v>46.01</v>
      </c>
      <c r="F1099" s="101" t="s">
        <v>4800</v>
      </c>
      <c r="G1099" s="101" t="s">
        <v>4801</v>
      </c>
      <c r="H1099" s="101" t="s">
        <v>6374</v>
      </c>
      <c r="I1099" s="101" t="s">
        <v>6375</v>
      </c>
      <c r="J1099" s="128">
        <v>472100</v>
      </c>
      <c r="K1099" s="101" t="s">
        <v>6333</v>
      </c>
      <c r="L1099" s="102">
        <v>43221</v>
      </c>
      <c r="M1099" s="102">
        <v>43590</v>
      </c>
      <c r="N1099" s="101" t="s">
        <v>6332</v>
      </c>
      <c r="O1099" s="101" t="s">
        <v>358</v>
      </c>
    </row>
    <row r="1100" spans="1:15" s="97" customFormat="1" x14ac:dyDescent="0.25">
      <c r="A1100" s="97" t="s">
        <v>344</v>
      </c>
      <c r="B1100" s="104" t="str">
        <f t="shared" si="17"/>
        <v>P047121106498</v>
      </c>
      <c r="C1100" s="101" t="s">
        <v>6939</v>
      </c>
      <c r="D1100" s="101" t="s">
        <v>6940</v>
      </c>
      <c r="E1100" s="103">
        <v>44.05</v>
      </c>
      <c r="F1100" s="101" t="s">
        <v>4836</v>
      </c>
      <c r="G1100" s="101" t="s">
        <v>4837</v>
      </c>
      <c r="H1100" s="101" t="s">
        <v>6374</v>
      </c>
      <c r="I1100" s="101" t="s">
        <v>6375</v>
      </c>
      <c r="J1100" s="128">
        <v>472100</v>
      </c>
      <c r="K1100" s="101" t="s">
        <v>6333</v>
      </c>
      <c r="L1100" s="102">
        <v>43221</v>
      </c>
      <c r="M1100" s="102">
        <v>43590</v>
      </c>
      <c r="N1100" s="101" t="s">
        <v>6332</v>
      </c>
      <c r="O1100" s="101" t="s">
        <v>358</v>
      </c>
    </row>
    <row r="1101" spans="1:15" s="97" customFormat="1" x14ac:dyDescent="0.25">
      <c r="A1101" s="97" t="s">
        <v>344</v>
      </c>
      <c r="B1101" s="104" t="str">
        <f t="shared" si="17"/>
        <v>P047121400010968</v>
      </c>
      <c r="C1101" s="101" t="s">
        <v>6939</v>
      </c>
      <c r="D1101" s="101" t="s">
        <v>6940</v>
      </c>
      <c r="E1101" s="103">
        <v>50</v>
      </c>
      <c r="F1101" s="101" t="s">
        <v>6125</v>
      </c>
      <c r="G1101" s="101" t="s">
        <v>6126</v>
      </c>
      <c r="H1101" s="101" t="s">
        <v>6810</v>
      </c>
      <c r="I1101" s="101" t="s">
        <v>6811</v>
      </c>
      <c r="J1101" s="128">
        <v>472610</v>
      </c>
      <c r="K1101" s="101" t="s">
        <v>6333</v>
      </c>
      <c r="L1101" s="102">
        <v>43466</v>
      </c>
      <c r="M1101" s="102">
        <v>43590</v>
      </c>
      <c r="N1101" s="101" t="s">
        <v>6333</v>
      </c>
      <c r="O1101" s="101" t="s">
        <v>358</v>
      </c>
    </row>
    <row r="1102" spans="1:15" s="97" customFormat="1" x14ac:dyDescent="0.25">
      <c r="A1102" s="97" t="s">
        <v>344</v>
      </c>
      <c r="B1102" s="104" t="str">
        <f t="shared" si="17"/>
        <v>P047122101406</v>
      </c>
      <c r="C1102" s="101" t="s">
        <v>6941</v>
      </c>
      <c r="D1102" s="101" t="s">
        <v>6942</v>
      </c>
      <c r="E1102" s="103">
        <v>31.4</v>
      </c>
      <c r="F1102" s="101" t="s">
        <v>1314</v>
      </c>
      <c r="G1102" s="101" t="s">
        <v>1315</v>
      </c>
      <c r="H1102" s="101" t="s">
        <v>6433</v>
      </c>
      <c r="I1102" s="101" t="s">
        <v>6434</v>
      </c>
      <c r="J1102" s="128">
        <v>478750</v>
      </c>
      <c r="K1102" s="101" t="s">
        <v>6333</v>
      </c>
      <c r="L1102" s="102">
        <v>43221</v>
      </c>
      <c r="M1102" s="102">
        <v>43583</v>
      </c>
      <c r="N1102" s="101" t="s">
        <v>6332</v>
      </c>
      <c r="O1102" s="101" t="s">
        <v>358</v>
      </c>
    </row>
    <row r="1103" spans="1:15" s="97" customFormat="1" x14ac:dyDescent="0.25">
      <c r="A1103" s="97" t="s">
        <v>344</v>
      </c>
      <c r="B1103" s="104" t="str">
        <f t="shared" si="17"/>
        <v>P047122103483</v>
      </c>
      <c r="C1103" s="101" t="s">
        <v>6941</v>
      </c>
      <c r="D1103" s="101" t="s">
        <v>6942</v>
      </c>
      <c r="E1103" s="103">
        <v>60.38</v>
      </c>
      <c r="F1103" s="101" t="s">
        <v>3004</v>
      </c>
      <c r="G1103" s="101" t="s">
        <v>3005</v>
      </c>
      <c r="H1103" s="101" t="s">
        <v>6386</v>
      </c>
      <c r="I1103" s="101" t="s">
        <v>6387</v>
      </c>
      <c r="J1103" s="128">
        <v>478750</v>
      </c>
      <c r="K1103" s="101" t="s">
        <v>6333</v>
      </c>
      <c r="L1103" s="102">
        <v>43221</v>
      </c>
      <c r="M1103" s="102">
        <v>43583</v>
      </c>
      <c r="N1103" s="101" t="s">
        <v>6332</v>
      </c>
      <c r="O1103" s="101" t="s">
        <v>358</v>
      </c>
    </row>
    <row r="1104" spans="1:15" s="97" customFormat="1" x14ac:dyDescent="0.25">
      <c r="A1104" s="97" t="s">
        <v>344</v>
      </c>
      <c r="B1104" s="104" t="str">
        <f t="shared" si="17"/>
        <v>P047122106090</v>
      </c>
      <c r="C1104" s="101" t="s">
        <v>6941</v>
      </c>
      <c r="D1104" s="101" t="s">
        <v>6942</v>
      </c>
      <c r="E1104" s="103">
        <v>27.07</v>
      </c>
      <c r="F1104" s="101" t="s">
        <v>4608</v>
      </c>
      <c r="G1104" s="101" t="s">
        <v>4609</v>
      </c>
      <c r="H1104" s="101" t="s">
        <v>6433</v>
      </c>
      <c r="I1104" s="101" t="s">
        <v>6434</v>
      </c>
      <c r="J1104" s="128">
        <v>478750</v>
      </c>
      <c r="K1104" s="101" t="s">
        <v>6333</v>
      </c>
      <c r="L1104" s="102">
        <v>43221</v>
      </c>
      <c r="M1104" s="102">
        <v>43583</v>
      </c>
      <c r="N1104" s="101" t="s">
        <v>6332</v>
      </c>
      <c r="O1104" s="101" t="s">
        <v>358</v>
      </c>
    </row>
    <row r="1105" spans="1:15" s="97" customFormat="1" x14ac:dyDescent="0.25">
      <c r="A1105" s="97" t="s">
        <v>344</v>
      </c>
      <c r="B1105" s="104" t="str">
        <f t="shared" si="17"/>
        <v>P047122106498</v>
      </c>
      <c r="C1105" s="101" t="s">
        <v>6941</v>
      </c>
      <c r="D1105" s="101" t="s">
        <v>6942</v>
      </c>
      <c r="E1105" s="103">
        <v>44.05</v>
      </c>
      <c r="F1105" s="101" t="s">
        <v>4836</v>
      </c>
      <c r="G1105" s="101" t="s">
        <v>4837</v>
      </c>
      <c r="H1105" s="101" t="s">
        <v>6374</v>
      </c>
      <c r="I1105" s="101" t="s">
        <v>6375</v>
      </c>
      <c r="J1105" s="128">
        <v>472100</v>
      </c>
      <c r="K1105" s="101" t="s">
        <v>6333</v>
      </c>
      <c r="L1105" s="102">
        <v>43221</v>
      </c>
      <c r="M1105" s="102">
        <v>43583</v>
      </c>
      <c r="N1105" s="101" t="s">
        <v>6332</v>
      </c>
      <c r="O1105" s="101" t="s">
        <v>358</v>
      </c>
    </row>
    <row r="1106" spans="1:15" s="97" customFormat="1" x14ac:dyDescent="0.25">
      <c r="A1106" s="97" t="s">
        <v>344</v>
      </c>
      <c r="B1106" s="104" t="str">
        <f t="shared" si="17"/>
        <v>P047123101605</v>
      </c>
      <c r="C1106" s="101" t="s">
        <v>6943</v>
      </c>
      <c r="D1106" s="101" t="s">
        <v>6944</v>
      </c>
      <c r="E1106" s="103">
        <v>60.04</v>
      </c>
      <c r="F1106" s="101" t="s">
        <v>1478</v>
      </c>
      <c r="G1106" s="101" t="s">
        <v>1479</v>
      </c>
      <c r="H1106" s="101" t="s">
        <v>6802</v>
      </c>
      <c r="I1106" s="101" t="s">
        <v>6803</v>
      </c>
      <c r="J1106" s="128"/>
      <c r="K1106" s="101" t="s">
        <v>6332</v>
      </c>
      <c r="L1106" s="102">
        <v>43248</v>
      </c>
      <c r="M1106" s="102">
        <v>43830</v>
      </c>
      <c r="N1106" s="101" t="s">
        <v>6333</v>
      </c>
      <c r="O1106" s="101" t="s">
        <v>6583</v>
      </c>
    </row>
    <row r="1107" spans="1:15" s="97" customFormat="1" x14ac:dyDescent="0.25">
      <c r="A1107" s="97" t="s">
        <v>344</v>
      </c>
      <c r="B1107" s="104" t="str">
        <f t="shared" si="17"/>
        <v>P047123106721</v>
      </c>
      <c r="C1107" s="101" t="s">
        <v>6943</v>
      </c>
      <c r="D1107" s="101" t="s">
        <v>6944</v>
      </c>
      <c r="E1107" s="103">
        <v>34.56</v>
      </c>
      <c r="F1107" s="101" t="s">
        <v>6816</v>
      </c>
      <c r="G1107" s="101" t="s">
        <v>6817</v>
      </c>
      <c r="H1107" s="101" t="s">
        <v>6802</v>
      </c>
      <c r="I1107" s="101" t="s">
        <v>6803</v>
      </c>
      <c r="J1107" s="128">
        <v>472600</v>
      </c>
      <c r="K1107" s="101" t="s">
        <v>6333</v>
      </c>
      <c r="L1107" s="102">
        <v>43248</v>
      </c>
      <c r="M1107" s="102">
        <v>43830</v>
      </c>
      <c r="N1107" s="101" t="s">
        <v>6333</v>
      </c>
      <c r="O1107" s="101" t="s">
        <v>6583</v>
      </c>
    </row>
    <row r="1108" spans="1:15" s="97" customFormat="1" x14ac:dyDescent="0.25">
      <c r="A1108" s="97" t="s">
        <v>344</v>
      </c>
      <c r="B1108" s="104" t="str">
        <f t="shared" si="17"/>
        <v>P047124101605</v>
      </c>
      <c r="C1108" s="101" t="s">
        <v>6945</v>
      </c>
      <c r="D1108" s="101" t="s">
        <v>6946</v>
      </c>
      <c r="E1108" s="103">
        <v>60.04</v>
      </c>
      <c r="F1108" s="101" t="s">
        <v>1478</v>
      </c>
      <c r="G1108" s="101" t="s">
        <v>1479</v>
      </c>
      <c r="H1108" s="101" t="s">
        <v>6802</v>
      </c>
      <c r="I1108" s="101" t="s">
        <v>6803</v>
      </c>
      <c r="J1108" s="128"/>
      <c r="K1108" s="101" t="s">
        <v>6332</v>
      </c>
      <c r="L1108" s="102">
        <v>43252</v>
      </c>
      <c r="M1108" s="102">
        <v>73050</v>
      </c>
      <c r="N1108" s="101" t="s">
        <v>6333</v>
      </c>
      <c r="O1108" s="101" t="s">
        <v>389</v>
      </c>
    </row>
    <row r="1109" spans="1:15" s="97" customFormat="1" x14ac:dyDescent="0.25">
      <c r="A1109" s="97" t="s">
        <v>344</v>
      </c>
      <c r="B1109" s="104" t="str">
        <f t="shared" si="17"/>
        <v>P047124106721</v>
      </c>
      <c r="C1109" s="101" t="s">
        <v>6945</v>
      </c>
      <c r="D1109" s="101" t="s">
        <v>6946</v>
      </c>
      <c r="E1109" s="103">
        <v>34.56</v>
      </c>
      <c r="F1109" s="101" t="s">
        <v>6816</v>
      </c>
      <c r="G1109" s="101" t="s">
        <v>6817</v>
      </c>
      <c r="H1109" s="101" t="s">
        <v>6802</v>
      </c>
      <c r="I1109" s="101" t="s">
        <v>6803</v>
      </c>
      <c r="J1109" s="128"/>
      <c r="K1109" s="101" t="s">
        <v>6332</v>
      </c>
      <c r="L1109" s="102">
        <v>43252</v>
      </c>
      <c r="M1109" s="102">
        <v>73050</v>
      </c>
      <c r="N1109" s="101" t="s">
        <v>6333</v>
      </c>
      <c r="O1109" s="101" t="s">
        <v>389</v>
      </c>
    </row>
    <row r="1110" spans="1:15" s="97" customFormat="1" x14ac:dyDescent="0.25">
      <c r="A1110" s="97" t="s">
        <v>344</v>
      </c>
      <c r="B1110" s="104" t="str">
        <f t="shared" si="17"/>
        <v>P047125106028</v>
      </c>
      <c r="C1110" s="101" t="s">
        <v>378</v>
      </c>
      <c r="D1110" s="101" t="s">
        <v>6947</v>
      </c>
      <c r="E1110" s="103">
        <v>37.04</v>
      </c>
      <c r="F1110" s="101" t="s">
        <v>6588</v>
      </c>
      <c r="G1110" s="101" t="s">
        <v>6589</v>
      </c>
      <c r="H1110" s="101" t="s">
        <v>6590</v>
      </c>
      <c r="I1110" s="101" t="s">
        <v>6591</v>
      </c>
      <c r="J1110" s="128">
        <v>478910</v>
      </c>
      <c r="K1110" s="101" t="s">
        <v>6333</v>
      </c>
      <c r="L1110" s="102">
        <v>43221</v>
      </c>
      <c r="M1110" s="102">
        <v>43499</v>
      </c>
      <c r="N1110" s="101" t="s">
        <v>6333</v>
      </c>
      <c r="O1110" s="101" t="s">
        <v>358</v>
      </c>
    </row>
    <row r="1111" spans="1:15" s="97" customFormat="1" x14ac:dyDescent="0.25">
      <c r="A1111" s="97" t="s">
        <v>344</v>
      </c>
      <c r="B1111" s="104" t="str">
        <f t="shared" si="17"/>
        <v>P047125106498</v>
      </c>
      <c r="C1111" s="101" t="s">
        <v>378</v>
      </c>
      <c r="D1111" s="101" t="s">
        <v>6947</v>
      </c>
      <c r="E1111" s="103">
        <v>44.05</v>
      </c>
      <c r="F1111" s="101" t="s">
        <v>4836</v>
      </c>
      <c r="G1111" s="101" t="s">
        <v>4837</v>
      </c>
      <c r="H1111" s="101" t="s">
        <v>6374</v>
      </c>
      <c r="I1111" s="101" t="s">
        <v>6375</v>
      </c>
      <c r="J1111" s="128">
        <v>478920</v>
      </c>
      <c r="K1111" s="101" t="s">
        <v>6333</v>
      </c>
      <c r="L1111" s="102">
        <v>43221</v>
      </c>
      <c r="M1111" s="102">
        <v>43499</v>
      </c>
      <c r="N1111" s="101" t="s">
        <v>6332</v>
      </c>
      <c r="O1111" s="101" t="s">
        <v>358</v>
      </c>
    </row>
    <row r="1112" spans="1:15" s="97" customFormat="1" x14ac:dyDescent="0.25">
      <c r="A1112" s="97" t="s">
        <v>344</v>
      </c>
      <c r="B1112" s="104" t="str">
        <f t="shared" si="17"/>
        <v>P047125107364</v>
      </c>
      <c r="C1112" s="101" t="s">
        <v>378</v>
      </c>
      <c r="D1112" s="101" t="s">
        <v>6947</v>
      </c>
      <c r="E1112" s="103">
        <v>27.18</v>
      </c>
      <c r="F1112" s="101" t="s">
        <v>5422</v>
      </c>
      <c r="G1112" s="101" t="s">
        <v>5423</v>
      </c>
      <c r="H1112" s="101" t="s">
        <v>6651</v>
      </c>
      <c r="I1112" s="101" t="s">
        <v>6652</v>
      </c>
      <c r="J1112" s="128">
        <v>478910</v>
      </c>
      <c r="K1112" s="101" t="s">
        <v>6333</v>
      </c>
      <c r="L1112" s="102">
        <v>43346</v>
      </c>
      <c r="M1112" s="102">
        <v>43499</v>
      </c>
      <c r="N1112" s="101" t="s">
        <v>6333</v>
      </c>
      <c r="O1112" s="101" t="s">
        <v>358</v>
      </c>
    </row>
    <row r="1113" spans="1:15" s="97" customFormat="1" x14ac:dyDescent="0.25">
      <c r="A1113" s="97" t="s">
        <v>344</v>
      </c>
      <c r="B1113" s="104" t="str">
        <f t="shared" si="17"/>
        <v>P047125400006369</v>
      </c>
      <c r="C1113" s="101" t="s">
        <v>378</v>
      </c>
      <c r="D1113" s="101" t="s">
        <v>6947</v>
      </c>
      <c r="E1113" s="103">
        <v>76.37</v>
      </c>
      <c r="F1113" s="101" t="s">
        <v>6087</v>
      </c>
      <c r="G1113" s="101" t="s">
        <v>6088</v>
      </c>
      <c r="H1113" s="101" t="s">
        <v>6590</v>
      </c>
      <c r="I1113" s="101" t="s">
        <v>6591</v>
      </c>
      <c r="J1113" s="128">
        <v>478900</v>
      </c>
      <c r="K1113" s="101" t="s">
        <v>6333</v>
      </c>
      <c r="L1113" s="102">
        <v>43221</v>
      </c>
      <c r="M1113" s="102">
        <v>43499</v>
      </c>
      <c r="N1113" s="101" t="s">
        <v>6333</v>
      </c>
      <c r="O1113" s="101" t="s">
        <v>358</v>
      </c>
    </row>
    <row r="1114" spans="1:15" s="97" customFormat="1" x14ac:dyDescent="0.25">
      <c r="A1114" s="97" t="s">
        <v>344</v>
      </c>
      <c r="B1114" s="104" t="str">
        <f t="shared" si="17"/>
        <v>P047125400010602</v>
      </c>
      <c r="C1114" s="101" t="s">
        <v>378</v>
      </c>
      <c r="D1114" s="101" t="s">
        <v>6947</v>
      </c>
      <c r="E1114" s="103">
        <v>76.8</v>
      </c>
      <c r="F1114" s="101" t="s">
        <v>6109</v>
      </c>
      <c r="G1114" s="101" t="s">
        <v>6110</v>
      </c>
      <c r="H1114" s="101" t="s">
        <v>6590</v>
      </c>
      <c r="I1114" s="101" t="s">
        <v>6591</v>
      </c>
      <c r="J1114" s="128">
        <v>478910</v>
      </c>
      <c r="K1114" s="101" t="s">
        <v>6333</v>
      </c>
      <c r="L1114" s="102">
        <v>43344</v>
      </c>
      <c r="M1114" s="102">
        <v>43499</v>
      </c>
      <c r="N1114" s="101" t="s">
        <v>6333</v>
      </c>
      <c r="O1114" s="101" t="s">
        <v>358</v>
      </c>
    </row>
    <row r="1115" spans="1:15" s="97" customFormat="1" x14ac:dyDescent="0.25">
      <c r="A1115" s="97" t="s">
        <v>344</v>
      </c>
      <c r="B1115" s="104" t="str">
        <f t="shared" si="17"/>
        <v>P047126103345</v>
      </c>
      <c r="C1115" s="101" t="s">
        <v>6948</v>
      </c>
      <c r="D1115" s="101" t="s">
        <v>6949</v>
      </c>
      <c r="E1115" s="103">
        <v>54.37</v>
      </c>
      <c r="F1115" s="101" t="s">
        <v>2898</v>
      </c>
      <c r="G1115" s="101" t="s">
        <v>2899</v>
      </c>
      <c r="H1115" s="101" t="s">
        <v>6417</v>
      </c>
      <c r="I1115" s="101" t="s">
        <v>6418</v>
      </c>
      <c r="J1115" s="128">
        <v>478800</v>
      </c>
      <c r="K1115" s="101" t="s">
        <v>6333</v>
      </c>
      <c r="L1115" s="102">
        <v>43374</v>
      </c>
      <c r="M1115" s="102">
        <v>43738</v>
      </c>
      <c r="N1115" s="101" t="s">
        <v>6332</v>
      </c>
      <c r="O1115" s="101" t="s">
        <v>358</v>
      </c>
    </row>
    <row r="1116" spans="1:15" s="97" customFormat="1" x14ac:dyDescent="0.25">
      <c r="A1116" s="97" t="s">
        <v>344</v>
      </c>
      <c r="B1116" s="104" t="str">
        <f t="shared" si="17"/>
        <v>P047126105946</v>
      </c>
      <c r="C1116" s="101" t="s">
        <v>6948</v>
      </c>
      <c r="D1116" s="101" t="s">
        <v>6949</v>
      </c>
      <c r="E1116" s="103">
        <v>30.63</v>
      </c>
      <c r="F1116" s="101" t="s">
        <v>4534</v>
      </c>
      <c r="G1116" s="101" t="s">
        <v>4535</v>
      </c>
      <c r="H1116" s="101" t="s">
        <v>6433</v>
      </c>
      <c r="I1116" s="101" t="s">
        <v>6434</v>
      </c>
      <c r="J1116" s="128">
        <v>478800</v>
      </c>
      <c r="K1116" s="101" t="s">
        <v>6333</v>
      </c>
      <c r="L1116" s="102">
        <v>43374</v>
      </c>
      <c r="M1116" s="102">
        <v>43738</v>
      </c>
      <c r="N1116" s="101" t="s">
        <v>6332</v>
      </c>
      <c r="O1116" s="101" t="s">
        <v>358</v>
      </c>
    </row>
    <row r="1117" spans="1:15" s="97" customFormat="1" x14ac:dyDescent="0.25">
      <c r="A1117" s="97" t="s">
        <v>344</v>
      </c>
      <c r="B1117" s="104" t="str">
        <f t="shared" si="17"/>
        <v>P047126106440</v>
      </c>
      <c r="C1117" s="101" t="s">
        <v>6948</v>
      </c>
      <c r="D1117" s="101" t="s">
        <v>6949</v>
      </c>
      <c r="E1117" s="103">
        <v>46.01</v>
      </c>
      <c r="F1117" s="101" t="s">
        <v>4800</v>
      </c>
      <c r="G1117" s="101" t="s">
        <v>4801</v>
      </c>
      <c r="H1117" s="101" t="s">
        <v>6374</v>
      </c>
      <c r="I1117" s="101" t="s">
        <v>6375</v>
      </c>
      <c r="J1117" s="128">
        <v>478800</v>
      </c>
      <c r="K1117" s="101" t="s">
        <v>6333</v>
      </c>
      <c r="L1117" s="102">
        <v>43374</v>
      </c>
      <c r="M1117" s="102">
        <v>43738</v>
      </c>
      <c r="N1117" s="101" t="s">
        <v>6332</v>
      </c>
      <c r="O1117" s="101" t="s">
        <v>358</v>
      </c>
    </row>
    <row r="1118" spans="1:15" s="97" customFormat="1" x14ac:dyDescent="0.25">
      <c r="A1118" s="97" t="s">
        <v>344</v>
      </c>
      <c r="B1118" s="104" t="str">
        <f t="shared" si="17"/>
        <v>P047126106498</v>
      </c>
      <c r="C1118" s="101" t="s">
        <v>6948</v>
      </c>
      <c r="D1118" s="101" t="s">
        <v>6949</v>
      </c>
      <c r="E1118" s="103">
        <v>44.05</v>
      </c>
      <c r="F1118" s="101" t="s">
        <v>4836</v>
      </c>
      <c r="G1118" s="101" t="s">
        <v>4837</v>
      </c>
      <c r="H1118" s="101" t="s">
        <v>6374</v>
      </c>
      <c r="I1118" s="101" t="s">
        <v>6375</v>
      </c>
      <c r="J1118" s="128">
        <v>478800</v>
      </c>
      <c r="K1118" s="101" t="s">
        <v>6333</v>
      </c>
      <c r="L1118" s="102">
        <v>43374</v>
      </c>
      <c r="M1118" s="102">
        <v>43738</v>
      </c>
      <c r="N1118" s="101" t="s">
        <v>6332</v>
      </c>
      <c r="O1118" s="101" t="s">
        <v>358</v>
      </c>
    </row>
    <row r="1119" spans="1:15" s="97" customFormat="1" x14ac:dyDescent="0.25">
      <c r="A1119" s="97" t="s">
        <v>344</v>
      </c>
      <c r="B1119" s="104" t="str">
        <f t="shared" si="17"/>
        <v>P047126107413</v>
      </c>
      <c r="C1119" s="101" t="s">
        <v>6948</v>
      </c>
      <c r="D1119" s="101" t="s">
        <v>6949</v>
      </c>
      <c r="E1119" s="103">
        <v>4.5999999999999996</v>
      </c>
      <c r="F1119" s="101" t="s">
        <v>6908</v>
      </c>
      <c r="G1119" s="101" t="s">
        <v>6909</v>
      </c>
      <c r="H1119" s="101" t="s">
        <v>6850</v>
      </c>
      <c r="I1119" s="101" t="s">
        <v>6851</v>
      </c>
      <c r="J1119" s="128">
        <v>478810</v>
      </c>
      <c r="K1119" s="101" t="s">
        <v>6333</v>
      </c>
      <c r="L1119" s="102">
        <v>43493</v>
      </c>
      <c r="M1119" s="102">
        <v>43738</v>
      </c>
      <c r="N1119" s="101" t="s">
        <v>6333</v>
      </c>
      <c r="O1119" s="101" t="s">
        <v>358</v>
      </c>
    </row>
    <row r="1120" spans="1:15" s="97" customFormat="1" x14ac:dyDescent="0.25">
      <c r="A1120" s="97" t="s">
        <v>344</v>
      </c>
      <c r="B1120" s="104" t="str">
        <f t="shared" si="17"/>
        <v>P047126107547</v>
      </c>
      <c r="C1120" s="101" t="s">
        <v>6948</v>
      </c>
      <c r="D1120" s="101" t="s">
        <v>6949</v>
      </c>
      <c r="E1120" s="103">
        <v>36.03</v>
      </c>
      <c r="F1120" s="101" t="s">
        <v>5562</v>
      </c>
      <c r="G1120" s="101" t="s">
        <v>5563</v>
      </c>
      <c r="H1120" s="101" t="s">
        <v>6829</v>
      </c>
      <c r="I1120" s="101" t="s">
        <v>6830</v>
      </c>
      <c r="J1120" s="128">
        <v>478810</v>
      </c>
      <c r="K1120" s="101" t="s">
        <v>6333</v>
      </c>
      <c r="L1120" s="102">
        <v>43479</v>
      </c>
      <c r="M1120" s="102">
        <v>43738</v>
      </c>
      <c r="N1120" s="101" t="s">
        <v>6333</v>
      </c>
      <c r="O1120" s="101" t="s">
        <v>358</v>
      </c>
    </row>
    <row r="1121" spans="1:15" s="97" customFormat="1" x14ac:dyDescent="0.25">
      <c r="A1121" s="97" t="s">
        <v>344</v>
      </c>
      <c r="B1121" s="104" t="str">
        <f t="shared" si="17"/>
        <v>P047127106028</v>
      </c>
      <c r="C1121" s="101" t="s">
        <v>6950</v>
      </c>
      <c r="D1121" s="101" t="s">
        <v>6951</v>
      </c>
      <c r="E1121" s="103">
        <v>37.04</v>
      </c>
      <c r="F1121" s="101" t="s">
        <v>6588</v>
      </c>
      <c r="G1121" s="101" t="s">
        <v>6589</v>
      </c>
      <c r="H1121" s="101" t="s">
        <v>6590</v>
      </c>
      <c r="I1121" s="101" t="s">
        <v>6591</v>
      </c>
      <c r="J1121" s="128">
        <v>478900</v>
      </c>
      <c r="K1121" s="101" t="s">
        <v>6333</v>
      </c>
      <c r="L1121" s="102">
        <v>43374</v>
      </c>
      <c r="M1121" s="102">
        <v>43738</v>
      </c>
      <c r="N1121" s="101" t="s">
        <v>6333</v>
      </c>
      <c r="O1121" s="101" t="s">
        <v>358</v>
      </c>
    </row>
    <row r="1122" spans="1:15" s="97" customFormat="1" x14ac:dyDescent="0.25">
      <c r="A1122" s="97" t="s">
        <v>344</v>
      </c>
      <c r="B1122" s="104" t="str">
        <f t="shared" si="17"/>
        <v>P047127106440</v>
      </c>
      <c r="C1122" s="101" t="s">
        <v>6950</v>
      </c>
      <c r="D1122" s="101" t="s">
        <v>6951</v>
      </c>
      <c r="E1122" s="103">
        <v>46.01</v>
      </c>
      <c r="F1122" s="101" t="s">
        <v>4800</v>
      </c>
      <c r="G1122" s="101" t="s">
        <v>4801</v>
      </c>
      <c r="H1122" s="101" t="s">
        <v>6374</v>
      </c>
      <c r="I1122" s="101" t="s">
        <v>6375</v>
      </c>
      <c r="J1122" s="128">
        <v>478900</v>
      </c>
      <c r="K1122" s="101" t="s">
        <v>6333</v>
      </c>
      <c r="L1122" s="102">
        <v>43374</v>
      </c>
      <c r="M1122" s="102">
        <v>43738</v>
      </c>
      <c r="N1122" s="101" t="s">
        <v>6332</v>
      </c>
      <c r="O1122" s="101" t="s">
        <v>358</v>
      </c>
    </row>
    <row r="1123" spans="1:15" s="97" customFormat="1" x14ac:dyDescent="0.25">
      <c r="A1123" s="97" t="s">
        <v>344</v>
      </c>
      <c r="B1123" s="104" t="str">
        <f t="shared" si="17"/>
        <v>P047127106498</v>
      </c>
      <c r="C1123" s="101" t="s">
        <v>6950</v>
      </c>
      <c r="D1123" s="101" t="s">
        <v>6951</v>
      </c>
      <c r="E1123" s="103">
        <v>44.05</v>
      </c>
      <c r="F1123" s="101" t="s">
        <v>4836</v>
      </c>
      <c r="G1123" s="101" t="s">
        <v>4837</v>
      </c>
      <c r="H1123" s="101" t="s">
        <v>6374</v>
      </c>
      <c r="I1123" s="101" t="s">
        <v>6375</v>
      </c>
      <c r="J1123" s="128">
        <v>478900</v>
      </c>
      <c r="K1123" s="101" t="s">
        <v>6333</v>
      </c>
      <c r="L1123" s="102">
        <v>43374</v>
      </c>
      <c r="M1123" s="102">
        <v>43738</v>
      </c>
      <c r="N1123" s="101" t="s">
        <v>6332</v>
      </c>
      <c r="O1123" s="101" t="s">
        <v>358</v>
      </c>
    </row>
    <row r="1124" spans="1:15" s="97" customFormat="1" x14ac:dyDescent="0.25">
      <c r="A1124" s="97" t="s">
        <v>344</v>
      </c>
      <c r="B1124" s="104" t="str">
        <f t="shared" si="17"/>
        <v>P047127107415</v>
      </c>
      <c r="C1124" s="101" t="s">
        <v>6950</v>
      </c>
      <c r="D1124" s="101" t="s">
        <v>6951</v>
      </c>
      <c r="E1124" s="103">
        <v>2.94</v>
      </c>
      <c r="F1124" s="101" t="s">
        <v>6952</v>
      </c>
      <c r="G1124" s="101" t="s">
        <v>5795</v>
      </c>
      <c r="H1124" s="101" t="s">
        <v>6850</v>
      </c>
      <c r="I1124" s="101" t="s">
        <v>6851</v>
      </c>
      <c r="J1124" s="128"/>
      <c r="K1124" s="101" t="s">
        <v>6332</v>
      </c>
      <c r="L1124" s="102">
        <v>43346</v>
      </c>
      <c r="M1124" s="102">
        <v>43499</v>
      </c>
      <c r="N1124" s="101" t="s">
        <v>6333</v>
      </c>
      <c r="O1124" s="101" t="s">
        <v>358</v>
      </c>
    </row>
    <row r="1125" spans="1:15" s="97" customFormat="1" x14ac:dyDescent="0.25">
      <c r="A1125" s="97" t="s">
        <v>344</v>
      </c>
      <c r="B1125" s="104" t="str">
        <f t="shared" si="17"/>
        <v>P047127107780</v>
      </c>
      <c r="C1125" s="101" t="s">
        <v>6950</v>
      </c>
      <c r="D1125" s="101" t="s">
        <v>6951</v>
      </c>
      <c r="E1125" s="103">
        <v>26.13</v>
      </c>
      <c r="F1125" s="101" t="s">
        <v>5794</v>
      </c>
      <c r="G1125" s="101" t="s">
        <v>5795</v>
      </c>
      <c r="H1125" s="101" t="s">
        <v>6651</v>
      </c>
      <c r="I1125" s="101" t="s">
        <v>6652</v>
      </c>
      <c r="J1125" s="128">
        <v>478910</v>
      </c>
      <c r="K1125" s="101" t="s">
        <v>6333</v>
      </c>
      <c r="L1125" s="102">
        <v>43647</v>
      </c>
      <c r="M1125" s="102">
        <v>43738</v>
      </c>
      <c r="N1125" s="101" t="s">
        <v>6333</v>
      </c>
      <c r="O1125" s="101" t="s">
        <v>358</v>
      </c>
    </row>
    <row r="1126" spans="1:15" s="97" customFormat="1" x14ac:dyDescent="0.25">
      <c r="A1126" s="97" t="s">
        <v>344</v>
      </c>
      <c r="B1126" s="104" t="str">
        <f t="shared" si="17"/>
        <v>P047127400006369</v>
      </c>
      <c r="C1126" s="101" t="s">
        <v>6950</v>
      </c>
      <c r="D1126" s="101" t="s">
        <v>6951</v>
      </c>
      <c r="E1126" s="103">
        <v>76.37</v>
      </c>
      <c r="F1126" s="101" t="s">
        <v>6087</v>
      </c>
      <c r="G1126" s="101" t="s">
        <v>6088</v>
      </c>
      <c r="H1126" s="101" t="s">
        <v>6590</v>
      </c>
      <c r="I1126" s="101" t="s">
        <v>6591</v>
      </c>
      <c r="J1126" s="128">
        <v>478900</v>
      </c>
      <c r="K1126" s="101" t="s">
        <v>6333</v>
      </c>
      <c r="L1126" s="102">
        <v>43374</v>
      </c>
      <c r="M1126" s="102">
        <v>43738</v>
      </c>
      <c r="N1126" s="101" t="s">
        <v>6333</v>
      </c>
      <c r="O1126" s="101" t="s">
        <v>358</v>
      </c>
    </row>
    <row r="1127" spans="1:15" s="97" customFormat="1" x14ac:dyDescent="0.25">
      <c r="A1127" s="97" t="s">
        <v>344</v>
      </c>
      <c r="B1127" s="104" t="str">
        <f t="shared" si="17"/>
        <v>P047127400010602</v>
      </c>
      <c r="C1127" s="101" t="s">
        <v>6950</v>
      </c>
      <c r="D1127" s="101" t="s">
        <v>6951</v>
      </c>
      <c r="E1127" s="103">
        <v>76.8</v>
      </c>
      <c r="F1127" s="101" t="s">
        <v>6109</v>
      </c>
      <c r="G1127" s="101" t="s">
        <v>6110</v>
      </c>
      <c r="H1127" s="101" t="s">
        <v>6590</v>
      </c>
      <c r="I1127" s="101" t="s">
        <v>6591</v>
      </c>
      <c r="J1127" s="128">
        <v>478910</v>
      </c>
      <c r="K1127" s="101" t="s">
        <v>6333</v>
      </c>
      <c r="L1127" s="102">
        <v>43374</v>
      </c>
      <c r="M1127" s="102">
        <v>43738</v>
      </c>
      <c r="N1127" s="101" t="s">
        <v>6333</v>
      </c>
      <c r="O1127" s="101" t="s">
        <v>358</v>
      </c>
    </row>
    <row r="1128" spans="1:15" s="97" customFormat="1" x14ac:dyDescent="0.25">
      <c r="A1128" s="97" t="s">
        <v>344</v>
      </c>
      <c r="B1128" s="104" t="str">
        <f t="shared" si="17"/>
        <v>P047128100864</v>
      </c>
      <c r="C1128" s="101" t="s">
        <v>6953</v>
      </c>
      <c r="D1128" s="101" t="s">
        <v>6954</v>
      </c>
      <c r="E1128" s="103">
        <v>53.13</v>
      </c>
      <c r="F1128" s="101" t="s">
        <v>940</v>
      </c>
      <c r="G1128" s="101" t="s">
        <v>941</v>
      </c>
      <c r="H1128" s="101" t="s">
        <v>6802</v>
      </c>
      <c r="I1128" s="101" t="s">
        <v>6803</v>
      </c>
      <c r="J1128" s="128"/>
      <c r="K1128" s="101" t="s">
        <v>6332</v>
      </c>
      <c r="L1128" s="102">
        <v>43283</v>
      </c>
      <c r="M1128" s="102">
        <v>73050</v>
      </c>
      <c r="N1128" s="101" t="s">
        <v>6333</v>
      </c>
      <c r="O1128" s="101" t="s">
        <v>6445</v>
      </c>
    </row>
    <row r="1129" spans="1:15" s="97" customFormat="1" x14ac:dyDescent="0.25">
      <c r="A1129" s="97" t="s">
        <v>344</v>
      </c>
      <c r="B1129" s="104" t="str">
        <f t="shared" si="17"/>
        <v>P047128101605</v>
      </c>
      <c r="C1129" s="101" t="s">
        <v>6953</v>
      </c>
      <c r="D1129" s="101" t="s">
        <v>6954</v>
      </c>
      <c r="E1129" s="103">
        <v>60.04</v>
      </c>
      <c r="F1129" s="101" t="s">
        <v>1478</v>
      </c>
      <c r="G1129" s="101" t="s">
        <v>1479</v>
      </c>
      <c r="H1129" s="101" t="s">
        <v>6802</v>
      </c>
      <c r="I1129" s="101" t="s">
        <v>6803</v>
      </c>
      <c r="J1129" s="128"/>
      <c r="K1129" s="101" t="s">
        <v>6332</v>
      </c>
      <c r="L1129" s="102">
        <v>43283</v>
      </c>
      <c r="M1129" s="102">
        <v>73050</v>
      </c>
      <c r="N1129" s="101" t="s">
        <v>6333</v>
      </c>
      <c r="O1129" s="101" t="s">
        <v>6445</v>
      </c>
    </row>
    <row r="1130" spans="1:15" s="97" customFormat="1" x14ac:dyDescent="0.25">
      <c r="A1130" s="97" t="s">
        <v>344</v>
      </c>
      <c r="B1130" s="104" t="str">
        <f t="shared" si="17"/>
        <v>P047128101608</v>
      </c>
      <c r="C1130" s="101" t="s">
        <v>6953</v>
      </c>
      <c r="D1130" s="101" t="s">
        <v>6954</v>
      </c>
      <c r="E1130" s="103">
        <v>51.44</v>
      </c>
      <c r="F1130" s="101" t="s">
        <v>1480</v>
      </c>
      <c r="G1130" s="101" t="s">
        <v>1481</v>
      </c>
      <c r="H1130" s="101" t="s">
        <v>6386</v>
      </c>
      <c r="I1130" s="101" t="s">
        <v>6387</v>
      </c>
      <c r="J1130" s="128"/>
      <c r="K1130" s="101" t="s">
        <v>6332</v>
      </c>
      <c r="L1130" s="102">
        <v>43584</v>
      </c>
      <c r="M1130" s="102">
        <v>44196</v>
      </c>
      <c r="N1130" s="101" t="s">
        <v>6332</v>
      </c>
      <c r="O1130" s="101" t="s">
        <v>6445</v>
      </c>
    </row>
    <row r="1131" spans="1:15" s="97" customFormat="1" x14ac:dyDescent="0.25">
      <c r="A1131" s="97" t="s">
        <v>344</v>
      </c>
      <c r="B1131" s="104" t="str">
        <f t="shared" si="17"/>
        <v>P047128101636</v>
      </c>
      <c r="C1131" s="101" t="s">
        <v>6953</v>
      </c>
      <c r="D1131" s="101" t="s">
        <v>6954</v>
      </c>
      <c r="E1131" s="103">
        <v>61.04</v>
      </c>
      <c r="F1131" s="101" t="s">
        <v>1506</v>
      </c>
      <c r="G1131" s="101" t="s">
        <v>1507</v>
      </c>
      <c r="H1131" s="101" t="s">
        <v>6590</v>
      </c>
      <c r="I1131" s="101" t="s">
        <v>6591</v>
      </c>
      <c r="J1131" s="128"/>
      <c r="K1131" s="101" t="s">
        <v>6332</v>
      </c>
      <c r="L1131" s="102">
        <v>43283</v>
      </c>
      <c r="M1131" s="102">
        <v>73050</v>
      </c>
      <c r="N1131" s="101" t="s">
        <v>6333</v>
      </c>
      <c r="O1131" s="101" t="s">
        <v>6445</v>
      </c>
    </row>
    <row r="1132" spans="1:15" s="97" customFormat="1" x14ac:dyDescent="0.25">
      <c r="A1132" s="97" t="s">
        <v>344</v>
      </c>
      <c r="B1132" s="104" t="str">
        <f t="shared" si="17"/>
        <v>P047128102476</v>
      </c>
      <c r="C1132" s="101" t="s">
        <v>6953</v>
      </c>
      <c r="D1132" s="101" t="s">
        <v>6954</v>
      </c>
      <c r="E1132" s="103">
        <v>53.84</v>
      </c>
      <c r="F1132" s="101" t="s">
        <v>2152</v>
      </c>
      <c r="G1132" s="101" t="s">
        <v>2153</v>
      </c>
      <c r="H1132" s="101" t="s">
        <v>6330</v>
      </c>
      <c r="I1132" s="101" t="s">
        <v>6331</v>
      </c>
      <c r="J1132" s="128"/>
      <c r="K1132" s="101" t="s">
        <v>6332</v>
      </c>
      <c r="L1132" s="102">
        <v>43521</v>
      </c>
      <c r="M1132" s="102">
        <v>43769</v>
      </c>
      <c r="N1132" s="101" t="s">
        <v>6332</v>
      </c>
      <c r="O1132" s="101" t="s">
        <v>6445</v>
      </c>
    </row>
    <row r="1133" spans="1:15" s="97" customFormat="1" x14ac:dyDescent="0.25">
      <c r="A1133" s="97" t="s">
        <v>344</v>
      </c>
      <c r="B1133" s="104" t="str">
        <f t="shared" si="17"/>
        <v>P047128102938</v>
      </c>
      <c r="C1133" s="101" t="s">
        <v>6953</v>
      </c>
      <c r="D1133" s="101" t="s">
        <v>6954</v>
      </c>
      <c r="E1133" s="103">
        <v>66.040000000000006</v>
      </c>
      <c r="F1133" s="101" t="s">
        <v>2488</v>
      </c>
      <c r="G1133" s="101" t="s">
        <v>2489</v>
      </c>
      <c r="H1133" s="101" t="s">
        <v>6804</v>
      </c>
      <c r="I1133" s="101" t="s">
        <v>6805</v>
      </c>
      <c r="J1133" s="128"/>
      <c r="K1133" s="101" t="s">
        <v>6332</v>
      </c>
      <c r="L1133" s="102">
        <v>43283</v>
      </c>
      <c r="M1133" s="102">
        <v>73050</v>
      </c>
      <c r="N1133" s="101" t="s">
        <v>6333</v>
      </c>
      <c r="O1133" s="101" t="s">
        <v>6445</v>
      </c>
    </row>
    <row r="1134" spans="1:15" s="97" customFormat="1" x14ac:dyDescent="0.25">
      <c r="A1134" s="97" t="s">
        <v>344</v>
      </c>
      <c r="B1134" s="104" t="str">
        <f t="shared" si="17"/>
        <v>P047128103306</v>
      </c>
      <c r="C1134" s="101" t="s">
        <v>6953</v>
      </c>
      <c r="D1134" s="101" t="s">
        <v>6954</v>
      </c>
      <c r="E1134" s="103">
        <v>37.770000000000003</v>
      </c>
      <c r="F1134" s="101" t="s">
        <v>6806</v>
      </c>
      <c r="G1134" s="101" t="s">
        <v>6807</v>
      </c>
      <c r="H1134" s="101" t="s">
        <v>6804</v>
      </c>
      <c r="I1134" s="101" t="s">
        <v>6805</v>
      </c>
      <c r="J1134" s="128"/>
      <c r="K1134" s="101" t="s">
        <v>6332</v>
      </c>
      <c r="L1134" s="102">
        <v>43283</v>
      </c>
      <c r="M1134" s="102">
        <v>43499</v>
      </c>
      <c r="N1134" s="101" t="s">
        <v>6333</v>
      </c>
      <c r="O1134" s="101" t="s">
        <v>6445</v>
      </c>
    </row>
    <row r="1135" spans="1:15" s="97" customFormat="1" x14ac:dyDescent="0.25">
      <c r="A1135" s="97" t="s">
        <v>344</v>
      </c>
      <c r="B1135" s="104" t="str">
        <f t="shared" si="17"/>
        <v>P047128103513</v>
      </c>
      <c r="C1135" s="101" t="s">
        <v>6953</v>
      </c>
      <c r="D1135" s="101" t="s">
        <v>6954</v>
      </c>
      <c r="E1135" s="103">
        <v>69.83</v>
      </c>
      <c r="F1135" s="101" t="s">
        <v>3036</v>
      </c>
      <c r="G1135" s="101" t="s">
        <v>3037</v>
      </c>
      <c r="H1135" s="101" t="s">
        <v>6808</v>
      </c>
      <c r="I1135" s="101" t="s">
        <v>6809</v>
      </c>
      <c r="J1135" s="128"/>
      <c r="K1135" s="101" t="s">
        <v>6332</v>
      </c>
      <c r="L1135" s="102">
        <v>43283</v>
      </c>
      <c r="M1135" s="102">
        <v>73050</v>
      </c>
      <c r="N1135" s="101" t="s">
        <v>6333</v>
      </c>
      <c r="O1135" s="101" t="s">
        <v>6445</v>
      </c>
    </row>
    <row r="1136" spans="1:15" s="97" customFormat="1" x14ac:dyDescent="0.25">
      <c r="A1136" s="97" t="s">
        <v>344</v>
      </c>
      <c r="B1136" s="104" t="str">
        <f t="shared" si="17"/>
        <v>P047128104070</v>
      </c>
      <c r="C1136" s="101" t="s">
        <v>6953</v>
      </c>
      <c r="D1136" s="101" t="s">
        <v>6954</v>
      </c>
      <c r="E1136" s="103">
        <v>37.799999999999997</v>
      </c>
      <c r="F1136" s="101" t="s">
        <v>3450</v>
      </c>
      <c r="G1136" s="101" t="s">
        <v>3451</v>
      </c>
      <c r="H1136" s="101" t="s">
        <v>6804</v>
      </c>
      <c r="I1136" s="101" t="s">
        <v>6805</v>
      </c>
      <c r="J1136" s="128"/>
      <c r="K1136" s="101" t="s">
        <v>6332</v>
      </c>
      <c r="L1136" s="102">
        <v>43283</v>
      </c>
      <c r="M1136" s="102">
        <v>73050</v>
      </c>
      <c r="N1136" s="101" t="s">
        <v>6333</v>
      </c>
      <c r="O1136" s="101" t="s">
        <v>6445</v>
      </c>
    </row>
    <row r="1137" spans="1:15" s="97" customFormat="1" x14ac:dyDescent="0.25">
      <c r="A1137" s="97" t="s">
        <v>344</v>
      </c>
      <c r="B1137" s="104" t="str">
        <f t="shared" si="17"/>
        <v>P047128104817</v>
      </c>
      <c r="C1137" s="101" t="s">
        <v>6953</v>
      </c>
      <c r="D1137" s="101" t="s">
        <v>6954</v>
      </c>
      <c r="E1137" s="103">
        <v>53.96</v>
      </c>
      <c r="F1137" s="101" t="s">
        <v>4008</v>
      </c>
      <c r="G1137" s="101" t="s">
        <v>4009</v>
      </c>
      <c r="H1137" s="101" t="s">
        <v>6590</v>
      </c>
      <c r="I1137" s="101" t="s">
        <v>6591</v>
      </c>
      <c r="J1137" s="128"/>
      <c r="K1137" s="101" t="s">
        <v>6332</v>
      </c>
      <c r="L1137" s="102">
        <v>43283</v>
      </c>
      <c r="M1137" s="102">
        <v>73050</v>
      </c>
      <c r="N1137" s="101" t="s">
        <v>6333</v>
      </c>
      <c r="O1137" s="101" t="s">
        <v>6445</v>
      </c>
    </row>
    <row r="1138" spans="1:15" s="97" customFormat="1" x14ac:dyDescent="0.25">
      <c r="A1138" s="97" t="s">
        <v>344</v>
      </c>
      <c r="B1138" s="104" t="str">
        <f t="shared" si="17"/>
        <v>P047128105307</v>
      </c>
      <c r="C1138" s="101" t="s">
        <v>6953</v>
      </c>
      <c r="D1138" s="101" t="s">
        <v>6954</v>
      </c>
      <c r="E1138" s="103">
        <v>71.16</v>
      </c>
      <c r="F1138" s="101" t="s">
        <v>4196</v>
      </c>
      <c r="G1138" s="101" t="s">
        <v>4197</v>
      </c>
      <c r="H1138" s="101" t="s">
        <v>6590</v>
      </c>
      <c r="I1138" s="101" t="s">
        <v>6591</v>
      </c>
      <c r="J1138" s="128"/>
      <c r="K1138" s="101" t="s">
        <v>6332</v>
      </c>
      <c r="L1138" s="102">
        <v>43283</v>
      </c>
      <c r="M1138" s="102">
        <v>73050</v>
      </c>
      <c r="N1138" s="101" t="s">
        <v>6333</v>
      </c>
      <c r="O1138" s="101" t="s">
        <v>6445</v>
      </c>
    </row>
    <row r="1139" spans="1:15" s="97" customFormat="1" x14ac:dyDescent="0.25">
      <c r="A1139" s="97" t="s">
        <v>344</v>
      </c>
      <c r="B1139" s="104" t="str">
        <f t="shared" si="17"/>
        <v>P047128105363</v>
      </c>
      <c r="C1139" s="101" t="s">
        <v>6953</v>
      </c>
      <c r="D1139" s="101" t="s">
        <v>6954</v>
      </c>
      <c r="E1139" s="103">
        <v>30.59</v>
      </c>
      <c r="F1139" s="101" t="s">
        <v>4212</v>
      </c>
      <c r="G1139" s="101" t="s">
        <v>4213</v>
      </c>
      <c r="H1139" s="101" t="s">
        <v>6810</v>
      </c>
      <c r="I1139" s="101" t="s">
        <v>6811</v>
      </c>
      <c r="J1139" s="128"/>
      <c r="K1139" s="101" t="s">
        <v>6332</v>
      </c>
      <c r="L1139" s="102">
        <v>43283</v>
      </c>
      <c r="M1139" s="102">
        <v>73050</v>
      </c>
      <c r="N1139" s="101" t="s">
        <v>6333</v>
      </c>
      <c r="O1139" s="101" t="s">
        <v>6445</v>
      </c>
    </row>
    <row r="1140" spans="1:15" s="97" customFormat="1" x14ac:dyDescent="0.25">
      <c r="A1140" s="97" t="s">
        <v>344</v>
      </c>
      <c r="B1140" s="104" t="str">
        <f t="shared" si="17"/>
        <v>P047128105471</v>
      </c>
      <c r="C1140" s="101" t="s">
        <v>6953</v>
      </c>
      <c r="D1140" s="101" t="s">
        <v>6954</v>
      </c>
      <c r="E1140" s="103">
        <v>36</v>
      </c>
      <c r="F1140" s="101" t="s">
        <v>4250</v>
      </c>
      <c r="G1140" s="101" t="s">
        <v>4251</v>
      </c>
      <c r="H1140" s="101" t="s">
        <v>6812</v>
      </c>
      <c r="I1140" s="101" t="s">
        <v>6813</v>
      </c>
      <c r="J1140" s="128"/>
      <c r="K1140" s="101" t="s">
        <v>6332</v>
      </c>
      <c r="L1140" s="102">
        <v>43283</v>
      </c>
      <c r="M1140" s="102">
        <v>73050</v>
      </c>
      <c r="N1140" s="101" t="s">
        <v>6333</v>
      </c>
      <c r="O1140" s="101" t="s">
        <v>6445</v>
      </c>
    </row>
    <row r="1141" spans="1:15" s="97" customFormat="1" x14ac:dyDescent="0.25">
      <c r="A1141" s="97" t="s">
        <v>344</v>
      </c>
      <c r="B1141" s="104" t="str">
        <f t="shared" si="17"/>
        <v>P047128106028</v>
      </c>
      <c r="C1141" s="101" t="s">
        <v>6953</v>
      </c>
      <c r="D1141" s="101" t="s">
        <v>6954</v>
      </c>
      <c r="E1141" s="103">
        <v>37.04</v>
      </c>
      <c r="F1141" s="101" t="s">
        <v>6588</v>
      </c>
      <c r="G1141" s="101" t="s">
        <v>6589</v>
      </c>
      <c r="H1141" s="101" t="s">
        <v>6590</v>
      </c>
      <c r="I1141" s="101" t="s">
        <v>6591</v>
      </c>
      <c r="J1141" s="128"/>
      <c r="K1141" s="101" t="s">
        <v>6332</v>
      </c>
      <c r="L1141" s="102">
        <v>43283</v>
      </c>
      <c r="M1141" s="102">
        <v>73050</v>
      </c>
      <c r="N1141" s="101" t="s">
        <v>6333</v>
      </c>
      <c r="O1141" s="101" t="s">
        <v>6445</v>
      </c>
    </row>
    <row r="1142" spans="1:15" s="97" customFormat="1" x14ac:dyDescent="0.25">
      <c r="A1142" s="97" t="s">
        <v>344</v>
      </c>
      <c r="B1142" s="104" t="str">
        <f t="shared" si="17"/>
        <v>P047128106284</v>
      </c>
      <c r="C1142" s="101" t="s">
        <v>6953</v>
      </c>
      <c r="D1142" s="101" t="s">
        <v>6954</v>
      </c>
      <c r="E1142" s="103">
        <v>25.22</v>
      </c>
      <c r="F1142" s="101" t="s">
        <v>6814</v>
      </c>
      <c r="G1142" s="101" t="s">
        <v>6815</v>
      </c>
      <c r="H1142" s="101" t="s">
        <v>6590</v>
      </c>
      <c r="I1142" s="101" t="s">
        <v>6591</v>
      </c>
      <c r="J1142" s="128"/>
      <c r="K1142" s="101" t="s">
        <v>6332</v>
      </c>
      <c r="L1142" s="102">
        <v>43283</v>
      </c>
      <c r="M1142" s="102">
        <v>43478</v>
      </c>
      <c r="N1142" s="101" t="s">
        <v>6333</v>
      </c>
      <c r="O1142" s="101" t="s">
        <v>6445</v>
      </c>
    </row>
    <row r="1143" spans="1:15" s="97" customFormat="1" x14ac:dyDescent="0.25">
      <c r="A1143" s="97" t="s">
        <v>344</v>
      </c>
      <c r="B1143" s="104" t="str">
        <f t="shared" si="17"/>
        <v>P047128106309</v>
      </c>
      <c r="C1143" s="101" t="s">
        <v>6953</v>
      </c>
      <c r="D1143" s="101" t="s">
        <v>6954</v>
      </c>
      <c r="E1143" s="103">
        <v>41.49</v>
      </c>
      <c r="F1143" s="101" t="s">
        <v>4754</v>
      </c>
      <c r="G1143" s="101" t="s">
        <v>4755</v>
      </c>
      <c r="H1143" s="101" t="s">
        <v>6802</v>
      </c>
      <c r="I1143" s="101" t="s">
        <v>6803</v>
      </c>
      <c r="J1143" s="128"/>
      <c r="K1143" s="101" t="s">
        <v>6332</v>
      </c>
      <c r="L1143" s="102">
        <v>43283</v>
      </c>
      <c r="M1143" s="102">
        <v>73050</v>
      </c>
      <c r="N1143" s="101" t="s">
        <v>6333</v>
      </c>
      <c r="O1143" s="101" t="s">
        <v>6445</v>
      </c>
    </row>
    <row r="1144" spans="1:15" s="97" customFormat="1" x14ac:dyDescent="0.25">
      <c r="A1144" s="97" t="s">
        <v>344</v>
      </c>
      <c r="B1144" s="104" t="str">
        <f t="shared" si="17"/>
        <v>P047128106440</v>
      </c>
      <c r="C1144" s="101" t="s">
        <v>6953</v>
      </c>
      <c r="D1144" s="101" t="s">
        <v>6954</v>
      </c>
      <c r="E1144" s="103">
        <v>46.01</v>
      </c>
      <c r="F1144" s="101" t="s">
        <v>4800</v>
      </c>
      <c r="G1144" s="101" t="s">
        <v>4801</v>
      </c>
      <c r="H1144" s="101" t="s">
        <v>6374</v>
      </c>
      <c r="I1144" s="101" t="s">
        <v>6375</v>
      </c>
      <c r="J1144" s="128"/>
      <c r="K1144" s="101" t="s">
        <v>6332</v>
      </c>
      <c r="L1144" s="102">
        <v>43647</v>
      </c>
      <c r="M1144" s="102">
        <v>73050</v>
      </c>
      <c r="N1144" s="101" t="s">
        <v>6332</v>
      </c>
      <c r="O1144" s="101" t="s">
        <v>6445</v>
      </c>
    </row>
    <row r="1145" spans="1:15" s="97" customFormat="1" x14ac:dyDescent="0.25">
      <c r="A1145" s="97" t="s">
        <v>344</v>
      </c>
      <c r="B1145" s="104" t="str">
        <f t="shared" si="17"/>
        <v>P047128106498</v>
      </c>
      <c r="C1145" s="101" t="s">
        <v>6953</v>
      </c>
      <c r="D1145" s="101" t="s">
        <v>6954</v>
      </c>
      <c r="E1145" s="103">
        <v>44.05</v>
      </c>
      <c r="F1145" s="101" t="s">
        <v>4836</v>
      </c>
      <c r="G1145" s="101" t="s">
        <v>4837</v>
      </c>
      <c r="H1145" s="101" t="s">
        <v>6374</v>
      </c>
      <c r="I1145" s="101" t="s">
        <v>6375</v>
      </c>
      <c r="J1145" s="128"/>
      <c r="K1145" s="101" t="s">
        <v>6332</v>
      </c>
      <c r="L1145" s="102">
        <v>43647</v>
      </c>
      <c r="M1145" s="102">
        <v>73050</v>
      </c>
      <c r="N1145" s="101" t="s">
        <v>6332</v>
      </c>
      <c r="O1145" s="101" t="s">
        <v>6445</v>
      </c>
    </row>
    <row r="1146" spans="1:15" s="97" customFormat="1" x14ac:dyDescent="0.25">
      <c r="A1146" s="97" t="s">
        <v>344</v>
      </c>
      <c r="B1146" s="104" t="str">
        <f t="shared" si="17"/>
        <v>P047128106613</v>
      </c>
      <c r="C1146" s="101" t="s">
        <v>6953</v>
      </c>
      <c r="D1146" s="101" t="s">
        <v>6954</v>
      </c>
      <c r="E1146" s="103">
        <v>27.88</v>
      </c>
      <c r="F1146" s="101" t="s">
        <v>4916</v>
      </c>
      <c r="G1146" s="101" t="s">
        <v>4917</v>
      </c>
      <c r="H1146" s="101" t="s">
        <v>6590</v>
      </c>
      <c r="I1146" s="101" t="s">
        <v>6591</v>
      </c>
      <c r="J1146" s="128"/>
      <c r="K1146" s="101" t="s">
        <v>6332</v>
      </c>
      <c r="L1146" s="102">
        <v>43283</v>
      </c>
      <c r="M1146" s="102">
        <v>43723</v>
      </c>
      <c r="N1146" s="101" t="s">
        <v>6333</v>
      </c>
      <c r="O1146" s="101" t="s">
        <v>6445</v>
      </c>
    </row>
    <row r="1147" spans="1:15" s="97" customFormat="1" x14ac:dyDescent="0.25">
      <c r="A1147" s="97" t="s">
        <v>344</v>
      </c>
      <c r="B1147" s="104" t="str">
        <f t="shared" si="17"/>
        <v>P047128106721</v>
      </c>
      <c r="C1147" s="101" t="s">
        <v>6953</v>
      </c>
      <c r="D1147" s="101" t="s">
        <v>6954</v>
      </c>
      <c r="E1147" s="103">
        <v>34.56</v>
      </c>
      <c r="F1147" s="101" t="s">
        <v>6816</v>
      </c>
      <c r="G1147" s="101" t="s">
        <v>6817</v>
      </c>
      <c r="H1147" s="101" t="s">
        <v>6802</v>
      </c>
      <c r="I1147" s="101" t="s">
        <v>6803</v>
      </c>
      <c r="J1147" s="128"/>
      <c r="K1147" s="101" t="s">
        <v>6332</v>
      </c>
      <c r="L1147" s="102">
        <v>43283</v>
      </c>
      <c r="M1147" s="102">
        <v>73050</v>
      </c>
      <c r="N1147" s="101" t="s">
        <v>6333</v>
      </c>
      <c r="O1147" s="101" t="s">
        <v>6445</v>
      </c>
    </row>
    <row r="1148" spans="1:15" s="97" customFormat="1" x14ac:dyDescent="0.25">
      <c r="A1148" s="97" t="s">
        <v>344</v>
      </c>
      <c r="B1148" s="104" t="str">
        <f t="shared" si="17"/>
        <v>P047128106960</v>
      </c>
      <c r="C1148" s="101" t="s">
        <v>6953</v>
      </c>
      <c r="D1148" s="101" t="s">
        <v>6954</v>
      </c>
      <c r="E1148" s="103">
        <v>30.6</v>
      </c>
      <c r="F1148" s="101" t="s">
        <v>5096</v>
      </c>
      <c r="G1148" s="101" t="s">
        <v>5097</v>
      </c>
      <c r="H1148" s="101" t="s">
        <v>6856</v>
      </c>
      <c r="I1148" s="101" t="s">
        <v>6857</v>
      </c>
      <c r="J1148" s="128"/>
      <c r="K1148" s="101" t="s">
        <v>6332</v>
      </c>
      <c r="L1148" s="102">
        <v>43283</v>
      </c>
      <c r="M1148" s="102">
        <v>73050</v>
      </c>
      <c r="N1148" s="101" t="s">
        <v>6333</v>
      </c>
      <c r="O1148" s="101" t="s">
        <v>6445</v>
      </c>
    </row>
    <row r="1149" spans="1:15" s="97" customFormat="1" x14ac:dyDescent="0.25">
      <c r="A1149" s="97" t="s">
        <v>344</v>
      </c>
      <c r="B1149" s="104" t="str">
        <f t="shared" si="17"/>
        <v>P047128107021</v>
      </c>
      <c r="C1149" s="101" t="s">
        <v>6953</v>
      </c>
      <c r="D1149" s="101" t="s">
        <v>6954</v>
      </c>
      <c r="E1149" s="103">
        <v>29.6</v>
      </c>
      <c r="F1149" s="101" t="s">
        <v>5124</v>
      </c>
      <c r="G1149" s="101" t="s">
        <v>5125</v>
      </c>
      <c r="H1149" s="101" t="s">
        <v>6812</v>
      </c>
      <c r="I1149" s="101" t="s">
        <v>6813</v>
      </c>
      <c r="J1149" s="128"/>
      <c r="K1149" s="101" t="s">
        <v>6332</v>
      </c>
      <c r="L1149" s="102">
        <v>43283</v>
      </c>
      <c r="M1149" s="102">
        <v>73050</v>
      </c>
      <c r="N1149" s="101" t="s">
        <v>6333</v>
      </c>
      <c r="O1149" s="101" t="s">
        <v>6445</v>
      </c>
    </row>
    <row r="1150" spans="1:15" s="97" customFormat="1" x14ac:dyDescent="0.25">
      <c r="A1150" s="97" t="s">
        <v>344</v>
      </c>
      <c r="B1150" s="104" t="str">
        <f t="shared" si="17"/>
        <v>P047128107022</v>
      </c>
      <c r="C1150" s="101" t="s">
        <v>6953</v>
      </c>
      <c r="D1150" s="101" t="s">
        <v>6954</v>
      </c>
      <c r="E1150" s="103">
        <v>41.51</v>
      </c>
      <c r="F1150" s="101" t="s">
        <v>5126</v>
      </c>
      <c r="G1150" s="101" t="s">
        <v>5127</v>
      </c>
      <c r="H1150" s="101" t="s">
        <v>6802</v>
      </c>
      <c r="I1150" s="101" t="s">
        <v>6803</v>
      </c>
      <c r="J1150" s="128"/>
      <c r="K1150" s="101" t="s">
        <v>6332</v>
      </c>
      <c r="L1150" s="102">
        <v>43283</v>
      </c>
      <c r="M1150" s="102">
        <v>73050</v>
      </c>
      <c r="N1150" s="101" t="s">
        <v>6333</v>
      </c>
      <c r="O1150" s="101" t="s">
        <v>6445</v>
      </c>
    </row>
    <row r="1151" spans="1:15" s="97" customFormat="1" x14ac:dyDescent="0.25">
      <c r="A1151" s="97" t="s">
        <v>344</v>
      </c>
      <c r="B1151" s="104" t="str">
        <f t="shared" si="17"/>
        <v>P047128107088</v>
      </c>
      <c r="C1151" s="101" t="s">
        <v>6953</v>
      </c>
      <c r="D1151" s="101" t="s">
        <v>6954</v>
      </c>
      <c r="E1151" s="103">
        <v>44.98</v>
      </c>
      <c r="F1151" s="101" t="s">
        <v>5178</v>
      </c>
      <c r="G1151" s="101" t="s">
        <v>5179</v>
      </c>
      <c r="H1151" s="101" t="s">
        <v>6651</v>
      </c>
      <c r="I1151" s="101" t="s">
        <v>6652</v>
      </c>
      <c r="J1151" s="128"/>
      <c r="K1151" s="101" t="s">
        <v>6332</v>
      </c>
      <c r="L1151" s="102">
        <v>43283</v>
      </c>
      <c r="M1151" s="102">
        <v>73050</v>
      </c>
      <c r="N1151" s="101" t="s">
        <v>6333</v>
      </c>
      <c r="O1151" s="101" t="s">
        <v>6445</v>
      </c>
    </row>
    <row r="1152" spans="1:15" s="97" customFormat="1" x14ac:dyDescent="0.25">
      <c r="A1152" s="97" t="s">
        <v>344</v>
      </c>
      <c r="B1152" s="104" t="str">
        <f t="shared" si="17"/>
        <v>P047128107323</v>
      </c>
      <c r="C1152" s="101" t="s">
        <v>6953</v>
      </c>
      <c r="D1152" s="101" t="s">
        <v>6954</v>
      </c>
      <c r="E1152" s="103">
        <v>2.92</v>
      </c>
      <c r="F1152" s="101" t="s">
        <v>6848</v>
      </c>
      <c r="G1152" s="101" t="s">
        <v>6849</v>
      </c>
      <c r="H1152" s="101" t="s">
        <v>6850</v>
      </c>
      <c r="I1152" s="101" t="s">
        <v>6851</v>
      </c>
      <c r="J1152" s="128"/>
      <c r="K1152" s="101" t="s">
        <v>6332</v>
      </c>
      <c r="L1152" s="102">
        <v>43344</v>
      </c>
      <c r="M1152" s="102">
        <v>43483</v>
      </c>
      <c r="N1152" s="101" t="s">
        <v>6333</v>
      </c>
      <c r="O1152" s="101" t="s">
        <v>6445</v>
      </c>
    </row>
    <row r="1153" spans="1:15" s="97" customFormat="1" x14ac:dyDescent="0.25">
      <c r="A1153" s="97" t="s">
        <v>344</v>
      </c>
      <c r="B1153" s="104" t="str">
        <f t="shared" si="17"/>
        <v>P047128107363</v>
      </c>
      <c r="C1153" s="101" t="s">
        <v>6953</v>
      </c>
      <c r="D1153" s="101" t="s">
        <v>6954</v>
      </c>
      <c r="E1153" s="103">
        <v>2.92</v>
      </c>
      <c r="F1153" s="101" t="s">
        <v>6872</v>
      </c>
      <c r="G1153" s="101" t="s">
        <v>6873</v>
      </c>
      <c r="H1153" s="101" t="s">
        <v>6850</v>
      </c>
      <c r="I1153" s="101" t="s">
        <v>6851</v>
      </c>
      <c r="J1153" s="128"/>
      <c r="K1153" s="101" t="s">
        <v>6332</v>
      </c>
      <c r="L1153" s="102">
        <v>43339</v>
      </c>
      <c r="M1153" s="102">
        <v>43489</v>
      </c>
      <c r="N1153" s="101" t="s">
        <v>6333</v>
      </c>
      <c r="O1153" s="101" t="s">
        <v>6445</v>
      </c>
    </row>
    <row r="1154" spans="1:15" s="97" customFormat="1" x14ac:dyDescent="0.25">
      <c r="A1154" s="97" t="s">
        <v>344</v>
      </c>
      <c r="B1154" s="104" t="str">
        <f t="shared" si="17"/>
        <v>P047128107364</v>
      </c>
      <c r="C1154" s="101" t="s">
        <v>6953</v>
      </c>
      <c r="D1154" s="101" t="s">
        <v>6954</v>
      </c>
      <c r="E1154" s="103">
        <v>27.18</v>
      </c>
      <c r="F1154" s="101" t="s">
        <v>5422</v>
      </c>
      <c r="G1154" s="101" t="s">
        <v>5423</v>
      </c>
      <c r="H1154" s="101" t="s">
        <v>6651</v>
      </c>
      <c r="I1154" s="101" t="s">
        <v>6652</v>
      </c>
      <c r="J1154" s="128"/>
      <c r="K1154" s="101" t="s">
        <v>6332</v>
      </c>
      <c r="L1154" s="102">
        <v>43346</v>
      </c>
      <c r="M1154" s="102">
        <v>73050</v>
      </c>
      <c r="N1154" s="101" t="s">
        <v>6333</v>
      </c>
      <c r="O1154" s="101" t="s">
        <v>6445</v>
      </c>
    </row>
    <row r="1155" spans="1:15" s="97" customFormat="1" x14ac:dyDescent="0.25">
      <c r="A1155" s="97" t="s">
        <v>344</v>
      </c>
      <c r="B1155" s="104" t="str">
        <f t="shared" si="17"/>
        <v>P047128107367</v>
      </c>
      <c r="C1155" s="101" t="s">
        <v>6953</v>
      </c>
      <c r="D1155" s="101" t="s">
        <v>6954</v>
      </c>
      <c r="E1155" s="103">
        <v>4.5999999999999996</v>
      </c>
      <c r="F1155" s="101" t="s">
        <v>6924</v>
      </c>
      <c r="G1155" s="101" t="s">
        <v>6925</v>
      </c>
      <c r="H1155" s="101" t="s">
        <v>6850</v>
      </c>
      <c r="I1155" s="101" t="s">
        <v>6851</v>
      </c>
      <c r="J1155" s="128"/>
      <c r="K1155" s="101" t="s">
        <v>6332</v>
      </c>
      <c r="L1155" s="102">
        <v>43466</v>
      </c>
      <c r="M1155" s="102">
        <v>43504</v>
      </c>
      <c r="N1155" s="101" t="s">
        <v>6333</v>
      </c>
      <c r="O1155" s="101" t="s">
        <v>6445</v>
      </c>
    </row>
    <row r="1156" spans="1:15" s="97" customFormat="1" x14ac:dyDescent="0.25">
      <c r="A1156" s="97" t="s">
        <v>344</v>
      </c>
      <c r="B1156" s="104" t="str">
        <f t="shared" si="17"/>
        <v>P047128107414</v>
      </c>
      <c r="C1156" s="101" t="s">
        <v>6953</v>
      </c>
      <c r="D1156" s="101" t="s">
        <v>6954</v>
      </c>
      <c r="E1156" s="103">
        <v>4.59</v>
      </c>
      <c r="F1156" s="101" t="s">
        <v>6882</v>
      </c>
      <c r="G1156" s="101" t="s">
        <v>5563</v>
      </c>
      <c r="H1156" s="101" t="s">
        <v>6850</v>
      </c>
      <c r="I1156" s="101" t="s">
        <v>6851</v>
      </c>
      <c r="J1156" s="128"/>
      <c r="K1156" s="101" t="s">
        <v>6332</v>
      </c>
      <c r="L1156" s="102">
        <v>43283</v>
      </c>
      <c r="M1156" s="102">
        <v>43478</v>
      </c>
      <c r="N1156" s="101" t="s">
        <v>6333</v>
      </c>
      <c r="O1156" s="101" t="s">
        <v>6445</v>
      </c>
    </row>
    <row r="1157" spans="1:15" s="97" customFormat="1" x14ac:dyDescent="0.25">
      <c r="A1157" s="97" t="s">
        <v>344</v>
      </c>
      <c r="B1157" s="104" t="str">
        <f t="shared" si="17"/>
        <v>P047128107547</v>
      </c>
      <c r="C1157" s="101" t="s">
        <v>6953</v>
      </c>
      <c r="D1157" s="101" t="s">
        <v>6954</v>
      </c>
      <c r="E1157" s="103">
        <v>36.03</v>
      </c>
      <c r="F1157" s="101" t="s">
        <v>5562</v>
      </c>
      <c r="G1157" s="101" t="s">
        <v>5563</v>
      </c>
      <c r="H1157" s="101" t="s">
        <v>6829</v>
      </c>
      <c r="I1157" s="101" t="s">
        <v>6830</v>
      </c>
      <c r="J1157" s="128"/>
      <c r="K1157" s="101" t="s">
        <v>6332</v>
      </c>
      <c r="L1157" s="102">
        <v>43479</v>
      </c>
      <c r="M1157" s="102">
        <v>73050</v>
      </c>
      <c r="N1157" s="101" t="s">
        <v>6333</v>
      </c>
      <c r="O1157" s="101" t="s">
        <v>6445</v>
      </c>
    </row>
    <row r="1158" spans="1:15" s="97" customFormat="1" x14ac:dyDescent="0.25">
      <c r="A1158" s="97" t="s">
        <v>344</v>
      </c>
      <c r="B1158" s="104" t="str">
        <f t="shared" ref="B1158:B1221" si="18">CONCATENATE(C1158,F1158)</f>
        <v>P047128107592</v>
      </c>
      <c r="C1158" s="101" t="s">
        <v>6953</v>
      </c>
      <c r="D1158" s="101" t="s">
        <v>6954</v>
      </c>
      <c r="E1158" s="103">
        <v>2.92</v>
      </c>
      <c r="F1158" s="101" t="s">
        <v>6918</v>
      </c>
      <c r="G1158" s="101" t="s">
        <v>6919</v>
      </c>
      <c r="H1158" s="101" t="s">
        <v>6850</v>
      </c>
      <c r="I1158" s="101" t="s">
        <v>6851</v>
      </c>
      <c r="J1158" s="128"/>
      <c r="K1158" s="101" t="s">
        <v>6332</v>
      </c>
      <c r="L1158" s="102">
        <v>43494</v>
      </c>
      <c r="M1158" s="102">
        <v>43630</v>
      </c>
      <c r="N1158" s="101" t="s">
        <v>6333</v>
      </c>
      <c r="O1158" s="101" t="s">
        <v>6445</v>
      </c>
    </row>
    <row r="1159" spans="1:15" s="97" customFormat="1" x14ac:dyDescent="0.25">
      <c r="A1159" s="97" t="s">
        <v>344</v>
      </c>
      <c r="B1159" s="104" t="str">
        <f t="shared" si="18"/>
        <v>P047128107597</v>
      </c>
      <c r="C1159" s="101" t="s">
        <v>6953</v>
      </c>
      <c r="D1159" s="101" t="s">
        <v>6954</v>
      </c>
      <c r="E1159" s="103">
        <v>2.92</v>
      </c>
      <c r="F1159" s="101" t="s">
        <v>6852</v>
      </c>
      <c r="G1159" s="101" t="s">
        <v>6853</v>
      </c>
      <c r="H1159" s="101" t="s">
        <v>6850</v>
      </c>
      <c r="I1159" s="101" t="s">
        <v>6851</v>
      </c>
      <c r="J1159" s="128"/>
      <c r="K1159" s="101" t="s">
        <v>6332</v>
      </c>
      <c r="L1159" s="102">
        <v>43494</v>
      </c>
      <c r="M1159" s="102">
        <v>43630</v>
      </c>
      <c r="N1159" s="101" t="s">
        <v>6333</v>
      </c>
      <c r="O1159" s="101" t="s">
        <v>6445</v>
      </c>
    </row>
    <row r="1160" spans="1:15" s="97" customFormat="1" x14ac:dyDescent="0.25">
      <c r="A1160" s="97" t="s">
        <v>344</v>
      </c>
      <c r="B1160" s="104" t="str">
        <f t="shared" si="18"/>
        <v>P047128107615</v>
      </c>
      <c r="C1160" s="101" t="s">
        <v>6953</v>
      </c>
      <c r="D1160" s="101" t="s">
        <v>6954</v>
      </c>
      <c r="E1160" s="103">
        <v>4.5999999999999996</v>
      </c>
      <c r="F1160" s="101" t="s">
        <v>6874</v>
      </c>
      <c r="G1160" s="101" t="s">
        <v>6875</v>
      </c>
      <c r="H1160" s="101" t="s">
        <v>6850</v>
      </c>
      <c r="I1160" s="101" t="s">
        <v>6851</v>
      </c>
      <c r="J1160" s="128"/>
      <c r="K1160" s="101" t="s">
        <v>6332</v>
      </c>
      <c r="L1160" s="102">
        <v>43283</v>
      </c>
      <c r="M1160" s="102">
        <v>43653</v>
      </c>
      <c r="N1160" s="101" t="s">
        <v>6333</v>
      </c>
      <c r="O1160" s="101" t="s">
        <v>6445</v>
      </c>
    </row>
    <row r="1161" spans="1:15" s="97" customFormat="1" x14ac:dyDescent="0.25">
      <c r="A1161" s="97" t="s">
        <v>344</v>
      </c>
      <c r="B1161" s="104" t="str">
        <f t="shared" si="18"/>
        <v>P047128107617</v>
      </c>
      <c r="C1161" s="101" t="s">
        <v>6953</v>
      </c>
      <c r="D1161" s="101" t="s">
        <v>6954</v>
      </c>
      <c r="E1161" s="103">
        <v>2.92</v>
      </c>
      <c r="F1161" s="101" t="s">
        <v>6862</v>
      </c>
      <c r="G1161" s="101" t="s">
        <v>6863</v>
      </c>
      <c r="H1161" s="101" t="s">
        <v>6850</v>
      </c>
      <c r="I1161" s="101" t="s">
        <v>6851</v>
      </c>
      <c r="J1161" s="128"/>
      <c r="K1161" s="101" t="s">
        <v>6332</v>
      </c>
      <c r="L1161" s="102">
        <v>43493</v>
      </c>
      <c r="M1161" s="102">
        <v>43653</v>
      </c>
      <c r="N1161" s="101" t="s">
        <v>6333</v>
      </c>
      <c r="O1161" s="101" t="s">
        <v>6445</v>
      </c>
    </row>
    <row r="1162" spans="1:15" s="97" customFormat="1" x14ac:dyDescent="0.25">
      <c r="A1162" s="97" t="s">
        <v>344</v>
      </c>
      <c r="B1162" s="104" t="str">
        <f t="shared" si="18"/>
        <v>P047128107618</v>
      </c>
      <c r="C1162" s="101" t="s">
        <v>6953</v>
      </c>
      <c r="D1162" s="101" t="s">
        <v>6954</v>
      </c>
      <c r="E1162" s="103">
        <v>2.92</v>
      </c>
      <c r="F1162" s="101" t="s">
        <v>6920</v>
      </c>
      <c r="G1162" s="101" t="s">
        <v>6921</v>
      </c>
      <c r="H1162" s="101" t="s">
        <v>6850</v>
      </c>
      <c r="I1162" s="101" t="s">
        <v>6851</v>
      </c>
      <c r="J1162" s="128"/>
      <c r="K1162" s="101" t="s">
        <v>6332</v>
      </c>
      <c r="L1162" s="102">
        <v>43493</v>
      </c>
      <c r="M1162" s="102">
        <v>43653</v>
      </c>
      <c r="N1162" s="101" t="s">
        <v>6333</v>
      </c>
      <c r="O1162" s="101" t="s">
        <v>6445</v>
      </c>
    </row>
    <row r="1163" spans="1:15" s="97" customFormat="1" x14ac:dyDescent="0.25">
      <c r="A1163" s="97" t="s">
        <v>344</v>
      </c>
      <c r="B1163" s="104" t="str">
        <f t="shared" si="18"/>
        <v>P047128107620</v>
      </c>
      <c r="C1163" s="101" t="s">
        <v>6953</v>
      </c>
      <c r="D1163" s="101" t="s">
        <v>6954</v>
      </c>
      <c r="E1163" s="103">
        <v>29.4</v>
      </c>
      <c r="F1163" s="101" t="s">
        <v>5624</v>
      </c>
      <c r="G1163" s="101" t="s">
        <v>5625</v>
      </c>
      <c r="H1163" s="101" t="s">
        <v>6883</v>
      </c>
      <c r="I1163" s="101" t="s">
        <v>6884</v>
      </c>
      <c r="J1163" s="128"/>
      <c r="K1163" s="101" t="s">
        <v>6332</v>
      </c>
      <c r="L1163" s="102">
        <v>43619</v>
      </c>
      <c r="M1163" s="102">
        <v>44445</v>
      </c>
      <c r="N1163" s="101" t="s">
        <v>6333</v>
      </c>
      <c r="O1163" s="101" t="s">
        <v>6445</v>
      </c>
    </row>
    <row r="1164" spans="1:15" s="97" customFormat="1" x14ac:dyDescent="0.25">
      <c r="A1164" s="97" t="s">
        <v>344</v>
      </c>
      <c r="B1164" s="104" t="str">
        <f t="shared" si="18"/>
        <v>P047128107639</v>
      </c>
      <c r="C1164" s="101" t="s">
        <v>6953</v>
      </c>
      <c r="D1164" s="101" t="s">
        <v>6954</v>
      </c>
      <c r="E1164" s="103">
        <v>4.5999999999999996</v>
      </c>
      <c r="F1164" s="101" t="s">
        <v>6926</v>
      </c>
      <c r="G1164" s="101" t="s">
        <v>6927</v>
      </c>
      <c r="H1164" s="101" t="s">
        <v>6850</v>
      </c>
      <c r="I1164" s="101" t="s">
        <v>6851</v>
      </c>
      <c r="J1164" s="128"/>
      <c r="K1164" s="101" t="s">
        <v>6332</v>
      </c>
      <c r="L1164" s="102">
        <v>43500</v>
      </c>
      <c r="M1164" s="102">
        <v>43653</v>
      </c>
      <c r="N1164" s="101" t="s">
        <v>6333</v>
      </c>
      <c r="O1164" s="101" t="s">
        <v>6445</v>
      </c>
    </row>
    <row r="1165" spans="1:15" s="97" customFormat="1" x14ac:dyDescent="0.25">
      <c r="A1165" s="97" t="s">
        <v>344</v>
      </c>
      <c r="B1165" s="104" t="str">
        <f t="shared" si="18"/>
        <v>P047128107651</v>
      </c>
      <c r="C1165" s="101" t="s">
        <v>6953</v>
      </c>
      <c r="D1165" s="101" t="s">
        <v>6954</v>
      </c>
      <c r="E1165" s="103">
        <v>4.5999999999999996</v>
      </c>
      <c r="F1165" s="101" t="s">
        <v>6928</v>
      </c>
      <c r="G1165" s="101" t="s">
        <v>6929</v>
      </c>
      <c r="H1165" s="101" t="s">
        <v>6850</v>
      </c>
      <c r="I1165" s="101" t="s">
        <v>6851</v>
      </c>
      <c r="J1165" s="128"/>
      <c r="K1165" s="101" t="s">
        <v>6332</v>
      </c>
      <c r="L1165" s="102">
        <v>43493</v>
      </c>
      <c r="M1165" s="102">
        <v>43646</v>
      </c>
      <c r="N1165" s="101" t="s">
        <v>6333</v>
      </c>
      <c r="O1165" s="101" t="s">
        <v>6445</v>
      </c>
    </row>
    <row r="1166" spans="1:15" s="97" customFormat="1" x14ac:dyDescent="0.25">
      <c r="A1166" s="97" t="s">
        <v>344</v>
      </c>
      <c r="B1166" s="104" t="str">
        <f t="shared" si="18"/>
        <v>P047128107763</v>
      </c>
      <c r="C1166" s="101" t="s">
        <v>6953</v>
      </c>
      <c r="D1166" s="101" t="s">
        <v>6954</v>
      </c>
      <c r="E1166" s="103">
        <v>35.729999999999997</v>
      </c>
      <c r="F1166" s="101" t="s">
        <v>5768</v>
      </c>
      <c r="G1166" s="101" t="s">
        <v>5769</v>
      </c>
      <c r="H1166" s="101" t="s">
        <v>6818</v>
      </c>
      <c r="I1166" s="101" t="s">
        <v>6819</v>
      </c>
      <c r="J1166" s="128"/>
      <c r="K1166" s="101" t="s">
        <v>6332</v>
      </c>
      <c r="L1166" s="102">
        <v>43647</v>
      </c>
      <c r="M1166" s="102">
        <v>43830</v>
      </c>
      <c r="N1166" s="101" t="s">
        <v>6333</v>
      </c>
      <c r="O1166" s="101" t="s">
        <v>6445</v>
      </c>
    </row>
    <row r="1167" spans="1:15" s="97" customFormat="1" x14ac:dyDescent="0.25">
      <c r="A1167" s="97" t="s">
        <v>344</v>
      </c>
      <c r="B1167" s="104" t="str">
        <f t="shared" si="18"/>
        <v>P047128107779</v>
      </c>
      <c r="C1167" s="101" t="s">
        <v>6953</v>
      </c>
      <c r="D1167" s="101" t="s">
        <v>6954</v>
      </c>
      <c r="E1167" s="103">
        <v>25.56</v>
      </c>
      <c r="F1167" s="101" t="s">
        <v>5792</v>
      </c>
      <c r="G1167" s="101" t="s">
        <v>5793</v>
      </c>
      <c r="H1167" s="101" t="s">
        <v>6818</v>
      </c>
      <c r="I1167" s="101" t="s">
        <v>6819</v>
      </c>
      <c r="J1167" s="128"/>
      <c r="K1167" s="101" t="s">
        <v>6332</v>
      </c>
      <c r="L1167" s="102">
        <v>43619</v>
      </c>
      <c r="M1167" s="102">
        <v>43919</v>
      </c>
      <c r="N1167" s="101" t="s">
        <v>6333</v>
      </c>
      <c r="O1167" s="101" t="s">
        <v>6445</v>
      </c>
    </row>
    <row r="1168" spans="1:15" s="97" customFormat="1" x14ac:dyDescent="0.25">
      <c r="A1168" s="97" t="s">
        <v>344</v>
      </c>
      <c r="B1168" s="104" t="str">
        <f t="shared" si="18"/>
        <v>P047128107780</v>
      </c>
      <c r="C1168" s="101" t="s">
        <v>6953</v>
      </c>
      <c r="D1168" s="101" t="s">
        <v>6954</v>
      </c>
      <c r="E1168" s="103">
        <v>26.13</v>
      </c>
      <c r="F1168" s="101" t="s">
        <v>5794</v>
      </c>
      <c r="G1168" s="101" t="s">
        <v>5795</v>
      </c>
      <c r="H1168" s="101" t="s">
        <v>6651</v>
      </c>
      <c r="I1168" s="101" t="s">
        <v>6652</v>
      </c>
      <c r="J1168" s="128"/>
      <c r="K1168" s="101" t="s">
        <v>6332</v>
      </c>
      <c r="L1168" s="102">
        <v>43710</v>
      </c>
      <c r="M1168" s="102">
        <v>44255</v>
      </c>
      <c r="N1168" s="101" t="s">
        <v>6333</v>
      </c>
      <c r="O1168" s="101" t="s">
        <v>6445</v>
      </c>
    </row>
    <row r="1169" spans="1:15" s="97" customFormat="1" x14ac:dyDescent="0.25">
      <c r="A1169" s="97" t="s">
        <v>344</v>
      </c>
      <c r="B1169" s="104" t="str">
        <f t="shared" si="18"/>
        <v>P047128400006369</v>
      </c>
      <c r="C1169" s="101" t="s">
        <v>6953</v>
      </c>
      <c r="D1169" s="101" t="s">
        <v>6954</v>
      </c>
      <c r="E1169" s="103">
        <v>76.37</v>
      </c>
      <c r="F1169" s="101" t="s">
        <v>6087</v>
      </c>
      <c r="G1169" s="101" t="s">
        <v>6088</v>
      </c>
      <c r="H1169" s="101" t="s">
        <v>6590</v>
      </c>
      <c r="I1169" s="101" t="s">
        <v>6591</v>
      </c>
      <c r="J1169" s="128"/>
      <c r="K1169" s="101" t="s">
        <v>6332</v>
      </c>
      <c r="L1169" s="102">
        <v>43283</v>
      </c>
      <c r="M1169" s="102">
        <v>43828</v>
      </c>
      <c r="N1169" s="101" t="s">
        <v>6333</v>
      </c>
      <c r="O1169" s="101" t="s">
        <v>6445</v>
      </c>
    </row>
    <row r="1170" spans="1:15" s="97" customFormat="1" x14ac:dyDescent="0.25">
      <c r="A1170" s="97" t="s">
        <v>344</v>
      </c>
      <c r="B1170" s="104" t="str">
        <f t="shared" si="18"/>
        <v>P047128400006620</v>
      </c>
      <c r="C1170" s="101" t="s">
        <v>6953</v>
      </c>
      <c r="D1170" s="101" t="s">
        <v>6954</v>
      </c>
      <c r="E1170" s="103">
        <v>55.55</v>
      </c>
      <c r="F1170" s="101" t="s">
        <v>6089</v>
      </c>
      <c r="G1170" s="101" t="s">
        <v>6090</v>
      </c>
      <c r="H1170" s="101" t="s">
        <v>6590</v>
      </c>
      <c r="I1170" s="101" t="s">
        <v>6591</v>
      </c>
      <c r="J1170" s="128"/>
      <c r="K1170" s="101" t="s">
        <v>6332</v>
      </c>
      <c r="L1170" s="102">
        <v>43283</v>
      </c>
      <c r="M1170" s="102">
        <v>73050</v>
      </c>
      <c r="N1170" s="101" t="s">
        <v>6333</v>
      </c>
      <c r="O1170" s="101" t="s">
        <v>6445</v>
      </c>
    </row>
    <row r="1171" spans="1:15" s="97" customFormat="1" x14ac:dyDescent="0.25">
      <c r="A1171" s="97" t="s">
        <v>344</v>
      </c>
      <c r="B1171" s="104" t="str">
        <f t="shared" si="18"/>
        <v>P047128400007179</v>
      </c>
      <c r="C1171" s="101" t="s">
        <v>6953</v>
      </c>
      <c r="D1171" s="101" t="s">
        <v>6954</v>
      </c>
      <c r="E1171" s="103">
        <v>62.6</v>
      </c>
      <c r="F1171" s="101" t="s">
        <v>6093</v>
      </c>
      <c r="G1171" s="101" t="s">
        <v>6094</v>
      </c>
      <c r="H1171" s="101" t="s">
        <v>6590</v>
      </c>
      <c r="I1171" s="101" t="s">
        <v>6591</v>
      </c>
      <c r="J1171" s="128"/>
      <c r="K1171" s="101" t="s">
        <v>6332</v>
      </c>
      <c r="L1171" s="102">
        <v>43283</v>
      </c>
      <c r="M1171" s="102">
        <v>43674</v>
      </c>
      <c r="N1171" s="101" t="s">
        <v>6333</v>
      </c>
      <c r="O1171" s="101" t="s">
        <v>6445</v>
      </c>
    </row>
    <row r="1172" spans="1:15" s="97" customFormat="1" x14ac:dyDescent="0.25">
      <c r="A1172" s="97" t="s">
        <v>344</v>
      </c>
      <c r="B1172" s="104" t="str">
        <f t="shared" si="18"/>
        <v>P047128400010414</v>
      </c>
      <c r="C1172" s="101" t="s">
        <v>6953</v>
      </c>
      <c r="D1172" s="101" t="s">
        <v>6954</v>
      </c>
      <c r="E1172" s="103">
        <v>0.01</v>
      </c>
      <c r="F1172" s="101" t="s">
        <v>6105</v>
      </c>
      <c r="G1172" s="101" t="s">
        <v>5769</v>
      </c>
      <c r="H1172" s="101" t="s">
        <v>6590</v>
      </c>
      <c r="I1172" s="101" t="s">
        <v>6591</v>
      </c>
      <c r="J1172" s="128"/>
      <c r="K1172" s="101" t="s">
        <v>6332</v>
      </c>
      <c r="L1172" s="102">
        <v>43283</v>
      </c>
      <c r="M1172" s="102">
        <v>43646</v>
      </c>
      <c r="N1172" s="101" t="s">
        <v>6333</v>
      </c>
      <c r="O1172" s="101" t="s">
        <v>6445</v>
      </c>
    </row>
    <row r="1173" spans="1:15" s="97" customFormat="1" x14ac:dyDescent="0.25">
      <c r="A1173" s="97" t="s">
        <v>344</v>
      </c>
      <c r="B1173" s="104" t="str">
        <f t="shared" si="18"/>
        <v>P047128400010487</v>
      </c>
      <c r="C1173" s="101" t="s">
        <v>6953</v>
      </c>
      <c r="D1173" s="101" t="s">
        <v>6954</v>
      </c>
      <c r="E1173" s="103">
        <v>33.82</v>
      </c>
      <c r="F1173" s="101" t="s">
        <v>6106</v>
      </c>
      <c r="G1173" s="101" t="s">
        <v>6107</v>
      </c>
      <c r="H1173" s="101" t="s">
        <v>6810</v>
      </c>
      <c r="I1173" s="101" t="s">
        <v>6811</v>
      </c>
      <c r="J1173" s="128"/>
      <c r="K1173" s="101" t="s">
        <v>6332</v>
      </c>
      <c r="L1173" s="102">
        <v>43283</v>
      </c>
      <c r="M1173" s="102">
        <v>43555</v>
      </c>
      <c r="N1173" s="101" t="s">
        <v>6333</v>
      </c>
      <c r="O1173" s="101" t="s">
        <v>6445</v>
      </c>
    </row>
    <row r="1174" spans="1:15" s="97" customFormat="1" x14ac:dyDescent="0.25">
      <c r="A1174" s="97" t="s">
        <v>344</v>
      </c>
      <c r="B1174" s="104" t="str">
        <f t="shared" si="18"/>
        <v>P047128400010602</v>
      </c>
      <c r="C1174" s="101" t="s">
        <v>6953</v>
      </c>
      <c r="D1174" s="101" t="s">
        <v>6954</v>
      </c>
      <c r="E1174" s="103">
        <v>76.8</v>
      </c>
      <c r="F1174" s="101" t="s">
        <v>6109</v>
      </c>
      <c r="G1174" s="101" t="s">
        <v>6110</v>
      </c>
      <c r="H1174" s="101" t="s">
        <v>6590</v>
      </c>
      <c r="I1174" s="101" t="s">
        <v>6591</v>
      </c>
      <c r="J1174" s="128"/>
      <c r="K1174" s="101" t="s">
        <v>6332</v>
      </c>
      <c r="L1174" s="102">
        <v>43344</v>
      </c>
      <c r="M1174" s="102">
        <v>43709</v>
      </c>
      <c r="N1174" s="101" t="s">
        <v>6333</v>
      </c>
      <c r="O1174" s="101" t="s">
        <v>6445</v>
      </c>
    </row>
    <row r="1175" spans="1:15" s="97" customFormat="1" x14ac:dyDescent="0.25">
      <c r="A1175" s="97" t="s">
        <v>344</v>
      </c>
      <c r="B1175" s="104" t="str">
        <f t="shared" si="18"/>
        <v>P047128400010679</v>
      </c>
      <c r="C1175" s="101" t="s">
        <v>6953</v>
      </c>
      <c r="D1175" s="101" t="s">
        <v>6954</v>
      </c>
      <c r="E1175" s="103">
        <v>83.55</v>
      </c>
      <c r="F1175" s="101" t="s">
        <v>6111</v>
      </c>
      <c r="G1175" s="101" t="s">
        <v>6112</v>
      </c>
      <c r="H1175" s="101" t="s">
        <v>6590</v>
      </c>
      <c r="I1175" s="101" t="s">
        <v>6591</v>
      </c>
      <c r="J1175" s="128"/>
      <c r="K1175" s="101" t="s">
        <v>6332</v>
      </c>
      <c r="L1175" s="102">
        <v>43344</v>
      </c>
      <c r="M1175" s="102">
        <v>73050</v>
      </c>
      <c r="N1175" s="101" t="s">
        <v>6333</v>
      </c>
      <c r="O1175" s="101" t="s">
        <v>6445</v>
      </c>
    </row>
    <row r="1176" spans="1:15" s="97" customFormat="1" x14ac:dyDescent="0.25">
      <c r="A1176" s="97" t="s">
        <v>344</v>
      </c>
      <c r="B1176" s="104" t="str">
        <f t="shared" si="18"/>
        <v>P047128400010968</v>
      </c>
      <c r="C1176" s="101" t="s">
        <v>6953</v>
      </c>
      <c r="D1176" s="101" t="s">
        <v>6954</v>
      </c>
      <c r="E1176" s="103">
        <v>50</v>
      </c>
      <c r="F1176" s="101" t="s">
        <v>6125</v>
      </c>
      <c r="G1176" s="101" t="s">
        <v>6126</v>
      </c>
      <c r="H1176" s="101" t="s">
        <v>6810</v>
      </c>
      <c r="I1176" s="101" t="s">
        <v>6811</v>
      </c>
      <c r="J1176" s="128"/>
      <c r="K1176" s="101" t="s">
        <v>6332</v>
      </c>
      <c r="L1176" s="102">
        <v>43466</v>
      </c>
      <c r="M1176" s="102">
        <v>43830</v>
      </c>
      <c r="N1176" s="101" t="s">
        <v>6333</v>
      </c>
      <c r="O1176" s="101" t="s">
        <v>6445</v>
      </c>
    </row>
    <row r="1177" spans="1:15" s="97" customFormat="1" x14ac:dyDescent="0.25">
      <c r="A1177" s="97" t="s">
        <v>344</v>
      </c>
      <c r="B1177" s="104" t="str">
        <f t="shared" si="18"/>
        <v>P047129101406</v>
      </c>
      <c r="C1177" s="101" t="s">
        <v>6955</v>
      </c>
      <c r="D1177" s="101" t="s">
        <v>6956</v>
      </c>
      <c r="E1177" s="103">
        <v>31.4</v>
      </c>
      <c r="F1177" s="101" t="s">
        <v>1314</v>
      </c>
      <c r="G1177" s="101" t="s">
        <v>1315</v>
      </c>
      <c r="H1177" s="101" t="s">
        <v>6433</v>
      </c>
      <c r="I1177" s="101" t="s">
        <v>6434</v>
      </c>
      <c r="J1177" s="128">
        <v>478750</v>
      </c>
      <c r="K1177" s="101" t="s">
        <v>6333</v>
      </c>
      <c r="L1177" s="102">
        <v>43466</v>
      </c>
      <c r="M1177" s="102">
        <v>43618</v>
      </c>
      <c r="N1177" s="101" t="s">
        <v>6332</v>
      </c>
      <c r="O1177" s="101" t="s">
        <v>6704</v>
      </c>
    </row>
    <row r="1178" spans="1:15" s="97" customFormat="1" x14ac:dyDescent="0.25">
      <c r="A1178" s="97" t="s">
        <v>344</v>
      </c>
      <c r="B1178" s="104" t="str">
        <f t="shared" si="18"/>
        <v>P047129103483</v>
      </c>
      <c r="C1178" s="101" t="s">
        <v>6955</v>
      </c>
      <c r="D1178" s="101" t="s">
        <v>6956</v>
      </c>
      <c r="E1178" s="103">
        <v>60.38</v>
      </c>
      <c r="F1178" s="101" t="s">
        <v>3004</v>
      </c>
      <c r="G1178" s="101" t="s">
        <v>3005</v>
      </c>
      <c r="H1178" s="101" t="s">
        <v>6386</v>
      </c>
      <c r="I1178" s="101" t="s">
        <v>6387</v>
      </c>
      <c r="J1178" s="128">
        <v>478750</v>
      </c>
      <c r="K1178" s="101" t="s">
        <v>6333</v>
      </c>
      <c r="L1178" s="102">
        <v>43466</v>
      </c>
      <c r="M1178" s="102">
        <v>43618</v>
      </c>
      <c r="N1178" s="101" t="s">
        <v>6332</v>
      </c>
      <c r="O1178" s="101" t="s">
        <v>6704</v>
      </c>
    </row>
    <row r="1179" spans="1:15" s="97" customFormat="1" x14ac:dyDescent="0.25">
      <c r="A1179" s="97" t="s">
        <v>344</v>
      </c>
      <c r="B1179" s="104" t="str">
        <f t="shared" si="18"/>
        <v>P047129106090</v>
      </c>
      <c r="C1179" s="101" t="s">
        <v>6955</v>
      </c>
      <c r="D1179" s="101" t="s">
        <v>6956</v>
      </c>
      <c r="E1179" s="103">
        <v>27.07</v>
      </c>
      <c r="F1179" s="101" t="s">
        <v>4608</v>
      </c>
      <c r="G1179" s="101" t="s">
        <v>4609</v>
      </c>
      <c r="H1179" s="101" t="s">
        <v>6433</v>
      </c>
      <c r="I1179" s="101" t="s">
        <v>6434</v>
      </c>
      <c r="J1179" s="128">
        <v>478750</v>
      </c>
      <c r="K1179" s="101" t="s">
        <v>6333</v>
      </c>
      <c r="L1179" s="102">
        <v>43466</v>
      </c>
      <c r="M1179" s="102">
        <v>43618</v>
      </c>
      <c r="N1179" s="101" t="s">
        <v>6332</v>
      </c>
      <c r="O1179" s="101" t="s">
        <v>6704</v>
      </c>
    </row>
    <row r="1180" spans="1:15" s="97" customFormat="1" x14ac:dyDescent="0.25">
      <c r="A1180" s="97" t="s">
        <v>344</v>
      </c>
      <c r="B1180" s="104" t="str">
        <f t="shared" si="18"/>
        <v>P047129106440</v>
      </c>
      <c r="C1180" s="101" t="s">
        <v>6955</v>
      </c>
      <c r="D1180" s="101" t="s">
        <v>6956</v>
      </c>
      <c r="E1180" s="103">
        <v>46.01</v>
      </c>
      <c r="F1180" s="101" t="s">
        <v>4800</v>
      </c>
      <c r="G1180" s="101" t="s">
        <v>4801</v>
      </c>
      <c r="H1180" s="101" t="s">
        <v>6374</v>
      </c>
      <c r="I1180" s="101" t="s">
        <v>6375</v>
      </c>
      <c r="J1180" s="128">
        <v>478720</v>
      </c>
      <c r="K1180" s="101" t="s">
        <v>6333</v>
      </c>
      <c r="L1180" s="102">
        <v>43344</v>
      </c>
      <c r="M1180" s="102">
        <v>43618</v>
      </c>
      <c r="N1180" s="101" t="s">
        <v>6332</v>
      </c>
      <c r="O1180" s="101" t="s">
        <v>6704</v>
      </c>
    </row>
    <row r="1181" spans="1:15" s="97" customFormat="1" x14ac:dyDescent="0.25">
      <c r="A1181" s="97" t="s">
        <v>344</v>
      </c>
      <c r="B1181" s="104" t="str">
        <f t="shared" si="18"/>
        <v>P047129106498</v>
      </c>
      <c r="C1181" s="101" t="s">
        <v>6955</v>
      </c>
      <c r="D1181" s="101" t="s">
        <v>6956</v>
      </c>
      <c r="E1181" s="103">
        <v>44.05</v>
      </c>
      <c r="F1181" s="101" t="s">
        <v>4836</v>
      </c>
      <c r="G1181" s="101" t="s">
        <v>4837</v>
      </c>
      <c r="H1181" s="101" t="s">
        <v>6374</v>
      </c>
      <c r="I1181" s="101" t="s">
        <v>6375</v>
      </c>
      <c r="J1181" s="128">
        <v>478720</v>
      </c>
      <c r="K1181" s="101" t="s">
        <v>6333</v>
      </c>
      <c r="L1181" s="102">
        <v>43344</v>
      </c>
      <c r="M1181" s="102">
        <v>43618</v>
      </c>
      <c r="N1181" s="101" t="s">
        <v>6332</v>
      </c>
      <c r="O1181" s="101" t="s">
        <v>6704</v>
      </c>
    </row>
    <row r="1182" spans="1:15" s="97" customFormat="1" x14ac:dyDescent="0.25">
      <c r="A1182" s="97" t="s">
        <v>344</v>
      </c>
      <c r="B1182" s="104" t="str">
        <f t="shared" si="18"/>
        <v>P047130100689</v>
      </c>
      <c r="C1182" s="101" t="s">
        <v>6957</v>
      </c>
      <c r="D1182" s="101" t="s">
        <v>6958</v>
      </c>
      <c r="E1182" s="103">
        <v>52.75</v>
      </c>
      <c r="F1182" s="101" t="s">
        <v>828</v>
      </c>
      <c r="G1182" s="101" t="s">
        <v>829</v>
      </c>
      <c r="H1182" s="101" t="s">
        <v>6386</v>
      </c>
      <c r="I1182" s="101" t="s">
        <v>6387</v>
      </c>
      <c r="J1182" s="128">
        <v>478750</v>
      </c>
      <c r="K1182" s="101" t="s">
        <v>6333</v>
      </c>
      <c r="L1182" s="102">
        <v>43313</v>
      </c>
      <c r="M1182" s="102">
        <v>43861</v>
      </c>
      <c r="N1182" s="101" t="s">
        <v>6332</v>
      </c>
      <c r="O1182" s="101" t="s">
        <v>358</v>
      </c>
    </row>
    <row r="1183" spans="1:15" s="97" customFormat="1" x14ac:dyDescent="0.25">
      <c r="A1183" s="97" t="s">
        <v>344</v>
      </c>
      <c r="B1183" s="104" t="str">
        <f t="shared" si="18"/>
        <v>P047130101406</v>
      </c>
      <c r="C1183" s="101" t="s">
        <v>6957</v>
      </c>
      <c r="D1183" s="101" t="s">
        <v>6958</v>
      </c>
      <c r="E1183" s="103">
        <v>31.4</v>
      </c>
      <c r="F1183" s="101" t="s">
        <v>1314</v>
      </c>
      <c r="G1183" s="101" t="s">
        <v>1315</v>
      </c>
      <c r="H1183" s="101" t="s">
        <v>6433</v>
      </c>
      <c r="I1183" s="101" t="s">
        <v>6434</v>
      </c>
      <c r="J1183" s="128">
        <v>478750</v>
      </c>
      <c r="K1183" s="101" t="s">
        <v>6333</v>
      </c>
      <c r="L1183" s="102">
        <v>43313</v>
      </c>
      <c r="M1183" s="102">
        <v>43861</v>
      </c>
      <c r="N1183" s="101" t="s">
        <v>6332</v>
      </c>
      <c r="O1183" s="101" t="s">
        <v>358</v>
      </c>
    </row>
    <row r="1184" spans="1:15" s="97" customFormat="1" x14ac:dyDescent="0.25">
      <c r="A1184" s="97" t="s">
        <v>344</v>
      </c>
      <c r="B1184" s="104" t="str">
        <f t="shared" si="18"/>
        <v>P047130101608</v>
      </c>
      <c r="C1184" s="101" t="s">
        <v>6957</v>
      </c>
      <c r="D1184" s="101" t="s">
        <v>6958</v>
      </c>
      <c r="E1184" s="103">
        <v>51.44</v>
      </c>
      <c r="F1184" s="101" t="s">
        <v>1480</v>
      </c>
      <c r="G1184" s="101" t="s">
        <v>1481</v>
      </c>
      <c r="H1184" s="101" t="s">
        <v>6386</v>
      </c>
      <c r="I1184" s="101" t="s">
        <v>6387</v>
      </c>
      <c r="J1184" s="128">
        <v>478760</v>
      </c>
      <c r="K1184" s="101" t="s">
        <v>6333</v>
      </c>
      <c r="L1184" s="102">
        <v>43556</v>
      </c>
      <c r="M1184" s="102">
        <v>43861</v>
      </c>
      <c r="N1184" s="101" t="s">
        <v>6332</v>
      </c>
      <c r="O1184" s="101" t="s">
        <v>358</v>
      </c>
    </row>
    <row r="1185" spans="1:15" s="97" customFormat="1" x14ac:dyDescent="0.25">
      <c r="A1185" s="97" t="s">
        <v>344</v>
      </c>
      <c r="B1185" s="104" t="str">
        <f t="shared" si="18"/>
        <v>P047130106090</v>
      </c>
      <c r="C1185" s="101" t="s">
        <v>6957</v>
      </c>
      <c r="D1185" s="101" t="s">
        <v>6958</v>
      </c>
      <c r="E1185" s="103">
        <v>27.07</v>
      </c>
      <c r="F1185" s="101" t="s">
        <v>4608</v>
      </c>
      <c r="G1185" s="101" t="s">
        <v>4609</v>
      </c>
      <c r="H1185" s="101" t="s">
        <v>6433</v>
      </c>
      <c r="I1185" s="101" t="s">
        <v>6434</v>
      </c>
      <c r="J1185" s="128">
        <v>478750</v>
      </c>
      <c r="K1185" s="101" t="s">
        <v>6333</v>
      </c>
      <c r="L1185" s="102">
        <v>43402</v>
      </c>
      <c r="M1185" s="102">
        <v>43861</v>
      </c>
      <c r="N1185" s="101" t="s">
        <v>6332</v>
      </c>
      <c r="O1185" s="101" t="s">
        <v>358</v>
      </c>
    </row>
    <row r="1186" spans="1:15" s="97" customFormat="1" x14ac:dyDescent="0.25">
      <c r="A1186" s="97" t="s">
        <v>344</v>
      </c>
      <c r="B1186" s="104" t="str">
        <f t="shared" si="18"/>
        <v>P047130106440</v>
      </c>
      <c r="C1186" s="101" t="s">
        <v>6957</v>
      </c>
      <c r="D1186" s="101" t="s">
        <v>6958</v>
      </c>
      <c r="E1186" s="103">
        <v>46.01</v>
      </c>
      <c r="F1186" s="101" t="s">
        <v>4800</v>
      </c>
      <c r="G1186" s="101" t="s">
        <v>4801</v>
      </c>
      <c r="H1186" s="101" t="s">
        <v>6374</v>
      </c>
      <c r="I1186" s="101" t="s">
        <v>6375</v>
      </c>
      <c r="J1186" s="128">
        <v>472100</v>
      </c>
      <c r="K1186" s="101" t="s">
        <v>6333</v>
      </c>
      <c r="L1186" s="102">
        <v>43313</v>
      </c>
      <c r="M1186" s="102">
        <v>43861</v>
      </c>
      <c r="N1186" s="101" t="s">
        <v>6332</v>
      </c>
      <c r="O1186" s="101" t="s">
        <v>358</v>
      </c>
    </row>
    <row r="1187" spans="1:15" s="97" customFormat="1" x14ac:dyDescent="0.25">
      <c r="A1187" s="97" t="s">
        <v>344</v>
      </c>
      <c r="B1187" s="104" t="str">
        <f t="shared" si="18"/>
        <v>P047130107356</v>
      </c>
      <c r="C1187" s="101" t="s">
        <v>6957</v>
      </c>
      <c r="D1187" s="101" t="s">
        <v>6958</v>
      </c>
      <c r="E1187" s="103">
        <v>2.93</v>
      </c>
      <c r="F1187" s="101" t="s">
        <v>6959</v>
      </c>
      <c r="G1187" s="101" t="s">
        <v>6960</v>
      </c>
      <c r="H1187" s="101" t="s">
        <v>6850</v>
      </c>
      <c r="I1187" s="101" t="s">
        <v>6851</v>
      </c>
      <c r="J1187" s="128">
        <v>478750</v>
      </c>
      <c r="K1187" s="101" t="s">
        <v>6333</v>
      </c>
      <c r="L1187" s="102">
        <v>43402</v>
      </c>
      <c r="M1187" s="102">
        <v>43499</v>
      </c>
      <c r="N1187" s="101" t="s">
        <v>6333</v>
      </c>
      <c r="O1187" s="101" t="s">
        <v>358</v>
      </c>
    </row>
    <row r="1188" spans="1:15" s="97" customFormat="1" x14ac:dyDescent="0.25">
      <c r="A1188" s="97" t="s">
        <v>344</v>
      </c>
      <c r="B1188" s="104" t="str">
        <f t="shared" si="18"/>
        <v>P047130107600</v>
      </c>
      <c r="C1188" s="101" t="s">
        <v>6957</v>
      </c>
      <c r="D1188" s="101" t="s">
        <v>6958</v>
      </c>
      <c r="E1188" s="103">
        <v>2.92</v>
      </c>
      <c r="F1188" s="101" t="s">
        <v>6961</v>
      </c>
      <c r="G1188" s="101" t="s">
        <v>6962</v>
      </c>
      <c r="H1188" s="101" t="s">
        <v>6850</v>
      </c>
      <c r="I1188" s="101" t="s">
        <v>6851</v>
      </c>
      <c r="J1188" s="128">
        <v>478760</v>
      </c>
      <c r="K1188" s="101" t="s">
        <v>6333</v>
      </c>
      <c r="L1188" s="102">
        <v>43493</v>
      </c>
      <c r="M1188" s="102">
        <v>43646</v>
      </c>
      <c r="N1188" s="101" t="s">
        <v>6333</v>
      </c>
      <c r="O1188" s="101" t="s">
        <v>358</v>
      </c>
    </row>
    <row r="1189" spans="1:15" s="97" customFormat="1" x14ac:dyDescent="0.25">
      <c r="A1189" s="97" t="s">
        <v>344</v>
      </c>
      <c r="B1189" s="104" t="str">
        <f t="shared" si="18"/>
        <v>P047131106309</v>
      </c>
      <c r="C1189" s="101" t="s">
        <v>379</v>
      </c>
      <c r="D1189" s="101" t="s">
        <v>6963</v>
      </c>
      <c r="E1189" s="103">
        <v>41.49</v>
      </c>
      <c r="F1189" s="101" t="s">
        <v>4754</v>
      </c>
      <c r="G1189" s="101" t="s">
        <v>4755</v>
      </c>
      <c r="H1189" s="101" t="s">
        <v>6802</v>
      </c>
      <c r="I1189" s="101" t="s">
        <v>6803</v>
      </c>
      <c r="J1189" s="128">
        <v>472610</v>
      </c>
      <c r="K1189" s="101" t="s">
        <v>6333</v>
      </c>
      <c r="L1189" s="102">
        <v>43466</v>
      </c>
      <c r="M1189" s="102">
        <v>43527</v>
      </c>
      <c r="N1189" s="101" t="s">
        <v>6333</v>
      </c>
      <c r="O1189" s="101" t="s">
        <v>6704</v>
      </c>
    </row>
    <row r="1190" spans="1:15" s="97" customFormat="1" x14ac:dyDescent="0.25">
      <c r="A1190" s="97" t="s">
        <v>344</v>
      </c>
      <c r="B1190" s="104" t="str">
        <f t="shared" si="18"/>
        <v>P047131106498</v>
      </c>
      <c r="C1190" s="101" t="s">
        <v>379</v>
      </c>
      <c r="D1190" s="101" t="s">
        <v>6963</v>
      </c>
      <c r="E1190" s="103">
        <v>44.05</v>
      </c>
      <c r="F1190" s="101" t="s">
        <v>4836</v>
      </c>
      <c r="G1190" s="101" t="s">
        <v>4837</v>
      </c>
      <c r="H1190" s="101" t="s">
        <v>6374</v>
      </c>
      <c r="I1190" s="101" t="s">
        <v>6375</v>
      </c>
      <c r="J1190" s="128"/>
      <c r="K1190" s="101" t="s">
        <v>6332</v>
      </c>
      <c r="L1190" s="102">
        <v>43374</v>
      </c>
      <c r="M1190" s="102">
        <v>43527</v>
      </c>
      <c r="N1190" s="101" t="s">
        <v>6332</v>
      </c>
      <c r="O1190" s="101" t="s">
        <v>6704</v>
      </c>
    </row>
    <row r="1191" spans="1:15" s="97" customFormat="1" x14ac:dyDescent="0.25">
      <c r="A1191" s="97" t="s">
        <v>344</v>
      </c>
      <c r="B1191" s="104" t="str">
        <f t="shared" si="18"/>
        <v>P047131107323</v>
      </c>
      <c r="C1191" s="101" t="s">
        <v>379</v>
      </c>
      <c r="D1191" s="101" t="s">
        <v>6963</v>
      </c>
      <c r="E1191" s="103">
        <v>2.92</v>
      </c>
      <c r="F1191" s="101" t="s">
        <v>6848</v>
      </c>
      <c r="G1191" s="101" t="s">
        <v>6849</v>
      </c>
      <c r="H1191" s="101" t="s">
        <v>6850</v>
      </c>
      <c r="I1191" s="101" t="s">
        <v>6851</v>
      </c>
      <c r="J1191" s="128">
        <v>472610</v>
      </c>
      <c r="K1191" s="101" t="s">
        <v>6333</v>
      </c>
      <c r="L1191" s="102">
        <v>43466</v>
      </c>
      <c r="M1191" s="102">
        <v>43485</v>
      </c>
      <c r="N1191" s="101" t="s">
        <v>6333</v>
      </c>
      <c r="O1191" s="101" t="s">
        <v>6704</v>
      </c>
    </row>
    <row r="1192" spans="1:15" s="97" customFormat="1" x14ac:dyDescent="0.25">
      <c r="A1192" s="97" t="s">
        <v>344</v>
      </c>
      <c r="B1192" s="104" t="str">
        <f t="shared" si="18"/>
        <v>P047131107325</v>
      </c>
      <c r="C1192" s="101" t="s">
        <v>379</v>
      </c>
      <c r="D1192" s="101" t="s">
        <v>6963</v>
      </c>
      <c r="E1192" s="103">
        <v>2.34</v>
      </c>
      <c r="F1192" s="101" t="s">
        <v>6964</v>
      </c>
      <c r="G1192" s="101" t="s">
        <v>6965</v>
      </c>
      <c r="H1192" s="101" t="s">
        <v>6850</v>
      </c>
      <c r="I1192" s="101" t="s">
        <v>6851</v>
      </c>
      <c r="J1192" s="128">
        <v>472610</v>
      </c>
      <c r="K1192" s="101" t="s">
        <v>6333</v>
      </c>
      <c r="L1192" s="102">
        <v>43466</v>
      </c>
      <c r="M1192" s="102">
        <v>43485</v>
      </c>
      <c r="N1192" s="101" t="s">
        <v>6333</v>
      </c>
      <c r="O1192" s="101" t="s">
        <v>6704</v>
      </c>
    </row>
    <row r="1193" spans="1:15" s="97" customFormat="1" x14ac:dyDescent="0.25">
      <c r="A1193" s="97" t="s">
        <v>344</v>
      </c>
      <c r="B1193" s="104" t="str">
        <f t="shared" si="18"/>
        <v>P047131107359</v>
      </c>
      <c r="C1193" s="101" t="s">
        <v>379</v>
      </c>
      <c r="D1193" s="101" t="s">
        <v>6963</v>
      </c>
      <c r="E1193" s="103">
        <v>2.92</v>
      </c>
      <c r="F1193" s="101" t="s">
        <v>6966</v>
      </c>
      <c r="G1193" s="101" t="s">
        <v>6967</v>
      </c>
      <c r="H1193" s="101" t="s">
        <v>6850</v>
      </c>
      <c r="I1193" s="101" t="s">
        <v>6851</v>
      </c>
      <c r="J1193" s="128">
        <v>472610</v>
      </c>
      <c r="K1193" s="101" t="s">
        <v>6333</v>
      </c>
      <c r="L1193" s="102">
        <v>43466</v>
      </c>
      <c r="M1193" s="102">
        <v>43485</v>
      </c>
      <c r="N1193" s="101" t="s">
        <v>6333</v>
      </c>
      <c r="O1193" s="101" t="s">
        <v>6704</v>
      </c>
    </row>
    <row r="1194" spans="1:15" s="97" customFormat="1" x14ac:dyDescent="0.25">
      <c r="A1194" s="97" t="s">
        <v>344</v>
      </c>
      <c r="B1194" s="104" t="str">
        <f t="shared" si="18"/>
        <v>P047131107366</v>
      </c>
      <c r="C1194" s="101" t="s">
        <v>379</v>
      </c>
      <c r="D1194" s="101" t="s">
        <v>6963</v>
      </c>
      <c r="E1194" s="103">
        <v>2.92</v>
      </c>
      <c r="F1194" s="101" t="s">
        <v>6968</v>
      </c>
      <c r="G1194" s="101" t="s">
        <v>6969</v>
      </c>
      <c r="H1194" s="101" t="s">
        <v>6850</v>
      </c>
      <c r="I1194" s="101" t="s">
        <v>6851</v>
      </c>
      <c r="J1194" s="128">
        <v>472610</v>
      </c>
      <c r="K1194" s="101" t="s">
        <v>6333</v>
      </c>
      <c r="L1194" s="102">
        <v>43466</v>
      </c>
      <c r="M1194" s="102">
        <v>43492</v>
      </c>
      <c r="N1194" s="101" t="s">
        <v>6333</v>
      </c>
      <c r="O1194" s="101" t="s">
        <v>6704</v>
      </c>
    </row>
    <row r="1195" spans="1:15" s="97" customFormat="1" x14ac:dyDescent="0.25">
      <c r="A1195" s="97" t="s">
        <v>344</v>
      </c>
      <c r="B1195" s="104" t="str">
        <f t="shared" si="18"/>
        <v>P047131400010968</v>
      </c>
      <c r="C1195" s="101" t="s">
        <v>379</v>
      </c>
      <c r="D1195" s="101" t="s">
        <v>6963</v>
      </c>
      <c r="E1195" s="103">
        <v>50</v>
      </c>
      <c r="F1195" s="101" t="s">
        <v>6125</v>
      </c>
      <c r="G1195" s="101" t="s">
        <v>6126</v>
      </c>
      <c r="H1195" s="101" t="s">
        <v>6810</v>
      </c>
      <c r="I1195" s="101" t="s">
        <v>6811</v>
      </c>
      <c r="J1195" s="128">
        <v>472610</v>
      </c>
      <c r="K1195" s="101" t="s">
        <v>6333</v>
      </c>
      <c r="L1195" s="102">
        <v>43466</v>
      </c>
      <c r="M1195" s="102">
        <v>43527</v>
      </c>
      <c r="N1195" s="101" t="s">
        <v>6333</v>
      </c>
      <c r="O1195" s="101" t="s">
        <v>6704</v>
      </c>
    </row>
    <row r="1196" spans="1:15" s="97" customFormat="1" x14ac:dyDescent="0.25">
      <c r="A1196" s="97" t="s">
        <v>344</v>
      </c>
      <c r="B1196" s="104" t="str">
        <f t="shared" si="18"/>
        <v>P047132105307</v>
      </c>
      <c r="C1196" s="101" t="s">
        <v>380</v>
      </c>
      <c r="D1196" s="101" t="s">
        <v>6970</v>
      </c>
      <c r="E1196" s="103">
        <v>71.16</v>
      </c>
      <c r="F1196" s="101" t="s">
        <v>4196</v>
      </c>
      <c r="G1196" s="101" t="s">
        <v>4197</v>
      </c>
      <c r="H1196" s="101" t="s">
        <v>6590</v>
      </c>
      <c r="I1196" s="101" t="s">
        <v>6591</v>
      </c>
      <c r="J1196" s="128">
        <v>478700</v>
      </c>
      <c r="K1196" s="101" t="s">
        <v>6333</v>
      </c>
      <c r="L1196" s="102">
        <v>43466</v>
      </c>
      <c r="M1196" s="102">
        <v>43618</v>
      </c>
      <c r="N1196" s="101" t="s">
        <v>6333</v>
      </c>
      <c r="O1196" s="101" t="s">
        <v>6704</v>
      </c>
    </row>
    <row r="1197" spans="1:15" s="97" customFormat="1" x14ac:dyDescent="0.25">
      <c r="A1197" s="97" t="s">
        <v>344</v>
      </c>
      <c r="B1197" s="104" t="str">
        <f t="shared" si="18"/>
        <v>P047132106498</v>
      </c>
      <c r="C1197" s="101" t="s">
        <v>380</v>
      </c>
      <c r="D1197" s="101" t="s">
        <v>6970</v>
      </c>
      <c r="E1197" s="103">
        <v>44.05</v>
      </c>
      <c r="F1197" s="101" t="s">
        <v>4836</v>
      </c>
      <c r="G1197" s="101" t="s">
        <v>4837</v>
      </c>
      <c r="H1197" s="101" t="s">
        <v>6374</v>
      </c>
      <c r="I1197" s="101" t="s">
        <v>6375</v>
      </c>
      <c r="J1197" s="128"/>
      <c r="K1197" s="101" t="s">
        <v>6332</v>
      </c>
      <c r="L1197" s="102">
        <v>43374</v>
      </c>
      <c r="M1197" s="102">
        <v>43618</v>
      </c>
      <c r="N1197" s="101" t="s">
        <v>6332</v>
      </c>
      <c r="O1197" s="101" t="s">
        <v>6704</v>
      </c>
    </row>
    <row r="1198" spans="1:15" s="97" customFormat="1" x14ac:dyDescent="0.25">
      <c r="A1198" s="97" t="s">
        <v>344</v>
      </c>
      <c r="B1198" s="104" t="str">
        <f t="shared" si="18"/>
        <v>P047132106613</v>
      </c>
      <c r="C1198" s="101" t="s">
        <v>380</v>
      </c>
      <c r="D1198" s="101" t="s">
        <v>6970</v>
      </c>
      <c r="E1198" s="103">
        <v>27.88</v>
      </c>
      <c r="F1198" s="101" t="s">
        <v>4916</v>
      </c>
      <c r="G1198" s="101" t="s">
        <v>4917</v>
      </c>
      <c r="H1198" s="101" t="s">
        <v>6590</v>
      </c>
      <c r="I1198" s="101" t="s">
        <v>6591</v>
      </c>
      <c r="J1198" s="128">
        <v>478710</v>
      </c>
      <c r="K1198" s="101" t="s">
        <v>6333</v>
      </c>
      <c r="L1198" s="102">
        <v>43465</v>
      </c>
      <c r="M1198" s="102">
        <v>43709</v>
      </c>
      <c r="N1198" s="101" t="s">
        <v>6333</v>
      </c>
      <c r="O1198" s="101" t="s">
        <v>6704</v>
      </c>
    </row>
    <row r="1199" spans="1:15" s="97" customFormat="1" x14ac:dyDescent="0.25">
      <c r="A1199" s="97" t="s">
        <v>344</v>
      </c>
      <c r="B1199" s="104" t="str">
        <f t="shared" si="18"/>
        <v>P047132107569</v>
      </c>
      <c r="C1199" s="101" t="s">
        <v>380</v>
      </c>
      <c r="D1199" s="101" t="s">
        <v>6970</v>
      </c>
      <c r="E1199" s="103">
        <v>2.92</v>
      </c>
      <c r="F1199" s="101" t="s">
        <v>6971</v>
      </c>
      <c r="G1199" s="101" t="s">
        <v>6972</v>
      </c>
      <c r="H1199" s="101" t="s">
        <v>6850</v>
      </c>
      <c r="I1199" s="101" t="s">
        <v>6851</v>
      </c>
      <c r="J1199" s="128">
        <v>478710</v>
      </c>
      <c r="K1199" s="101" t="s">
        <v>6333</v>
      </c>
      <c r="L1199" s="102">
        <v>43493</v>
      </c>
      <c r="M1199" s="102">
        <v>43618</v>
      </c>
      <c r="N1199" s="101" t="s">
        <v>6333</v>
      </c>
      <c r="O1199" s="101" t="s">
        <v>6704</v>
      </c>
    </row>
    <row r="1200" spans="1:15" s="97" customFormat="1" x14ac:dyDescent="0.25">
      <c r="A1200" s="97" t="s">
        <v>344</v>
      </c>
      <c r="B1200" s="104" t="str">
        <f t="shared" si="18"/>
        <v>P047133101406</v>
      </c>
      <c r="C1200" s="101" t="s">
        <v>381</v>
      </c>
      <c r="D1200" s="101" t="s">
        <v>6973</v>
      </c>
      <c r="E1200" s="103">
        <v>31.4</v>
      </c>
      <c r="F1200" s="101" t="s">
        <v>1314</v>
      </c>
      <c r="G1200" s="101" t="s">
        <v>1315</v>
      </c>
      <c r="H1200" s="101" t="s">
        <v>6433</v>
      </c>
      <c r="I1200" s="101" t="s">
        <v>6434</v>
      </c>
      <c r="J1200" s="128">
        <v>478750</v>
      </c>
      <c r="K1200" s="101" t="s">
        <v>6333</v>
      </c>
      <c r="L1200" s="102">
        <v>43466</v>
      </c>
      <c r="M1200" s="102">
        <v>43830</v>
      </c>
      <c r="N1200" s="101" t="s">
        <v>6332</v>
      </c>
      <c r="O1200" s="101" t="s">
        <v>6704</v>
      </c>
    </row>
    <row r="1201" spans="1:15" s="97" customFormat="1" x14ac:dyDescent="0.25">
      <c r="A1201" s="97" t="s">
        <v>344</v>
      </c>
      <c r="B1201" s="104" t="str">
        <f t="shared" si="18"/>
        <v>P047133103483</v>
      </c>
      <c r="C1201" s="101" t="s">
        <v>381</v>
      </c>
      <c r="D1201" s="101" t="s">
        <v>6973</v>
      </c>
      <c r="E1201" s="103">
        <v>60.38</v>
      </c>
      <c r="F1201" s="101" t="s">
        <v>3004</v>
      </c>
      <c r="G1201" s="101" t="s">
        <v>3005</v>
      </c>
      <c r="H1201" s="101" t="s">
        <v>6386</v>
      </c>
      <c r="I1201" s="101" t="s">
        <v>6387</v>
      </c>
      <c r="J1201" s="128">
        <v>478750</v>
      </c>
      <c r="K1201" s="101" t="s">
        <v>6333</v>
      </c>
      <c r="L1201" s="102">
        <v>43466</v>
      </c>
      <c r="M1201" s="102">
        <v>43830</v>
      </c>
      <c r="N1201" s="101" t="s">
        <v>6332</v>
      </c>
      <c r="O1201" s="101" t="s">
        <v>6704</v>
      </c>
    </row>
    <row r="1202" spans="1:15" s="97" customFormat="1" x14ac:dyDescent="0.25">
      <c r="A1202" s="97" t="s">
        <v>344</v>
      </c>
      <c r="B1202" s="104" t="str">
        <f t="shared" si="18"/>
        <v>P047133106090</v>
      </c>
      <c r="C1202" s="101" t="s">
        <v>381</v>
      </c>
      <c r="D1202" s="101" t="s">
        <v>6973</v>
      </c>
      <c r="E1202" s="103">
        <v>27.07</v>
      </c>
      <c r="F1202" s="101" t="s">
        <v>4608</v>
      </c>
      <c r="G1202" s="101" t="s">
        <v>4609</v>
      </c>
      <c r="H1202" s="101" t="s">
        <v>6433</v>
      </c>
      <c r="I1202" s="101" t="s">
        <v>6434</v>
      </c>
      <c r="J1202" s="128">
        <v>478750</v>
      </c>
      <c r="K1202" s="101" t="s">
        <v>6333</v>
      </c>
      <c r="L1202" s="102">
        <v>43466</v>
      </c>
      <c r="M1202" s="102">
        <v>43830</v>
      </c>
      <c r="N1202" s="101" t="s">
        <v>6332</v>
      </c>
      <c r="O1202" s="101" t="s">
        <v>6704</v>
      </c>
    </row>
    <row r="1203" spans="1:15" s="97" customFormat="1" x14ac:dyDescent="0.25">
      <c r="A1203" s="97" t="s">
        <v>344</v>
      </c>
      <c r="B1203" s="104" t="str">
        <f t="shared" si="18"/>
        <v>P047133106498</v>
      </c>
      <c r="C1203" s="101" t="s">
        <v>381</v>
      </c>
      <c r="D1203" s="101" t="s">
        <v>6973</v>
      </c>
      <c r="E1203" s="103">
        <v>44.05</v>
      </c>
      <c r="F1203" s="101" t="s">
        <v>4836</v>
      </c>
      <c r="G1203" s="101" t="s">
        <v>4837</v>
      </c>
      <c r="H1203" s="101" t="s">
        <v>6374</v>
      </c>
      <c r="I1203" s="101" t="s">
        <v>6375</v>
      </c>
      <c r="J1203" s="128"/>
      <c r="K1203" s="101" t="s">
        <v>6332</v>
      </c>
      <c r="L1203" s="102">
        <v>43252</v>
      </c>
      <c r="M1203" s="102">
        <v>43830</v>
      </c>
      <c r="N1203" s="101" t="s">
        <v>6332</v>
      </c>
      <c r="O1203" s="101" t="s">
        <v>6704</v>
      </c>
    </row>
    <row r="1204" spans="1:15" s="97" customFormat="1" x14ac:dyDescent="0.25">
      <c r="A1204" s="97" t="s">
        <v>344</v>
      </c>
      <c r="B1204" s="104" t="str">
        <f t="shared" si="18"/>
        <v>P047133107972</v>
      </c>
      <c r="C1204" s="101" t="s">
        <v>381</v>
      </c>
      <c r="D1204" s="101" t="s">
        <v>6973</v>
      </c>
      <c r="E1204" s="103">
        <v>0</v>
      </c>
      <c r="F1204" s="101" t="s">
        <v>6974</v>
      </c>
      <c r="G1204" s="101" t="s">
        <v>6975</v>
      </c>
      <c r="H1204" s="101" t="s">
        <v>6856</v>
      </c>
      <c r="I1204" s="101" t="s">
        <v>6857</v>
      </c>
      <c r="J1204" s="128"/>
      <c r="K1204" s="101" t="s">
        <v>6332</v>
      </c>
      <c r="L1204" s="102">
        <v>43710</v>
      </c>
      <c r="M1204" s="102">
        <v>43830</v>
      </c>
      <c r="N1204" s="101" t="s">
        <v>6333</v>
      </c>
      <c r="O1204" s="101" t="s">
        <v>6704</v>
      </c>
    </row>
    <row r="1205" spans="1:15" s="97" customFormat="1" x14ac:dyDescent="0.25">
      <c r="A1205" s="97" t="s">
        <v>344</v>
      </c>
      <c r="B1205" s="104" t="str">
        <f t="shared" si="18"/>
        <v>P047134102938</v>
      </c>
      <c r="C1205" s="101" t="s">
        <v>6976</v>
      </c>
      <c r="D1205" s="101" t="s">
        <v>6977</v>
      </c>
      <c r="E1205" s="103">
        <v>66.040000000000006</v>
      </c>
      <c r="F1205" s="101" t="s">
        <v>2488</v>
      </c>
      <c r="G1205" s="101" t="s">
        <v>2489</v>
      </c>
      <c r="H1205" s="101" t="s">
        <v>6804</v>
      </c>
      <c r="I1205" s="101" t="s">
        <v>6805</v>
      </c>
      <c r="J1205" s="128">
        <v>472400</v>
      </c>
      <c r="K1205" s="101" t="s">
        <v>6333</v>
      </c>
      <c r="L1205" s="102">
        <v>43466</v>
      </c>
      <c r="M1205" s="102">
        <v>43830</v>
      </c>
      <c r="N1205" s="101" t="s">
        <v>6333</v>
      </c>
      <c r="O1205" s="101" t="s">
        <v>6583</v>
      </c>
    </row>
    <row r="1206" spans="1:15" s="97" customFormat="1" x14ac:dyDescent="0.25">
      <c r="A1206" s="97" t="s">
        <v>344</v>
      </c>
      <c r="B1206" s="104" t="str">
        <f t="shared" si="18"/>
        <v>P047134106721</v>
      </c>
      <c r="C1206" s="101" t="s">
        <v>6976</v>
      </c>
      <c r="D1206" s="101" t="s">
        <v>6977</v>
      </c>
      <c r="E1206" s="103">
        <v>34.56</v>
      </c>
      <c r="F1206" s="101" t="s">
        <v>6816</v>
      </c>
      <c r="G1206" s="101" t="s">
        <v>6817</v>
      </c>
      <c r="H1206" s="101" t="s">
        <v>6802</v>
      </c>
      <c r="I1206" s="101" t="s">
        <v>6803</v>
      </c>
      <c r="J1206" s="128">
        <v>472600</v>
      </c>
      <c r="K1206" s="101" t="s">
        <v>6333</v>
      </c>
      <c r="L1206" s="102">
        <v>43466</v>
      </c>
      <c r="M1206" s="102">
        <v>43830</v>
      </c>
      <c r="N1206" s="101" t="s">
        <v>6333</v>
      </c>
      <c r="O1206" s="101" t="s">
        <v>6583</v>
      </c>
    </row>
    <row r="1207" spans="1:15" s="97" customFormat="1" x14ac:dyDescent="0.25">
      <c r="A1207" s="97" t="s">
        <v>344</v>
      </c>
      <c r="B1207" s="104" t="str">
        <f t="shared" si="18"/>
        <v>P047135100915</v>
      </c>
      <c r="C1207" s="101" t="s">
        <v>6978</v>
      </c>
      <c r="D1207" s="101" t="s">
        <v>6979</v>
      </c>
      <c r="E1207" s="103">
        <v>42.76</v>
      </c>
      <c r="F1207" s="101" t="s">
        <v>982</v>
      </c>
      <c r="G1207" s="101" t="s">
        <v>983</v>
      </c>
      <c r="H1207" s="101" t="s">
        <v>6347</v>
      </c>
      <c r="I1207" s="101" t="s">
        <v>6348</v>
      </c>
      <c r="J1207" s="128"/>
      <c r="K1207" s="101" t="s">
        <v>6332</v>
      </c>
      <c r="L1207" s="102">
        <v>43525</v>
      </c>
      <c r="M1207" s="102">
        <v>44255</v>
      </c>
      <c r="N1207" s="101" t="s">
        <v>6332</v>
      </c>
      <c r="O1207" s="101" t="s">
        <v>358</v>
      </c>
    </row>
    <row r="1208" spans="1:15" s="97" customFormat="1" x14ac:dyDescent="0.25">
      <c r="A1208" s="97" t="s">
        <v>344</v>
      </c>
      <c r="B1208" s="104" t="str">
        <f t="shared" si="18"/>
        <v>P047135101675</v>
      </c>
      <c r="C1208" s="101" t="s">
        <v>6978</v>
      </c>
      <c r="D1208" s="101" t="s">
        <v>6979</v>
      </c>
      <c r="E1208" s="103">
        <v>67.25</v>
      </c>
      <c r="F1208" s="101" t="s">
        <v>1552</v>
      </c>
      <c r="G1208" s="101" t="s">
        <v>1553</v>
      </c>
      <c r="H1208" s="101" t="s">
        <v>6594</v>
      </c>
      <c r="I1208" s="101" t="s">
        <v>6595</v>
      </c>
      <c r="J1208" s="128">
        <v>478910</v>
      </c>
      <c r="K1208" s="101" t="s">
        <v>6333</v>
      </c>
      <c r="L1208" s="102">
        <v>43525</v>
      </c>
      <c r="M1208" s="102">
        <v>44255</v>
      </c>
      <c r="N1208" s="101" t="s">
        <v>6332</v>
      </c>
      <c r="O1208" s="101" t="s">
        <v>358</v>
      </c>
    </row>
    <row r="1209" spans="1:15" s="97" customFormat="1" x14ac:dyDescent="0.25">
      <c r="A1209" s="97" t="s">
        <v>344</v>
      </c>
      <c r="B1209" s="104" t="str">
        <f t="shared" si="18"/>
        <v>P047135102951</v>
      </c>
      <c r="C1209" s="101" t="s">
        <v>6978</v>
      </c>
      <c r="D1209" s="101" t="s">
        <v>6979</v>
      </c>
      <c r="E1209" s="103">
        <v>54.41</v>
      </c>
      <c r="F1209" s="101" t="s">
        <v>2508</v>
      </c>
      <c r="G1209" s="101" t="s">
        <v>2509</v>
      </c>
      <c r="H1209" s="101" t="s">
        <v>6421</v>
      </c>
      <c r="I1209" s="101" t="s">
        <v>6422</v>
      </c>
      <c r="J1209" s="128">
        <v>478910</v>
      </c>
      <c r="K1209" s="101" t="s">
        <v>6333</v>
      </c>
      <c r="L1209" s="102">
        <v>43525</v>
      </c>
      <c r="M1209" s="102">
        <v>44255</v>
      </c>
      <c r="N1209" s="101" t="s">
        <v>6332</v>
      </c>
      <c r="O1209" s="101" t="s">
        <v>358</v>
      </c>
    </row>
    <row r="1210" spans="1:15" s="97" customFormat="1" x14ac:dyDescent="0.25">
      <c r="A1210" s="97" t="s">
        <v>344</v>
      </c>
      <c r="B1210" s="104" t="str">
        <f t="shared" si="18"/>
        <v>P047135104325</v>
      </c>
      <c r="C1210" s="101" t="s">
        <v>6978</v>
      </c>
      <c r="D1210" s="101" t="s">
        <v>6979</v>
      </c>
      <c r="E1210" s="103">
        <v>33.61</v>
      </c>
      <c r="F1210" s="101" t="s">
        <v>3672</v>
      </c>
      <c r="G1210" s="101" t="s">
        <v>3673</v>
      </c>
      <c r="H1210" s="101" t="s">
        <v>6390</v>
      </c>
      <c r="I1210" s="101" t="s">
        <v>6391</v>
      </c>
      <c r="J1210" s="128">
        <v>478710</v>
      </c>
      <c r="K1210" s="101" t="s">
        <v>6333</v>
      </c>
      <c r="L1210" s="102">
        <v>43525</v>
      </c>
      <c r="M1210" s="102">
        <v>44255</v>
      </c>
      <c r="N1210" s="101" t="s">
        <v>6332</v>
      </c>
      <c r="O1210" s="101" t="s">
        <v>358</v>
      </c>
    </row>
    <row r="1211" spans="1:15" s="97" customFormat="1" x14ac:dyDescent="0.25">
      <c r="A1211" s="97" t="s">
        <v>344</v>
      </c>
      <c r="B1211" s="104" t="str">
        <f t="shared" si="18"/>
        <v>P047135104478</v>
      </c>
      <c r="C1211" s="101" t="s">
        <v>6978</v>
      </c>
      <c r="D1211" s="101" t="s">
        <v>6979</v>
      </c>
      <c r="E1211" s="103">
        <v>55.39</v>
      </c>
      <c r="F1211" s="101" t="s">
        <v>3810</v>
      </c>
      <c r="G1211" s="101" t="s">
        <v>3811</v>
      </c>
      <c r="H1211" s="101" t="s">
        <v>6390</v>
      </c>
      <c r="I1211" s="101" t="s">
        <v>6391</v>
      </c>
      <c r="J1211" s="128"/>
      <c r="K1211" s="101" t="s">
        <v>6332</v>
      </c>
      <c r="L1211" s="102">
        <v>43525</v>
      </c>
      <c r="M1211" s="102">
        <v>44255</v>
      </c>
      <c r="N1211" s="101" t="s">
        <v>6332</v>
      </c>
      <c r="O1211" s="101" t="s">
        <v>358</v>
      </c>
    </row>
    <row r="1212" spans="1:15" s="97" customFormat="1" x14ac:dyDescent="0.25">
      <c r="A1212" s="97" t="s">
        <v>344</v>
      </c>
      <c r="B1212" s="104" t="str">
        <f t="shared" si="18"/>
        <v>P047135104817</v>
      </c>
      <c r="C1212" s="101" t="s">
        <v>6978</v>
      </c>
      <c r="D1212" s="101" t="s">
        <v>6979</v>
      </c>
      <c r="E1212" s="103">
        <v>53.96</v>
      </c>
      <c r="F1212" s="101" t="s">
        <v>4008</v>
      </c>
      <c r="G1212" s="101" t="s">
        <v>4009</v>
      </c>
      <c r="H1212" s="101" t="s">
        <v>6590</v>
      </c>
      <c r="I1212" s="101" t="s">
        <v>6591</v>
      </c>
      <c r="J1212" s="128">
        <v>478910</v>
      </c>
      <c r="K1212" s="101" t="s">
        <v>6333</v>
      </c>
      <c r="L1212" s="102">
        <v>43525</v>
      </c>
      <c r="M1212" s="102">
        <v>44255</v>
      </c>
      <c r="N1212" s="101" t="s">
        <v>6333</v>
      </c>
      <c r="O1212" s="101" t="s">
        <v>358</v>
      </c>
    </row>
    <row r="1213" spans="1:15" s="97" customFormat="1" x14ac:dyDescent="0.25">
      <c r="A1213" s="97" t="s">
        <v>344</v>
      </c>
      <c r="B1213" s="104" t="str">
        <f t="shared" si="18"/>
        <v>P047135105599</v>
      </c>
      <c r="C1213" s="101" t="s">
        <v>6978</v>
      </c>
      <c r="D1213" s="101" t="s">
        <v>6979</v>
      </c>
      <c r="E1213" s="103">
        <v>44.42</v>
      </c>
      <c r="F1213" s="101" t="s">
        <v>4310</v>
      </c>
      <c r="G1213" s="101" t="s">
        <v>4311</v>
      </c>
      <c r="H1213" s="101" t="s">
        <v>6421</v>
      </c>
      <c r="I1213" s="101" t="s">
        <v>6422</v>
      </c>
      <c r="J1213" s="128">
        <v>478810</v>
      </c>
      <c r="K1213" s="101" t="s">
        <v>6333</v>
      </c>
      <c r="L1213" s="102">
        <v>43525</v>
      </c>
      <c r="M1213" s="102">
        <v>44255</v>
      </c>
      <c r="N1213" s="101" t="s">
        <v>6332</v>
      </c>
      <c r="O1213" s="101" t="s">
        <v>358</v>
      </c>
    </row>
    <row r="1214" spans="1:15" s="97" customFormat="1" x14ac:dyDescent="0.25">
      <c r="A1214" s="97" t="s">
        <v>344</v>
      </c>
      <c r="B1214" s="104" t="str">
        <f t="shared" si="18"/>
        <v>P047135106028</v>
      </c>
      <c r="C1214" s="101" t="s">
        <v>6978</v>
      </c>
      <c r="D1214" s="101" t="s">
        <v>6979</v>
      </c>
      <c r="E1214" s="103">
        <v>37.04</v>
      </c>
      <c r="F1214" s="101" t="s">
        <v>6588</v>
      </c>
      <c r="G1214" s="101" t="s">
        <v>6589</v>
      </c>
      <c r="H1214" s="101" t="s">
        <v>6590</v>
      </c>
      <c r="I1214" s="101" t="s">
        <v>6591</v>
      </c>
      <c r="J1214" s="128">
        <v>478910</v>
      </c>
      <c r="K1214" s="101" t="s">
        <v>6333</v>
      </c>
      <c r="L1214" s="102">
        <v>43525</v>
      </c>
      <c r="M1214" s="102">
        <v>44255</v>
      </c>
      <c r="N1214" s="101" t="s">
        <v>6333</v>
      </c>
      <c r="O1214" s="101" t="s">
        <v>358</v>
      </c>
    </row>
    <row r="1215" spans="1:15" s="97" customFormat="1" x14ac:dyDescent="0.25">
      <c r="A1215" s="97" t="s">
        <v>344</v>
      </c>
      <c r="B1215" s="104" t="str">
        <f t="shared" si="18"/>
        <v>P047135106498</v>
      </c>
      <c r="C1215" s="101" t="s">
        <v>6978</v>
      </c>
      <c r="D1215" s="101" t="s">
        <v>6979</v>
      </c>
      <c r="E1215" s="103">
        <v>44.05</v>
      </c>
      <c r="F1215" s="101" t="s">
        <v>4836</v>
      </c>
      <c r="G1215" s="101" t="s">
        <v>4837</v>
      </c>
      <c r="H1215" s="101" t="s">
        <v>6374</v>
      </c>
      <c r="I1215" s="101" t="s">
        <v>6375</v>
      </c>
      <c r="J1215" s="128">
        <v>472100</v>
      </c>
      <c r="K1215" s="101" t="s">
        <v>6333</v>
      </c>
      <c r="L1215" s="102">
        <v>43525</v>
      </c>
      <c r="M1215" s="102">
        <v>44255</v>
      </c>
      <c r="N1215" s="101" t="s">
        <v>6332</v>
      </c>
      <c r="O1215" s="101" t="s">
        <v>358</v>
      </c>
    </row>
    <row r="1216" spans="1:15" s="97" customFormat="1" x14ac:dyDescent="0.25">
      <c r="A1216" s="97" t="s">
        <v>344</v>
      </c>
      <c r="B1216" s="104" t="str">
        <f t="shared" si="18"/>
        <v>P047135106721</v>
      </c>
      <c r="C1216" s="101" t="s">
        <v>6978</v>
      </c>
      <c r="D1216" s="101" t="s">
        <v>6979</v>
      </c>
      <c r="E1216" s="103">
        <v>34.56</v>
      </c>
      <c r="F1216" s="101" t="s">
        <v>6816</v>
      </c>
      <c r="G1216" s="101" t="s">
        <v>6817</v>
      </c>
      <c r="H1216" s="101" t="s">
        <v>6802</v>
      </c>
      <c r="I1216" s="101" t="s">
        <v>6803</v>
      </c>
      <c r="J1216" s="128">
        <v>472600</v>
      </c>
      <c r="K1216" s="101" t="s">
        <v>6333</v>
      </c>
      <c r="L1216" s="102">
        <v>43525</v>
      </c>
      <c r="M1216" s="102">
        <v>44255</v>
      </c>
      <c r="N1216" s="101" t="s">
        <v>6333</v>
      </c>
      <c r="O1216" s="101" t="s">
        <v>358</v>
      </c>
    </row>
    <row r="1217" spans="1:15" s="97" customFormat="1" x14ac:dyDescent="0.25">
      <c r="A1217" s="97" t="s">
        <v>344</v>
      </c>
      <c r="B1217" s="104" t="str">
        <f t="shared" si="18"/>
        <v>P047135107364</v>
      </c>
      <c r="C1217" s="101" t="s">
        <v>6978</v>
      </c>
      <c r="D1217" s="101" t="s">
        <v>6979</v>
      </c>
      <c r="E1217" s="103">
        <v>27.18</v>
      </c>
      <c r="F1217" s="101" t="s">
        <v>5422</v>
      </c>
      <c r="G1217" s="101" t="s">
        <v>5423</v>
      </c>
      <c r="H1217" s="101" t="s">
        <v>6651</v>
      </c>
      <c r="I1217" s="101" t="s">
        <v>6652</v>
      </c>
      <c r="J1217" s="128">
        <v>478910</v>
      </c>
      <c r="K1217" s="101" t="s">
        <v>6333</v>
      </c>
      <c r="L1217" s="102">
        <v>43525</v>
      </c>
      <c r="M1217" s="102">
        <v>44255</v>
      </c>
      <c r="N1217" s="101" t="s">
        <v>6333</v>
      </c>
      <c r="O1217" s="101" t="s">
        <v>358</v>
      </c>
    </row>
    <row r="1218" spans="1:15" s="97" customFormat="1" x14ac:dyDescent="0.25">
      <c r="A1218" s="97" t="s">
        <v>344</v>
      </c>
      <c r="B1218" s="104" t="str">
        <f t="shared" si="18"/>
        <v>P047135107765</v>
      </c>
      <c r="C1218" s="101" t="s">
        <v>6978</v>
      </c>
      <c r="D1218" s="101" t="s">
        <v>6979</v>
      </c>
      <c r="E1218" s="103">
        <v>36.44</v>
      </c>
      <c r="F1218" s="101" t="s">
        <v>5772</v>
      </c>
      <c r="G1218" s="101" t="s">
        <v>5773</v>
      </c>
      <c r="H1218" s="101" t="s">
        <v>6980</v>
      </c>
      <c r="I1218" s="101" t="s">
        <v>6981</v>
      </c>
      <c r="J1218" s="128">
        <v>478910</v>
      </c>
      <c r="K1218" s="101" t="s">
        <v>6333</v>
      </c>
      <c r="L1218" s="102">
        <v>43617</v>
      </c>
      <c r="M1218" s="102">
        <v>44255</v>
      </c>
      <c r="N1218" s="101" t="s">
        <v>6332</v>
      </c>
      <c r="O1218" s="101" t="s">
        <v>358</v>
      </c>
    </row>
    <row r="1219" spans="1:15" s="97" customFormat="1" x14ac:dyDescent="0.25">
      <c r="A1219" s="97" t="s">
        <v>344</v>
      </c>
      <c r="B1219" s="104" t="str">
        <f t="shared" si="18"/>
        <v>P047135400006369</v>
      </c>
      <c r="C1219" s="101" t="s">
        <v>6978</v>
      </c>
      <c r="D1219" s="101" t="s">
        <v>6979</v>
      </c>
      <c r="E1219" s="103">
        <v>76.37</v>
      </c>
      <c r="F1219" s="101" t="s">
        <v>6087</v>
      </c>
      <c r="G1219" s="101" t="s">
        <v>6088</v>
      </c>
      <c r="H1219" s="101" t="s">
        <v>6590</v>
      </c>
      <c r="I1219" s="101" t="s">
        <v>6591</v>
      </c>
      <c r="J1219" s="128">
        <v>478900</v>
      </c>
      <c r="K1219" s="101" t="s">
        <v>6333</v>
      </c>
      <c r="L1219" s="102">
        <v>43525</v>
      </c>
      <c r="M1219" s="102">
        <v>44255</v>
      </c>
      <c r="N1219" s="101" t="s">
        <v>6333</v>
      </c>
      <c r="O1219" s="101" t="s">
        <v>358</v>
      </c>
    </row>
    <row r="1220" spans="1:15" s="97" customFormat="1" x14ac:dyDescent="0.25">
      <c r="A1220" s="97" t="s">
        <v>344</v>
      </c>
      <c r="B1220" s="104" t="str">
        <f t="shared" si="18"/>
        <v>P047135400010602</v>
      </c>
      <c r="C1220" s="101" t="s">
        <v>6978</v>
      </c>
      <c r="D1220" s="101" t="s">
        <v>6979</v>
      </c>
      <c r="E1220" s="103">
        <v>76.8</v>
      </c>
      <c r="F1220" s="101" t="s">
        <v>6109</v>
      </c>
      <c r="G1220" s="101" t="s">
        <v>6110</v>
      </c>
      <c r="H1220" s="101" t="s">
        <v>6590</v>
      </c>
      <c r="I1220" s="101" t="s">
        <v>6591</v>
      </c>
      <c r="J1220" s="128">
        <v>478910</v>
      </c>
      <c r="K1220" s="101" t="s">
        <v>6333</v>
      </c>
      <c r="L1220" s="102">
        <v>43525</v>
      </c>
      <c r="M1220" s="102">
        <v>43709</v>
      </c>
      <c r="N1220" s="101" t="s">
        <v>6333</v>
      </c>
      <c r="O1220" s="101" t="s">
        <v>358</v>
      </c>
    </row>
    <row r="1221" spans="1:15" s="97" customFormat="1" x14ac:dyDescent="0.25">
      <c r="A1221" s="97" t="s">
        <v>344</v>
      </c>
      <c r="B1221" s="104" t="str">
        <f t="shared" si="18"/>
        <v>P047135400010846</v>
      </c>
      <c r="C1221" s="101" t="s">
        <v>6978</v>
      </c>
      <c r="D1221" s="101" t="s">
        <v>6979</v>
      </c>
      <c r="E1221" s="103">
        <v>50</v>
      </c>
      <c r="F1221" s="101" t="s">
        <v>6115</v>
      </c>
      <c r="G1221" s="101" t="s">
        <v>6116</v>
      </c>
      <c r="H1221" s="101" t="s">
        <v>6982</v>
      </c>
      <c r="I1221" s="101" t="s">
        <v>6983</v>
      </c>
      <c r="J1221" s="128">
        <v>478910</v>
      </c>
      <c r="K1221" s="101" t="s">
        <v>6333</v>
      </c>
      <c r="L1221" s="102">
        <v>43525</v>
      </c>
      <c r="M1221" s="102">
        <v>44255</v>
      </c>
      <c r="N1221" s="101" t="s">
        <v>6332</v>
      </c>
      <c r="O1221" s="101" t="s">
        <v>358</v>
      </c>
    </row>
    <row r="1222" spans="1:15" s="97" customFormat="1" x14ac:dyDescent="0.25">
      <c r="A1222" s="97" t="s">
        <v>344</v>
      </c>
      <c r="B1222" s="104" t="str">
        <f t="shared" ref="B1222:B1285" si="19">CONCATENATE(C1222,F1222)</f>
        <v>P047136101605</v>
      </c>
      <c r="C1222" s="101" t="s">
        <v>6984</v>
      </c>
      <c r="D1222" s="101" t="s">
        <v>6985</v>
      </c>
      <c r="E1222" s="103">
        <v>60.04</v>
      </c>
      <c r="F1222" s="101" t="s">
        <v>1478</v>
      </c>
      <c r="G1222" s="101" t="s">
        <v>1479</v>
      </c>
      <c r="H1222" s="101" t="s">
        <v>6802</v>
      </c>
      <c r="I1222" s="101" t="s">
        <v>6803</v>
      </c>
      <c r="J1222" s="128"/>
      <c r="K1222" s="101" t="s">
        <v>6332</v>
      </c>
      <c r="L1222" s="102">
        <v>43591</v>
      </c>
      <c r="M1222" s="102">
        <v>43674</v>
      </c>
      <c r="N1222" s="101" t="s">
        <v>6333</v>
      </c>
      <c r="O1222" s="101" t="s">
        <v>6583</v>
      </c>
    </row>
    <row r="1223" spans="1:15" s="97" customFormat="1" x14ac:dyDescent="0.25">
      <c r="A1223" s="97" t="s">
        <v>344</v>
      </c>
      <c r="B1223" s="104" t="str">
        <f t="shared" si="19"/>
        <v>P047136105599</v>
      </c>
      <c r="C1223" s="101" t="s">
        <v>6984</v>
      </c>
      <c r="D1223" s="101" t="s">
        <v>6985</v>
      </c>
      <c r="E1223" s="103">
        <v>44.42</v>
      </c>
      <c r="F1223" s="101" t="s">
        <v>4310</v>
      </c>
      <c r="G1223" s="101" t="s">
        <v>4311</v>
      </c>
      <c r="H1223" s="101" t="s">
        <v>6421</v>
      </c>
      <c r="I1223" s="101" t="s">
        <v>6422</v>
      </c>
      <c r="J1223" s="128">
        <v>478810</v>
      </c>
      <c r="K1223" s="101" t="s">
        <v>6333</v>
      </c>
      <c r="L1223" s="102">
        <v>43591</v>
      </c>
      <c r="M1223" s="102">
        <v>43674</v>
      </c>
      <c r="N1223" s="101" t="s">
        <v>6332</v>
      </c>
      <c r="O1223" s="101" t="s">
        <v>6583</v>
      </c>
    </row>
    <row r="1224" spans="1:15" s="97" customFormat="1" x14ac:dyDescent="0.25">
      <c r="A1224" s="97" t="s">
        <v>344</v>
      </c>
      <c r="B1224" s="104" t="str">
        <f t="shared" si="19"/>
        <v>P047136106721</v>
      </c>
      <c r="C1224" s="101" t="s">
        <v>6984</v>
      </c>
      <c r="D1224" s="101" t="s">
        <v>6985</v>
      </c>
      <c r="E1224" s="103">
        <v>34.56</v>
      </c>
      <c r="F1224" s="101" t="s">
        <v>6816</v>
      </c>
      <c r="G1224" s="101" t="s">
        <v>6817</v>
      </c>
      <c r="H1224" s="101" t="s">
        <v>6802</v>
      </c>
      <c r="I1224" s="101" t="s">
        <v>6803</v>
      </c>
      <c r="J1224" s="128"/>
      <c r="K1224" s="101" t="s">
        <v>6332</v>
      </c>
      <c r="L1224" s="102">
        <v>43591</v>
      </c>
      <c r="M1224" s="102">
        <v>43674</v>
      </c>
      <c r="N1224" s="101" t="s">
        <v>6333</v>
      </c>
      <c r="O1224" s="101" t="s">
        <v>6583</v>
      </c>
    </row>
    <row r="1225" spans="1:15" s="97" customFormat="1" x14ac:dyDescent="0.25">
      <c r="A1225" s="97" t="s">
        <v>344</v>
      </c>
      <c r="B1225" s="104" t="str">
        <f t="shared" si="19"/>
        <v>P047136400006369</v>
      </c>
      <c r="C1225" s="101" t="s">
        <v>6984</v>
      </c>
      <c r="D1225" s="101" t="s">
        <v>6985</v>
      </c>
      <c r="E1225" s="103">
        <v>76.37</v>
      </c>
      <c r="F1225" s="101" t="s">
        <v>6087</v>
      </c>
      <c r="G1225" s="101" t="s">
        <v>6088</v>
      </c>
      <c r="H1225" s="101" t="s">
        <v>6590</v>
      </c>
      <c r="I1225" s="101" t="s">
        <v>6591</v>
      </c>
      <c r="J1225" s="128">
        <v>478900</v>
      </c>
      <c r="K1225" s="101" t="s">
        <v>6333</v>
      </c>
      <c r="L1225" s="102">
        <v>43591</v>
      </c>
      <c r="M1225" s="102">
        <v>43674</v>
      </c>
      <c r="N1225" s="101" t="s">
        <v>6333</v>
      </c>
      <c r="O1225" s="101" t="s">
        <v>6583</v>
      </c>
    </row>
    <row r="1226" spans="1:15" s="97" customFormat="1" x14ac:dyDescent="0.25">
      <c r="A1226" s="97" t="s">
        <v>344</v>
      </c>
      <c r="B1226" s="104" t="str">
        <f t="shared" si="19"/>
        <v>P047136400010968</v>
      </c>
      <c r="C1226" s="101" t="s">
        <v>6984</v>
      </c>
      <c r="D1226" s="101" t="s">
        <v>6985</v>
      </c>
      <c r="E1226" s="103">
        <v>50</v>
      </c>
      <c r="F1226" s="101" t="s">
        <v>6125</v>
      </c>
      <c r="G1226" s="101" t="s">
        <v>6126</v>
      </c>
      <c r="H1226" s="101" t="s">
        <v>6810</v>
      </c>
      <c r="I1226" s="101" t="s">
        <v>6811</v>
      </c>
      <c r="J1226" s="128">
        <v>472610</v>
      </c>
      <c r="K1226" s="101" t="s">
        <v>6333</v>
      </c>
      <c r="L1226" s="102">
        <v>43591</v>
      </c>
      <c r="M1226" s="102">
        <v>43674</v>
      </c>
      <c r="N1226" s="101" t="s">
        <v>6333</v>
      </c>
      <c r="O1226" s="101" t="s">
        <v>6583</v>
      </c>
    </row>
    <row r="1227" spans="1:15" s="97" customFormat="1" x14ac:dyDescent="0.25">
      <c r="A1227" s="97" t="s">
        <v>344</v>
      </c>
      <c r="B1227" s="104" t="str">
        <f t="shared" si="19"/>
        <v>P047137101636</v>
      </c>
      <c r="C1227" s="101" t="s">
        <v>6986</v>
      </c>
      <c r="D1227" s="101" t="s">
        <v>6987</v>
      </c>
      <c r="E1227" s="103">
        <v>61.04</v>
      </c>
      <c r="F1227" s="101" t="s">
        <v>1506</v>
      </c>
      <c r="G1227" s="101" t="s">
        <v>1507</v>
      </c>
      <c r="H1227" s="101" t="s">
        <v>6590</v>
      </c>
      <c r="I1227" s="101" t="s">
        <v>6591</v>
      </c>
      <c r="J1227" s="128"/>
      <c r="K1227" s="101" t="s">
        <v>6332</v>
      </c>
      <c r="L1227" s="102">
        <v>43701</v>
      </c>
      <c r="M1227" s="102">
        <v>44074</v>
      </c>
      <c r="N1227" s="101" t="s">
        <v>6333</v>
      </c>
      <c r="O1227" s="101" t="s">
        <v>346</v>
      </c>
    </row>
    <row r="1228" spans="1:15" s="97" customFormat="1" x14ac:dyDescent="0.25">
      <c r="A1228" s="97" t="s">
        <v>344</v>
      </c>
      <c r="B1228" s="104" t="str">
        <f t="shared" si="19"/>
        <v>P047137105599</v>
      </c>
      <c r="C1228" s="101" t="s">
        <v>6986</v>
      </c>
      <c r="D1228" s="101" t="s">
        <v>6987</v>
      </c>
      <c r="E1228" s="103">
        <v>44.42</v>
      </c>
      <c r="F1228" s="101" t="s">
        <v>4310</v>
      </c>
      <c r="G1228" s="101" t="s">
        <v>4311</v>
      </c>
      <c r="H1228" s="101" t="s">
        <v>6421</v>
      </c>
      <c r="I1228" s="101" t="s">
        <v>6422</v>
      </c>
      <c r="J1228" s="128"/>
      <c r="K1228" s="101" t="s">
        <v>6332</v>
      </c>
      <c r="L1228" s="102">
        <v>43701</v>
      </c>
      <c r="M1228" s="102">
        <v>44074</v>
      </c>
      <c r="N1228" s="101" t="s">
        <v>6332</v>
      </c>
      <c r="O1228" s="101" t="s">
        <v>346</v>
      </c>
    </row>
    <row r="1229" spans="1:15" s="97" customFormat="1" x14ac:dyDescent="0.25">
      <c r="A1229" s="97" t="s">
        <v>344</v>
      </c>
      <c r="B1229" s="104" t="str">
        <f t="shared" si="19"/>
        <v>P047137106498</v>
      </c>
      <c r="C1229" s="101" t="s">
        <v>6986</v>
      </c>
      <c r="D1229" s="101" t="s">
        <v>6987</v>
      </c>
      <c r="E1229" s="103">
        <v>44.05</v>
      </c>
      <c r="F1229" s="101" t="s">
        <v>4836</v>
      </c>
      <c r="G1229" s="101" t="s">
        <v>4837</v>
      </c>
      <c r="H1229" s="101" t="s">
        <v>6374</v>
      </c>
      <c r="I1229" s="101" t="s">
        <v>6375</v>
      </c>
      <c r="J1229" s="128"/>
      <c r="K1229" s="101" t="s">
        <v>6332</v>
      </c>
      <c r="L1229" s="102">
        <v>43701</v>
      </c>
      <c r="M1229" s="102">
        <v>44074</v>
      </c>
      <c r="N1229" s="101" t="s">
        <v>6332</v>
      </c>
      <c r="O1229" s="101" t="s">
        <v>346</v>
      </c>
    </row>
    <row r="1230" spans="1:15" s="97" customFormat="1" x14ac:dyDescent="0.25">
      <c r="A1230" s="97" t="s">
        <v>344</v>
      </c>
      <c r="B1230" s="104" t="str">
        <f t="shared" si="19"/>
        <v>P047137107779</v>
      </c>
      <c r="C1230" s="101" t="s">
        <v>6986</v>
      </c>
      <c r="D1230" s="101" t="s">
        <v>6987</v>
      </c>
      <c r="E1230" s="103">
        <v>25.56</v>
      </c>
      <c r="F1230" s="101" t="s">
        <v>5792</v>
      </c>
      <c r="G1230" s="101" t="s">
        <v>5793</v>
      </c>
      <c r="H1230" s="101" t="s">
        <v>6818</v>
      </c>
      <c r="I1230" s="101" t="s">
        <v>6819</v>
      </c>
      <c r="J1230" s="128"/>
      <c r="K1230" s="101" t="s">
        <v>6332</v>
      </c>
      <c r="L1230" s="102">
        <v>43701</v>
      </c>
      <c r="M1230" s="102">
        <v>44074</v>
      </c>
      <c r="N1230" s="101" t="s">
        <v>6333</v>
      </c>
      <c r="O1230" s="101" t="s">
        <v>346</v>
      </c>
    </row>
    <row r="1231" spans="1:15" s="97" customFormat="1" x14ac:dyDescent="0.25">
      <c r="A1231" s="97" t="s">
        <v>344</v>
      </c>
      <c r="B1231" s="104" t="str">
        <f t="shared" si="19"/>
        <v>P047137107980</v>
      </c>
      <c r="C1231" s="101" t="s">
        <v>6986</v>
      </c>
      <c r="D1231" s="101" t="s">
        <v>6987</v>
      </c>
      <c r="E1231" s="103">
        <v>0</v>
      </c>
      <c r="F1231" s="101" t="s">
        <v>6988</v>
      </c>
      <c r="G1231" s="101" t="s">
        <v>6989</v>
      </c>
      <c r="H1231" s="101" t="s">
        <v>6818</v>
      </c>
      <c r="I1231" s="101" t="s">
        <v>6819</v>
      </c>
      <c r="J1231" s="128"/>
      <c r="K1231" s="101" t="s">
        <v>6332</v>
      </c>
      <c r="L1231" s="102">
        <v>43717</v>
      </c>
      <c r="M1231" s="102">
        <v>44074</v>
      </c>
      <c r="N1231" s="101" t="s">
        <v>6333</v>
      </c>
      <c r="O1231" s="101" t="s">
        <v>346</v>
      </c>
    </row>
    <row r="1232" spans="1:15" s="97" customFormat="1" x14ac:dyDescent="0.25">
      <c r="A1232" s="97" t="s">
        <v>344</v>
      </c>
      <c r="B1232" s="104" t="str">
        <f t="shared" si="19"/>
        <v>P047138100319</v>
      </c>
      <c r="C1232" s="101" t="s">
        <v>382</v>
      </c>
      <c r="D1232" s="101" t="s">
        <v>6990</v>
      </c>
      <c r="E1232" s="103">
        <v>61.39</v>
      </c>
      <c r="F1232" s="101" t="s">
        <v>562</v>
      </c>
      <c r="G1232" s="101" t="s">
        <v>563</v>
      </c>
      <c r="H1232" s="101" t="s">
        <v>6421</v>
      </c>
      <c r="I1232" s="101" t="s">
        <v>6422</v>
      </c>
      <c r="J1232" s="128">
        <v>478810</v>
      </c>
      <c r="K1232" s="101" t="s">
        <v>6333</v>
      </c>
      <c r="L1232" s="102">
        <v>43709</v>
      </c>
      <c r="M1232" s="102">
        <v>43861</v>
      </c>
      <c r="N1232" s="101" t="s">
        <v>6332</v>
      </c>
      <c r="O1232" s="101" t="s">
        <v>6358</v>
      </c>
    </row>
    <row r="1233" spans="1:15" s="97" customFormat="1" x14ac:dyDescent="0.25">
      <c r="A1233" s="97" t="s">
        <v>344</v>
      </c>
      <c r="B1233" s="104" t="str">
        <f t="shared" si="19"/>
        <v>P047138107763</v>
      </c>
      <c r="C1233" s="101" t="s">
        <v>382</v>
      </c>
      <c r="D1233" s="101" t="s">
        <v>6990</v>
      </c>
      <c r="E1233" s="103">
        <v>35.729999999999997</v>
      </c>
      <c r="F1233" s="101" t="s">
        <v>5768</v>
      </c>
      <c r="G1233" s="101" t="s">
        <v>5769</v>
      </c>
      <c r="H1233" s="101" t="s">
        <v>6818</v>
      </c>
      <c r="I1233" s="101" t="s">
        <v>6819</v>
      </c>
      <c r="J1233" s="128">
        <v>478810</v>
      </c>
      <c r="K1233" s="101" t="s">
        <v>6333</v>
      </c>
      <c r="L1233" s="102">
        <v>43709</v>
      </c>
      <c r="M1233" s="102">
        <v>43861</v>
      </c>
      <c r="N1233" s="101" t="s">
        <v>6333</v>
      </c>
      <c r="O1233" s="101" t="s">
        <v>6358</v>
      </c>
    </row>
    <row r="1234" spans="1:15" s="97" customFormat="1" x14ac:dyDescent="0.25">
      <c r="A1234" s="97" t="s">
        <v>344</v>
      </c>
      <c r="B1234" s="104" t="str">
        <f t="shared" si="19"/>
        <v>P047138107971</v>
      </c>
      <c r="C1234" s="101" t="s">
        <v>382</v>
      </c>
      <c r="D1234" s="101" t="s">
        <v>6990</v>
      </c>
      <c r="E1234" s="103">
        <v>0</v>
      </c>
      <c r="F1234" s="101" t="s">
        <v>6991</v>
      </c>
      <c r="G1234" s="101" t="s">
        <v>6992</v>
      </c>
      <c r="H1234" s="101" t="s">
        <v>6818</v>
      </c>
      <c r="I1234" s="101" t="s">
        <v>6819</v>
      </c>
      <c r="J1234" s="128"/>
      <c r="K1234" s="101" t="s">
        <v>6332</v>
      </c>
      <c r="L1234" s="102">
        <v>43709</v>
      </c>
      <c r="M1234" s="102">
        <v>43709</v>
      </c>
      <c r="N1234" s="101" t="s">
        <v>6333</v>
      </c>
      <c r="O1234" s="101" t="s">
        <v>6358</v>
      </c>
    </row>
    <row r="1235" spans="1:15" s="97" customFormat="1" x14ac:dyDescent="0.25">
      <c r="A1235" s="97" t="s">
        <v>344</v>
      </c>
      <c r="B1235" s="104" t="str">
        <f t="shared" si="19"/>
        <v>P047139101636</v>
      </c>
      <c r="C1235" s="101" t="s">
        <v>6993</v>
      </c>
      <c r="D1235" s="101" t="s">
        <v>6994</v>
      </c>
      <c r="E1235" s="103">
        <v>61.04</v>
      </c>
      <c r="F1235" s="101" t="s">
        <v>1506</v>
      </c>
      <c r="G1235" s="101" t="s">
        <v>1507</v>
      </c>
      <c r="H1235" s="101" t="s">
        <v>6590</v>
      </c>
      <c r="I1235" s="101" t="s">
        <v>6591</v>
      </c>
      <c r="J1235" s="128"/>
      <c r="K1235" s="101" t="s">
        <v>6332</v>
      </c>
      <c r="L1235" s="102">
        <v>43537</v>
      </c>
      <c r="M1235" s="102">
        <v>44926</v>
      </c>
      <c r="N1235" s="101" t="s">
        <v>6333</v>
      </c>
      <c r="O1235" s="101" t="s">
        <v>352</v>
      </c>
    </row>
    <row r="1236" spans="1:15" s="97" customFormat="1" x14ac:dyDescent="0.25">
      <c r="A1236" s="97" t="s">
        <v>344</v>
      </c>
      <c r="B1236" s="104" t="str">
        <f t="shared" si="19"/>
        <v>P047139103345</v>
      </c>
      <c r="C1236" s="101" t="s">
        <v>6993</v>
      </c>
      <c r="D1236" s="101" t="s">
        <v>6994</v>
      </c>
      <c r="E1236" s="103">
        <v>54.37</v>
      </c>
      <c r="F1236" s="101" t="s">
        <v>2898</v>
      </c>
      <c r="G1236" s="101" t="s">
        <v>2899</v>
      </c>
      <c r="H1236" s="101" t="s">
        <v>6417</v>
      </c>
      <c r="I1236" s="101" t="s">
        <v>6418</v>
      </c>
      <c r="J1236" s="128"/>
      <c r="K1236" s="101" t="s">
        <v>6332</v>
      </c>
      <c r="L1236" s="102">
        <v>43537</v>
      </c>
      <c r="M1236" s="102">
        <v>44926</v>
      </c>
      <c r="N1236" s="101" t="s">
        <v>6332</v>
      </c>
      <c r="O1236" s="101" t="s">
        <v>352</v>
      </c>
    </row>
    <row r="1237" spans="1:15" s="97" customFormat="1" x14ac:dyDescent="0.25">
      <c r="A1237" s="97" t="s">
        <v>344</v>
      </c>
      <c r="B1237" s="104" t="str">
        <f t="shared" si="19"/>
        <v>P047139106498</v>
      </c>
      <c r="C1237" s="101" t="s">
        <v>6993</v>
      </c>
      <c r="D1237" s="101" t="s">
        <v>6994</v>
      </c>
      <c r="E1237" s="103">
        <v>44.05</v>
      </c>
      <c r="F1237" s="101" t="s">
        <v>4836</v>
      </c>
      <c r="G1237" s="101" t="s">
        <v>4837</v>
      </c>
      <c r="H1237" s="101" t="s">
        <v>6374</v>
      </c>
      <c r="I1237" s="101" t="s">
        <v>6375</v>
      </c>
      <c r="J1237" s="128"/>
      <c r="K1237" s="101" t="s">
        <v>6332</v>
      </c>
      <c r="L1237" s="102">
        <v>43537</v>
      </c>
      <c r="M1237" s="102">
        <v>44926</v>
      </c>
      <c r="N1237" s="101" t="s">
        <v>6332</v>
      </c>
      <c r="O1237" s="101" t="s">
        <v>352</v>
      </c>
    </row>
    <row r="1238" spans="1:15" s="97" customFormat="1" x14ac:dyDescent="0.25">
      <c r="A1238" s="97" t="s">
        <v>344</v>
      </c>
      <c r="B1238" s="104" t="str">
        <f t="shared" si="19"/>
        <v>P047140105599</v>
      </c>
      <c r="C1238" s="101" t="s">
        <v>6995</v>
      </c>
      <c r="D1238" s="101" t="s">
        <v>6996</v>
      </c>
      <c r="E1238" s="103">
        <v>44.42</v>
      </c>
      <c r="F1238" s="101" t="s">
        <v>4310</v>
      </c>
      <c r="G1238" s="101" t="s">
        <v>4311</v>
      </c>
      <c r="H1238" s="101" t="s">
        <v>6421</v>
      </c>
      <c r="I1238" s="101" t="s">
        <v>6422</v>
      </c>
      <c r="J1238" s="128">
        <v>478810</v>
      </c>
      <c r="K1238" s="101" t="s">
        <v>6333</v>
      </c>
      <c r="L1238" s="102">
        <v>43709</v>
      </c>
      <c r="M1238" s="102">
        <v>44043</v>
      </c>
      <c r="N1238" s="101" t="s">
        <v>6332</v>
      </c>
      <c r="O1238" s="101" t="s">
        <v>389</v>
      </c>
    </row>
    <row r="1239" spans="1:15" s="97" customFormat="1" x14ac:dyDescent="0.25">
      <c r="A1239" s="97" t="s">
        <v>344</v>
      </c>
      <c r="B1239" s="104" t="str">
        <f t="shared" si="19"/>
        <v>P047140106721</v>
      </c>
      <c r="C1239" s="101" t="s">
        <v>6995</v>
      </c>
      <c r="D1239" s="101" t="s">
        <v>6996</v>
      </c>
      <c r="E1239" s="103">
        <v>34.56</v>
      </c>
      <c r="F1239" s="101" t="s">
        <v>6816</v>
      </c>
      <c r="G1239" s="101" t="s">
        <v>6817</v>
      </c>
      <c r="H1239" s="101" t="s">
        <v>6802</v>
      </c>
      <c r="I1239" s="101" t="s">
        <v>6803</v>
      </c>
      <c r="J1239" s="128">
        <v>472600</v>
      </c>
      <c r="K1239" s="101" t="s">
        <v>6333</v>
      </c>
      <c r="L1239" s="102">
        <v>43709</v>
      </c>
      <c r="M1239" s="102">
        <v>44043</v>
      </c>
      <c r="N1239" s="101" t="s">
        <v>6333</v>
      </c>
      <c r="O1239" s="101" t="s">
        <v>389</v>
      </c>
    </row>
    <row r="1240" spans="1:15" s="97" customFormat="1" x14ac:dyDescent="0.25">
      <c r="A1240" s="97" t="s">
        <v>344</v>
      </c>
      <c r="B1240" s="104" t="str">
        <f t="shared" si="19"/>
        <v>P049028101409</v>
      </c>
      <c r="C1240" s="101" t="s">
        <v>6997</v>
      </c>
      <c r="D1240" s="101" t="s">
        <v>6998</v>
      </c>
      <c r="E1240" s="103">
        <v>35.49</v>
      </c>
      <c r="F1240" s="101" t="s">
        <v>1318</v>
      </c>
      <c r="G1240" s="101" t="s">
        <v>1319</v>
      </c>
      <c r="H1240" s="101" t="s">
        <v>6771</v>
      </c>
      <c r="I1240" s="101" t="s">
        <v>6772</v>
      </c>
      <c r="J1240" s="128"/>
      <c r="K1240" s="101" t="s">
        <v>6332</v>
      </c>
      <c r="L1240" s="102">
        <v>42736</v>
      </c>
      <c r="M1240" s="102">
        <v>43583</v>
      </c>
      <c r="N1240" s="101" t="s">
        <v>6333</v>
      </c>
      <c r="O1240" s="101" t="s">
        <v>6445</v>
      </c>
    </row>
    <row r="1241" spans="1:15" s="97" customFormat="1" x14ac:dyDescent="0.25">
      <c r="A1241" s="97" t="s">
        <v>344</v>
      </c>
      <c r="B1241" s="104" t="str">
        <f t="shared" si="19"/>
        <v>P049028102057</v>
      </c>
      <c r="C1241" s="101" t="s">
        <v>6997</v>
      </c>
      <c r="D1241" s="101" t="s">
        <v>6998</v>
      </c>
      <c r="E1241" s="103">
        <v>33.090000000000003</v>
      </c>
      <c r="F1241" s="101" t="s">
        <v>1848</v>
      </c>
      <c r="G1241" s="101" t="s">
        <v>1849</v>
      </c>
      <c r="H1241" s="101" t="s">
        <v>6771</v>
      </c>
      <c r="I1241" s="101" t="s">
        <v>6772</v>
      </c>
      <c r="J1241" s="128"/>
      <c r="K1241" s="101" t="s">
        <v>6332</v>
      </c>
      <c r="L1241" s="102">
        <v>42736</v>
      </c>
      <c r="M1241" s="102">
        <v>43583</v>
      </c>
      <c r="N1241" s="101" t="s">
        <v>6333</v>
      </c>
      <c r="O1241" s="101" t="s">
        <v>6445</v>
      </c>
    </row>
    <row r="1242" spans="1:15" s="97" customFormat="1" x14ac:dyDescent="0.25">
      <c r="A1242" s="97" t="s">
        <v>344</v>
      </c>
      <c r="B1242" s="104" t="str">
        <f t="shared" si="19"/>
        <v>P049028103535</v>
      </c>
      <c r="C1242" s="101" t="s">
        <v>6997</v>
      </c>
      <c r="D1242" s="101" t="s">
        <v>6998</v>
      </c>
      <c r="E1242" s="103">
        <v>49.42</v>
      </c>
      <c r="F1242" s="101" t="s">
        <v>3058</v>
      </c>
      <c r="G1242" s="101" t="s">
        <v>3059</v>
      </c>
      <c r="H1242" s="101" t="s">
        <v>6771</v>
      </c>
      <c r="I1242" s="101" t="s">
        <v>6772</v>
      </c>
      <c r="J1242" s="128"/>
      <c r="K1242" s="101" t="s">
        <v>6332</v>
      </c>
      <c r="L1242" s="102">
        <v>42736</v>
      </c>
      <c r="M1242" s="102">
        <v>43583</v>
      </c>
      <c r="N1242" s="101" t="s">
        <v>6333</v>
      </c>
      <c r="O1242" s="101" t="s">
        <v>6445</v>
      </c>
    </row>
    <row r="1243" spans="1:15" s="97" customFormat="1" x14ac:dyDescent="0.25">
      <c r="A1243" s="97" t="s">
        <v>344</v>
      </c>
      <c r="B1243" s="104" t="str">
        <f t="shared" si="19"/>
        <v>P049028104457</v>
      </c>
      <c r="C1243" s="101" t="s">
        <v>6997</v>
      </c>
      <c r="D1243" s="101" t="s">
        <v>6998</v>
      </c>
      <c r="E1243" s="103">
        <v>74.239999999999995</v>
      </c>
      <c r="F1243" s="101" t="s">
        <v>3800</v>
      </c>
      <c r="G1243" s="101" t="s">
        <v>3801</v>
      </c>
      <c r="H1243" s="101" t="s">
        <v>6646</v>
      </c>
      <c r="I1243" s="101" t="s">
        <v>6647</v>
      </c>
      <c r="J1243" s="128"/>
      <c r="K1243" s="101" t="s">
        <v>6332</v>
      </c>
      <c r="L1243" s="102">
        <v>42736</v>
      </c>
      <c r="M1243" s="102">
        <v>43583</v>
      </c>
      <c r="N1243" s="101" t="s">
        <v>6333</v>
      </c>
      <c r="O1243" s="101" t="s">
        <v>6445</v>
      </c>
    </row>
    <row r="1244" spans="1:15" s="97" customFormat="1" x14ac:dyDescent="0.25">
      <c r="A1244" s="97" t="s">
        <v>344</v>
      </c>
      <c r="B1244" s="104" t="str">
        <f t="shared" si="19"/>
        <v>P049028104580</v>
      </c>
      <c r="C1244" s="101" t="s">
        <v>6997</v>
      </c>
      <c r="D1244" s="101" t="s">
        <v>6998</v>
      </c>
      <c r="E1244" s="103">
        <v>34.47</v>
      </c>
      <c r="F1244" s="101" t="s">
        <v>3852</v>
      </c>
      <c r="G1244" s="101" t="s">
        <v>3853</v>
      </c>
      <c r="H1244" s="101" t="s">
        <v>6771</v>
      </c>
      <c r="I1244" s="101" t="s">
        <v>6772</v>
      </c>
      <c r="J1244" s="128"/>
      <c r="K1244" s="101" t="s">
        <v>6332</v>
      </c>
      <c r="L1244" s="102">
        <v>42736</v>
      </c>
      <c r="M1244" s="102">
        <v>43583</v>
      </c>
      <c r="N1244" s="101" t="s">
        <v>6333</v>
      </c>
      <c r="O1244" s="101" t="s">
        <v>6445</v>
      </c>
    </row>
    <row r="1245" spans="1:15" s="97" customFormat="1" x14ac:dyDescent="0.25">
      <c r="A1245" s="97" t="s">
        <v>344</v>
      </c>
      <c r="B1245" s="104" t="str">
        <f t="shared" si="19"/>
        <v>P049028105895</v>
      </c>
      <c r="C1245" s="101" t="s">
        <v>6997</v>
      </c>
      <c r="D1245" s="101" t="s">
        <v>6998</v>
      </c>
      <c r="E1245" s="103">
        <v>81.349999999999994</v>
      </c>
      <c r="F1245" s="101" t="s">
        <v>4502</v>
      </c>
      <c r="G1245" s="101" t="s">
        <v>4503</v>
      </c>
      <c r="H1245" s="101" t="s">
        <v>6781</v>
      </c>
      <c r="I1245" s="101" t="s">
        <v>6782</v>
      </c>
      <c r="J1245" s="128"/>
      <c r="K1245" s="101" t="s">
        <v>6332</v>
      </c>
      <c r="L1245" s="102">
        <v>42736</v>
      </c>
      <c r="M1245" s="102">
        <v>43583</v>
      </c>
      <c r="N1245" s="101" t="s">
        <v>6333</v>
      </c>
      <c r="O1245" s="101" t="s">
        <v>6445</v>
      </c>
    </row>
    <row r="1246" spans="1:15" s="97" customFormat="1" x14ac:dyDescent="0.25">
      <c r="A1246" s="97" t="s">
        <v>344</v>
      </c>
      <c r="B1246" s="104" t="str">
        <f t="shared" si="19"/>
        <v>P049068101409</v>
      </c>
      <c r="C1246" s="101" t="s">
        <v>6999</v>
      </c>
      <c r="D1246" s="101" t="s">
        <v>7000</v>
      </c>
      <c r="E1246" s="103">
        <v>35.49</v>
      </c>
      <c r="F1246" s="101" t="s">
        <v>1318</v>
      </c>
      <c r="G1246" s="101" t="s">
        <v>1319</v>
      </c>
      <c r="H1246" s="101" t="s">
        <v>6771</v>
      </c>
      <c r="I1246" s="101" t="s">
        <v>6772</v>
      </c>
      <c r="J1246" s="128"/>
      <c r="K1246" s="101" t="s">
        <v>6332</v>
      </c>
      <c r="L1246" s="102">
        <v>42736</v>
      </c>
      <c r="M1246" s="102">
        <v>43611</v>
      </c>
      <c r="N1246" s="101" t="s">
        <v>6333</v>
      </c>
      <c r="O1246" s="101" t="s">
        <v>6583</v>
      </c>
    </row>
    <row r="1247" spans="1:15" s="97" customFormat="1" x14ac:dyDescent="0.25">
      <c r="A1247" s="97" t="s">
        <v>344</v>
      </c>
      <c r="B1247" s="104" t="str">
        <f t="shared" si="19"/>
        <v>P049068102057</v>
      </c>
      <c r="C1247" s="101" t="s">
        <v>6999</v>
      </c>
      <c r="D1247" s="101" t="s">
        <v>7000</v>
      </c>
      <c r="E1247" s="103">
        <v>33.090000000000003</v>
      </c>
      <c r="F1247" s="101" t="s">
        <v>1848</v>
      </c>
      <c r="G1247" s="101" t="s">
        <v>1849</v>
      </c>
      <c r="H1247" s="101" t="s">
        <v>6771</v>
      </c>
      <c r="I1247" s="101" t="s">
        <v>6772</v>
      </c>
      <c r="J1247" s="128"/>
      <c r="K1247" s="101" t="s">
        <v>6332</v>
      </c>
      <c r="L1247" s="102">
        <v>42736</v>
      </c>
      <c r="M1247" s="102">
        <v>43611</v>
      </c>
      <c r="N1247" s="101" t="s">
        <v>6333</v>
      </c>
      <c r="O1247" s="101" t="s">
        <v>6583</v>
      </c>
    </row>
    <row r="1248" spans="1:15" s="97" customFormat="1" x14ac:dyDescent="0.25">
      <c r="A1248" s="97" t="s">
        <v>344</v>
      </c>
      <c r="B1248" s="104" t="str">
        <f t="shared" si="19"/>
        <v>P049068103535</v>
      </c>
      <c r="C1248" s="101" t="s">
        <v>6999</v>
      </c>
      <c r="D1248" s="101" t="s">
        <v>7000</v>
      </c>
      <c r="E1248" s="103">
        <v>49.42</v>
      </c>
      <c r="F1248" s="101" t="s">
        <v>3058</v>
      </c>
      <c r="G1248" s="101" t="s">
        <v>3059</v>
      </c>
      <c r="H1248" s="101" t="s">
        <v>6771</v>
      </c>
      <c r="I1248" s="101" t="s">
        <v>6772</v>
      </c>
      <c r="J1248" s="128"/>
      <c r="K1248" s="101" t="s">
        <v>6332</v>
      </c>
      <c r="L1248" s="102">
        <v>42736</v>
      </c>
      <c r="M1248" s="102">
        <v>43611</v>
      </c>
      <c r="N1248" s="101" t="s">
        <v>6333</v>
      </c>
      <c r="O1248" s="101" t="s">
        <v>6583</v>
      </c>
    </row>
    <row r="1249" spans="1:15" s="97" customFormat="1" x14ac:dyDescent="0.25">
      <c r="A1249" s="97" t="s">
        <v>344</v>
      </c>
      <c r="B1249" s="104" t="str">
        <f t="shared" si="19"/>
        <v>P049068104457</v>
      </c>
      <c r="C1249" s="101" t="s">
        <v>6999</v>
      </c>
      <c r="D1249" s="101" t="s">
        <v>7000</v>
      </c>
      <c r="E1249" s="103">
        <v>74.239999999999995</v>
      </c>
      <c r="F1249" s="101" t="s">
        <v>3800</v>
      </c>
      <c r="G1249" s="101" t="s">
        <v>3801</v>
      </c>
      <c r="H1249" s="101" t="s">
        <v>6646</v>
      </c>
      <c r="I1249" s="101" t="s">
        <v>6647</v>
      </c>
      <c r="J1249" s="128"/>
      <c r="K1249" s="101" t="s">
        <v>6332</v>
      </c>
      <c r="L1249" s="102">
        <v>42736</v>
      </c>
      <c r="M1249" s="102">
        <v>43611</v>
      </c>
      <c r="N1249" s="101" t="s">
        <v>6333</v>
      </c>
      <c r="O1249" s="101" t="s">
        <v>6583</v>
      </c>
    </row>
    <row r="1250" spans="1:15" s="97" customFormat="1" x14ac:dyDescent="0.25">
      <c r="A1250" s="97" t="s">
        <v>344</v>
      </c>
      <c r="B1250" s="104" t="str">
        <f t="shared" si="19"/>
        <v>P049068104580</v>
      </c>
      <c r="C1250" s="101" t="s">
        <v>6999</v>
      </c>
      <c r="D1250" s="101" t="s">
        <v>7000</v>
      </c>
      <c r="E1250" s="103">
        <v>34.47</v>
      </c>
      <c r="F1250" s="101" t="s">
        <v>3852</v>
      </c>
      <c r="G1250" s="101" t="s">
        <v>3853</v>
      </c>
      <c r="H1250" s="101" t="s">
        <v>6771</v>
      </c>
      <c r="I1250" s="101" t="s">
        <v>6772</v>
      </c>
      <c r="J1250" s="128"/>
      <c r="K1250" s="101" t="s">
        <v>6332</v>
      </c>
      <c r="L1250" s="102">
        <v>42736</v>
      </c>
      <c r="M1250" s="102">
        <v>43611</v>
      </c>
      <c r="N1250" s="101" t="s">
        <v>6333</v>
      </c>
      <c r="O1250" s="101" t="s">
        <v>6583</v>
      </c>
    </row>
    <row r="1251" spans="1:15" s="97" customFormat="1" x14ac:dyDescent="0.25">
      <c r="A1251" s="97" t="s">
        <v>344</v>
      </c>
      <c r="B1251" s="104" t="str">
        <f t="shared" si="19"/>
        <v>P049068105597</v>
      </c>
      <c r="C1251" s="101" t="s">
        <v>6999</v>
      </c>
      <c r="D1251" s="101" t="s">
        <v>7000</v>
      </c>
      <c r="E1251" s="103">
        <v>52.53</v>
      </c>
      <c r="F1251" s="101" t="s">
        <v>4306</v>
      </c>
      <c r="G1251" s="101" t="s">
        <v>4307</v>
      </c>
      <c r="H1251" s="101" t="s">
        <v>7001</v>
      </c>
      <c r="I1251" s="101" t="s">
        <v>7002</v>
      </c>
      <c r="J1251" s="128">
        <v>498210</v>
      </c>
      <c r="K1251" s="101" t="s">
        <v>6333</v>
      </c>
      <c r="L1251" s="102">
        <v>43171</v>
      </c>
      <c r="M1251" s="102">
        <v>43611</v>
      </c>
      <c r="N1251" s="101" t="s">
        <v>6332</v>
      </c>
      <c r="O1251" s="101" t="s">
        <v>6583</v>
      </c>
    </row>
    <row r="1252" spans="1:15" s="97" customFormat="1" x14ac:dyDescent="0.25">
      <c r="A1252" s="97" t="s">
        <v>344</v>
      </c>
      <c r="B1252" s="104" t="str">
        <f t="shared" si="19"/>
        <v>P049068105705</v>
      </c>
      <c r="C1252" s="101" t="s">
        <v>6999</v>
      </c>
      <c r="D1252" s="101" t="s">
        <v>7000</v>
      </c>
      <c r="E1252" s="103">
        <v>39.08</v>
      </c>
      <c r="F1252" s="101" t="s">
        <v>4384</v>
      </c>
      <c r="G1252" s="101" t="s">
        <v>4385</v>
      </c>
      <c r="H1252" s="101" t="s">
        <v>7003</v>
      </c>
      <c r="I1252" s="101" t="s">
        <v>7004</v>
      </c>
      <c r="J1252" s="128">
        <v>498210</v>
      </c>
      <c r="K1252" s="101" t="s">
        <v>6333</v>
      </c>
      <c r="L1252" s="102">
        <v>43381</v>
      </c>
      <c r="M1252" s="102">
        <v>43611</v>
      </c>
      <c r="N1252" s="101" t="s">
        <v>6332</v>
      </c>
      <c r="O1252" s="101" t="s">
        <v>6583</v>
      </c>
    </row>
    <row r="1253" spans="1:15" s="97" customFormat="1" x14ac:dyDescent="0.25">
      <c r="A1253" s="97" t="s">
        <v>344</v>
      </c>
      <c r="B1253" s="104" t="str">
        <f t="shared" si="19"/>
        <v>P049068105772</v>
      </c>
      <c r="C1253" s="101" t="s">
        <v>6999</v>
      </c>
      <c r="D1253" s="101" t="s">
        <v>7000</v>
      </c>
      <c r="E1253" s="103">
        <v>46.99</v>
      </c>
      <c r="F1253" s="101" t="s">
        <v>4414</v>
      </c>
      <c r="G1253" s="101" t="s">
        <v>4415</v>
      </c>
      <c r="H1253" s="101" t="s">
        <v>6553</v>
      </c>
      <c r="I1253" s="101" t="s">
        <v>6554</v>
      </c>
      <c r="J1253" s="128">
        <v>498710</v>
      </c>
      <c r="K1253" s="101" t="s">
        <v>6333</v>
      </c>
      <c r="L1253" s="102">
        <v>43171</v>
      </c>
      <c r="M1253" s="102">
        <v>43611</v>
      </c>
      <c r="N1253" s="101" t="s">
        <v>6332</v>
      </c>
      <c r="O1253" s="101" t="s">
        <v>6583</v>
      </c>
    </row>
    <row r="1254" spans="1:15" s="97" customFormat="1" x14ac:dyDescent="0.25">
      <c r="A1254" s="97" t="s">
        <v>344</v>
      </c>
      <c r="B1254" s="104" t="str">
        <f t="shared" si="19"/>
        <v>P049068105895</v>
      </c>
      <c r="C1254" s="101" t="s">
        <v>6999</v>
      </c>
      <c r="D1254" s="101" t="s">
        <v>7000</v>
      </c>
      <c r="E1254" s="103">
        <v>81.349999999999994</v>
      </c>
      <c r="F1254" s="101" t="s">
        <v>4502</v>
      </c>
      <c r="G1254" s="101" t="s">
        <v>4503</v>
      </c>
      <c r="H1254" s="101" t="s">
        <v>6781</v>
      </c>
      <c r="I1254" s="101" t="s">
        <v>6782</v>
      </c>
      <c r="J1254" s="128"/>
      <c r="K1254" s="101" t="s">
        <v>6332</v>
      </c>
      <c r="L1254" s="102">
        <v>42736</v>
      </c>
      <c r="M1254" s="102">
        <v>43611</v>
      </c>
      <c r="N1254" s="101" t="s">
        <v>6333</v>
      </c>
      <c r="O1254" s="101" t="s">
        <v>6583</v>
      </c>
    </row>
    <row r="1255" spans="1:15" s="97" customFormat="1" x14ac:dyDescent="0.25">
      <c r="A1255" s="97" t="s">
        <v>344</v>
      </c>
      <c r="B1255" s="104" t="str">
        <f t="shared" si="19"/>
        <v>P049068106507</v>
      </c>
      <c r="C1255" s="101" t="s">
        <v>6999</v>
      </c>
      <c r="D1255" s="101" t="s">
        <v>7000</v>
      </c>
      <c r="E1255" s="103">
        <v>87.47</v>
      </c>
      <c r="F1255" s="101" t="s">
        <v>4844</v>
      </c>
      <c r="G1255" s="101" t="s">
        <v>4845</v>
      </c>
      <c r="H1255" s="101" t="s">
        <v>7005</v>
      </c>
      <c r="I1255" s="101" t="s">
        <v>7006</v>
      </c>
      <c r="J1255" s="128"/>
      <c r="K1255" s="101" t="s">
        <v>6332</v>
      </c>
      <c r="L1255" s="102">
        <v>42736</v>
      </c>
      <c r="M1255" s="102">
        <v>43611</v>
      </c>
      <c r="N1255" s="101" t="s">
        <v>6333</v>
      </c>
      <c r="O1255" s="101" t="s">
        <v>6583</v>
      </c>
    </row>
    <row r="1256" spans="1:15" s="97" customFormat="1" x14ac:dyDescent="0.25">
      <c r="A1256" s="97" t="s">
        <v>344</v>
      </c>
      <c r="B1256" s="104" t="str">
        <f t="shared" si="19"/>
        <v>P049078101409</v>
      </c>
      <c r="C1256" s="101" t="s">
        <v>7007</v>
      </c>
      <c r="D1256" s="101" t="s">
        <v>7008</v>
      </c>
      <c r="E1256" s="103">
        <v>35.49</v>
      </c>
      <c r="F1256" s="101" t="s">
        <v>1318</v>
      </c>
      <c r="G1256" s="101" t="s">
        <v>1319</v>
      </c>
      <c r="H1256" s="101" t="s">
        <v>6771</v>
      </c>
      <c r="I1256" s="101" t="s">
        <v>6772</v>
      </c>
      <c r="J1256" s="128"/>
      <c r="K1256" s="101" t="s">
        <v>6332</v>
      </c>
      <c r="L1256" s="102">
        <v>42736</v>
      </c>
      <c r="M1256" s="102">
        <v>45291</v>
      </c>
      <c r="N1256" s="101" t="s">
        <v>6333</v>
      </c>
      <c r="O1256" s="101" t="s">
        <v>6445</v>
      </c>
    </row>
    <row r="1257" spans="1:15" s="97" customFormat="1" x14ac:dyDescent="0.25">
      <c r="A1257" s="97" t="s">
        <v>344</v>
      </c>
      <c r="B1257" s="104" t="str">
        <f t="shared" si="19"/>
        <v>P049078101454</v>
      </c>
      <c r="C1257" s="101" t="s">
        <v>7007</v>
      </c>
      <c r="D1257" s="101" t="s">
        <v>7008</v>
      </c>
      <c r="E1257" s="103">
        <v>50.14</v>
      </c>
      <c r="F1257" s="101" t="s">
        <v>1352</v>
      </c>
      <c r="G1257" s="101" t="s">
        <v>1353</v>
      </c>
      <c r="H1257" s="101" t="s">
        <v>6771</v>
      </c>
      <c r="I1257" s="101" t="s">
        <v>6772</v>
      </c>
      <c r="J1257" s="128"/>
      <c r="K1257" s="101" t="s">
        <v>6332</v>
      </c>
      <c r="L1257" s="102">
        <v>42736</v>
      </c>
      <c r="M1257" s="102">
        <v>45291</v>
      </c>
      <c r="N1257" s="101" t="s">
        <v>6333</v>
      </c>
      <c r="O1257" s="101" t="s">
        <v>6445</v>
      </c>
    </row>
    <row r="1258" spans="1:15" s="97" customFormat="1" x14ac:dyDescent="0.25">
      <c r="A1258" s="97" t="s">
        <v>344</v>
      </c>
      <c r="B1258" s="104" t="str">
        <f t="shared" si="19"/>
        <v>P049078102057</v>
      </c>
      <c r="C1258" s="101" t="s">
        <v>7007</v>
      </c>
      <c r="D1258" s="101" t="s">
        <v>7008</v>
      </c>
      <c r="E1258" s="103">
        <v>33.090000000000003</v>
      </c>
      <c r="F1258" s="101" t="s">
        <v>1848</v>
      </c>
      <c r="G1258" s="101" t="s">
        <v>1849</v>
      </c>
      <c r="H1258" s="101" t="s">
        <v>6771</v>
      </c>
      <c r="I1258" s="101" t="s">
        <v>6772</v>
      </c>
      <c r="J1258" s="128"/>
      <c r="K1258" s="101" t="s">
        <v>6332</v>
      </c>
      <c r="L1258" s="102">
        <v>42736</v>
      </c>
      <c r="M1258" s="102">
        <v>43646</v>
      </c>
      <c r="N1258" s="101" t="s">
        <v>6333</v>
      </c>
      <c r="O1258" s="101" t="s">
        <v>6445</v>
      </c>
    </row>
    <row r="1259" spans="1:15" s="97" customFormat="1" x14ac:dyDescent="0.25">
      <c r="A1259" s="97" t="s">
        <v>344</v>
      </c>
      <c r="B1259" s="104" t="str">
        <f t="shared" si="19"/>
        <v>P049078103535</v>
      </c>
      <c r="C1259" s="101" t="s">
        <v>7007</v>
      </c>
      <c r="D1259" s="101" t="s">
        <v>7008</v>
      </c>
      <c r="E1259" s="103">
        <v>49.42</v>
      </c>
      <c r="F1259" s="101" t="s">
        <v>3058</v>
      </c>
      <c r="G1259" s="101" t="s">
        <v>3059</v>
      </c>
      <c r="H1259" s="101" t="s">
        <v>6771</v>
      </c>
      <c r="I1259" s="101" t="s">
        <v>6772</v>
      </c>
      <c r="J1259" s="128"/>
      <c r="K1259" s="101" t="s">
        <v>6332</v>
      </c>
      <c r="L1259" s="102">
        <v>42736</v>
      </c>
      <c r="M1259" s="102">
        <v>45291</v>
      </c>
      <c r="N1259" s="101" t="s">
        <v>6333</v>
      </c>
      <c r="O1259" s="101" t="s">
        <v>6445</v>
      </c>
    </row>
    <row r="1260" spans="1:15" s="97" customFormat="1" x14ac:dyDescent="0.25">
      <c r="A1260" s="97" t="s">
        <v>344</v>
      </c>
      <c r="B1260" s="104" t="str">
        <f t="shared" si="19"/>
        <v>P049078104457</v>
      </c>
      <c r="C1260" s="101" t="s">
        <v>7007</v>
      </c>
      <c r="D1260" s="101" t="s">
        <v>7008</v>
      </c>
      <c r="E1260" s="103">
        <v>74.239999999999995</v>
      </c>
      <c r="F1260" s="101" t="s">
        <v>3800</v>
      </c>
      <c r="G1260" s="101" t="s">
        <v>3801</v>
      </c>
      <c r="H1260" s="101" t="s">
        <v>6646</v>
      </c>
      <c r="I1260" s="101" t="s">
        <v>6647</v>
      </c>
      <c r="J1260" s="128"/>
      <c r="K1260" s="101" t="s">
        <v>6332</v>
      </c>
      <c r="L1260" s="102">
        <v>42736</v>
      </c>
      <c r="M1260" s="102">
        <v>45291</v>
      </c>
      <c r="N1260" s="101" t="s">
        <v>6333</v>
      </c>
      <c r="O1260" s="101" t="s">
        <v>6445</v>
      </c>
    </row>
    <row r="1261" spans="1:15" s="97" customFormat="1" x14ac:dyDescent="0.25">
      <c r="A1261" s="97" t="s">
        <v>344</v>
      </c>
      <c r="B1261" s="104" t="str">
        <f t="shared" si="19"/>
        <v>P049078104580</v>
      </c>
      <c r="C1261" s="101" t="s">
        <v>7007</v>
      </c>
      <c r="D1261" s="101" t="s">
        <v>7008</v>
      </c>
      <c r="E1261" s="103">
        <v>34.47</v>
      </c>
      <c r="F1261" s="101" t="s">
        <v>3852</v>
      </c>
      <c r="G1261" s="101" t="s">
        <v>3853</v>
      </c>
      <c r="H1261" s="101" t="s">
        <v>6771</v>
      </c>
      <c r="I1261" s="101" t="s">
        <v>6772</v>
      </c>
      <c r="J1261" s="128"/>
      <c r="K1261" s="101" t="s">
        <v>6332</v>
      </c>
      <c r="L1261" s="102">
        <v>42736</v>
      </c>
      <c r="M1261" s="102">
        <v>45291</v>
      </c>
      <c r="N1261" s="101" t="s">
        <v>6333</v>
      </c>
      <c r="O1261" s="101" t="s">
        <v>6445</v>
      </c>
    </row>
    <row r="1262" spans="1:15" s="97" customFormat="1" x14ac:dyDescent="0.25">
      <c r="A1262" s="97" t="s">
        <v>344</v>
      </c>
      <c r="B1262" s="104" t="str">
        <f t="shared" si="19"/>
        <v>P049078105106</v>
      </c>
      <c r="C1262" s="101" t="s">
        <v>7007</v>
      </c>
      <c r="D1262" s="101" t="s">
        <v>7008</v>
      </c>
      <c r="E1262" s="103">
        <v>32.69</v>
      </c>
      <c r="F1262" s="101" t="s">
        <v>4128</v>
      </c>
      <c r="G1262" s="101" t="s">
        <v>4129</v>
      </c>
      <c r="H1262" s="101" t="s">
        <v>6771</v>
      </c>
      <c r="I1262" s="101" t="s">
        <v>6772</v>
      </c>
      <c r="J1262" s="128"/>
      <c r="K1262" s="101" t="s">
        <v>6332</v>
      </c>
      <c r="L1262" s="102">
        <v>43466</v>
      </c>
      <c r="M1262" s="102">
        <v>45291</v>
      </c>
      <c r="N1262" s="101" t="s">
        <v>6333</v>
      </c>
      <c r="O1262" s="101" t="s">
        <v>6445</v>
      </c>
    </row>
    <row r="1263" spans="1:15" s="97" customFormat="1" x14ac:dyDescent="0.25">
      <c r="A1263" s="97" t="s">
        <v>344</v>
      </c>
      <c r="B1263" s="104" t="str">
        <f t="shared" si="19"/>
        <v>P049078106507</v>
      </c>
      <c r="C1263" s="101" t="s">
        <v>7007</v>
      </c>
      <c r="D1263" s="101" t="s">
        <v>7008</v>
      </c>
      <c r="E1263" s="103">
        <v>87.47</v>
      </c>
      <c r="F1263" s="101" t="s">
        <v>4844</v>
      </c>
      <c r="G1263" s="101" t="s">
        <v>4845</v>
      </c>
      <c r="H1263" s="101" t="s">
        <v>7005</v>
      </c>
      <c r="I1263" s="101" t="s">
        <v>7006</v>
      </c>
      <c r="J1263" s="128"/>
      <c r="K1263" s="101" t="s">
        <v>6332</v>
      </c>
      <c r="L1263" s="102">
        <v>42736</v>
      </c>
      <c r="M1263" s="102">
        <v>45291</v>
      </c>
      <c r="N1263" s="101" t="s">
        <v>6333</v>
      </c>
      <c r="O1263" s="101" t="s">
        <v>6445</v>
      </c>
    </row>
    <row r="1264" spans="1:15" s="97" customFormat="1" x14ac:dyDescent="0.25">
      <c r="A1264" s="97" t="s">
        <v>344</v>
      </c>
      <c r="B1264" s="104" t="str">
        <f t="shared" si="19"/>
        <v>P049078400005684</v>
      </c>
      <c r="C1264" s="101" t="s">
        <v>7007</v>
      </c>
      <c r="D1264" s="101" t="s">
        <v>7008</v>
      </c>
      <c r="E1264" s="103">
        <v>62</v>
      </c>
      <c r="F1264" s="101" t="s">
        <v>6083</v>
      </c>
      <c r="G1264" s="101" t="s">
        <v>6084</v>
      </c>
      <c r="H1264" s="101" t="s">
        <v>7009</v>
      </c>
      <c r="I1264" s="101" t="s">
        <v>7010</v>
      </c>
      <c r="J1264" s="128">
        <v>498710</v>
      </c>
      <c r="K1264" s="101" t="s">
        <v>6333</v>
      </c>
      <c r="L1264" s="102">
        <v>42736</v>
      </c>
      <c r="M1264" s="102">
        <v>44073</v>
      </c>
      <c r="N1264" s="101" t="s">
        <v>6333</v>
      </c>
      <c r="O1264" s="101" t="s">
        <v>6445</v>
      </c>
    </row>
    <row r="1265" spans="1:15" s="97" customFormat="1" x14ac:dyDescent="0.25">
      <c r="A1265" s="97" t="s">
        <v>344</v>
      </c>
      <c r="B1265" s="104" t="str">
        <f t="shared" si="19"/>
        <v>P049100101409</v>
      </c>
      <c r="C1265" s="101" t="s">
        <v>7011</v>
      </c>
      <c r="D1265" s="101" t="s">
        <v>7010</v>
      </c>
      <c r="E1265" s="103">
        <v>35.49</v>
      </c>
      <c r="F1265" s="101" t="s">
        <v>1318</v>
      </c>
      <c r="G1265" s="101" t="s">
        <v>1319</v>
      </c>
      <c r="H1265" s="101" t="s">
        <v>6771</v>
      </c>
      <c r="I1265" s="101" t="s">
        <v>6772</v>
      </c>
      <c r="J1265" s="128"/>
      <c r="K1265" s="101" t="s">
        <v>6332</v>
      </c>
      <c r="L1265" s="102">
        <v>42736</v>
      </c>
      <c r="M1265" s="102">
        <v>73050</v>
      </c>
      <c r="N1265" s="101" t="s">
        <v>6333</v>
      </c>
      <c r="O1265" s="101" t="s">
        <v>6445</v>
      </c>
    </row>
    <row r="1266" spans="1:15" s="97" customFormat="1" x14ac:dyDescent="0.25">
      <c r="A1266" s="97" t="s">
        <v>344</v>
      </c>
      <c r="B1266" s="104" t="str">
        <f t="shared" si="19"/>
        <v>P049100102057</v>
      </c>
      <c r="C1266" s="101" t="s">
        <v>7011</v>
      </c>
      <c r="D1266" s="101" t="s">
        <v>7010</v>
      </c>
      <c r="E1266" s="103">
        <v>33.090000000000003</v>
      </c>
      <c r="F1266" s="101" t="s">
        <v>1848</v>
      </c>
      <c r="G1266" s="101" t="s">
        <v>1849</v>
      </c>
      <c r="H1266" s="101" t="s">
        <v>6771</v>
      </c>
      <c r="I1266" s="101" t="s">
        <v>6772</v>
      </c>
      <c r="J1266" s="128"/>
      <c r="K1266" s="101" t="s">
        <v>6332</v>
      </c>
      <c r="L1266" s="102">
        <v>42736</v>
      </c>
      <c r="M1266" s="102">
        <v>43646</v>
      </c>
      <c r="N1266" s="101" t="s">
        <v>6333</v>
      </c>
      <c r="O1266" s="101" t="s">
        <v>6445</v>
      </c>
    </row>
    <row r="1267" spans="1:15" s="97" customFormat="1" x14ac:dyDescent="0.25">
      <c r="A1267" s="97" t="s">
        <v>344</v>
      </c>
      <c r="B1267" s="104" t="str">
        <f t="shared" si="19"/>
        <v>P049100103535</v>
      </c>
      <c r="C1267" s="101" t="s">
        <v>7011</v>
      </c>
      <c r="D1267" s="101" t="s">
        <v>7010</v>
      </c>
      <c r="E1267" s="103">
        <v>49.42</v>
      </c>
      <c r="F1267" s="101" t="s">
        <v>3058</v>
      </c>
      <c r="G1267" s="101" t="s">
        <v>3059</v>
      </c>
      <c r="H1267" s="101" t="s">
        <v>6771</v>
      </c>
      <c r="I1267" s="101" t="s">
        <v>6772</v>
      </c>
      <c r="J1267" s="128"/>
      <c r="K1267" s="101" t="s">
        <v>6332</v>
      </c>
      <c r="L1267" s="102">
        <v>42736</v>
      </c>
      <c r="M1267" s="102">
        <v>73050</v>
      </c>
      <c r="N1267" s="101" t="s">
        <v>6333</v>
      </c>
      <c r="O1267" s="101" t="s">
        <v>6445</v>
      </c>
    </row>
    <row r="1268" spans="1:15" s="97" customFormat="1" x14ac:dyDescent="0.25">
      <c r="A1268" s="97" t="s">
        <v>344</v>
      </c>
      <c r="B1268" s="104" t="str">
        <f t="shared" si="19"/>
        <v>P049100104457</v>
      </c>
      <c r="C1268" s="101" t="s">
        <v>7011</v>
      </c>
      <c r="D1268" s="101" t="s">
        <v>7010</v>
      </c>
      <c r="E1268" s="103">
        <v>74.239999999999995</v>
      </c>
      <c r="F1268" s="101" t="s">
        <v>3800</v>
      </c>
      <c r="G1268" s="101" t="s">
        <v>3801</v>
      </c>
      <c r="H1268" s="101" t="s">
        <v>6646</v>
      </c>
      <c r="I1268" s="101" t="s">
        <v>6647</v>
      </c>
      <c r="J1268" s="128"/>
      <c r="K1268" s="101" t="s">
        <v>6332</v>
      </c>
      <c r="L1268" s="102">
        <v>42736</v>
      </c>
      <c r="M1268" s="102">
        <v>73050</v>
      </c>
      <c r="N1268" s="101" t="s">
        <v>6333</v>
      </c>
      <c r="O1268" s="101" t="s">
        <v>6445</v>
      </c>
    </row>
    <row r="1269" spans="1:15" s="97" customFormat="1" x14ac:dyDescent="0.25">
      <c r="A1269" s="97" t="s">
        <v>344</v>
      </c>
      <c r="B1269" s="104" t="str">
        <f t="shared" si="19"/>
        <v>P049100104580</v>
      </c>
      <c r="C1269" s="101" t="s">
        <v>7011</v>
      </c>
      <c r="D1269" s="101" t="s">
        <v>7010</v>
      </c>
      <c r="E1269" s="103">
        <v>34.47</v>
      </c>
      <c r="F1269" s="101" t="s">
        <v>3852</v>
      </c>
      <c r="G1269" s="101" t="s">
        <v>3853</v>
      </c>
      <c r="H1269" s="101" t="s">
        <v>6771</v>
      </c>
      <c r="I1269" s="101" t="s">
        <v>6772</v>
      </c>
      <c r="J1269" s="128"/>
      <c r="K1269" s="101" t="s">
        <v>6332</v>
      </c>
      <c r="L1269" s="102">
        <v>42736</v>
      </c>
      <c r="M1269" s="102">
        <v>73050</v>
      </c>
      <c r="N1269" s="101" t="s">
        <v>6333</v>
      </c>
      <c r="O1269" s="101" t="s">
        <v>6445</v>
      </c>
    </row>
    <row r="1270" spans="1:15" s="97" customFormat="1" x14ac:dyDescent="0.25">
      <c r="A1270" s="97" t="s">
        <v>344</v>
      </c>
      <c r="B1270" s="104" t="str">
        <f t="shared" si="19"/>
        <v>P049101104457</v>
      </c>
      <c r="C1270" s="101" t="s">
        <v>7012</v>
      </c>
      <c r="D1270" s="101" t="s">
        <v>7013</v>
      </c>
      <c r="E1270" s="103">
        <v>74.239999999999995</v>
      </c>
      <c r="F1270" s="101" t="s">
        <v>3800</v>
      </c>
      <c r="G1270" s="101" t="s">
        <v>3801</v>
      </c>
      <c r="H1270" s="101" t="s">
        <v>6646</v>
      </c>
      <c r="I1270" s="101" t="s">
        <v>6647</v>
      </c>
      <c r="J1270" s="128"/>
      <c r="K1270" s="101" t="s">
        <v>6332</v>
      </c>
      <c r="L1270" s="102">
        <v>42736</v>
      </c>
      <c r="M1270" s="102">
        <v>73050</v>
      </c>
      <c r="N1270" s="101" t="s">
        <v>6333</v>
      </c>
      <c r="O1270" s="101" t="s">
        <v>6445</v>
      </c>
    </row>
    <row r="1271" spans="1:15" s="97" customFormat="1" x14ac:dyDescent="0.25">
      <c r="A1271" s="97" t="s">
        <v>344</v>
      </c>
      <c r="B1271" s="104" t="str">
        <f t="shared" si="19"/>
        <v>P049102100528</v>
      </c>
      <c r="C1271" s="101" t="s">
        <v>7014</v>
      </c>
      <c r="D1271" s="101" t="s">
        <v>7015</v>
      </c>
      <c r="E1271" s="103">
        <v>54.41</v>
      </c>
      <c r="F1271" s="101" t="s">
        <v>710</v>
      </c>
      <c r="G1271" s="101" t="s">
        <v>711</v>
      </c>
      <c r="H1271" s="101" t="s">
        <v>6775</v>
      </c>
      <c r="I1271" s="101" t="s">
        <v>6776</v>
      </c>
      <c r="J1271" s="128">
        <v>498010</v>
      </c>
      <c r="K1271" s="101" t="s">
        <v>6333</v>
      </c>
      <c r="L1271" s="102">
        <v>43339</v>
      </c>
      <c r="M1271" s="102">
        <v>43709</v>
      </c>
      <c r="N1271" s="101" t="s">
        <v>6332</v>
      </c>
      <c r="O1271" s="101" t="s">
        <v>6445</v>
      </c>
    </row>
    <row r="1272" spans="1:15" s="97" customFormat="1" x14ac:dyDescent="0.25">
      <c r="A1272" s="97" t="s">
        <v>344</v>
      </c>
      <c r="B1272" s="104" t="str">
        <f t="shared" si="19"/>
        <v>P049102101201</v>
      </c>
      <c r="C1272" s="101" t="s">
        <v>7014</v>
      </c>
      <c r="D1272" s="101" t="s">
        <v>7015</v>
      </c>
      <c r="E1272" s="103">
        <v>60.96</v>
      </c>
      <c r="F1272" s="101" t="s">
        <v>1172</v>
      </c>
      <c r="G1272" s="101" t="s">
        <v>1173</v>
      </c>
      <c r="H1272" s="101" t="s">
        <v>6477</v>
      </c>
      <c r="I1272" s="101" t="s">
        <v>6478</v>
      </c>
      <c r="J1272" s="128">
        <v>498010</v>
      </c>
      <c r="K1272" s="101" t="s">
        <v>6333</v>
      </c>
      <c r="L1272" s="102">
        <v>43409</v>
      </c>
      <c r="M1272" s="102">
        <v>43709</v>
      </c>
      <c r="N1272" s="101" t="s">
        <v>6332</v>
      </c>
      <c r="O1272" s="101" t="s">
        <v>6445</v>
      </c>
    </row>
    <row r="1273" spans="1:15" s="97" customFormat="1" x14ac:dyDescent="0.25">
      <c r="A1273" s="97" t="s">
        <v>344</v>
      </c>
      <c r="B1273" s="104" t="str">
        <f t="shared" si="19"/>
        <v>P049102101405</v>
      </c>
      <c r="C1273" s="101" t="s">
        <v>7014</v>
      </c>
      <c r="D1273" s="101" t="s">
        <v>7015</v>
      </c>
      <c r="E1273" s="103">
        <v>60.56</v>
      </c>
      <c r="F1273" s="101" t="s">
        <v>1312</v>
      </c>
      <c r="G1273" s="101" t="s">
        <v>1313</v>
      </c>
      <c r="H1273" s="101" t="s">
        <v>6466</v>
      </c>
      <c r="I1273" s="101" t="s">
        <v>6467</v>
      </c>
      <c r="J1273" s="128">
        <v>498010</v>
      </c>
      <c r="K1273" s="101" t="s">
        <v>6333</v>
      </c>
      <c r="L1273" s="102">
        <v>43339</v>
      </c>
      <c r="M1273" s="102">
        <v>44074</v>
      </c>
      <c r="N1273" s="101" t="s">
        <v>6332</v>
      </c>
      <c r="O1273" s="101" t="s">
        <v>6445</v>
      </c>
    </row>
    <row r="1274" spans="1:15" s="97" customFormat="1" x14ac:dyDescent="0.25">
      <c r="A1274" s="97" t="s">
        <v>344</v>
      </c>
      <c r="B1274" s="104" t="str">
        <f t="shared" si="19"/>
        <v>P049102101409</v>
      </c>
      <c r="C1274" s="101" t="s">
        <v>7014</v>
      </c>
      <c r="D1274" s="101" t="s">
        <v>7015</v>
      </c>
      <c r="E1274" s="103">
        <v>35.49</v>
      </c>
      <c r="F1274" s="101" t="s">
        <v>1318</v>
      </c>
      <c r="G1274" s="101" t="s">
        <v>1319</v>
      </c>
      <c r="H1274" s="101" t="s">
        <v>6771</v>
      </c>
      <c r="I1274" s="101" t="s">
        <v>6772</v>
      </c>
      <c r="J1274" s="128"/>
      <c r="K1274" s="101" t="s">
        <v>6332</v>
      </c>
      <c r="L1274" s="102">
        <v>42736</v>
      </c>
      <c r="M1274" s="102">
        <v>45291</v>
      </c>
      <c r="N1274" s="101" t="s">
        <v>6333</v>
      </c>
      <c r="O1274" s="101" t="s">
        <v>6445</v>
      </c>
    </row>
    <row r="1275" spans="1:15" s="97" customFormat="1" x14ac:dyDescent="0.25">
      <c r="A1275" s="97" t="s">
        <v>344</v>
      </c>
      <c r="B1275" s="104" t="str">
        <f t="shared" si="19"/>
        <v>P049102101454</v>
      </c>
      <c r="C1275" s="101" t="s">
        <v>7014</v>
      </c>
      <c r="D1275" s="101" t="s">
        <v>7015</v>
      </c>
      <c r="E1275" s="103">
        <v>50.14</v>
      </c>
      <c r="F1275" s="101" t="s">
        <v>1352</v>
      </c>
      <c r="G1275" s="101" t="s">
        <v>1353</v>
      </c>
      <c r="H1275" s="101" t="s">
        <v>6771</v>
      </c>
      <c r="I1275" s="101" t="s">
        <v>6772</v>
      </c>
      <c r="J1275" s="128"/>
      <c r="K1275" s="101" t="s">
        <v>6332</v>
      </c>
      <c r="L1275" s="102">
        <v>43346</v>
      </c>
      <c r="M1275" s="102">
        <v>45291</v>
      </c>
      <c r="N1275" s="101" t="s">
        <v>6333</v>
      </c>
      <c r="O1275" s="101" t="s">
        <v>6445</v>
      </c>
    </row>
    <row r="1276" spans="1:15" s="97" customFormat="1" x14ac:dyDescent="0.25">
      <c r="A1276" s="97" t="s">
        <v>344</v>
      </c>
      <c r="B1276" s="104" t="str">
        <f t="shared" si="19"/>
        <v>P049102101666</v>
      </c>
      <c r="C1276" s="101" t="s">
        <v>7014</v>
      </c>
      <c r="D1276" s="101" t="s">
        <v>7015</v>
      </c>
      <c r="E1276" s="103">
        <v>57.66</v>
      </c>
      <c r="F1276" s="101" t="s">
        <v>1542</v>
      </c>
      <c r="G1276" s="101" t="s">
        <v>1543</v>
      </c>
      <c r="H1276" s="101" t="s">
        <v>6773</v>
      </c>
      <c r="I1276" s="101" t="s">
        <v>6774</v>
      </c>
      <c r="J1276" s="128">
        <v>498010</v>
      </c>
      <c r="K1276" s="101" t="s">
        <v>6333</v>
      </c>
      <c r="L1276" s="102">
        <v>43466</v>
      </c>
      <c r="M1276" s="102">
        <v>44074</v>
      </c>
      <c r="N1276" s="101" t="s">
        <v>6332</v>
      </c>
      <c r="O1276" s="101" t="s">
        <v>6445</v>
      </c>
    </row>
    <row r="1277" spans="1:15" s="97" customFormat="1" x14ac:dyDescent="0.25">
      <c r="A1277" s="97" t="s">
        <v>344</v>
      </c>
      <c r="B1277" s="104" t="str">
        <f t="shared" si="19"/>
        <v>P049102101780</v>
      </c>
      <c r="C1277" s="101" t="s">
        <v>7014</v>
      </c>
      <c r="D1277" s="101" t="s">
        <v>7015</v>
      </c>
      <c r="E1277" s="103">
        <v>57.94</v>
      </c>
      <c r="F1277" s="101" t="s">
        <v>1658</v>
      </c>
      <c r="G1277" s="101" t="s">
        <v>1659</v>
      </c>
      <c r="H1277" s="101" t="s">
        <v>6553</v>
      </c>
      <c r="I1277" s="101" t="s">
        <v>6554</v>
      </c>
      <c r="J1277" s="128">
        <v>498010</v>
      </c>
      <c r="K1277" s="101" t="s">
        <v>6333</v>
      </c>
      <c r="L1277" s="102">
        <v>43339</v>
      </c>
      <c r="M1277" s="102">
        <v>43709</v>
      </c>
      <c r="N1277" s="101" t="s">
        <v>6332</v>
      </c>
      <c r="O1277" s="101" t="s">
        <v>6445</v>
      </c>
    </row>
    <row r="1278" spans="1:15" s="97" customFormat="1" x14ac:dyDescent="0.25">
      <c r="A1278" s="97" t="s">
        <v>344</v>
      </c>
      <c r="B1278" s="104" t="str">
        <f t="shared" si="19"/>
        <v>P049102102057</v>
      </c>
      <c r="C1278" s="101" t="s">
        <v>7014</v>
      </c>
      <c r="D1278" s="101" t="s">
        <v>7015</v>
      </c>
      <c r="E1278" s="103">
        <v>33.090000000000003</v>
      </c>
      <c r="F1278" s="101" t="s">
        <v>1848</v>
      </c>
      <c r="G1278" s="101" t="s">
        <v>1849</v>
      </c>
      <c r="H1278" s="101" t="s">
        <v>6771</v>
      </c>
      <c r="I1278" s="101" t="s">
        <v>6772</v>
      </c>
      <c r="J1278" s="128"/>
      <c r="K1278" s="101" t="s">
        <v>6332</v>
      </c>
      <c r="L1278" s="102">
        <v>42736</v>
      </c>
      <c r="M1278" s="102">
        <v>43646</v>
      </c>
      <c r="N1278" s="101" t="s">
        <v>6333</v>
      </c>
      <c r="O1278" s="101" t="s">
        <v>6445</v>
      </c>
    </row>
    <row r="1279" spans="1:15" s="97" customFormat="1" x14ac:dyDescent="0.25">
      <c r="A1279" s="97" t="s">
        <v>344</v>
      </c>
      <c r="B1279" s="104" t="str">
        <f t="shared" si="19"/>
        <v>P049102103535</v>
      </c>
      <c r="C1279" s="101" t="s">
        <v>7014</v>
      </c>
      <c r="D1279" s="101" t="s">
        <v>7015</v>
      </c>
      <c r="E1279" s="103">
        <v>49.42</v>
      </c>
      <c r="F1279" s="101" t="s">
        <v>3058</v>
      </c>
      <c r="G1279" s="101" t="s">
        <v>3059</v>
      </c>
      <c r="H1279" s="101" t="s">
        <v>6771</v>
      </c>
      <c r="I1279" s="101" t="s">
        <v>6772</v>
      </c>
      <c r="J1279" s="128"/>
      <c r="K1279" s="101" t="s">
        <v>6332</v>
      </c>
      <c r="L1279" s="102">
        <v>42736</v>
      </c>
      <c r="M1279" s="102">
        <v>45291</v>
      </c>
      <c r="N1279" s="101" t="s">
        <v>6333</v>
      </c>
      <c r="O1279" s="101" t="s">
        <v>6445</v>
      </c>
    </row>
    <row r="1280" spans="1:15" s="97" customFormat="1" x14ac:dyDescent="0.25">
      <c r="A1280" s="97" t="s">
        <v>344</v>
      </c>
      <c r="B1280" s="104" t="str">
        <f t="shared" si="19"/>
        <v>P049102104457</v>
      </c>
      <c r="C1280" s="101" t="s">
        <v>7014</v>
      </c>
      <c r="D1280" s="101" t="s">
        <v>7015</v>
      </c>
      <c r="E1280" s="103">
        <v>74.239999999999995</v>
      </c>
      <c r="F1280" s="101" t="s">
        <v>3800</v>
      </c>
      <c r="G1280" s="101" t="s">
        <v>3801</v>
      </c>
      <c r="H1280" s="101" t="s">
        <v>6646</v>
      </c>
      <c r="I1280" s="101" t="s">
        <v>6647</v>
      </c>
      <c r="J1280" s="128"/>
      <c r="K1280" s="101" t="s">
        <v>6332</v>
      </c>
      <c r="L1280" s="102">
        <v>42736</v>
      </c>
      <c r="M1280" s="102">
        <v>45291</v>
      </c>
      <c r="N1280" s="101" t="s">
        <v>6333</v>
      </c>
      <c r="O1280" s="101" t="s">
        <v>6445</v>
      </c>
    </row>
    <row r="1281" spans="1:15" s="97" customFormat="1" x14ac:dyDescent="0.25">
      <c r="A1281" s="97" t="s">
        <v>344</v>
      </c>
      <c r="B1281" s="104" t="str">
        <f t="shared" si="19"/>
        <v>P049102104580</v>
      </c>
      <c r="C1281" s="101" t="s">
        <v>7014</v>
      </c>
      <c r="D1281" s="101" t="s">
        <v>7015</v>
      </c>
      <c r="E1281" s="103">
        <v>34.47</v>
      </c>
      <c r="F1281" s="101" t="s">
        <v>3852</v>
      </c>
      <c r="G1281" s="101" t="s">
        <v>3853</v>
      </c>
      <c r="H1281" s="101" t="s">
        <v>6771</v>
      </c>
      <c r="I1281" s="101" t="s">
        <v>6772</v>
      </c>
      <c r="J1281" s="128"/>
      <c r="K1281" s="101" t="s">
        <v>6332</v>
      </c>
      <c r="L1281" s="102">
        <v>42736</v>
      </c>
      <c r="M1281" s="102">
        <v>45291</v>
      </c>
      <c r="N1281" s="101" t="s">
        <v>6333</v>
      </c>
      <c r="O1281" s="101" t="s">
        <v>6445</v>
      </c>
    </row>
    <row r="1282" spans="1:15" s="97" customFormat="1" x14ac:dyDescent="0.25">
      <c r="A1282" s="97" t="s">
        <v>344</v>
      </c>
      <c r="B1282" s="104" t="str">
        <f t="shared" si="19"/>
        <v>P049102104656</v>
      </c>
      <c r="C1282" s="101" t="s">
        <v>7014</v>
      </c>
      <c r="D1282" s="101" t="s">
        <v>7015</v>
      </c>
      <c r="E1282" s="103">
        <v>51.7</v>
      </c>
      <c r="F1282" s="101" t="s">
        <v>3884</v>
      </c>
      <c r="G1282" s="101" t="s">
        <v>3885</v>
      </c>
      <c r="H1282" s="101" t="s">
        <v>6466</v>
      </c>
      <c r="I1282" s="101" t="s">
        <v>6467</v>
      </c>
      <c r="J1282" s="128">
        <v>498010</v>
      </c>
      <c r="K1282" s="101" t="s">
        <v>6333</v>
      </c>
      <c r="L1282" s="102">
        <v>43339</v>
      </c>
      <c r="M1282" s="102">
        <v>44074</v>
      </c>
      <c r="N1282" s="101" t="s">
        <v>6332</v>
      </c>
      <c r="O1282" s="101" t="s">
        <v>6445</v>
      </c>
    </row>
    <row r="1283" spans="1:15" s="97" customFormat="1" x14ac:dyDescent="0.25">
      <c r="A1283" s="97" t="s">
        <v>344</v>
      </c>
      <c r="B1283" s="104" t="str">
        <f t="shared" si="19"/>
        <v>P049102104807</v>
      </c>
      <c r="C1283" s="101" t="s">
        <v>7014</v>
      </c>
      <c r="D1283" s="101" t="s">
        <v>7015</v>
      </c>
      <c r="E1283" s="103">
        <v>45.33</v>
      </c>
      <c r="F1283" s="101" t="s">
        <v>3994</v>
      </c>
      <c r="G1283" s="101" t="s">
        <v>3995</v>
      </c>
      <c r="H1283" s="101" t="s">
        <v>6464</v>
      </c>
      <c r="I1283" s="101" t="s">
        <v>6465</v>
      </c>
      <c r="J1283" s="128">
        <v>498010</v>
      </c>
      <c r="K1283" s="101" t="s">
        <v>6333</v>
      </c>
      <c r="L1283" s="102">
        <v>43339</v>
      </c>
      <c r="M1283" s="102">
        <v>43709</v>
      </c>
      <c r="N1283" s="101" t="s">
        <v>6332</v>
      </c>
      <c r="O1283" s="101" t="s">
        <v>6445</v>
      </c>
    </row>
    <row r="1284" spans="1:15" s="97" customFormat="1" x14ac:dyDescent="0.25">
      <c r="A1284" s="97" t="s">
        <v>344</v>
      </c>
      <c r="B1284" s="104" t="str">
        <f t="shared" si="19"/>
        <v>P049102105894</v>
      </c>
      <c r="C1284" s="101" t="s">
        <v>7014</v>
      </c>
      <c r="D1284" s="101" t="s">
        <v>7015</v>
      </c>
      <c r="E1284" s="103">
        <v>52.07</v>
      </c>
      <c r="F1284" s="101" t="s">
        <v>4500</v>
      </c>
      <c r="G1284" s="101" t="s">
        <v>4501</v>
      </c>
      <c r="H1284" s="101" t="s">
        <v>6553</v>
      </c>
      <c r="I1284" s="101" t="s">
        <v>6554</v>
      </c>
      <c r="J1284" s="128">
        <v>498010</v>
      </c>
      <c r="K1284" s="101" t="s">
        <v>6333</v>
      </c>
      <c r="L1284" s="102">
        <v>43339</v>
      </c>
      <c r="M1284" s="102">
        <v>43709</v>
      </c>
      <c r="N1284" s="101" t="s">
        <v>6332</v>
      </c>
      <c r="O1284" s="101" t="s">
        <v>6445</v>
      </c>
    </row>
    <row r="1285" spans="1:15" s="97" customFormat="1" x14ac:dyDescent="0.25">
      <c r="A1285" s="97" t="s">
        <v>344</v>
      </c>
      <c r="B1285" s="104" t="str">
        <f t="shared" si="19"/>
        <v>P049102106797</v>
      </c>
      <c r="C1285" s="101" t="s">
        <v>7014</v>
      </c>
      <c r="D1285" s="101" t="s">
        <v>7015</v>
      </c>
      <c r="E1285" s="103">
        <v>65.03</v>
      </c>
      <c r="F1285" s="101" t="s">
        <v>5004</v>
      </c>
      <c r="G1285" s="101" t="s">
        <v>5005</v>
      </c>
      <c r="H1285" s="101" t="s">
        <v>7016</v>
      </c>
      <c r="I1285" s="101" t="s">
        <v>7017</v>
      </c>
      <c r="J1285" s="128"/>
      <c r="K1285" s="101" t="s">
        <v>6332</v>
      </c>
      <c r="L1285" s="102">
        <v>42736</v>
      </c>
      <c r="M1285" s="102">
        <v>45291</v>
      </c>
      <c r="N1285" s="101" t="s">
        <v>6333</v>
      </c>
      <c r="O1285" s="101" t="s">
        <v>6445</v>
      </c>
    </row>
    <row r="1286" spans="1:15" s="97" customFormat="1" x14ac:dyDescent="0.25">
      <c r="A1286" s="97" t="s">
        <v>344</v>
      </c>
      <c r="B1286" s="104" t="str">
        <f t="shared" ref="B1286:B1349" si="20">CONCATENATE(C1286,F1286)</f>
        <v>P049103101409</v>
      </c>
      <c r="C1286" s="101" t="s">
        <v>7018</v>
      </c>
      <c r="D1286" s="101" t="s">
        <v>7019</v>
      </c>
      <c r="E1286" s="103">
        <v>35.49</v>
      </c>
      <c r="F1286" s="101" t="s">
        <v>1318</v>
      </c>
      <c r="G1286" s="101" t="s">
        <v>1319</v>
      </c>
      <c r="H1286" s="101" t="s">
        <v>6771</v>
      </c>
      <c r="I1286" s="101" t="s">
        <v>6772</v>
      </c>
      <c r="J1286" s="128"/>
      <c r="K1286" s="101" t="s">
        <v>6332</v>
      </c>
      <c r="L1286" s="102">
        <v>42736</v>
      </c>
      <c r="M1286" s="102">
        <v>73050</v>
      </c>
      <c r="N1286" s="101" t="s">
        <v>6333</v>
      </c>
      <c r="O1286" s="101" t="s">
        <v>6445</v>
      </c>
    </row>
    <row r="1287" spans="1:15" s="97" customFormat="1" x14ac:dyDescent="0.25">
      <c r="A1287" s="97" t="s">
        <v>344</v>
      </c>
      <c r="B1287" s="104" t="str">
        <f t="shared" si="20"/>
        <v>P049103102057</v>
      </c>
      <c r="C1287" s="101" t="s">
        <v>7018</v>
      </c>
      <c r="D1287" s="101" t="s">
        <v>7019</v>
      </c>
      <c r="E1287" s="103">
        <v>33.090000000000003</v>
      </c>
      <c r="F1287" s="101" t="s">
        <v>1848</v>
      </c>
      <c r="G1287" s="101" t="s">
        <v>1849</v>
      </c>
      <c r="H1287" s="101" t="s">
        <v>6771</v>
      </c>
      <c r="I1287" s="101" t="s">
        <v>6772</v>
      </c>
      <c r="J1287" s="128"/>
      <c r="K1287" s="101" t="s">
        <v>6332</v>
      </c>
      <c r="L1287" s="102">
        <v>42736</v>
      </c>
      <c r="M1287" s="102">
        <v>43646</v>
      </c>
      <c r="N1287" s="101" t="s">
        <v>6333</v>
      </c>
      <c r="O1287" s="101" t="s">
        <v>6445</v>
      </c>
    </row>
    <row r="1288" spans="1:15" s="97" customFormat="1" x14ac:dyDescent="0.25">
      <c r="A1288" s="97" t="s">
        <v>344</v>
      </c>
      <c r="B1288" s="104" t="str">
        <f t="shared" si="20"/>
        <v>P049103103535</v>
      </c>
      <c r="C1288" s="101" t="s">
        <v>7018</v>
      </c>
      <c r="D1288" s="101" t="s">
        <v>7019</v>
      </c>
      <c r="E1288" s="103">
        <v>49.42</v>
      </c>
      <c r="F1288" s="101" t="s">
        <v>3058</v>
      </c>
      <c r="G1288" s="101" t="s">
        <v>3059</v>
      </c>
      <c r="H1288" s="101" t="s">
        <v>6771</v>
      </c>
      <c r="I1288" s="101" t="s">
        <v>6772</v>
      </c>
      <c r="J1288" s="128"/>
      <c r="K1288" s="101" t="s">
        <v>6332</v>
      </c>
      <c r="L1288" s="102">
        <v>42736</v>
      </c>
      <c r="M1288" s="102">
        <v>73050</v>
      </c>
      <c r="N1288" s="101" t="s">
        <v>6333</v>
      </c>
      <c r="O1288" s="101" t="s">
        <v>6445</v>
      </c>
    </row>
    <row r="1289" spans="1:15" s="97" customFormat="1" x14ac:dyDescent="0.25">
      <c r="A1289" s="97" t="s">
        <v>344</v>
      </c>
      <c r="B1289" s="104" t="str">
        <f t="shared" si="20"/>
        <v>P049103104457</v>
      </c>
      <c r="C1289" s="101" t="s">
        <v>7018</v>
      </c>
      <c r="D1289" s="101" t="s">
        <v>7019</v>
      </c>
      <c r="E1289" s="103">
        <v>74.239999999999995</v>
      </c>
      <c r="F1289" s="101" t="s">
        <v>3800</v>
      </c>
      <c r="G1289" s="101" t="s">
        <v>3801</v>
      </c>
      <c r="H1289" s="101" t="s">
        <v>6646</v>
      </c>
      <c r="I1289" s="101" t="s">
        <v>6647</v>
      </c>
      <c r="J1289" s="128"/>
      <c r="K1289" s="101" t="s">
        <v>6332</v>
      </c>
      <c r="L1289" s="102">
        <v>42736</v>
      </c>
      <c r="M1289" s="102">
        <v>73050</v>
      </c>
      <c r="N1289" s="101" t="s">
        <v>6333</v>
      </c>
      <c r="O1289" s="101" t="s">
        <v>6445</v>
      </c>
    </row>
    <row r="1290" spans="1:15" s="97" customFormat="1" x14ac:dyDescent="0.25">
      <c r="A1290" s="97" t="s">
        <v>344</v>
      </c>
      <c r="B1290" s="104" t="str">
        <f t="shared" si="20"/>
        <v>P049103104580</v>
      </c>
      <c r="C1290" s="101" t="s">
        <v>7018</v>
      </c>
      <c r="D1290" s="101" t="s">
        <v>7019</v>
      </c>
      <c r="E1290" s="103">
        <v>34.47</v>
      </c>
      <c r="F1290" s="101" t="s">
        <v>3852</v>
      </c>
      <c r="G1290" s="101" t="s">
        <v>3853</v>
      </c>
      <c r="H1290" s="101" t="s">
        <v>6771</v>
      </c>
      <c r="I1290" s="101" t="s">
        <v>6772</v>
      </c>
      <c r="J1290" s="128"/>
      <c r="K1290" s="101" t="s">
        <v>6332</v>
      </c>
      <c r="L1290" s="102">
        <v>42736</v>
      </c>
      <c r="M1290" s="102">
        <v>73050</v>
      </c>
      <c r="N1290" s="101" t="s">
        <v>6333</v>
      </c>
      <c r="O1290" s="101" t="s">
        <v>6445</v>
      </c>
    </row>
    <row r="1291" spans="1:15" s="97" customFormat="1" x14ac:dyDescent="0.25">
      <c r="A1291" s="97" t="s">
        <v>344</v>
      </c>
      <c r="B1291" s="104" t="str">
        <f t="shared" si="20"/>
        <v>P049103105106</v>
      </c>
      <c r="C1291" s="101" t="s">
        <v>7018</v>
      </c>
      <c r="D1291" s="101" t="s">
        <v>7019</v>
      </c>
      <c r="E1291" s="103">
        <v>32.69</v>
      </c>
      <c r="F1291" s="101" t="s">
        <v>4128</v>
      </c>
      <c r="G1291" s="101" t="s">
        <v>4129</v>
      </c>
      <c r="H1291" s="101" t="s">
        <v>6771</v>
      </c>
      <c r="I1291" s="101" t="s">
        <v>6772</v>
      </c>
      <c r="J1291" s="128"/>
      <c r="K1291" s="101" t="s">
        <v>6332</v>
      </c>
      <c r="L1291" s="102">
        <v>43466</v>
      </c>
      <c r="M1291" s="102">
        <v>73050</v>
      </c>
      <c r="N1291" s="101" t="s">
        <v>6333</v>
      </c>
      <c r="O1291" s="101" t="s">
        <v>6445</v>
      </c>
    </row>
    <row r="1292" spans="1:15" s="97" customFormat="1" x14ac:dyDescent="0.25">
      <c r="A1292" s="97" t="s">
        <v>344</v>
      </c>
      <c r="B1292" s="104" t="str">
        <f t="shared" si="20"/>
        <v>P049104101409</v>
      </c>
      <c r="C1292" s="101" t="s">
        <v>7020</v>
      </c>
      <c r="D1292" s="101" t="s">
        <v>7017</v>
      </c>
      <c r="E1292" s="103">
        <v>35.49</v>
      </c>
      <c r="F1292" s="101" t="s">
        <v>1318</v>
      </c>
      <c r="G1292" s="101" t="s">
        <v>1319</v>
      </c>
      <c r="H1292" s="101" t="s">
        <v>6771</v>
      </c>
      <c r="I1292" s="101" t="s">
        <v>6772</v>
      </c>
      <c r="J1292" s="128"/>
      <c r="K1292" s="101" t="s">
        <v>6332</v>
      </c>
      <c r="L1292" s="102">
        <v>42736</v>
      </c>
      <c r="M1292" s="102">
        <v>45291</v>
      </c>
      <c r="N1292" s="101" t="s">
        <v>6333</v>
      </c>
      <c r="O1292" s="101" t="s">
        <v>6445</v>
      </c>
    </row>
    <row r="1293" spans="1:15" s="97" customFormat="1" x14ac:dyDescent="0.25">
      <c r="A1293" s="97" t="s">
        <v>344</v>
      </c>
      <c r="B1293" s="104" t="str">
        <f t="shared" si="20"/>
        <v>P049104102057</v>
      </c>
      <c r="C1293" s="101" t="s">
        <v>7020</v>
      </c>
      <c r="D1293" s="101" t="s">
        <v>7017</v>
      </c>
      <c r="E1293" s="103">
        <v>33.090000000000003</v>
      </c>
      <c r="F1293" s="101" t="s">
        <v>1848</v>
      </c>
      <c r="G1293" s="101" t="s">
        <v>1849</v>
      </c>
      <c r="H1293" s="101" t="s">
        <v>6771</v>
      </c>
      <c r="I1293" s="101" t="s">
        <v>6772</v>
      </c>
      <c r="J1293" s="128"/>
      <c r="K1293" s="101" t="s">
        <v>6332</v>
      </c>
      <c r="L1293" s="102">
        <v>42736</v>
      </c>
      <c r="M1293" s="102">
        <v>43646</v>
      </c>
      <c r="N1293" s="101" t="s">
        <v>6333</v>
      </c>
      <c r="O1293" s="101" t="s">
        <v>6445</v>
      </c>
    </row>
    <row r="1294" spans="1:15" s="97" customFormat="1" x14ac:dyDescent="0.25">
      <c r="A1294" s="97" t="s">
        <v>344</v>
      </c>
      <c r="B1294" s="104" t="str">
        <f t="shared" si="20"/>
        <v>P049104103535</v>
      </c>
      <c r="C1294" s="101" t="s">
        <v>7020</v>
      </c>
      <c r="D1294" s="101" t="s">
        <v>7017</v>
      </c>
      <c r="E1294" s="103">
        <v>49.42</v>
      </c>
      <c r="F1294" s="101" t="s">
        <v>3058</v>
      </c>
      <c r="G1294" s="101" t="s">
        <v>3059</v>
      </c>
      <c r="H1294" s="101" t="s">
        <v>6771</v>
      </c>
      <c r="I1294" s="101" t="s">
        <v>6772</v>
      </c>
      <c r="J1294" s="128"/>
      <c r="K1294" s="101" t="s">
        <v>6332</v>
      </c>
      <c r="L1294" s="102">
        <v>42736</v>
      </c>
      <c r="M1294" s="102">
        <v>45291</v>
      </c>
      <c r="N1294" s="101" t="s">
        <v>6333</v>
      </c>
      <c r="O1294" s="101" t="s">
        <v>6445</v>
      </c>
    </row>
    <row r="1295" spans="1:15" s="97" customFormat="1" x14ac:dyDescent="0.25">
      <c r="A1295" s="97" t="s">
        <v>344</v>
      </c>
      <c r="B1295" s="104" t="str">
        <f t="shared" si="20"/>
        <v>P049104104457</v>
      </c>
      <c r="C1295" s="101" t="s">
        <v>7020</v>
      </c>
      <c r="D1295" s="101" t="s">
        <v>7017</v>
      </c>
      <c r="E1295" s="103">
        <v>74.239999999999995</v>
      </c>
      <c r="F1295" s="101" t="s">
        <v>3800</v>
      </c>
      <c r="G1295" s="101" t="s">
        <v>3801</v>
      </c>
      <c r="H1295" s="101" t="s">
        <v>6646</v>
      </c>
      <c r="I1295" s="101" t="s">
        <v>6647</v>
      </c>
      <c r="J1295" s="128"/>
      <c r="K1295" s="101" t="s">
        <v>6332</v>
      </c>
      <c r="L1295" s="102">
        <v>42736</v>
      </c>
      <c r="M1295" s="102">
        <v>45291</v>
      </c>
      <c r="N1295" s="101" t="s">
        <v>6333</v>
      </c>
      <c r="O1295" s="101" t="s">
        <v>6445</v>
      </c>
    </row>
    <row r="1296" spans="1:15" s="97" customFormat="1" x14ac:dyDescent="0.25">
      <c r="A1296" s="97" t="s">
        <v>344</v>
      </c>
      <c r="B1296" s="104" t="str">
        <f t="shared" si="20"/>
        <v>P049104104580</v>
      </c>
      <c r="C1296" s="101" t="s">
        <v>7020</v>
      </c>
      <c r="D1296" s="101" t="s">
        <v>7017</v>
      </c>
      <c r="E1296" s="103">
        <v>34.47</v>
      </c>
      <c r="F1296" s="101" t="s">
        <v>3852</v>
      </c>
      <c r="G1296" s="101" t="s">
        <v>3853</v>
      </c>
      <c r="H1296" s="101" t="s">
        <v>6771</v>
      </c>
      <c r="I1296" s="101" t="s">
        <v>6772</v>
      </c>
      <c r="J1296" s="128"/>
      <c r="K1296" s="101" t="s">
        <v>6332</v>
      </c>
      <c r="L1296" s="102">
        <v>42736</v>
      </c>
      <c r="M1296" s="102">
        <v>45291</v>
      </c>
      <c r="N1296" s="101" t="s">
        <v>6333</v>
      </c>
      <c r="O1296" s="101" t="s">
        <v>6445</v>
      </c>
    </row>
    <row r="1297" spans="1:15" s="97" customFormat="1" x14ac:dyDescent="0.25">
      <c r="A1297" s="97" t="s">
        <v>344</v>
      </c>
      <c r="B1297" s="104" t="str">
        <f t="shared" si="20"/>
        <v>P049104106797</v>
      </c>
      <c r="C1297" s="101" t="s">
        <v>7020</v>
      </c>
      <c r="D1297" s="101" t="s">
        <v>7017</v>
      </c>
      <c r="E1297" s="103">
        <v>65.03</v>
      </c>
      <c r="F1297" s="101" t="s">
        <v>5004</v>
      </c>
      <c r="G1297" s="101" t="s">
        <v>5005</v>
      </c>
      <c r="H1297" s="101" t="s">
        <v>7016</v>
      </c>
      <c r="I1297" s="101" t="s">
        <v>7017</v>
      </c>
      <c r="J1297" s="128"/>
      <c r="K1297" s="101" t="s">
        <v>6332</v>
      </c>
      <c r="L1297" s="102">
        <v>42736</v>
      </c>
      <c r="M1297" s="102">
        <v>45291</v>
      </c>
      <c r="N1297" s="101" t="s">
        <v>6333</v>
      </c>
      <c r="O1297" s="101" t="s">
        <v>6445</v>
      </c>
    </row>
    <row r="1298" spans="1:15" s="97" customFormat="1" x14ac:dyDescent="0.25">
      <c r="A1298" s="97" t="s">
        <v>344</v>
      </c>
      <c r="B1298" s="104" t="str">
        <f t="shared" si="20"/>
        <v>P049105101409</v>
      </c>
      <c r="C1298" s="101" t="s">
        <v>7021</v>
      </c>
      <c r="D1298" s="101" t="s">
        <v>7022</v>
      </c>
      <c r="E1298" s="103">
        <v>35.49</v>
      </c>
      <c r="F1298" s="101" t="s">
        <v>1318</v>
      </c>
      <c r="G1298" s="101" t="s">
        <v>1319</v>
      </c>
      <c r="H1298" s="101" t="s">
        <v>6771</v>
      </c>
      <c r="I1298" s="101" t="s">
        <v>6772</v>
      </c>
      <c r="J1298" s="128"/>
      <c r="K1298" s="101" t="s">
        <v>6332</v>
      </c>
      <c r="L1298" s="102">
        <v>42736</v>
      </c>
      <c r="M1298" s="102">
        <v>73050</v>
      </c>
      <c r="N1298" s="101" t="s">
        <v>6333</v>
      </c>
      <c r="O1298" s="101" t="s">
        <v>6445</v>
      </c>
    </row>
    <row r="1299" spans="1:15" s="97" customFormat="1" x14ac:dyDescent="0.25">
      <c r="A1299" s="97" t="s">
        <v>344</v>
      </c>
      <c r="B1299" s="104" t="str">
        <f t="shared" si="20"/>
        <v>P049105102057</v>
      </c>
      <c r="C1299" s="101" t="s">
        <v>7021</v>
      </c>
      <c r="D1299" s="101" t="s">
        <v>7022</v>
      </c>
      <c r="E1299" s="103">
        <v>33.090000000000003</v>
      </c>
      <c r="F1299" s="101" t="s">
        <v>1848</v>
      </c>
      <c r="G1299" s="101" t="s">
        <v>1849</v>
      </c>
      <c r="H1299" s="101" t="s">
        <v>6771</v>
      </c>
      <c r="I1299" s="101" t="s">
        <v>6772</v>
      </c>
      <c r="J1299" s="128"/>
      <c r="K1299" s="101" t="s">
        <v>6332</v>
      </c>
      <c r="L1299" s="102">
        <v>42736</v>
      </c>
      <c r="M1299" s="102">
        <v>43646</v>
      </c>
      <c r="N1299" s="101" t="s">
        <v>6333</v>
      </c>
      <c r="O1299" s="101" t="s">
        <v>6445</v>
      </c>
    </row>
    <row r="1300" spans="1:15" s="97" customFormat="1" x14ac:dyDescent="0.25">
      <c r="A1300" s="97" t="s">
        <v>344</v>
      </c>
      <c r="B1300" s="104" t="str">
        <f t="shared" si="20"/>
        <v>P049105103535</v>
      </c>
      <c r="C1300" s="101" t="s">
        <v>7021</v>
      </c>
      <c r="D1300" s="101" t="s">
        <v>7022</v>
      </c>
      <c r="E1300" s="103">
        <v>49.42</v>
      </c>
      <c r="F1300" s="101" t="s">
        <v>3058</v>
      </c>
      <c r="G1300" s="101" t="s">
        <v>3059</v>
      </c>
      <c r="H1300" s="101" t="s">
        <v>6771</v>
      </c>
      <c r="I1300" s="101" t="s">
        <v>6772</v>
      </c>
      <c r="J1300" s="128"/>
      <c r="K1300" s="101" t="s">
        <v>6332</v>
      </c>
      <c r="L1300" s="102">
        <v>42736</v>
      </c>
      <c r="M1300" s="102">
        <v>73050</v>
      </c>
      <c r="N1300" s="101" t="s">
        <v>6333</v>
      </c>
      <c r="O1300" s="101" t="s">
        <v>6445</v>
      </c>
    </row>
    <row r="1301" spans="1:15" s="97" customFormat="1" x14ac:dyDescent="0.25">
      <c r="A1301" s="97" t="s">
        <v>344</v>
      </c>
      <c r="B1301" s="104" t="str">
        <f t="shared" si="20"/>
        <v>P049105104457</v>
      </c>
      <c r="C1301" s="101" t="s">
        <v>7021</v>
      </c>
      <c r="D1301" s="101" t="s">
        <v>7022</v>
      </c>
      <c r="E1301" s="103">
        <v>74.239999999999995</v>
      </c>
      <c r="F1301" s="101" t="s">
        <v>3800</v>
      </c>
      <c r="G1301" s="101" t="s">
        <v>3801</v>
      </c>
      <c r="H1301" s="101" t="s">
        <v>6646</v>
      </c>
      <c r="I1301" s="101" t="s">
        <v>6647</v>
      </c>
      <c r="J1301" s="128"/>
      <c r="K1301" s="101" t="s">
        <v>6332</v>
      </c>
      <c r="L1301" s="102">
        <v>42736</v>
      </c>
      <c r="M1301" s="102">
        <v>73050</v>
      </c>
      <c r="N1301" s="101" t="s">
        <v>6333</v>
      </c>
      <c r="O1301" s="101" t="s">
        <v>6445</v>
      </c>
    </row>
    <row r="1302" spans="1:15" s="97" customFormat="1" x14ac:dyDescent="0.25">
      <c r="A1302" s="97" t="s">
        <v>344</v>
      </c>
      <c r="B1302" s="104" t="str">
        <f t="shared" si="20"/>
        <v>P049105104580</v>
      </c>
      <c r="C1302" s="101" t="s">
        <v>7021</v>
      </c>
      <c r="D1302" s="101" t="s">
        <v>7022</v>
      </c>
      <c r="E1302" s="103">
        <v>34.47</v>
      </c>
      <c r="F1302" s="101" t="s">
        <v>3852</v>
      </c>
      <c r="G1302" s="101" t="s">
        <v>3853</v>
      </c>
      <c r="H1302" s="101" t="s">
        <v>6771</v>
      </c>
      <c r="I1302" s="101" t="s">
        <v>6772</v>
      </c>
      <c r="J1302" s="128"/>
      <c r="K1302" s="101" t="s">
        <v>6332</v>
      </c>
      <c r="L1302" s="102">
        <v>42736</v>
      </c>
      <c r="M1302" s="102">
        <v>73050</v>
      </c>
      <c r="N1302" s="101" t="s">
        <v>6333</v>
      </c>
      <c r="O1302" s="101" t="s">
        <v>6445</v>
      </c>
    </row>
    <row r="1303" spans="1:15" s="97" customFormat="1" x14ac:dyDescent="0.25">
      <c r="A1303" s="97" t="s">
        <v>344</v>
      </c>
      <c r="B1303" s="104" t="str">
        <f t="shared" si="20"/>
        <v>P049105105106</v>
      </c>
      <c r="C1303" s="101" t="s">
        <v>7021</v>
      </c>
      <c r="D1303" s="101" t="s">
        <v>7022</v>
      </c>
      <c r="E1303" s="103">
        <v>32.69</v>
      </c>
      <c r="F1303" s="101" t="s">
        <v>4128</v>
      </c>
      <c r="G1303" s="101" t="s">
        <v>4129</v>
      </c>
      <c r="H1303" s="101" t="s">
        <v>6771</v>
      </c>
      <c r="I1303" s="101" t="s">
        <v>6772</v>
      </c>
      <c r="J1303" s="128"/>
      <c r="K1303" s="101" t="s">
        <v>6332</v>
      </c>
      <c r="L1303" s="102">
        <v>43466</v>
      </c>
      <c r="M1303" s="102">
        <v>73050</v>
      </c>
      <c r="N1303" s="101" t="s">
        <v>6333</v>
      </c>
      <c r="O1303" s="101" t="s">
        <v>6445</v>
      </c>
    </row>
    <row r="1304" spans="1:15" s="97" customFormat="1" x14ac:dyDescent="0.25">
      <c r="A1304" s="97" t="s">
        <v>344</v>
      </c>
      <c r="B1304" s="104" t="str">
        <f t="shared" si="20"/>
        <v>P049106100801</v>
      </c>
      <c r="C1304" s="101" t="s">
        <v>7023</v>
      </c>
      <c r="D1304" s="101" t="s">
        <v>7024</v>
      </c>
      <c r="E1304" s="103">
        <v>54.28</v>
      </c>
      <c r="F1304" s="101" t="s">
        <v>884</v>
      </c>
      <c r="G1304" s="101" t="s">
        <v>885</v>
      </c>
      <c r="H1304" s="101" t="s">
        <v>6553</v>
      </c>
      <c r="I1304" s="101" t="s">
        <v>6554</v>
      </c>
      <c r="J1304" s="128">
        <v>498210</v>
      </c>
      <c r="K1304" s="101" t="s">
        <v>6333</v>
      </c>
      <c r="L1304" s="102">
        <v>43556</v>
      </c>
      <c r="M1304" s="102">
        <v>44926</v>
      </c>
      <c r="N1304" s="101" t="s">
        <v>6332</v>
      </c>
      <c r="O1304" s="101" t="s">
        <v>6445</v>
      </c>
    </row>
    <row r="1305" spans="1:15" s="97" customFormat="1" x14ac:dyDescent="0.25">
      <c r="A1305" s="97" t="s">
        <v>344</v>
      </c>
      <c r="B1305" s="104" t="str">
        <f t="shared" si="20"/>
        <v>P049106101409</v>
      </c>
      <c r="C1305" s="101" t="s">
        <v>7023</v>
      </c>
      <c r="D1305" s="101" t="s">
        <v>7024</v>
      </c>
      <c r="E1305" s="103">
        <v>35.49</v>
      </c>
      <c r="F1305" s="101" t="s">
        <v>1318</v>
      </c>
      <c r="G1305" s="101" t="s">
        <v>1319</v>
      </c>
      <c r="H1305" s="101" t="s">
        <v>6771</v>
      </c>
      <c r="I1305" s="101" t="s">
        <v>6772</v>
      </c>
      <c r="J1305" s="128"/>
      <c r="K1305" s="101" t="s">
        <v>6332</v>
      </c>
      <c r="L1305" s="102">
        <v>42736</v>
      </c>
      <c r="M1305" s="102">
        <v>44926</v>
      </c>
      <c r="N1305" s="101" t="s">
        <v>6333</v>
      </c>
      <c r="O1305" s="101" t="s">
        <v>6445</v>
      </c>
    </row>
    <row r="1306" spans="1:15" s="97" customFormat="1" x14ac:dyDescent="0.25">
      <c r="A1306" s="97" t="s">
        <v>344</v>
      </c>
      <c r="B1306" s="104" t="str">
        <f t="shared" si="20"/>
        <v>P049106101454</v>
      </c>
      <c r="C1306" s="101" t="s">
        <v>7023</v>
      </c>
      <c r="D1306" s="101" t="s">
        <v>7024</v>
      </c>
      <c r="E1306" s="103">
        <v>50.14</v>
      </c>
      <c r="F1306" s="101" t="s">
        <v>1352</v>
      </c>
      <c r="G1306" s="101" t="s">
        <v>1353</v>
      </c>
      <c r="H1306" s="101" t="s">
        <v>6771</v>
      </c>
      <c r="I1306" s="101" t="s">
        <v>6772</v>
      </c>
      <c r="J1306" s="128"/>
      <c r="K1306" s="101" t="s">
        <v>6332</v>
      </c>
      <c r="L1306" s="102">
        <v>42736</v>
      </c>
      <c r="M1306" s="102">
        <v>44926</v>
      </c>
      <c r="N1306" s="101" t="s">
        <v>6333</v>
      </c>
      <c r="O1306" s="101" t="s">
        <v>6445</v>
      </c>
    </row>
    <row r="1307" spans="1:15" s="97" customFormat="1" x14ac:dyDescent="0.25">
      <c r="A1307" s="97" t="s">
        <v>344</v>
      </c>
      <c r="B1307" s="104" t="str">
        <f t="shared" si="20"/>
        <v>P049106101739</v>
      </c>
      <c r="C1307" s="101" t="s">
        <v>7023</v>
      </c>
      <c r="D1307" s="101" t="s">
        <v>7024</v>
      </c>
      <c r="E1307" s="103">
        <v>55.74</v>
      </c>
      <c r="F1307" s="101" t="s">
        <v>1614</v>
      </c>
      <c r="G1307" s="101" t="s">
        <v>1615</v>
      </c>
      <c r="H1307" s="101" t="s">
        <v>7001</v>
      </c>
      <c r="I1307" s="101" t="s">
        <v>7002</v>
      </c>
      <c r="J1307" s="128">
        <v>498210</v>
      </c>
      <c r="K1307" s="101" t="s">
        <v>6333</v>
      </c>
      <c r="L1307" s="102">
        <v>43132</v>
      </c>
      <c r="M1307" s="102">
        <v>43709</v>
      </c>
      <c r="N1307" s="101" t="s">
        <v>6332</v>
      </c>
      <c r="O1307" s="101" t="s">
        <v>6445</v>
      </c>
    </row>
    <row r="1308" spans="1:15" s="97" customFormat="1" x14ac:dyDescent="0.25">
      <c r="A1308" s="97" t="s">
        <v>344</v>
      </c>
      <c r="B1308" s="104" t="str">
        <f t="shared" si="20"/>
        <v>P049106102057</v>
      </c>
      <c r="C1308" s="101" t="s">
        <v>7023</v>
      </c>
      <c r="D1308" s="101" t="s">
        <v>7024</v>
      </c>
      <c r="E1308" s="103">
        <v>33.090000000000003</v>
      </c>
      <c r="F1308" s="101" t="s">
        <v>1848</v>
      </c>
      <c r="G1308" s="101" t="s">
        <v>1849</v>
      </c>
      <c r="H1308" s="101" t="s">
        <v>6771</v>
      </c>
      <c r="I1308" s="101" t="s">
        <v>6772</v>
      </c>
      <c r="J1308" s="128"/>
      <c r="K1308" s="101" t="s">
        <v>6332</v>
      </c>
      <c r="L1308" s="102">
        <v>42736</v>
      </c>
      <c r="M1308" s="102">
        <v>43646</v>
      </c>
      <c r="N1308" s="101" t="s">
        <v>6333</v>
      </c>
      <c r="O1308" s="101" t="s">
        <v>6445</v>
      </c>
    </row>
    <row r="1309" spans="1:15" s="97" customFormat="1" x14ac:dyDescent="0.25">
      <c r="A1309" s="97" t="s">
        <v>344</v>
      </c>
      <c r="B1309" s="104" t="str">
        <f t="shared" si="20"/>
        <v>P049106102670</v>
      </c>
      <c r="C1309" s="101" t="s">
        <v>7023</v>
      </c>
      <c r="D1309" s="101" t="s">
        <v>7024</v>
      </c>
      <c r="E1309" s="103">
        <v>54.13</v>
      </c>
      <c r="F1309" s="101" t="s">
        <v>2288</v>
      </c>
      <c r="G1309" s="101" t="s">
        <v>2289</v>
      </c>
      <c r="H1309" s="101" t="s">
        <v>6773</v>
      </c>
      <c r="I1309" s="101" t="s">
        <v>6774</v>
      </c>
      <c r="J1309" s="128">
        <v>498210</v>
      </c>
      <c r="K1309" s="101" t="s">
        <v>6333</v>
      </c>
      <c r="L1309" s="102">
        <v>43311</v>
      </c>
      <c r="M1309" s="102">
        <v>44073</v>
      </c>
      <c r="N1309" s="101" t="s">
        <v>6332</v>
      </c>
      <c r="O1309" s="101" t="s">
        <v>6445</v>
      </c>
    </row>
    <row r="1310" spans="1:15" s="97" customFormat="1" x14ac:dyDescent="0.25">
      <c r="A1310" s="97" t="s">
        <v>344</v>
      </c>
      <c r="B1310" s="104" t="str">
        <f t="shared" si="20"/>
        <v>P049106102918</v>
      </c>
      <c r="C1310" s="101" t="s">
        <v>7023</v>
      </c>
      <c r="D1310" s="101" t="s">
        <v>7024</v>
      </c>
      <c r="E1310" s="103">
        <v>55.44</v>
      </c>
      <c r="F1310" s="101" t="s">
        <v>2462</v>
      </c>
      <c r="G1310" s="101" t="s">
        <v>2463</v>
      </c>
      <c r="H1310" s="101" t="s">
        <v>7025</v>
      </c>
      <c r="I1310" s="101" t="s">
        <v>7026</v>
      </c>
      <c r="J1310" s="128">
        <v>498210</v>
      </c>
      <c r="K1310" s="101" t="s">
        <v>6333</v>
      </c>
      <c r="L1310" s="102">
        <v>42736</v>
      </c>
      <c r="M1310" s="102">
        <v>44073</v>
      </c>
      <c r="N1310" s="101" t="s">
        <v>6332</v>
      </c>
      <c r="O1310" s="101" t="s">
        <v>6445</v>
      </c>
    </row>
    <row r="1311" spans="1:15" s="97" customFormat="1" x14ac:dyDescent="0.25">
      <c r="A1311" s="97" t="s">
        <v>344</v>
      </c>
      <c r="B1311" s="104" t="str">
        <f t="shared" si="20"/>
        <v>P049106103535</v>
      </c>
      <c r="C1311" s="101" t="s">
        <v>7023</v>
      </c>
      <c r="D1311" s="101" t="s">
        <v>7024</v>
      </c>
      <c r="E1311" s="103">
        <v>49.42</v>
      </c>
      <c r="F1311" s="101" t="s">
        <v>3058</v>
      </c>
      <c r="G1311" s="101" t="s">
        <v>3059</v>
      </c>
      <c r="H1311" s="101" t="s">
        <v>6771</v>
      </c>
      <c r="I1311" s="101" t="s">
        <v>6772</v>
      </c>
      <c r="J1311" s="128"/>
      <c r="K1311" s="101" t="s">
        <v>6332</v>
      </c>
      <c r="L1311" s="102">
        <v>42736</v>
      </c>
      <c r="M1311" s="102">
        <v>44926</v>
      </c>
      <c r="N1311" s="101" t="s">
        <v>6333</v>
      </c>
      <c r="O1311" s="101" t="s">
        <v>6445</v>
      </c>
    </row>
    <row r="1312" spans="1:15" s="97" customFormat="1" x14ac:dyDescent="0.25">
      <c r="A1312" s="97" t="s">
        <v>344</v>
      </c>
      <c r="B1312" s="104" t="str">
        <f t="shared" si="20"/>
        <v>P049106104457</v>
      </c>
      <c r="C1312" s="101" t="s">
        <v>7023</v>
      </c>
      <c r="D1312" s="101" t="s">
        <v>7024</v>
      </c>
      <c r="E1312" s="103">
        <v>74.239999999999995</v>
      </c>
      <c r="F1312" s="101" t="s">
        <v>3800</v>
      </c>
      <c r="G1312" s="101" t="s">
        <v>3801</v>
      </c>
      <c r="H1312" s="101" t="s">
        <v>6646</v>
      </c>
      <c r="I1312" s="101" t="s">
        <v>6647</v>
      </c>
      <c r="J1312" s="128"/>
      <c r="K1312" s="101" t="s">
        <v>6332</v>
      </c>
      <c r="L1312" s="102">
        <v>42736</v>
      </c>
      <c r="M1312" s="102">
        <v>44926</v>
      </c>
      <c r="N1312" s="101" t="s">
        <v>6333</v>
      </c>
      <c r="O1312" s="101" t="s">
        <v>6445</v>
      </c>
    </row>
    <row r="1313" spans="1:15" s="97" customFormat="1" x14ac:dyDescent="0.25">
      <c r="A1313" s="97" t="s">
        <v>344</v>
      </c>
      <c r="B1313" s="104" t="str">
        <f t="shared" si="20"/>
        <v>P049106104580</v>
      </c>
      <c r="C1313" s="101" t="s">
        <v>7023</v>
      </c>
      <c r="D1313" s="101" t="s">
        <v>7024</v>
      </c>
      <c r="E1313" s="103">
        <v>34.47</v>
      </c>
      <c r="F1313" s="101" t="s">
        <v>3852</v>
      </c>
      <c r="G1313" s="101" t="s">
        <v>3853</v>
      </c>
      <c r="H1313" s="101" t="s">
        <v>6771</v>
      </c>
      <c r="I1313" s="101" t="s">
        <v>6772</v>
      </c>
      <c r="J1313" s="128"/>
      <c r="K1313" s="101" t="s">
        <v>6332</v>
      </c>
      <c r="L1313" s="102">
        <v>42736</v>
      </c>
      <c r="M1313" s="102">
        <v>44926</v>
      </c>
      <c r="N1313" s="101" t="s">
        <v>6333</v>
      </c>
      <c r="O1313" s="101" t="s">
        <v>6445</v>
      </c>
    </row>
    <row r="1314" spans="1:15" s="97" customFormat="1" x14ac:dyDescent="0.25">
      <c r="A1314" s="97" t="s">
        <v>344</v>
      </c>
      <c r="B1314" s="104" t="str">
        <f t="shared" si="20"/>
        <v>P049106105266</v>
      </c>
      <c r="C1314" s="101" t="s">
        <v>7023</v>
      </c>
      <c r="D1314" s="101" t="s">
        <v>7024</v>
      </c>
      <c r="E1314" s="103">
        <v>60.57</v>
      </c>
      <c r="F1314" s="101" t="s">
        <v>4176</v>
      </c>
      <c r="G1314" s="101" t="s">
        <v>4177</v>
      </c>
      <c r="H1314" s="101" t="s">
        <v>6553</v>
      </c>
      <c r="I1314" s="101" t="s">
        <v>6554</v>
      </c>
      <c r="J1314" s="128">
        <v>498210</v>
      </c>
      <c r="K1314" s="101" t="s">
        <v>6333</v>
      </c>
      <c r="L1314" s="102">
        <v>42736</v>
      </c>
      <c r="M1314" s="102">
        <v>43708</v>
      </c>
      <c r="N1314" s="101" t="s">
        <v>6332</v>
      </c>
      <c r="O1314" s="101" t="s">
        <v>6445</v>
      </c>
    </row>
    <row r="1315" spans="1:15" s="97" customFormat="1" x14ac:dyDescent="0.25">
      <c r="A1315" s="97" t="s">
        <v>344</v>
      </c>
      <c r="B1315" s="104" t="str">
        <f t="shared" si="20"/>
        <v>P049106105597</v>
      </c>
      <c r="C1315" s="101" t="s">
        <v>7023</v>
      </c>
      <c r="D1315" s="101" t="s">
        <v>7024</v>
      </c>
      <c r="E1315" s="103">
        <v>52.53</v>
      </c>
      <c r="F1315" s="101" t="s">
        <v>4306</v>
      </c>
      <c r="G1315" s="101" t="s">
        <v>4307</v>
      </c>
      <c r="H1315" s="101" t="s">
        <v>7001</v>
      </c>
      <c r="I1315" s="101" t="s">
        <v>7002</v>
      </c>
      <c r="J1315" s="128">
        <v>498210</v>
      </c>
      <c r="K1315" s="101" t="s">
        <v>6333</v>
      </c>
      <c r="L1315" s="102">
        <v>42736</v>
      </c>
      <c r="M1315" s="102">
        <v>44073</v>
      </c>
      <c r="N1315" s="101" t="s">
        <v>6332</v>
      </c>
      <c r="O1315" s="101" t="s">
        <v>6445</v>
      </c>
    </row>
    <row r="1316" spans="1:15" s="97" customFormat="1" x14ac:dyDescent="0.25">
      <c r="A1316" s="97" t="s">
        <v>344</v>
      </c>
      <c r="B1316" s="104" t="str">
        <f t="shared" si="20"/>
        <v>P049106105705</v>
      </c>
      <c r="C1316" s="101" t="s">
        <v>7023</v>
      </c>
      <c r="D1316" s="101" t="s">
        <v>7024</v>
      </c>
      <c r="E1316" s="103">
        <v>39.08</v>
      </c>
      <c r="F1316" s="101" t="s">
        <v>4384</v>
      </c>
      <c r="G1316" s="101" t="s">
        <v>4385</v>
      </c>
      <c r="H1316" s="101" t="s">
        <v>7003</v>
      </c>
      <c r="I1316" s="101" t="s">
        <v>7004</v>
      </c>
      <c r="J1316" s="128">
        <v>498210</v>
      </c>
      <c r="K1316" s="101" t="s">
        <v>6333</v>
      </c>
      <c r="L1316" s="102">
        <v>43206</v>
      </c>
      <c r="M1316" s="102">
        <v>44073</v>
      </c>
      <c r="N1316" s="101" t="s">
        <v>6332</v>
      </c>
      <c r="O1316" s="101" t="s">
        <v>6445</v>
      </c>
    </row>
    <row r="1317" spans="1:15" s="97" customFormat="1" x14ac:dyDescent="0.25">
      <c r="A1317" s="97" t="s">
        <v>344</v>
      </c>
      <c r="B1317" s="104" t="str">
        <f t="shared" si="20"/>
        <v>P049106105772</v>
      </c>
      <c r="C1317" s="101" t="s">
        <v>7023</v>
      </c>
      <c r="D1317" s="101" t="s">
        <v>7024</v>
      </c>
      <c r="E1317" s="103">
        <v>46.99</v>
      </c>
      <c r="F1317" s="101" t="s">
        <v>4414</v>
      </c>
      <c r="G1317" s="101" t="s">
        <v>4415</v>
      </c>
      <c r="H1317" s="101" t="s">
        <v>6553</v>
      </c>
      <c r="I1317" s="101" t="s">
        <v>6554</v>
      </c>
      <c r="J1317" s="128">
        <v>498710</v>
      </c>
      <c r="K1317" s="101" t="s">
        <v>6333</v>
      </c>
      <c r="L1317" s="102">
        <v>42736</v>
      </c>
      <c r="M1317" s="102">
        <v>44073</v>
      </c>
      <c r="N1317" s="101" t="s">
        <v>6332</v>
      </c>
      <c r="O1317" s="101" t="s">
        <v>6445</v>
      </c>
    </row>
    <row r="1318" spans="1:15" s="97" customFormat="1" x14ac:dyDescent="0.25">
      <c r="A1318" s="97" t="s">
        <v>344</v>
      </c>
      <c r="B1318" s="104" t="str">
        <f t="shared" si="20"/>
        <v>P049106105895</v>
      </c>
      <c r="C1318" s="101" t="s">
        <v>7023</v>
      </c>
      <c r="D1318" s="101" t="s">
        <v>7024</v>
      </c>
      <c r="E1318" s="103">
        <v>81.349999999999994</v>
      </c>
      <c r="F1318" s="101" t="s">
        <v>4502</v>
      </c>
      <c r="G1318" s="101" t="s">
        <v>4503</v>
      </c>
      <c r="H1318" s="101" t="s">
        <v>6781</v>
      </c>
      <c r="I1318" s="101" t="s">
        <v>6782</v>
      </c>
      <c r="J1318" s="128"/>
      <c r="K1318" s="101" t="s">
        <v>6332</v>
      </c>
      <c r="L1318" s="102">
        <v>42736</v>
      </c>
      <c r="M1318" s="102">
        <v>44926</v>
      </c>
      <c r="N1318" s="101" t="s">
        <v>6333</v>
      </c>
      <c r="O1318" s="101" t="s">
        <v>6445</v>
      </c>
    </row>
    <row r="1319" spans="1:15" s="97" customFormat="1" x14ac:dyDescent="0.25">
      <c r="A1319" s="97" t="s">
        <v>344</v>
      </c>
      <c r="B1319" s="104" t="str">
        <f t="shared" si="20"/>
        <v>P049106107158</v>
      </c>
      <c r="C1319" s="101" t="s">
        <v>7023</v>
      </c>
      <c r="D1319" s="101" t="s">
        <v>7024</v>
      </c>
      <c r="E1319" s="103">
        <v>54.68</v>
      </c>
      <c r="F1319" s="101" t="s">
        <v>5242</v>
      </c>
      <c r="G1319" s="101" t="s">
        <v>5243</v>
      </c>
      <c r="H1319" s="101" t="s">
        <v>6553</v>
      </c>
      <c r="I1319" s="101" t="s">
        <v>6554</v>
      </c>
      <c r="J1319" s="128">
        <v>498210</v>
      </c>
      <c r="K1319" s="101" t="s">
        <v>6333</v>
      </c>
      <c r="L1319" s="102">
        <v>43311</v>
      </c>
      <c r="M1319" s="102">
        <v>44073</v>
      </c>
      <c r="N1319" s="101" t="s">
        <v>6332</v>
      </c>
      <c r="O1319" s="101" t="s">
        <v>6445</v>
      </c>
    </row>
    <row r="1320" spans="1:15" s="97" customFormat="1" x14ac:dyDescent="0.25">
      <c r="A1320" s="97" t="s">
        <v>344</v>
      </c>
      <c r="B1320" s="104" t="str">
        <f t="shared" si="20"/>
        <v>P049106107253</v>
      </c>
      <c r="C1320" s="101" t="s">
        <v>7023</v>
      </c>
      <c r="D1320" s="101" t="s">
        <v>7024</v>
      </c>
      <c r="E1320" s="103">
        <v>46.7</v>
      </c>
      <c r="F1320" s="101" t="s">
        <v>5340</v>
      </c>
      <c r="G1320" s="101" t="s">
        <v>5341</v>
      </c>
      <c r="H1320" s="101" t="s">
        <v>6553</v>
      </c>
      <c r="I1320" s="101" t="s">
        <v>6554</v>
      </c>
      <c r="J1320" s="128">
        <v>498210</v>
      </c>
      <c r="K1320" s="101" t="s">
        <v>6333</v>
      </c>
      <c r="L1320" s="102">
        <v>43710</v>
      </c>
      <c r="M1320" s="102">
        <v>44926</v>
      </c>
      <c r="N1320" s="101" t="s">
        <v>6332</v>
      </c>
      <c r="O1320" s="101" t="s">
        <v>6445</v>
      </c>
    </row>
    <row r="1321" spans="1:15" s="97" customFormat="1" x14ac:dyDescent="0.25">
      <c r="A1321" s="97" t="s">
        <v>344</v>
      </c>
      <c r="B1321" s="104" t="str">
        <f t="shared" si="20"/>
        <v>P049106107548</v>
      </c>
      <c r="C1321" s="101" t="s">
        <v>7023</v>
      </c>
      <c r="D1321" s="101" t="s">
        <v>7024</v>
      </c>
      <c r="E1321" s="103">
        <v>43.97</v>
      </c>
      <c r="F1321" s="101" t="s">
        <v>5564</v>
      </c>
      <c r="G1321" s="101" t="s">
        <v>5565</v>
      </c>
      <c r="H1321" s="101" t="s">
        <v>6553</v>
      </c>
      <c r="I1321" s="101" t="s">
        <v>6554</v>
      </c>
      <c r="J1321" s="128">
        <v>498210</v>
      </c>
      <c r="K1321" s="101" t="s">
        <v>6333</v>
      </c>
      <c r="L1321" s="102">
        <v>43549</v>
      </c>
      <c r="M1321" s="102">
        <v>44073</v>
      </c>
      <c r="N1321" s="101" t="s">
        <v>6332</v>
      </c>
      <c r="O1321" s="101" t="s">
        <v>6445</v>
      </c>
    </row>
    <row r="1322" spans="1:15" s="97" customFormat="1" x14ac:dyDescent="0.25">
      <c r="A1322" s="97" t="s">
        <v>344</v>
      </c>
      <c r="B1322" s="104" t="str">
        <f t="shared" si="20"/>
        <v>P049106400002940</v>
      </c>
      <c r="C1322" s="101" t="s">
        <v>7023</v>
      </c>
      <c r="D1322" s="101" t="s">
        <v>7024</v>
      </c>
      <c r="E1322" s="103">
        <v>62</v>
      </c>
      <c r="F1322" s="101" t="s">
        <v>6077</v>
      </c>
      <c r="G1322" s="101" t="s">
        <v>6078</v>
      </c>
      <c r="H1322" s="101" t="s">
        <v>7009</v>
      </c>
      <c r="I1322" s="101" t="s">
        <v>7010</v>
      </c>
      <c r="J1322" s="128">
        <v>498210</v>
      </c>
      <c r="K1322" s="101" t="s">
        <v>6333</v>
      </c>
      <c r="L1322" s="102">
        <v>42736</v>
      </c>
      <c r="M1322" s="102">
        <v>44073</v>
      </c>
      <c r="N1322" s="101" t="s">
        <v>6333</v>
      </c>
      <c r="O1322" s="101" t="s">
        <v>6445</v>
      </c>
    </row>
    <row r="1323" spans="1:15" s="97" customFormat="1" x14ac:dyDescent="0.25">
      <c r="A1323" s="97" t="s">
        <v>344</v>
      </c>
      <c r="B1323" s="104" t="str">
        <f t="shared" si="20"/>
        <v>P049106400009818</v>
      </c>
      <c r="C1323" s="101" t="s">
        <v>7023</v>
      </c>
      <c r="D1323" s="101" t="s">
        <v>7024</v>
      </c>
      <c r="E1323" s="103">
        <v>0.01</v>
      </c>
      <c r="F1323" s="101" t="s">
        <v>6097</v>
      </c>
      <c r="G1323" s="101" t="s">
        <v>6098</v>
      </c>
      <c r="H1323" s="101" t="s">
        <v>6781</v>
      </c>
      <c r="I1323" s="101" t="s">
        <v>6782</v>
      </c>
      <c r="J1323" s="128"/>
      <c r="K1323" s="101" t="s">
        <v>6332</v>
      </c>
      <c r="L1323" s="102">
        <v>42736</v>
      </c>
      <c r="M1323" s="102">
        <v>44926</v>
      </c>
      <c r="N1323" s="101" t="s">
        <v>6333</v>
      </c>
      <c r="O1323" s="101" t="s">
        <v>6445</v>
      </c>
    </row>
    <row r="1324" spans="1:15" s="97" customFormat="1" x14ac:dyDescent="0.25">
      <c r="A1324" s="97" t="s">
        <v>344</v>
      </c>
      <c r="B1324" s="104" t="str">
        <f t="shared" si="20"/>
        <v>P049106400009821</v>
      </c>
      <c r="C1324" s="101" t="s">
        <v>7023</v>
      </c>
      <c r="D1324" s="101" t="s">
        <v>7024</v>
      </c>
      <c r="E1324" s="103">
        <v>0.01</v>
      </c>
      <c r="F1324" s="101" t="s">
        <v>6099</v>
      </c>
      <c r="G1324" s="101" t="s">
        <v>6100</v>
      </c>
      <c r="H1324" s="101" t="s">
        <v>6781</v>
      </c>
      <c r="I1324" s="101" t="s">
        <v>6782</v>
      </c>
      <c r="J1324" s="128"/>
      <c r="K1324" s="101" t="s">
        <v>6332</v>
      </c>
      <c r="L1324" s="102">
        <v>42736</v>
      </c>
      <c r="M1324" s="102">
        <v>44926</v>
      </c>
      <c r="N1324" s="101" t="s">
        <v>6333</v>
      </c>
      <c r="O1324" s="101" t="s">
        <v>6445</v>
      </c>
    </row>
    <row r="1325" spans="1:15" s="97" customFormat="1" x14ac:dyDescent="0.25">
      <c r="A1325" s="97" t="s">
        <v>344</v>
      </c>
      <c r="B1325" s="104" t="str">
        <f t="shared" si="20"/>
        <v>P049106400010002</v>
      </c>
      <c r="C1325" s="101" t="s">
        <v>7023</v>
      </c>
      <c r="D1325" s="101" t="s">
        <v>7024</v>
      </c>
      <c r="E1325" s="103">
        <v>0.01</v>
      </c>
      <c r="F1325" s="101" t="s">
        <v>6103</v>
      </c>
      <c r="G1325" s="101" t="s">
        <v>6104</v>
      </c>
      <c r="H1325" s="101" t="s">
        <v>6781</v>
      </c>
      <c r="I1325" s="101" t="s">
        <v>6782</v>
      </c>
      <c r="J1325" s="128"/>
      <c r="K1325" s="101" t="s">
        <v>6332</v>
      </c>
      <c r="L1325" s="102">
        <v>42736</v>
      </c>
      <c r="M1325" s="102">
        <v>44926</v>
      </c>
      <c r="N1325" s="101" t="s">
        <v>6333</v>
      </c>
      <c r="O1325" s="101" t="s">
        <v>6445</v>
      </c>
    </row>
    <row r="1326" spans="1:15" s="97" customFormat="1" x14ac:dyDescent="0.25">
      <c r="A1326" s="97" t="s">
        <v>344</v>
      </c>
      <c r="B1326" s="104" t="str">
        <f t="shared" si="20"/>
        <v>P049106400010583</v>
      </c>
      <c r="C1326" s="101" t="s">
        <v>7023</v>
      </c>
      <c r="D1326" s="101" t="s">
        <v>7024</v>
      </c>
      <c r="E1326" s="103">
        <v>0.01</v>
      </c>
      <c r="F1326" s="101" t="s">
        <v>6108</v>
      </c>
      <c r="G1326" s="101" t="s">
        <v>5565</v>
      </c>
      <c r="H1326" s="101" t="s">
        <v>6553</v>
      </c>
      <c r="I1326" s="101" t="s">
        <v>6554</v>
      </c>
      <c r="J1326" s="128">
        <v>498210</v>
      </c>
      <c r="K1326" s="101" t="s">
        <v>6333</v>
      </c>
      <c r="L1326" s="102">
        <v>43302</v>
      </c>
      <c r="M1326" s="102">
        <v>43548</v>
      </c>
      <c r="N1326" s="101" t="s">
        <v>6332</v>
      </c>
      <c r="O1326" s="101" t="s">
        <v>6445</v>
      </c>
    </row>
    <row r="1327" spans="1:15" s="97" customFormat="1" x14ac:dyDescent="0.25">
      <c r="A1327" s="97" t="s">
        <v>344</v>
      </c>
      <c r="B1327" s="104" t="str">
        <f t="shared" si="20"/>
        <v>P049106400010948</v>
      </c>
      <c r="C1327" s="101" t="s">
        <v>7023</v>
      </c>
      <c r="D1327" s="101" t="s">
        <v>7024</v>
      </c>
      <c r="E1327" s="103">
        <v>0.01</v>
      </c>
      <c r="F1327" s="101" t="s">
        <v>6119</v>
      </c>
      <c r="G1327" s="101" t="s">
        <v>6120</v>
      </c>
      <c r="H1327" s="101" t="s">
        <v>6781</v>
      </c>
      <c r="I1327" s="101" t="s">
        <v>6782</v>
      </c>
      <c r="J1327" s="128"/>
      <c r="K1327" s="101" t="s">
        <v>6332</v>
      </c>
      <c r="L1327" s="102">
        <v>43440</v>
      </c>
      <c r="M1327" s="102">
        <v>43830</v>
      </c>
      <c r="N1327" s="101" t="s">
        <v>6333</v>
      </c>
      <c r="O1327" s="101" t="s">
        <v>6445</v>
      </c>
    </row>
    <row r="1328" spans="1:15" s="97" customFormat="1" x14ac:dyDescent="0.25">
      <c r="A1328" s="97" t="s">
        <v>344</v>
      </c>
      <c r="B1328" s="104" t="str">
        <f t="shared" si="20"/>
        <v>P049106400010949</v>
      </c>
      <c r="C1328" s="101" t="s">
        <v>7023</v>
      </c>
      <c r="D1328" s="101" t="s">
        <v>7024</v>
      </c>
      <c r="E1328" s="103">
        <v>0.01</v>
      </c>
      <c r="F1328" s="101" t="s">
        <v>6121</v>
      </c>
      <c r="G1328" s="101" t="s">
        <v>6122</v>
      </c>
      <c r="H1328" s="101" t="s">
        <v>6781</v>
      </c>
      <c r="I1328" s="101" t="s">
        <v>6782</v>
      </c>
      <c r="J1328" s="128"/>
      <c r="K1328" s="101" t="s">
        <v>6332</v>
      </c>
      <c r="L1328" s="102">
        <v>43440</v>
      </c>
      <c r="M1328" s="102">
        <v>43737</v>
      </c>
      <c r="N1328" s="101" t="s">
        <v>6333</v>
      </c>
      <c r="O1328" s="101" t="s">
        <v>6445</v>
      </c>
    </row>
    <row r="1329" spans="1:15" s="97" customFormat="1" x14ac:dyDescent="0.25">
      <c r="A1329" s="97" t="s">
        <v>344</v>
      </c>
      <c r="B1329" s="104" t="str">
        <f t="shared" si="20"/>
        <v>P049107101409</v>
      </c>
      <c r="C1329" s="101" t="s">
        <v>7027</v>
      </c>
      <c r="D1329" s="101" t="s">
        <v>6782</v>
      </c>
      <c r="E1329" s="103">
        <v>35.49</v>
      </c>
      <c r="F1329" s="101" t="s">
        <v>1318</v>
      </c>
      <c r="G1329" s="101" t="s">
        <v>1319</v>
      </c>
      <c r="H1329" s="101" t="s">
        <v>6771</v>
      </c>
      <c r="I1329" s="101" t="s">
        <v>6772</v>
      </c>
      <c r="J1329" s="128"/>
      <c r="K1329" s="101" t="s">
        <v>6332</v>
      </c>
      <c r="L1329" s="102">
        <v>42736</v>
      </c>
      <c r="M1329" s="102">
        <v>44926</v>
      </c>
      <c r="N1329" s="101" t="s">
        <v>6333</v>
      </c>
      <c r="O1329" s="101" t="s">
        <v>6445</v>
      </c>
    </row>
    <row r="1330" spans="1:15" s="97" customFormat="1" x14ac:dyDescent="0.25">
      <c r="A1330" s="97" t="s">
        <v>344</v>
      </c>
      <c r="B1330" s="104" t="str">
        <f t="shared" si="20"/>
        <v>P049107102057</v>
      </c>
      <c r="C1330" s="101" t="s">
        <v>7027</v>
      </c>
      <c r="D1330" s="101" t="s">
        <v>6782</v>
      </c>
      <c r="E1330" s="103">
        <v>33.090000000000003</v>
      </c>
      <c r="F1330" s="101" t="s">
        <v>1848</v>
      </c>
      <c r="G1330" s="101" t="s">
        <v>1849</v>
      </c>
      <c r="H1330" s="101" t="s">
        <v>6771</v>
      </c>
      <c r="I1330" s="101" t="s">
        <v>6772</v>
      </c>
      <c r="J1330" s="128"/>
      <c r="K1330" s="101" t="s">
        <v>6332</v>
      </c>
      <c r="L1330" s="102">
        <v>42736</v>
      </c>
      <c r="M1330" s="102">
        <v>43646</v>
      </c>
      <c r="N1330" s="101" t="s">
        <v>6333</v>
      </c>
      <c r="O1330" s="101" t="s">
        <v>6445</v>
      </c>
    </row>
    <row r="1331" spans="1:15" s="97" customFormat="1" x14ac:dyDescent="0.25">
      <c r="A1331" s="97" t="s">
        <v>344</v>
      </c>
      <c r="B1331" s="104" t="str">
        <f t="shared" si="20"/>
        <v>P049107103535</v>
      </c>
      <c r="C1331" s="101" t="s">
        <v>7027</v>
      </c>
      <c r="D1331" s="101" t="s">
        <v>6782</v>
      </c>
      <c r="E1331" s="103">
        <v>49.42</v>
      </c>
      <c r="F1331" s="101" t="s">
        <v>3058</v>
      </c>
      <c r="G1331" s="101" t="s">
        <v>3059</v>
      </c>
      <c r="H1331" s="101" t="s">
        <v>6771</v>
      </c>
      <c r="I1331" s="101" t="s">
        <v>6772</v>
      </c>
      <c r="J1331" s="128"/>
      <c r="K1331" s="101" t="s">
        <v>6332</v>
      </c>
      <c r="L1331" s="102">
        <v>42736</v>
      </c>
      <c r="M1331" s="102">
        <v>44926</v>
      </c>
      <c r="N1331" s="101" t="s">
        <v>6333</v>
      </c>
      <c r="O1331" s="101" t="s">
        <v>6445</v>
      </c>
    </row>
    <row r="1332" spans="1:15" s="97" customFormat="1" x14ac:dyDescent="0.25">
      <c r="A1332" s="97" t="s">
        <v>344</v>
      </c>
      <c r="B1332" s="104" t="str">
        <f t="shared" si="20"/>
        <v>P049107104457</v>
      </c>
      <c r="C1332" s="101" t="s">
        <v>7027</v>
      </c>
      <c r="D1332" s="101" t="s">
        <v>6782</v>
      </c>
      <c r="E1332" s="103">
        <v>74.239999999999995</v>
      </c>
      <c r="F1332" s="101" t="s">
        <v>3800</v>
      </c>
      <c r="G1332" s="101" t="s">
        <v>3801</v>
      </c>
      <c r="H1332" s="101" t="s">
        <v>6646</v>
      </c>
      <c r="I1332" s="101" t="s">
        <v>6647</v>
      </c>
      <c r="J1332" s="128"/>
      <c r="K1332" s="101" t="s">
        <v>6332</v>
      </c>
      <c r="L1332" s="102">
        <v>42736</v>
      </c>
      <c r="M1332" s="102">
        <v>44926</v>
      </c>
      <c r="N1332" s="101" t="s">
        <v>6333</v>
      </c>
      <c r="O1332" s="101" t="s">
        <v>6445</v>
      </c>
    </row>
    <row r="1333" spans="1:15" s="97" customFormat="1" x14ac:dyDescent="0.25">
      <c r="A1333" s="97" t="s">
        <v>344</v>
      </c>
      <c r="B1333" s="104" t="str">
        <f t="shared" si="20"/>
        <v>P049107104580</v>
      </c>
      <c r="C1333" s="101" t="s">
        <v>7027</v>
      </c>
      <c r="D1333" s="101" t="s">
        <v>6782</v>
      </c>
      <c r="E1333" s="103">
        <v>34.47</v>
      </c>
      <c r="F1333" s="101" t="s">
        <v>3852</v>
      </c>
      <c r="G1333" s="101" t="s">
        <v>3853</v>
      </c>
      <c r="H1333" s="101" t="s">
        <v>6771</v>
      </c>
      <c r="I1333" s="101" t="s">
        <v>6772</v>
      </c>
      <c r="J1333" s="128"/>
      <c r="K1333" s="101" t="s">
        <v>6332</v>
      </c>
      <c r="L1333" s="102">
        <v>42736</v>
      </c>
      <c r="M1333" s="102">
        <v>44926</v>
      </c>
      <c r="N1333" s="101" t="s">
        <v>6333</v>
      </c>
      <c r="O1333" s="101" t="s">
        <v>6445</v>
      </c>
    </row>
    <row r="1334" spans="1:15" s="97" customFormat="1" x14ac:dyDescent="0.25">
      <c r="A1334" s="97" t="s">
        <v>344</v>
      </c>
      <c r="B1334" s="104" t="str">
        <f t="shared" si="20"/>
        <v>P049107105895</v>
      </c>
      <c r="C1334" s="101" t="s">
        <v>7027</v>
      </c>
      <c r="D1334" s="101" t="s">
        <v>6782</v>
      </c>
      <c r="E1334" s="103">
        <v>81.349999999999994</v>
      </c>
      <c r="F1334" s="101" t="s">
        <v>4502</v>
      </c>
      <c r="G1334" s="101" t="s">
        <v>4503</v>
      </c>
      <c r="H1334" s="101" t="s">
        <v>6781</v>
      </c>
      <c r="I1334" s="101" t="s">
        <v>6782</v>
      </c>
      <c r="J1334" s="128"/>
      <c r="K1334" s="101" t="s">
        <v>6332</v>
      </c>
      <c r="L1334" s="102">
        <v>42736</v>
      </c>
      <c r="M1334" s="102">
        <v>44926</v>
      </c>
      <c r="N1334" s="101" t="s">
        <v>6333</v>
      </c>
      <c r="O1334" s="101" t="s">
        <v>6445</v>
      </c>
    </row>
    <row r="1335" spans="1:15" s="97" customFormat="1" x14ac:dyDescent="0.25">
      <c r="A1335" s="97" t="s">
        <v>344</v>
      </c>
      <c r="B1335" s="104" t="str">
        <f t="shared" si="20"/>
        <v>P049109100255</v>
      </c>
      <c r="C1335" s="101" t="s">
        <v>7028</v>
      </c>
      <c r="D1335" s="101" t="s">
        <v>7029</v>
      </c>
      <c r="E1335" s="103">
        <v>49.61</v>
      </c>
      <c r="F1335" s="101" t="s">
        <v>524</v>
      </c>
      <c r="G1335" s="101" t="s">
        <v>525</v>
      </c>
      <c r="H1335" s="101" t="s">
        <v>6763</v>
      </c>
      <c r="I1335" s="101" t="s">
        <v>6764</v>
      </c>
      <c r="J1335" s="128">
        <v>498110</v>
      </c>
      <c r="K1335" s="101" t="s">
        <v>6333</v>
      </c>
      <c r="L1335" s="102">
        <v>42736</v>
      </c>
      <c r="M1335" s="102">
        <v>43492</v>
      </c>
      <c r="N1335" s="101" t="s">
        <v>6332</v>
      </c>
      <c r="O1335" s="101" t="s">
        <v>6583</v>
      </c>
    </row>
    <row r="1336" spans="1:15" s="97" customFormat="1" x14ac:dyDescent="0.25">
      <c r="A1336" s="97" t="s">
        <v>344</v>
      </c>
      <c r="B1336" s="104" t="str">
        <f t="shared" si="20"/>
        <v>P049109101409</v>
      </c>
      <c r="C1336" s="101" t="s">
        <v>7028</v>
      </c>
      <c r="D1336" s="101" t="s">
        <v>7029</v>
      </c>
      <c r="E1336" s="103">
        <v>35.49</v>
      </c>
      <c r="F1336" s="101" t="s">
        <v>1318</v>
      </c>
      <c r="G1336" s="101" t="s">
        <v>1319</v>
      </c>
      <c r="H1336" s="101" t="s">
        <v>6771</v>
      </c>
      <c r="I1336" s="101" t="s">
        <v>6772</v>
      </c>
      <c r="J1336" s="128"/>
      <c r="K1336" s="101" t="s">
        <v>6332</v>
      </c>
      <c r="L1336" s="102">
        <v>42736</v>
      </c>
      <c r="M1336" s="102">
        <v>43830</v>
      </c>
      <c r="N1336" s="101" t="s">
        <v>6333</v>
      </c>
      <c r="O1336" s="101" t="s">
        <v>6583</v>
      </c>
    </row>
    <row r="1337" spans="1:15" s="97" customFormat="1" x14ac:dyDescent="0.25">
      <c r="A1337" s="97" t="s">
        <v>344</v>
      </c>
      <c r="B1337" s="104" t="str">
        <f t="shared" si="20"/>
        <v>P049109101886</v>
      </c>
      <c r="C1337" s="101" t="s">
        <v>7028</v>
      </c>
      <c r="D1337" s="101" t="s">
        <v>7029</v>
      </c>
      <c r="E1337" s="103">
        <v>52.94</v>
      </c>
      <c r="F1337" s="101" t="s">
        <v>1728</v>
      </c>
      <c r="G1337" s="101" t="s">
        <v>1729</v>
      </c>
      <c r="H1337" s="101" t="s">
        <v>6773</v>
      </c>
      <c r="I1337" s="101" t="s">
        <v>6774</v>
      </c>
      <c r="J1337" s="128">
        <v>498110</v>
      </c>
      <c r="K1337" s="101" t="s">
        <v>6333</v>
      </c>
      <c r="L1337" s="102">
        <v>42736</v>
      </c>
      <c r="M1337" s="102">
        <v>43830</v>
      </c>
      <c r="N1337" s="101" t="s">
        <v>6332</v>
      </c>
      <c r="O1337" s="101" t="s">
        <v>6583</v>
      </c>
    </row>
    <row r="1338" spans="1:15" s="97" customFormat="1" x14ac:dyDescent="0.25">
      <c r="A1338" s="97" t="s">
        <v>344</v>
      </c>
      <c r="B1338" s="104" t="str">
        <f t="shared" si="20"/>
        <v>P049109101993</v>
      </c>
      <c r="C1338" s="101" t="s">
        <v>7028</v>
      </c>
      <c r="D1338" s="101" t="s">
        <v>7029</v>
      </c>
      <c r="E1338" s="103">
        <v>60.48</v>
      </c>
      <c r="F1338" s="101" t="s">
        <v>1812</v>
      </c>
      <c r="G1338" s="101" t="s">
        <v>1813</v>
      </c>
      <c r="H1338" s="101" t="s">
        <v>6466</v>
      </c>
      <c r="I1338" s="101" t="s">
        <v>6467</v>
      </c>
      <c r="J1338" s="128">
        <v>498110</v>
      </c>
      <c r="K1338" s="101" t="s">
        <v>6333</v>
      </c>
      <c r="L1338" s="102">
        <v>42736</v>
      </c>
      <c r="M1338" s="102">
        <v>43709</v>
      </c>
      <c r="N1338" s="101" t="s">
        <v>6332</v>
      </c>
      <c r="O1338" s="101" t="s">
        <v>6583</v>
      </c>
    </row>
    <row r="1339" spans="1:15" s="97" customFormat="1" x14ac:dyDescent="0.25">
      <c r="A1339" s="97" t="s">
        <v>344</v>
      </c>
      <c r="B1339" s="104" t="str">
        <f t="shared" si="20"/>
        <v>P049109102057</v>
      </c>
      <c r="C1339" s="101" t="s">
        <v>7028</v>
      </c>
      <c r="D1339" s="101" t="s">
        <v>7029</v>
      </c>
      <c r="E1339" s="103">
        <v>33.090000000000003</v>
      </c>
      <c r="F1339" s="101" t="s">
        <v>1848</v>
      </c>
      <c r="G1339" s="101" t="s">
        <v>1849</v>
      </c>
      <c r="H1339" s="101" t="s">
        <v>6771</v>
      </c>
      <c r="I1339" s="101" t="s">
        <v>6772</v>
      </c>
      <c r="J1339" s="128"/>
      <c r="K1339" s="101" t="s">
        <v>6332</v>
      </c>
      <c r="L1339" s="102">
        <v>42736</v>
      </c>
      <c r="M1339" s="102">
        <v>43646</v>
      </c>
      <c r="N1339" s="101" t="s">
        <v>6333</v>
      </c>
      <c r="O1339" s="101" t="s">
        <v>6583</v>
      </c>
    </row>
    <row r="1340" spans="1:15" s="97" customFormat="1" x14ac:dyDescent="0.25">
      <c r="A1340" s="97" t="s">
        <v>344</v>
      </c>
      <c r="B1340" s="104" t="str">
        <f t="shared" si="20"/>
        <v>P049109102233</v>
      </c>
      <c r="C1340" s="101" t="s">
        <v>7028</v>
      </c>
      <c r="D1340" s="101" t="s">
        <v>7029</v>
      </c>
      <c r="E1340" s="103">
        <v>50.93</v>
      </c>
      <c r="F1340" s="101" t="s">
        <v>1970</v>
      </c>
      <c r="G1340" s="101" t="s">
        <v>1971</v>
      </c>
      <c r="H1340" s="101" t="s">
        <v>6773</v>
      </c>
      <c r="I1340" s="101" t="s">
        <v>6774</v>
      </c>
      <c r="J1340" s="128">
        <v>498110</v>
      </c>
      <c r="K1340" s="101" t="s">
        <v>6333</v>
      </c>
      <c r="L1340" s="102">
        <v>43493</v>
      </c>
      <c r="M1340" s="102">
        <v>43709</v>
      </c>
      <c r="N1340" s="101" t="s">
        <v>6332</v>
      </c>
      <c r="O1340" s="101" t="s">
        <v>6583</v>
      </c>
    </row>
    <row r="1341" spans="1:15" s="97" customFormat="1" x14ac:dyDescent="0.25">
      <c r="A1341" s="97" t="s">
        <v>344</v>
      </c>
      <c r="B1341" s="104" t="str">
        <f t="shared" si="20"/>
        <v>P049109102382</v>
      </c>
      <c r="C1341" s="101" t="s">
        <v>7028</v>
      </c>
      <c r="D1341" s="101" t="s">
        <v>7029</v>
      </c>
      <c r="E1341" s="103">
        <v>53</v>
      </c>
      <c r="F1341" s="101" t="s">
        <v>2078</v>
      </c>
      <c r="G1341" s="101" t="s">
        <v>2079</v>
      </c>
      <c r="H1341" s="101" t="s">
        <v>6767</v>
      </c>
      <c r="I1341" s="101" t="s">
        <v>6768</v>
      </c>
      <c r="J1341" s="128">
        <v>498110</v>
      </c>
      <c r="K1341" s="101" t="s">
        <v>6333</v>
      </c>
      <c r="L1341" s="102">
        <v>43466</v>
      </c>
      <c r="M1341" s="102">
        <v>43828</v>
      </c>
      <c r="N1341" s="101" t="s">
        <v>6332</v>
      </c>
      <c r="O1341" s="101" t="s">
        <v>6583</v>
      </c>
    </row>
    <row r="1342" spans="1:15" s="97" customFormat="1" x14ac:dyDescent="0.25">
      <c r="A1342" s="97" t="s">
        <v>344</v>
      </c>
      <c r="B1342" s="104" t="str">
        <f t="shared" si="20"/>
        <v>P049109102657</v>
      </c>
      <c r="C1342" s="101" t="s">
        <v>7028</v>
      </c>
      <c r="D1342" s="101" t="s">
        <v>7029</v>
      </c>
      <c r="E1342" s="103">
        <v>60</v>
      </c>
      <c r="F1342" s="101" t="s">
        <v>2280</v>
      </c>
      <c r="G1342" s="101" t="s">
        <v>2281</v>
      </c>
      <c r="H1342" s="101" t="s">
        <v>6775</v>
      </c>
      <c r="I1342" s="101" t="s">
        <v>6776</v>
      </c>
      <c r="J1342" s="128">
        <v>498110</v>
      </c>
      <c r="K1342" s="101" t="s">
        <v>6333</v>
      </c>
      <c r="L1342" s="102">
        <v>42736</v>
      </c>
      <c r="M1342" s="102">
        <v>43709</v>
      </c>
      <c r="N1342" s="101" t="s">
        <v>6332</v>
      </c>
      <c r="O1342" s="101" t="s">
        <v>6583</v>
      </c>
    </row>
    <row r="1343" spans="1:15" s="97" customFormat="1" x14ac:dyDescent="0.25">
      <c r="A1343" s="97" t="s">
        <v>344</v>
      </c>
      <c r="B1343" s="104" t="str">
        <f t="shared" si="20"/>
        <v>P049109103268</v>
      </c>
      <c r="C1343" s="101" t="s">
        <v>7028</v>
      </c>
      <c r="D1343" s="101" t="s">
        <v>7029</v>
      </c>
      <c r="E1343" s="103">
        <v>53.48</v>
      </c>
      <c r="F1343" s="101" t="s">
        <v>7030</v>
      </c>
      <c r="G1343" s="101" t="s">
        <v>7031</v>
      </c>
      <c r="H1343" s="101" t="s">
        <v>7001</v>
      </c>
      <c r="I1343" s="101" t="s">
        <v>7002</v>
      </c>
      <c r="J1343" s="128">
        <v>498110</v>
      </c>
      <c r="K1343" s="101" t="s">
        <v>6333</v>
      </c>
      <c r="L1343" s="102">
        <v>43493</v>
      </c>
      <c r="M1343" s="102">
        <v>43702</v>
      </c>
      <c r="N1343" s="101" t="s">
        <v>6332</v>
      </c>
      <c r="O1343" s="101" t="s">
        <v>6583</v>
      </c>
    </row>
    <row r="1344" spans="1:15" s="97" customFormat="1" x14ac:dyDescent="0.25">
      <c r="A1344" s="97" t="s">
        <v>344</v>
      </c>
      <c r="B1344" s="104" t="str">
        <f t="shared" si="20"/>
        <v>P049109103535</v>
      </c>
      <c r="C1344" s="101" t="s">
        <v>7028</v>
      </c>
      <c r="D1344" s="101" t="s">
        <v>7029</v>
      </c>
      <c r="E1344" s="103">
        <v>49.42</v>
      </c>
      <c r="F1344" s="101" t="s">
        <v>3058</v>
      </c>
      <c r="G1344" s="101" t="s">
        <v>3059</v>
      </c>
      <c r="H1344" s="101" t="s">
        <v>6771</v>
      </c>
      <c r="I1344" s="101" t="s">
        <v>6772</v>
      </c>
      <c r="J1344" s="128"/>
      <c r="K1344" s="101" t="s">
        <v>6332</v>
      </c>
      <c r="L1344" s="102">
        <v>42736</v>
      </c>
      <c r="M1344" s="102">
        <v>43830</v>
      </c>
      <c r="N1344" s="101" t="s">
        <v>6333</v>
      </c>
      <c r="O1344" s="101" t="s">
        <v>6583</v>
      </c>
    </row>
    <row r="1345" spans="1:15" s="97" customFormat="1" x14ac:dyDescent="0.25">
      <c r="A1345" s="97" t="s">
        <v>344</v>
      </c>
      <c r="B1345" s="104" t="str">
        <f t="shared" si="20"/>
        <v>P049109103681</v>
      </c>
      <c r="C1345" s="101" t="s">
        <v>7028</v>
      </c>
      <c r="D1345" s="101" t="s">
        <v>7029</v>
      </c>
      <c r="E1345" s="103">
        <v>41.71</v>
      </c>
      <c r="F1345" s="101" t="s">
        <v>3176</v>
      </c>
      <c r="G1345" s="101" t="s">
        <v>3177</v>
      </c>
      <c r="H1345" s="101" t="s">
        <v>6777</v>
      </c>
      <c r="I1345" s="101" t="s">
        <v>6778</v>
      </c>
      <c r="J1345" s="128">
        <v>498110</v>
      </c>
      <c r="K1345" s="101" t="s">
        <v>6333</v>
      </c>
      <c r="L1345" s="102">
        <v>42736</v>
      </c>
      <c r="M1345" s="102">
        <v>43709</v>
      </c>
      <c r="N1345" s="101" t="s">
        <v>6332</v>
      </c>
      <c r="O1345" s="101" t="s">
        <v>6583</v>
      </c>
    </row>
    <row r="1346" spans="1:15" s="97" customFormat="1" x14ac:dyDescent="0.25">
      <c r="A1346" s="97" t="s">
        <v>344</v>
      </c>
      <c r="B1346" s="104" t="str">
        <f t="shared" si="20"/>
        <v>P049109103819</v>
      </c>
      <c r="C1346" s="101" t="s">
        <v>7028</v>
      </c>
      <c r="D1346" s="101" t="s">
        <v>7029</v>
      </c>
      <c r="E1346" s="103">
        <v>53.69</v>
      </c>
      <c r="F1346" s="101" t="s">
        <v>3278</v>
      </c>
      <c r="G1346" s="101" t="s">
        <v>3279</v>
      </c>
      <c r="H1346" s="101" t="s">
        <v>6466</v>
      </c>
      <c r="I1346" s="101" t="s">
        <v>6467</v>
      </c>
      <c r="J1346" s="128">
        <v>498110</v>
      </c>
      <c r="K1346" s="101" t="s">
        <v>6333</v>
      </c>
      <c r="L1346" s="102">
        <v>43466</v>
      </c>
      <c r="M1346" s="102">
        <v>43828</v>
      </c>
      <c r="N1346" s="101" t="s">
        <v>6332</v>
      </c>
      <c r="O1346" s="101" t="s">
        <v>6583</v>
      </c>
    </row>
    <row r="1347" spans="1:15" s="97" customFormat="1" x14ac:dyDescent="0.25">
      <c r="A1347" s="97" t="s">
        <v>344</v>
      </c>
      <c r="B1347" s="104" t="str">
        <f t="shared" si="20"/>
        <v>P049109104457</v>
      </c>
      <c r="C1347" s="101" t="s">
        <v>7028</v>
      </c>
      <c r="D1347" s="101" t="s">
        <v>7029</v>
      </c>
      <c r="E1347" s="103">
        <v>74.239999999999995</v>
      </c>
      <c r="F1347" s="101" t="s">
        <v>3800</v>
      </c>
      <c r="G1347" s="101" t="s">
        <v>3801</v>
      </c>
      <c r="H1347" s="101" t="s">
        <v>6646</v>
      </c>
      <c r="I1347" s="101" t="s">
        <v>6647</v>
      </c>
      <c r="J1347" s="128"/>
      <c r="K1347" s="101" t="s">
        <v>6332</v>
      </c>
      <c r="L1347" s="102">
        <v>42736</v>
      </c>
      <c r="M1347" s="102">
        <v>43830</v>
      </c>
      <c r="N1347" s="101" t="s">
        <v>6333</v>
      </c>
      <c r="O1347" s="101" t="s">
        <v>6583</v>
      </c>
    </row>
    <row r="1348" spans="1:15" s="97" customFormat="1" x14ac:dyDescent="0.25">
      <c r="A1348" s="97" t="s">
        <v>344</v>
      </c>
      <c r="B1348" s="104" t="str">
        <f t="shared" si="20"/>
        <v>P049109104580</v>
      </c>
      <c r="C1348" s="101" t="s">
        <v>7028</v>
      </c>
      <c r="D1348" s="101" t="s">
        <v>7029</v>
      </c>
      <c r="E1348" s="103">
        <v>34.47</v>
      </c>
      <c r="F1348" s="101" t="s">
        <v>3852</v>
      </c>
      <c r="G1348" s="101" t="s">
        <v>3853</v>
      </c>
      <c r="H1348" s="101" t="s">
        <v>6771</v>
      </c>
      <c r="I1348" s="101" t="s">
        <v>6772</v>
      </c>
      <c r="J1348" s="128"/>
      <c r="K1348" s="101" t="s">
        <v>6332</v>
      </c>
      <c r="L1348" s="102">
        <v>42736</v>
      </c>
      <c r="M1348" s="102">
        <v>43830</v>
      </c>
      <c r="N1348" s="101" t="s">
        <v>6333</v>
      </c>
      <c r="O1348" s="101" t="s">
        <v>6583</v>
      </c>
    </row>
    <row r="1349" spans="1:15" s="97" customFormat="1" x14ac:dyDescent="0.25">
      <c r="A1349" s="97" t="s">
        <v>344</v>
      </c>
      <c r="B1349" s="104" t="str">
        <f t="shared" si="20"/>
        <v>P049109105106</v>
      </c>
      <c r="C1349" s="101" t="s">
        <v>7028</v>
      </c>
      <c r="D1349" s="101" t="s">
        <v>7029</v>
      </c>
      <c r="E1349" s="103">
        <v>32.69</v>
      </c>
      <c r="F1349" s="101" t="s">
        <v>4128</v>
      </c>
      <c r="G1349" s="101" t="s">
        <v>4129</v>
      </c>
      <c r="H1349" s="101" t="s">
        <v>6771</v>
      </c>
      <c r="I1349" s="101" t="s">
        <v>6772</v>
      </c>
      <c r="J1349" s="128"/>
      <c r="K1349" s="101" t="s">
        <v>6332</v>
      </c>
      <c r="L1349" s="102">
        <v>43466</v>
      </c>
      <c r="M1349" s="102">
        <v>43830</v>
      </c>
      <c r="N1349" s="101" t="s">
        <v>6333</v>
      </c>
      <c r="O1349" s="101" t="s">
        <v>6583</v>
      </c>
    </row>
    <row r="1350" spans="1:15" s="97" customFormat="1" x14ac:dyDescent="0.25">
      <c r="A1350" s="97" t="s">
        <v>344</v>
      </c>
      <c r="B1350" s="104" t="str">
        <f t="shared" ref="B1350:B1413" si="21">CONCATENATE(C1350,F1350)</f>
        <v>P049109105585</v>
      </c>
      <c r="C1350" s="101" t="s">
        <v>7028</v>
      </c>
      <c r="D1350" s="101" t="s">
        <v>7029</v>
      </c>
      <c r="E1350" s="103">
        <v>51.11</v>
      </c>
      <c r="F1350" s="101" t="s">
        <v>4298</v>
      </c>
      <c r="G1350" s="101" t="s">
        <v>4299</v>
      </c>
      <c r="H1350" s="101" t="s">
        <v>6779</v>
      </c>
      <c r="I1350" s="101" t="s">
        <v>6780</v>
      </c>
      <c r="J1350" s="128">
        <v>498110</v>
      </c>
      <c r="K1350" s="101" t="s">
        <v>6333</v>
      </c>
      <c r="L1350" s="102">
        <v>43466</v>
      </c>
      <c r="M1350" s="102">
        <v>43709</v>
      </c>
      <c r="N1350" s="101" t="s">
        <v>6332</v>
      </c>
      <c r="O1350" s="101" t="s">
        <v>6583</v>
      </c>
    </row>
    <row r="1351" spans="1:15" s="97" customFormat="1" x14ac:dyDescent="0.25">
      <c r="A1351" s="97" t="s">
        <v>344</v>
      </c>
      <c r="B1351" s="104" t="str">
        <f t="shared" si="21"/>
        <v>P049109106798</v>
      </c>
      <c r="C1351" s="101" t="s">
        <v>7028</v>
      </c>
      <c r="D1351" s="101" t="s">
        <v>7029</v>
      </c>
      <c r="E1351" s="103">
        <v>87.17</v>
      </c>
      <c r="F1351" s="101" t="s">
        <v>6791</v>
      </c>
      <c r="G1351" s="101" t="s">
        <v>6792</v>
      </c>
      <c r="H1351" s="101" t="s">
        <v>6793</v>
      </c>
      <c r="I1351" s="101" t="s">
        <v>6794</v>
      </c>
      <c r="J1351" s="128"/>
      <c r="K1351" s="101" t="s">
        <v>6332</v>
      </c>
      <c r="L1351" s="102">
        <v>42736</v>
      </c>
      <c r="M1351" s="102">
        <v>43830</v>
      </c>
      <c r="N1351" s="101" t="s">
        <v>6333</v>
      </c>
      <c r="O1351" s="101" t="s">
        <v>6583</v>
      </c>
    </row>
    <row r="1352" spans="1:15" s="97" customFormat="1" x14ac:dyDescent="0.25">
      <c r="A1352" s="97" t="s">
        <v>344</v>
      </c>
      <c r="B1352" s="104" t="str">
        <f t="shared" si="21"/>
        <v>P049109400009946</v>
      </c>
      <c r="C1352" s="101" t="s">
        <v>7028</v>
      </c>
      <c r="D1352" s="101" t="s">
        <v>7029</v>
      </c>
      <c r="E1352" s="103">
        <v>63</v>
      </c>
      <c r="F1352" s="101" t="s">
        <v>6101</v>
      </c>
      <c r="G1352" s="101" t="s">
        <v>6102</v>
      </c>
      <c r="H1352" s="101" t="s">
        <v>7009</v>
      </c>
      <c r="I1352" s="101" t="s">
        <v>7010</v>
      </c>
      <c r="J1352" s="128">
        <v>498110</v>
      </c>
      <c r="K1352" s="101" t="s">
        <v>6333</v>
      </c>
      <c r="L1352" s="102">
        <v>43339</v>
      </c>
      <c r="M1352" s="102">
        <v>43709</v>
      </c>
      <c r="N1352" s="101" t="s">
        <v>6333</v>
      </c>
      <c r="O1352" s="101" t="s">
        <v>6583</v>
      </c>
    </row>
    <row r="1353" spans="1:15" s="97" customFormat="1" x14ac:dyDescent="0.25">
      <c r="A1353" s="97" t="s">
        <v>344</v>
      </c>
      <c r="B1353" s="104" t="str">
        <f t="shared" si="21"/>
        <v>P049110101409</v>
      </c>
      <c r="C1353" s="101" t="s">
        <v>7032</v>
      </c>
      <c r="D1353" s="101" t="s">
        <v>6794</v>
      </c>
      <c r="E1353" s="103">
        <v>35.49</v>
      </c>
      <c r="F1353" s="101" t="s">
        <v>1318</v>
      </c>
      <c r="G1353" s="101" t="s">
        <v>1319</v>
      </c>
      <c r="H1353" s="101" t="s">
        <v>6771</v>
      </c>
      <c r="I1353" s="101" t="s">
        <v>6772</v>
      </c>
      <c r="J1353" s="128"/>
      <c r="K1353" s="101" t="s">
        <v>6332</v>
      </c>
      <c r="L1353" s="102">
        <v>42736</v>
      </c>
      <c r="M1353" s="102">
        <v>43830</v>
      </c>
      <c r="N1353" s="101" t="s">
        <v>6333</v>
      </c>
      <c r="O1353" s="101" t="s">
        <v>6583</v>
      </c>
    </row>
    <row r="1354" spans="1:15" s="97" customFormat="1" x14ac:dyDescent="0.25">
      <c r="A1354" s="97" t="s">
        <v>344</v>
      </c>
      <c r="B1354" s="104" t="str">
        <f t="shared" si="21"/>
        <v>P049110102057</v>
      </c>
      <c r="C1354" s="101" t="s">
        <v>7032</v>
      </c>
      <c r="D1354" s="101" t="s">
        <v>6794</v>
      </c>
      <c r="E1354" s="103">
        <v>33.090000000000003</v>
      </c>
      <c r="F1354" s="101" t="s">
        <v>1848</v>
      </c>
      <c r="G1354" s="101" t="s">
        <v>1849</v>
      </c>
      <c r="H1354" s="101" t="s">
        <v>6771</v>
      </c>
      <c r="I1354" s="101" t="s">
        <v>6772</v>
      </c>
      <c r="J1354" s="128"/>
      <c r="K1354" s="101" t="s">
        <v>6332</v>
      </c>
      <c r="L1354" s="102">
        <v>42736</v>
      </c>
      <c r="M1354" s="102">
        <v>43646</v>
      </c>
      <c r="N1354" s="101" t="s">
        <v>6333</v>
      </c>
      <c r="O1354" s="101" t="s">
        <v>6583</v>
      </c>
    </row>
    <row r="1355" spans="1:15" s="97" customFormat="1" x14ac:dyDescent="0.25">
      <c r="A1355" s="97" t="s">
        <v>344</v>
      </c>
      <c r="B1355" s="104" t="str">
        <f t="shared" si="21"/>
        <v>P049110103535</v>
      </c>
      <c r="C1355" s="101" t="s">
        <v>7032</v>
      </c>
      <c r="D1355" s="101" t="s">
        <v>6794</v>
      </c>
      <c r="E1355" s="103">
        <v>49.42</v>
      </c>
      <c r="F1355" s="101" t="s">
        <v>3058</v>
      </c>
      <c r="G1355" s="101" t="s">
        <v>3059</v>
      </c>
      <c r="H1355" s="101" t="s">
        <v>6771</v>
      </c>
      <c r="I1355" s="101" t="s">
        <v>6772</v>
      </c>
      <c r="J1355" s="128"/>
      <c r="K1355" s="101" t="s">
        <v>6332</v>
      </c>
      <c r="L1355" s="102">
        <v>42736</v>
      </c>
      <c r="M1355" s="102">
        <v>43830</v>
      </c>
      <c r="N1355" s="101" t="s">
        <v>6333</v>
      </c>
      <c r="O1355" s="101" t="s">
        <v>6583</v>
      </c>
    </row>
    <row r="1356" spans="1:15" s="97" customFormat="1" x14ac:dyDescent="0.25">
      <c r="A1356" s="97" t="s">
        <v>344</v>
      </c>
      <c r="B1356" s="104" t="str">
        <f t="shared" si="21"/>
        <v>P049110104457</v>
      </c>
      <c r="C1356" s="101" t="s">
        <v>7032</v>
      </c>
      <c r="D1356" s="101" t="s">
        <v>6794</v>
      </c>
      <c r="E1356" s="103">
        <v>74.239999999999995</v>
      </c>
      <c r="F1356" s="101" t="s">
        <v>3800</v>
      </c>
      <c r="G1356" s="101" t="s">
        <v>3801</v>
      </c>
      <c r="H1356" s="101" t="s">
        <v>6646</v>
      </c>
      <c r="I1356" s="101" t="s">
        <v>6647</v>
      </c>
      <c r="J1356" s="128"/>
      <c r="K1356" s="101" t="s">
        <v>6332</v>
      </c>
      <c r="L1356" s="102">
        <v>42736</v>
      </c>
      <c r="M1356" s="102">
        <v>43830</v>
      </c>
      <c r="N1356" s="101" t="s">
        <v>6333</v>
      </c>
      <c r="O1356" s="101" t="s">
        <v>6583</v>
      </c>
    </row>
    <row r="1357" spans="1:15" s="97" customFormat="1" x14ac:dyDescent="0.25">
      <c r="A1357" s="97" t="s">
        <v>344</v>
      </c>
      <c r="B1357" s="104" t="str">
        <f t="shared" si="21"/>
        <v>P049110104580</v>
      </c>
      <c r="C1357" s="101" t="s">
        <v>7032</v>
      </c>
      <c r="D1357" s="101" t="s">
        <v>6794</v>
      </c>
      <c r="E1357" s="103">
        <v>34.47</v>
      </c>
      <c r="F1357" s="101" t="s">
        <v>3852</v>
      </c>
      <c r="G1357" s="101" t="s">
        <v>3853</v>
      </c>
      <c r="H1357" s="101" t="s">
        <v>6771</v>
      </c>
      <c r="I1357" s="101" t="s">
        <v>6772</v>
      </c>
      <c r="J1357" s="128"/>
      <c r="K1357" s="101" t="s">
        <v>6332</v>
      </c>
      <c r="L1357" s="102">
        <v>42736</v>
      </c>
      <c r="M1357" s="102">
        <v>43830</v>
      </c>
      <c r="N1357" s="101" t="s">
        <v>6333</v>
      </c>
      <c r="O1357" s="101" t="s">
        <v>6583</v>
      </c>
    </row>
    <row r="1358" spans="1:15" s="97" customFormat="1" x14ac:dyDescent="0.25">
      <c r="A1358" s="97" t="s">
        <v>344</v>
      </c>
      <c r="B1358" s="104" t="str">
        <f t="shared" si="21"/>
        <v>P049110105106</v>
      </c>
      <c r="C1358" s="101" t="s">
        <v>7032</v>
      </c>
      <c r="D1358" s="101" t="s">
        <v>6794</v>
      </c>
      <c r="E1358" s="103">
        <v>32.69</v>
      </c>
      <c r="F1358" s="101" t="s">
        <v>4128</v>
      </c>
      <c r="G1358" s="101" t="s">
        <v>4129</v>
      </c>
      <c r="H1358" s="101" t="s">
        <v>6771</v>
      </c>
      <c r="I1358" s="101" t="s">
        <v>6772</v>
      </c>
      <c r="J1358" s="128"/>
      <c r="K1358" s="101" t="s">
        <v>6332</v>
      </c>
      <c r="L1358" s="102">
        <v>43466</v>
      </c>
      <c r="M1358" s="102">
        <v>43830</v>
      </c>
      <c r="N1358" s="101" t="s">
        <v>6333</v>
      </c>
      <c r="O1358" s="101" t="s">
        <v>6583</v>
      </c>
    </row>
    <row r="1359" spans="1:15" s="97" customFormat="1" x14ac:dyDescent="0.25">
      <c r="A1359" s="97" t="s">
        <v>344</v>
      </c>
      <c r="B1359" s="104" t="str">
        <f t="shared" si="21"/>
        <v>P049110106798</v>
      </c>
      <c r="C1359" s="101" t="s">
        <v>7032</v>
      </c>
      <c r="D1359" s="101" t="s">
        <v>6794</v>
      </c>
      <c r="E1359" s="103">
        <v>87.17</v>
      </c>
      <c r="F1359" s="101" t="s">
        <v>6791</v>
      </c>
      <c r="G1359" s="101" t="s">
        <v>6792</v>
      </c>
      <c r="H1359" s="101" t="s">
        <v>6793</v>
      </c>
      <c r="I1359" s="101" t="s">
        <v>6794</v>
      </c>
      <c r="J1359" s="128"/>
      <c r="K1359" s="101" t="s">
        <v>6332</v>
      </c>
      <c r="L1359" s="102">
        <v>42736</v>
      </c>
      <c r="M1359" s="102">
        <v>43830</v>
      </c>
      <c r="N1359" s="101" t="s">
        <v>6333</v>
      </c>
      <c r="O1359" s="101" t="s">
        <v>6583</v>
      </c>
    </row>
    <row r="1360" spans="1:15" s="97" customFormat="1" x14ac:dyDescent="0.25">
      <c r="A1360" s="97" t="s">
        <v>344</v>
      </c>
      <c r="B1360" s="104" t="str">
        <f t="shared" si="21"/>
        <v>P049111101409</v>
      </c>
      <c r="C1360" s="101" t="s">
        <v>7033</v>
      </c>
      <c r="D1360" s="101" t="s">
        <v>7034</v>
      </c>
      <c r="E1360" s="103">
        <v>35.49</v>
      </c>
      <c r="F1360" s="101" t="s">
        <v>1318</v>
      </c>
      <c r="G1360" s="101" t="s">
        <v>1319</v>
      </c>
      <c r="H1360" s="101" t="s">
        <v>6771</v>
      </c>
      <c r="I1360" s="101" t="s">
        <v>6772</v>
      </c>
      <c r="J1360" s="128"/>
      <c r="K1360" s="101" t="s">
        <v>6332</v>
      </c>
      <c r="L1360" s="102">
        <v>42736</v>
      </c>
      <c r="M1360" s="102">
        <v>45291</v>
      </c>
      <c r="N1360" s="101" t="s">
        <v>6333</v>
      </c>
      <c r="O1360" s="101" t="s">
        <v>6445</v>
      </c>
    </row>
    <row r="1361" spans="1:15" s="97" customFormat="1" x14ac:dyDescent="0.25">
      <c r="A1361" s="97" t="s">
        <v>344</v>
      </c>
      <c r="B1361" s="104" t="str">
        <f t="shared" si="21"/>
        <v>P049111101454</v>
      </c>
      <c r="C1361" s="101" t="s">
        <v>7033</v>
      </c>
      <c r="D1361" s="101" t="s">
        <v>7034</v>
      </c>
      <c r="E1361" s="103">
        <v>50.14</v>
      </c>
      <c r="F1361" s="101" t="s">
        <v>1352</v>
      </c>
      <c r="G1361" s="101" t="s">
        <v>1353</v>
      </c>
      <c r="H1361" s="101" t="s">
        <v>6771</v>
      </c>
      <c r="I1361" s="101" t="s">
        <v>6772</v>
      </c>
      <c r="J1361" s="128"/>
      <c r="K1361" s="101" t="s">
        <v>6332</v>
      </c>
      <c r="L1361" s="102">
        <v>42736</v>
      </c>
      <c r="M1361" s="102">
        <v>45291</v>
      </c>
      <c r="N1361" s="101" t="s">
        <v>6333</v>
      </c>
      <c r="O1361" s="101" t="s">
        <v>6445</v>
      </c>
    </row>
    <row r="1362" spans="1:15" s="97" customFormat="1" x14ac:dyDescent="0.25">
      <c r="A1362" s="97" t="s">
        <v>344</v>
      </c>
      <c r="B1362" s="104" t="str">
        <f t="shared" si="21"/>
        <v>P049111102057</v>
      </c>
      <c r="C1362" s="101" t="s">
        <v>7033</v>
      </c>
      <c r="D1362" s="101" t="s">
        <v>7034</v>
      </c>
      <c r="E1362" s="103">
        <v>33.090000000000003</v>
      </c>
      <c r="F1362" s="101" t="s">
        <v>1848</v>
      </c>
      <c r="G1362" s="101" t="s">
        <v>1849</v>
      </c>
      <c r="H1362" s="101" t="s">
        <v>6771</v>
      </c>
      <c r="I1362" s="101" t="s">
        <v>6772</v>
      </c>
      <c r="J1362" s="128"/>
      <c r="K1362" s="101" t="s">
        <v>6332</v>
      </c>
      <c r="L1362" s="102">
        <v>42736</v>
      </c>
      <c r="M1362" s="102">
        <v>43646</v>
      </c>
      <c r="N1362" s="101" t="s">
        <v>6333</v>
      </c>
      <c r="O1362" s="101" t="s">
        <v>6445</v>
      </c>
    </row>
    <row r="1363" spans="1:15" s="97" customFormat="1" x14ac:dyDescent="0.25">
      <c r="A1363" s="97" t="s">
        <v>344</v>
      </c>
      <c r="B1363" s="104" t="str">
        <f t="shared" si="21"/>
        <v>P049111102573</v>
      </c>
      <c r="C1363" s="101" t="s">
        <v>7033</v>
      </c>
      <c r="D1363" s="101" t="s">
        <v>7034</v>
      </c>
      <c r="E1363" s="103">
        <v>62.6</v>
      </c>
      <c r="F1363" s="101" t="s">
        <v>2216</v>
      </c>
      <c r="G1363" s="101" t="s">
        <v>2217</v>
      </c>
      <c r="H1363" s="101" t="s">
        <v>6363</v>
      </c>
      <c r="I1363" s="101" t="s">
        <v>6364</v>
      </c>
      <c r="J1363" s="128">
        <v>498710</v>
      </c>
      <c r="K1363" s="101" t="s">
        <v>6333</v>
      </c>
      <c r="L1363" s="102">
        <v>42736</v>
      </c>
      <c r="M1363" s="102">
        <v>44073</v>
      </c>
      <c r="N1363" s="101" t="s">
        <v>6332</v>
      </c>
      <c r="O1363" s="101" t="s">
        <v>6445</v>
      </c>
    </row>
    <row r="1364" spans="1:15" s="97" customFormat="1" x14ac:dyDescent="0.25">
      <c r="A1364" s="97" t="s">
        <v>344</v>
      </c>
      <c r="B1364" s="104" t="str">
        <f t="shared" si="21"/>
        <v>P049111102980</v>
      </c>
      <c r="C1364" s="101" t="s">
        <v>7033</v>
      </c>
      <c r="D1364" s="101" t="s">
        <v>7034</v>
      </c>
      <c r="E1364" s="103">
        <v>54.57</v>
      </c>
      <c r="F1364" s="101" t="s">
        <v>2532</v>
      </c>
      <c r="G1364" s="101" t="s">
        <v>2533</v>
      </c>
      <c r="H1364" s="101" t="s">
        <v>6372</v>
      </c>
      <c r="I1364" s="101" t="s">
        <v>6373</v>
      </c>
      <c r="J1364" s="128">
        <v>492100</v>
      </c>
      <c r="K1364" s="101" t="s">
        <v>6333</v>
      </c>
      <c r="L1364" s="102">
        <v>43466</v>
      </c>
      <c r="M1364" s="102">
        <v>45291</v>
      </c>
      <c r="N1364" s="101" t="s">
        <v>6332</v>
      </c>
      <c r="O1364" s="101" t="s">
        <v>6445</v>
      </c>
    </row>
    <row r="1365" spans="1:15" s="97" customFormat="1" x14ac:dyDescent="0.25">
      <c r="A1365" s="97" t="s">
        <v>344</v>
      </c>
      <c r="B1365" s="104" t="str">
        <f t="shared" si="21"/>
        <v>P049111103411</v>
      </c>
      <c r="C1365" s="101" t="s">
        <v>7033</v>
      </c>
      <c r="D1365" s="101" t="s">
        <v>7034</v>
      </c>
      <c r="E1365" s="103">
        <v>59.77</v>
      </c>
      <c r="F1365" s="101" t="s">
        <v>7035</v>
      </c>
      <c r="G1365" s="101" t="s">
        <v>7036</v>
      </c>
      <c r="H1365" s="101" t="s">
        <v>6553</v>
      </c>
      <c r="I1365" s="101" t="s">
        <v>6554</v>
      </c>
      <c r="J1365" s="128">
        <v>498710</v>
      </c>
      <c r="K1365" s="101" t="s">
        <v>6333</v>
      </c>
      <c r="L1365" s="102">
        <v>43344</v>
      </c>
      <c r="M1365" s="102">
        <v>43708</v>
      </c>
      <c r="N1365" s="101" t="s">
        <v>6332</v>
      </c>
      <c r="O1365" s="101" t="s">
        <v>6445</v>
      </c>
    </row>
    <row r="1366" spans="1:15" s="97" customFormat="1" x14ac:dyDescent="0.25">
      <c r="A1366" s="97" t="s">
        <v>344</v>
      </c>
      <c r="B1366" s="104" t="str">
        <f t="shared" si="21"/>
        <v>P049111103535</v>
      </c>
      <c r="C1366" s="101" t="s">
        <v>7033</v>
      </c>
      <c r="D1366" s="101" t="s">
        <v>7034</v>
      </c>
      <c r="E1366" s="103">
        <v>49.42</v>
      </c>
      <c r="F1366" s="101" t="s">
        <v>3058</v>
      </c>
      <c r="G1366" s="101" t="s">
        <v>3059</v>
      </c>
      <c r="H1366" s="101" t="s">
        <v>6771</v>
      </c>
      <c r="I1366" s="101" t="s">
        <v>6772</v>
      </c>
      <c r="J1366" s="128"/>
      <c r="K1366" s="101" t="s">
        <v>6332</v>
      </c>
      <c r="L1366" s="102">
        <v>42736</v>
      </c>
      <c r="M1366" s="102">
        <v>45291</v>
      </c>
      <c r="N1366" s="101" t="s">
        <v>6333</v>
      </c>
      <c r="O1366" s="101" t="s">
        <v>6445</v>
      </c>
    </row>
    <row r="1367" spans="1:15" s="97" customFormat="1" x14ac:dyDescent="0.25">
      <c r="A1367" s="97" t="s">
        <v>344</v>
      </c>
      <c r="B1367" s="104" t="str">
        <f t="shared" si="21"/>
        <v>P049111104356</v>
      </c>
      <c r="C1367" s="101" t="s">
        <v>7033</v>
      </c>
      <c r="D1367" s="101" t="s">
        <v>7034</v>
      </c>
      <c r="E1367" s="103">
        <v>58.51</v>
      </c>
      <c r="F1367" s="101" t="s">
        <v>3702</v>
      </c>
      <c r="G1367" s="101" t="s">
        <v>3703</v>
      </c>
      <c r="H1367" s="101" t="s">
        <v>6553</v>
      </c>
      <c r="I1367" s="101" t="s">
        <v>6554</v>
      </c>
      <c r="J1367" s="128">
        <v>498710</v>
      </c>
      <c r="K1367" s="101" t="s">
        <v>6333</v>
      </c>
      <c r="L1367" s="102">
        <v>42736</v>
      </c>
      <c r="M1367" s="102">
        <v>44073</v>
      </c>
      <c r="N1367" s="101" t="s">
        <v>6332</v>
      </c>
      <c r="O1367" s="101" t="s">
        <v>6445</v>
      </c>
    </row>
    <row r="1368" spans="1:15" s="97" customFormat="1" x14ac:dyDescent="0.25">
      <c r="A1368" s="97" t="s">
        <v>344</v>
      </c>
      <c r="B1368" s="104" t="str">
        <f t="shared" si="21"/>
        <v>P049111104457</v>
      </c>
      <c r="C1368" s="101" t="s">
        <v>7033</v>
      </c>
      <c r="D1368" s="101" t="s">
        <v>7034</v>
      </c>
      <c r="E1368" s="103">
        <v>74.239999999999995</v>
      </c>
      <c r="F1368" s="101" t="s">
        <v>3800</v>
      </c>
      <c r="G1368" s="101" t="s">
        <v>3801</v>
      </c>
      <c r="H1368" s="101" t="s">
        <v>6646</v>
      </c>
      <c r="I1368" s="101" t="s">
        <v>6647</v>
      </c>
      <c r="J1368" s="128"/>
      <c r="K1368" s="101" t="s">
        <v>6332</v>
      </c>
      <c r="L1368" s="102">
        <v>42736</v>
      </c>
      <c r="M1368" s="102">
        <v>45291</v>
      </c>
      <c r="N1368" s="101" t="s">
        <v>6333</v>
      </c>
      <c r="O1368" s="101" t="s">
        <v>6445</v>
      </c>
    </row>
    <row r="1369" spans="1:15" s="97" customFormat="1" x14ac:dyDescent="0.25">
      <c r="A1369" s="97" t="s">
        <v>344</v>
      </c>
      <c r="B1369" s="104" t="str">
        <f t="shared" si="21"/>
        <v>P049111104580</v>
      </c>
      <c r="C1369" s="101" t="s">
        <v>7033</v>
      </c>
      <c r="D1369" s="101" t="s">
        <v>7034</v>
      </c>
      <c r="E1369" s="103">
        <v>34.47</v>
      </c>
      <c r="F1369" s="101" t="s">
        <v>3852</v>
      </c>
      <c r="G1369" s="101" t="s">
        <v>3853</v>
      </c>
      <c r="H1369" s="101" t="s">
        <v>6771</v>
      </c>
      <c r="I1369" s="101" t="s">
        <v>6772</v>
      </c>
      <c r="J1369" s="128"/>
      <c r="K1369" s="101" t="s">
        <v>6332</v>
      </c>
      <c r="L1369" s="102">
        <v>42736</v>
      </c>
      <c r="M1369" s="102">
        <v>45291</v>
      </c>
      <c r="N1369" s="101" t="s">
        <v>6333</v>
      </c>
      <c r="O1369" s="101" t="s">
        <v>6445</v>
      </c>
    </row>
    <row r="1370" spans="1:15" s="97" customFormat="1" x14ac:dyDescent="0.25">
      <c r="A1370" s="97" t="s">
        <v>344</v>
      </c>
      <c r="B1370" s="104" t="str">
        <f t="shared" si="21"/>
        <v>P049111105106</v>
      </c>
      <c r="C1370" s="101" t="s">
        <v>7033</v>
      </c>
      <c r="D1370" s="101" t="s">
        <v>7034</v>
      </c>
      <c r="E1370" s="103">
        <v>32.69</v>
      </c>
      <c r="F1370" s="101" t="s">
        <v>4128</v>
      </c>
      <c r="G1370" s="101" t="s">
        <v>4129</v>
      </c>
      <c r="H1370" s="101" t="s">
        <v>6771</v>
      </c>
      <c r="I1370" s="101" t="s">
        <v>6772</v>
      </c>
      <c r="J1370" s="128"/>
      <c r="K1370" s="101" t="s">
        <v>6332</v>
      </c>
      <c r="L1370" s="102">
        <v>43466</v>
      </c>
      <c r="M1370" s="102">
        <v>45291</v>
      </c>
      <c r="N1370" s="101" t="s">
        <v>6333</v>
      </c>
      <c r="O1370" s="101" t="s">
        <v>6445</v>
      </c>
    </row>
    <row r="1371" spans="1:15" s="97" customFormat="1" x14ac:dyDescent="0.25">
      <c r="A1371" s="97" t="s">
        <v>344</v>
      </c>
      <c r="B1371" s="104" t="str">
        <f t="shared" si="21"/>
        <v>P049111105772</v>
      </c>
      <c r="C1371" s="101" t="s">
        <v>7033</v>
      </c>
      <c r="D1371" s="101" t="s">
        <v>7034</v>
      </c>
      <c r="E1371" s="103">
        <v>46.99</v>
      </c>
      <c r="F1371" s="101" t="s">
        <v>4414</v>
      </c>
      <c r="G1371" s="101" t="s">
        <v>4415</v>
      </c>
      <c r="H1371" s="101" t="s">
        <v>6553</v>
      </c>
      <c r="I1371" s="101" t="s">
        <v>6554</v>
      </c>
      <c r="J1371" s="128">
        <v>498710</v>
      </c>
      <c r="K1371" s="101" t="s">
        <v>6333</v>
      </c>
      <c r="L1371" s="102">
        <v>42736</v>
      </c>
      <c r="M1371" s="102">
        <v>44073</v>
      </c>
      <c r="N1371" s="101" t="s">
        <v>6332</v>
      </c>
      <c r="O1371" s="101" t="s">
        <v>6445</v>
      </c>
    </row>
    <row r="1372" spans="1:15" s="97" customFormat="1" x14ac:dyDescent="0.25">
      <c r="A1372" s="97" t="s">
        <v>344</v>
      </c>
      <c r="B1372" s="104" t="str">
        <f t="shared" si="21"/>
        <v>P049111105863</v>
      </c>
      <c r="C1372" s="101" t="s">
        <v>7033</v>
      </c>
      <c r="D1372" s="101" t="s">
        <v>7034</v>
      </c>
      <c r="E1372" s="103">
        <v>53.27</v>
      </c>
      <c r="F1372" s="101" t="s">
        <v>4474</v>
      </c>
      <c r="G1372" s="101" t="s">
        <v>4475</v>
      </c>
      <c r="H1372" s="101" t="s">
        <v>7003</v>
      </c>
      <c r="I1372" s="101" t="s">
        <v>7004</v>
      </c>
      <c r="J1372" s="128">
        <v>498710</v>
      </c>
      <c r="K1372" s="101" t="s">
        <v>6333</v>
      </c>
      <c r="L1372" s="102">
        <v>42736</v>
      </c>
      <c r="M1372" s="102">
        <v>44073</v>
      </c>
      <c r="N1372" s="101" t="s">
        <v>6332</v>
      </c>
      <c r="O1372" s="101" t="s">
        <v>6445</v>
      </c>
    </row>
    <row r="1373" spans="1:15" s="97" customFormat="1" x14ac:dyDescent="0.25">
      <c r="A1373" s="97" t="s">
        <v>344</v>
      </c>
      <c r="B1373" s="104" t="str">
        <f t="shared" si="21"/>
        <v>P049111106507</v>
      </c>
      <c r="C1373" s="101" t="s">
        <v>7033</v>
      </c>
      <c r="D1373" s="101" t="s">
        <v>7034</v>
      </c>
      <c r="E1373" s="103">
        <v>87.47</v>
      </c>
      <c r="F1373" s="101" t="s">
        <v>4844</v>
      </c>
      <c r="G1373" s="101" t="s">
        <v>4845</v>
      </c>
      <c r="H1373" s="101" t="s">
        <v>7005</v>
      </c>
      <c r="I1373" s="101" t="s">
        <v>7006</v>
      </c>
      <c r="J1373" s="128"/>
      <c r="K1373" s="101" t="s">
        <v>6332</v>
      </c>
      <c r="L1373" s="102">
        <v>42736</v>
      </c>
      <c r="M1373" s="102">
        <v>45291</v>
      </c>
      <c r="N1373" s="101" t="s">
        <v>6333</v>
      </c>
      <c r="O1373" s="101" t="s">
        <v>6445</v>
      </c>
    </row>
    <row r="1374" spans="1:15" s="97" customFormat="1" x14ac:dyDescent="0.25">
      <c r="A1374" s="97" t="s">
        <v>344</v>
      </c>
      <c r="B1374" s="104" t="str">
        <f t="shared" si="21"/>
        <v>P049111400003366</v>
      </c>
      <c r="C1374" s="101" t="s">
        <v>7033</v>
      </c>
      <c r="D1374" s="101" t="s">
        <v>7034</v>
      </c>
      <c r="E1374" s="103">
        <v>0.01</v>
      </c>
      <c r="F1374" s="101" t="s">
        <v>6079</v>
      </c>
      <c r="G1374" s="101" t="s">
        <v>6080</v>
      </c>
      <c r="H1374" s="101" t="s">
        <v>7009</v>
      </c>
      <c r="I1374" s="101" t="s">
        <v>7010</v>
      </c>
      <c r="J1374" s="128">
        <v>498710</v>
      </c>
      <c r="K1374" s="101" t="s">
        <v>6333</v>
      </c>
      <c r="L1374" s="102">
        <v>42736</v>
      </c>
      <c r="M1374" s="102">
        <v>44073</v>
      </c>
      <c r="N1374" s="101" t="s">
        <v>6333</v>
      </c>
      <c r="O1374" s="101" t="s">
        <v>6445</v>
      </c>
    </row>
    <row r="1375" spans="1:15" s="97" customFormat="1" x14ac:dyDescent="0.25">
      <c r="A1375" s="97" t="s">
        <v>344</v>
      </c>
      <c r="B1375" s="104" t="str">
        <f t="shared" si="21"/>
        <v>P049111400005684</v>
      </c>
      <c r="C1375" s="101" t="s">
        <v>7033</v>
      </c>
      <c r="D1375" s="101" t="s">
        <v>7034</v>
      </c>
      <c r="E1375" s="103">
        <v>62</v>
      </c>
      <c r="F1375" s="101" t="s">
        <v>6083</v>
      </c>
      <c r="G1375" s="101" t="s">
        <v>6084</v>
      </c>
      <c r="H1375" s="101" t="s">
        <v>7009</v>
      </c>
      <c r="I1375" s="101" t="s">
        <v>7010</v>
      </c>
      <c r="J1375" s="128">
        <v>498710</v>
      </c>
      <c r="K1375" s="101" t="s">
        <v>6333</v>
      </c>
      <c r="L1375" s="102">
        <v>42736</v>
      </c>
      <c r="M1375" s="102">
        <v>44073</v>
      </c>
      <c r="N1375" s="101" t="s">
        <v>6333</v>
      </c>
      <c r="O1375" s="101" t="s">
        <v>6445</v>
      </c>
    </row>
    <row r="1376" spans="1:15" s="97" customFormat="1" x14ac:dyDescent="0.25">
      <c r="A1376" s="97" t="s">
        <v>344</v>
      </c>
      <c r="B1376" s="104" t="str">
        <f t="shared" si="21"/>
        <v>P049112101409</v>
      </c>
      <c r="C1376" s="101" t="s">
        <v>7037</v>
      </c>
      <c r="D1376" s="101" t="s">
        <v>7006</v>
      </c>
      <c r="E1376" s="103">
        <v>35.49</v>
      </c>
      <c r="F1376" s="101" t="s">
        <v>1318</v>
      </c>
      <c r="G1376" s="101" t="s">
        <v>1319</v>
      </c>
      <c r="H1376" s="101" t="s">
        <v>6771</v>
      </c>
      <c r="I1376" s="101" t="s">
        <v>6772</v>
      </c>
      <c r="J1376" s="128"/>
      <c r="K1376" s="101" t="s">
        <v>6332</v>
      </c>
      <c r="L1376" s="102">
        <v>42736</v>
      </c>
      <c r="M1376" s="102">
        <v>45291</v>
      </c>
      <c r="N1376" s="101" t="s">
        <v>6333</v>
      </c>
      <c r="O1376" s="101" t="s">
        <v>6445</v>
      </c>
    </row>
    <row r="1377" spans="1:15" s="97" customFormat="1" x14ac:dyDescent="0.25">
      <c r="A1377" s="97" t="s">
        <v>344</v>
      </c>
      <c r="B1377" s="104" t="str">
        <f t="shared" si="21"/>
        <v>P049112102057</v>
      </c>
      <c r="C1377" s="101" t="s">
        <v>7037</v>
      </c>
      <c r="D1377" s="101" t="s">
        <v>7006</v>
      </c>
      <c r="E1377" s="103">
        <v>33.090000000000003</v>
      </c>
      <c r="F1377" s="101" t="s">
        <v>1848</v>
      </c>
      <c r="G1377" s="101" t="s">
        <v>1849</v>
      </c>
      <c r="H1377" s="101" t="s">
        <v>6771</v>
      </c>
      <c r="I1377" s="101" t="s">
        <v>6772</v>
      </c>
      <c r="J1377" s="128"/>
      <c r="K1377" s="101" t="s">
        <v>6332</v>
      </c>
      <c r="L1377" s="102">
        <v>42736</v>
      </c>
      <c r="M1377" s="102">
        <v>43646</v>
      </c>
      <c r="N1377" s="101" t="s">
        <v>6333</v>
      </c>
      <c r="O1377" s="101" t="s">
        <v>6445</v>
      </c>
    </row>
    <row r="1378" spans="1:15" s="97" customFormat="1" x14ac:dyDescent="0.25">
      <c r="A1378" s="97" t="s">
        <v>344</v>
      </c>
      <c r="B1378" s="104" t="str">
        <f t="shared" si="21"/>
        <v>P049112103535</v>
      </c>
      <c r="C1378" s="101" t="s">
        <v>7037</v>
      </c>
      <c r="D1378" s="101" t="s">
        <v>7006</v>
      </c>
      <c r="E1378" s="103">
        <v>49.42</v>
      </c>
      <c r="F1378" s="101" t="s">
        <v>3058</v>
      </c>
      <c r="G1378" s="101" t="s">
        <v>3059</v>
      </c>
      <c r="H1378" s="101" t="s">
        <v>6771</v>
      </c>
      <c r="I1378" s="101" t="s">
        <v>6772</v>
      </c>
      <c r="J1378" s="128"/>
      <c r="K1378" s="101" t="s">
        <v>6332</v>
      </c>
      <c r="L1378" s="102">
        <v>42736</v>
      </c>
      <c r="M1378" s="102">
        <v>45291</v>
      </c>
      <c r="N1378" s="101" t="s">
        <v>6333</v>
      </c>
      <c r="O1378" s="101" t="s">
        <v>6445</v>
      </c>
    </row>
    <row r="1379" spans="1:15" s="97" customFormat="1" x14ac:dyDescent="0.25">
      <c r="A1379" s="97" t="s">
        <v>344</v>
      </c>
      <c r="B1379" s="104" t="str">
        <f t="shared" si="21"/>
        <v>P049112104457</v>
      </c>
      <c r="C1379" s="101" t="s">
        <v>7037</v>
      </c>
      <c r="D1379" s="101" t="s">
        <v>7006</v>
      </c>
      <c r="E1379" s="103">
        <v>74.239999999999995</v>
      </c>
      <c r="F1379" s="101" t="s">
        <v>3800</v>
      </c>
      <c r="G1379" s="101" t="s">
        <v>3801</v>
      </c>
      <c r="H1379" s="101" t="s">
        <v>6646</v>
      </c>
      <c r="I1379" s="101" t="s">
        <v>6647</v>
      </c>
      <c r="J1379" s="128"/>
      <c r="K1379" s="101" t="s">
        <v>6332</v>
      </c>
      <c r="L1379" s="102">
        <v>42736</v>
      </c>
      <c r="M1379" s="102">
        <v>45291</v>
      </c>
      <c r="N1379" s="101" t="s">
        <v>6333</v>
      </c>
      <c r="O1379" s="101" t="s">
        <v>6445</v>
      </c>
    </row>
    <row r="1380" spans="1:15" s="97" customFormat="1" x14ac:dyDescent="0.25">
      <c r="A1380" s="97" t="s">
        <v>344</v>
      </c>
      <c r="B1380" s="104" t="str">
        <f t="shared" si="21"/>
        <v>P049112104580</v>
      </c>
      <c r="C1380" s="101" t="s">
        <v>7037</v>
      </c>
      <c r="D1380" s="101" t="s">
        <v>7006</v>
      </c>
      <c r="E1380" s="103">
        <v>34.47</v>
      </c>
      <c r="F1380" s="101" t="s">
        <v>3852</v>
      </c>
      <c r="G1380" s="101" t="s">
        <v>3853</v>
      </c>
      <c r="H1380" s="101" t="s">
        <v>6771</v>
      </c>
      <c r="I1380" s="101" t="s">
        <v>6772</v>
      </c>
      <c r="J1380" s="128"/>
      <c r="K1380" s="101" t="s">
        <v>6332</v>
      </c>
      <c r="L1380" s="102">
        <v>42736</v>
      </c>
      <c r="M1380" s="102">
        <v>45291</v>
      </c>
      <c r="N1380" s="101" t="s">
        <v>6333</v>
      </c>
      <c r="O1380" s="101" t="s">
        <v>6445</v>
      </c>
    </row>
    <row r="1381" spans="1:15" s="97" customFormat="1" x14ac:dyDescent="0.25">
      <c r="A1381" s="97" t="s">
        <v>344</v>
      </c>
      <c r="B1381" s="104" t="str">
        <f t="shared" si="21"/>
        <v>P049112105106</v>
      </c>
      <c r="C1381" s="101" t="s">
        <v>7037</v>
      </c>
      <c r="D1381" s="101" t="s">
        <v>7006</v>
      </c>
      <c r="E1381" s="103">
        <v>32.69</v>
      </c>
      <c r="F1381" s="101" t="s">
        <v>4128</v>
      </c>
      <c r="G1381" s="101" t="s">
        <v>4129</v>
      </c>
      <c r="H1381" s="101" t="s">
        <v>6771</v>
      </c>
      <c r="I1381" s="101" t="s">
        <v>6772</v>
      </c>
      <c r="J1381" s="128"/>
      <c r="K1381" s="101" t="s">
        <v>6332</v>
      </c>
      <c r="L1381" s="102">
        <v>43466</v>
      </c>
      <c r="M1381" s="102">
        <v>45291</v>
      </c>
      <c r="N1381" s="101" t="s">
        <v>6333</v>
      </c>
      <c r="O1381" s="101" t="s">
        <v>6445</v>
      </c>
    </row>
    <row r="1382" spans="1:15" s="97" customFormat="1" x14ac:dyDescent="0.25">
      <c r="A1382" s="97" t="s">
        <v>344</v>
      </c>
      <c r="B1382" s="104" t="str">
        <f t="shared" si="21"/>
        <v>P049112106507</v>
      </c>
      <c r="C1382" s="101" t="s">
        <v>7037</v>
      </c>
      <c r="D1382" s="101" t="s">
        <v>7006</v>
      </c>
      <c r="E1382" s="103">
        <v>87.47</v>
      </c>
      <c r="F1382" s="101" t="s">
        <v>4844</v>
      </c>
      <c r="G1382" s="101" t="s">
        <v>4845</v>
      </c>
      <c r="H1382" s="101" t="s">
        <v>7005</v>
      </c>
      <c r="I1382" s="101" t="s">
        <v>7006</v>
      </c>
      <c r="J1382" s="128"/>
      <c r="K1382" s="101" t="s">
        <v>6332</v>
      </c>
      <c r="L1382" s="102">
        <v>42736</v>
      </c>
      <c r="M1382" s="102">
        <v>45291</v>
      </c>
      <c r="N1382" s="101" t="s">
        <v>6333</v>
      </c>
      <c r="O1382" s="101" t="s">
        <v>6445</v>
      </c>
    </row>
    <row r="1383" spans="1:15" s="97" customFormat="1" x14ac:dyDescent="0.25">
      <c r="A1383" s="97" t="s">
        <v>344</v>
      </c>
      <c r="B1383" s="104" t="str">
        <f t="shared" si="21"/>
        <v>P049113100083</v>
      </c>
      <c r="C1383" s="101" t="s">
        <v>7038</v>
      </c>
      <c r="D1383" s="101" t="s">
        <v>7039</v>
      </c>
      <c r="E1383" s="103">
        <v>60.43</v>
      </c>
      <c r="F1383" s="101" t="s">
        <v>422</v>
      </c>
      <c r="G1383" s="101" t="s">
        <v>423</v>
      </c>
      <c r="H1383" s="101" t="s">
        <v>6466</v>
      </c>
      <c r="I1383" s="101" t="s">
        <v>6467</v>
      </c>
      <c r="J1383" s="128">
        <v>498410</v>
      </c>
      <c r="K1383" s="101" t="s">
        <v>6333</v>
      </c>
      <c r="L1383" s="102">
        <v>42736</v>
      </c>
      <c r="M1383" s="102">
        <v>44074</v>
      </c>
      <c r="N1383" s="101" t="s">
        <v>6332</v>
      </c>
      <c r="O1383" s="101" t="s">
        <v>6445</v>
      </c>
    </row>
    <row r="1384" spans="1:15" s="97" customFormat="1" x14ac:dyDescent="0.25">
      <c r="A1384" s="97" t="s">
        <v>344</v>
      </c>
      <c r="B1384" s="104" t="str">
        <f t="shared" si="21"/>
        <v>P049113100103</v>
      </c>
      <c r="C1384" s="101" t="s">
        <v>7038</v>
      </c>
      <c r="D1384" s="101" t="s">
        <v>7039</v>
      </c>
      <c r="E1384" s="103">
        <v>60.58</v>
      </c>
      <c r="F1384" s="101" t="s">
        <v>436</v>
      </c>
      <c r="G1384" s="101" t="s">
        <v>437</v>
      </c>
      <c r="H1384" s="101" t="s">
        <v>6767</v>
      </c>
      <c r="I1384" s="101" t="s">
        <v>6768</v>
      </c>
      <c r="J1384" s="128">
        <v>498410</v>
      </c>
      <c r="K1384" s="101" t="s">
        <v>6333</v>
      </c>
      <c r="L1384" s="102">
        <v>42736</v>
      </c>
      <c r="M1384" s="102">
        <v>44074</v>
      </c>
      <c r="N1384" s="101" t="s">
        <v>6332</v>
      </c>
      <c r="O1384" s="101" t="s">
        <v>6445</v>
      </c>
    </row>
    <row r="1385" spans="1:15" s="97" customFormat="1" x14ac:dyDescent="0.25">
      <c r="A1385" s="97" t="s">
        <v>344</v>
      </c>
      <c r="B1385" s="104" t="str">
        <f t="shared" si="21"/>
        <v>P049113100143</v>
      </c>
      <c r="C1385" s="101" t="s">
        <v>7038</v>
      </c>
      <c r="D1385" s="101" t="s">
        <v>7039</v>
      </c>
      <c r="E1385" s="103">
        <v>60.39</v>
      </c>
      <c r="F1385" s="101" t="s">
        <v>460</v>
      </c>
      <c r="G1385" s="101" t="s">
        <v>461</v>
      </c>
      <c r="H1385" s="101" t="s">
        <v>6477</v>
      </c>
      <c r="I1385" s="101" t="s">
        <v>6478</v>
      </c>
      <c r="J1385" s="128">
        <v>498410</v>
      </c>
      <c r="K1385" s="101" t="s">
        <v>6333</v>
      </c>
      <c r="L1385" s="102">
        <v>43696</v>
      </c>
      <c r="M1385" s="102">
        <v>44073</v>
      </c>
      <c r="N1385" s="101" t="s">
        <v>6332</v>
      </c>
      <c r="O1385" s="101" t="s">
        <v>6445</v>
      </c>
    </row>
    <row r="1386" spans="1:15" s="97" customFormat="1" x14ac:dyDescent="0.25">
      <c r="A1386" s="97" t="s">
        <v>344</v>
      </c>
      <c r="B1386" s="104" t="str">
        <f t="shared" si="21"/>
        <v>P049113100186</v>
      </c>
      <c r="C1386" s="101" t="s">
        <v>7038</v>
      </c>
      <c r="D1386" s="101" t="s">
        <v>7039</v>
      </c>
      <c r="E1386" s="103">
        <v>57.57</v>
      </c>
      <c r="F1386" s="101" t="s">
        <v>486</v>
      </c>
      <c r="G1386" s="101" t="s">
        <v>487</v>
      </c>
      <c r="H1386" s="101" t="s">
        <v>7001</v>
      </c>
      <c r="I1386" s="101" t="s">
        <v>7002</v>
      </c>
      <c r="J1386" s="128">
        <v>498410</v>
      </c>
      <c r="K1386" s="101" t="s">
        <v>6333</v>
      </c>
      <c r="L1386" s="102">
        <v>42736</v>
      </c>
      <c r="M1386" s="102">
        <v>44073</v>
      </c>
      <c r="N1386" s="101" t="s">
        <v>6332</v>
      </c>
      <c r="O1386" s="101" t="s">
        <v>6445</v>
      </c>
    </row>
    <row r="1387" spans="1:15" s="97" customFormat="1" x14ac:dyDescent="0.25">
      <c r="A1387" s="97" t="s">
        <v>344</v>
      </c>
      <c r="B1387" s="104" t="str">
        <f t="shared" si="21"/>
        <v>P049113100528</v>
      </c>
      <c r="C1387" s="101" t="s">
        <v>7038</v>
      </c>
      <c r="D1387" s="101" t="s">
        <v>7039</v>
      </c>
      <c r="E1387" s="103">
        <v>54.41</v>
      </c>
      <c r="F1387" s="101" t="s">
        <v>710</v>
      </c>
      <c r="G1387" s="101" t="s">
        <v>711</v>
      </c>
      <c r="H1387" s="101" t="s">
        <v>6775</v>
      </c>
      <c r="I1387" s="101" t="s">
        <v>6776</v>
      </c>
      <c r="J1387" s="128">
        <v>498410</v>
      </c>
      <c r="K1387" s="101" t="s">
        <v>6333</v>
      </c>
      <c r="L1387" s="102">
        <v>43696</v>
      </c>
      <c r="M1387" s="102">
        <v>44073</v>
      </c>
      <c r="N1387" s="101" t="s">
        <v>6332</v>
      </c>
      <c r="O1387" s="101" t="s">
        <v>6445</v>
      </c>
    </row>
    <row r="1388" spans="1:15" s="97" customFormat="1" x14ac:dyDescent="0.25">
      <c r="A1388" s="97" t="s">
        <v>344</v>
      </c>
      <c r="B1388" s="104" t="str">
        <f t="shared" si="21"/>
        <v>P049113101361</v>
      </c>
      <c r="C1388" s="101" t="s">
        <v>7038</v>
      </c>
      <c r="D1388" s="101" t="s">
        <v>7039</v>
      </c>
      <c r="E1388" s="103">
        <v>53.93</v>
      </c>
      <c r="F1388" s="101" t="s">
        <v>1284</v>
      </c>
      <c r="G1388" s="101" t="s">
        <v>1285</v>
      </c>
      <c r="H1388" s="101" t="s">
        <v>7003</v>
      </c>
      <c r="I1388" s="101" t="s">
        <v>7004</v>
      </c>
      <c r="J1388" s="128">
        <v>498410</v>
      </c>
      <c r="K1388" s="101" t="s">
        <v>6333</v>
      </c>
      <c r="L1388" s="102">
        <v>42736</v>
      </c>
      <c r="M1388" s="102">
        <v>44074</v>
      </c>
      <c r="N1388" s="101" t="s">
        <v>6332</v>
      </c>
      <c r="O1388" s="101" t="s">
        <v>6445</v>
      </c>
    </row>
    <row r="1389" spans="1:15" s="97" customFormat="1" x14ac:dyDescent="0.25">
      <c r="A1389" s="97" t="s">
        <v>344</v>
      </c>
      <c r="B1389" s="104" t="str">
        <f t="shared" si="21"/>
        <v>P049113101409</v>
      </c>
      <c r="C1389" s="101" t="s">
        <v>7038</v>
      </c>
      <c r="D1389" s="101" t="s">
        <v>7039</v>
      </c>
      <c r="E1389" s="103">
        <v>35.49</v>
      </c>
      <c r="F1389" s="101" t="s">
        <v>1318</v>
      </c>
      <c r="G1389" s="101" t="s">
        <v>1319</v>
      </c>
      <c r="H1389" s="101" t="s">
        <v>6771</v>
      </c>
      <c r="I1389" s="101" t="s">
        <v>6772</v>
      </c>
      <c r="J1389" s="128"/>
      <c r="K1389" s="101" t="s">
        <v>6332</v>
      </c>
      <c r="L1389" s="102">
        <v>42736</v>
      </c>
      <c r="M1389" s="102">
        <v>44408</v>
      </c>
      <c r="N1389" s="101" t="s">
        <v>6333</v>
      </c>
      <c r="O1389" s="101" t="s">
        <v>6445</v>
      </c>
    </row>
    <row r="1390" spans="1:15" s="97" customFormat="1" x14ac:dyDescent="0.25">
      <c r="A1390" s="97" t="s">
        <v>344</v>
      </c>
      <c r="B1390" s="104" t="str">
        <f t="shared" si="21"/>
        <v>P049113101454</v>
      </c>
      <c r="C1390" s="101" t="s">
        <v>7038</v>
      </c>
      <c r="D1390" s="101" t="s">
        <v>7039</v>
      </c>
      <c r="E1390" s="103">
        <v>50.14</v>
      </c>
      <c r="F1390" s="101" t="s">
        <v>1352</v>
      </c>
      <c r="G1390" s="101" t="s">
        <v>1353</v>
      </c>
      <c r="H1390" s="101" t="s">
        <v>6771</v>
      </c>
      <c r="I1390" s="101" t="s">
        <v>6772</v>
      </c>
      <c r="J1390" s="128"/>
      <c r="K1390" s="101" t="s">
        <v>6332</v>
      </c>
      <c r="L1390" s="102">
        <v>43619</v>
      </c>
      <c r="M1390" s="102">
        <v>44408</v>
      </c>
      <c r="N1390" s="101" t="s">
        <v>6333</v>
      </c>
      <c r="O1390" s="101" t="s">
        <v>6445</v>
      </c>
    </row>
    <row r="1391" spans="1:15" s="97" customFormat="1" x14ac:dyDescent="0.25">
      <c r="A1391" s="97" t="s">
        <v>344</v>
      </c>
      <c r="B1391" s="104" t="str">
        <f t="shared" si="21"/>
        <v>P049113101506</v>
      </c>
      <c r="C1391" s="101" t="s">
        <v>7038</v>
      </c>
      <c r="D1391" s="101" t="s">
        <v>7039</v>
      </c>
      <c r="E1391" s="103">
        <v>56.89</v>
      </c>
      <c r="F1391" s="101" t="s">
        <v>1392</v>
      </c>
      <c r="G1391" s="101" t="s">
        <v>1393</v>
      </c>
      <c r="H1391" s="101" t="s">
        <v>7025</v>
      </c>
      <c r="I1391" s="101" t="s">
        <v>7026</v>
      </c>
      <c r="J1391" s="128">
        <v>498410</v>
      </c>
      <c r="K1391" s="101" t="s">
        <v>6333</v>
      </c>
      <c r="L1391" s="102">
        <v>42736</v>
      </c>
      <c r="M1391" s="102">
        <v>44074</v>
      </c>
      <c r="N1391" s="101" t="s">
        <v>6332</v>
      </c>
      <c r="O1391" s="101" t="s">
        <v>6445</v>
      </c>
    </row>
    <row r="1392" spans="1:15" s="97" customFormat="1" x14ac:dyDescent="0.25">
      <c r="A1392" s="97" t="s">
        <v>344</v>
      </c>
      <c r="B1392" s="104" t="str">
        <f t="shared" si="21"/>
        <v>P049113102057</v>
      </c>
      <c r="C1392" s="101" t="s">
        <v>7038</v>
      </c>
      <c r="D1392" s="101" t="s">
        <v>7039</v>
      </c>
      <c r="E1392" s="103">
        <v>33.090000000000003</v>
      </c>
      <c r="F1392" s="101" t="s">
        <v>1848</v>
      </c>
      <c r="G1392" s="101" t="s">
        <v>1849</v>
      </c>
      <c r="H1392" s="101" t="s">
        <v>6771</v>
      </c>
      <c r="I1392" s="101" t="s">
        <v>6772</v>
      </c>
      <c r="J1392" s="128"/>
      <c r="K1392" s="101" t="s">
        <v>6332</v>
      </c>
      <c r="L1392" s="102">
        <v>42736</v>
      </c>
      <c r="M1392" s="102">
        <v>43646</v>
      </c>
      <c r="N1392" s="101" t="s">
        <v>6333</v>
      </c>
      <c r="O1392" s="101" t="s">
        <v>6445</v>
      </c>
    </row>
    <row r="1393" spans="1:15" s="97" customFormat="1" x14ac:dyDescent="0.25">
      <c r="A1393" s="97" t="s">
        <v>344</v>
      </c>
      <c r="B1393" s="104" t="str">
        <f t="shared" si="21"/>
        <v>P049113103535</v>
      </c>
      <c r="C1393" s="101" t="s">
        <v>7038</v>
      </c>
      <c r="D1393" s="101" t="s">
        <v>7039</v>
      </c>
      <c r="E1393" s="103">
        <v>49.42</v>
      </c>
      <c r="F1393" s="101" t="s">
        <v>3058</v>
      </c>
      <c r="G1393" s="101" t="s">
        <v>3059</v>
      </c>
      <c r="H1393" s="101" t="s">
        <v>6771</v>
      </c>
      <c r="I1393" s="101" t="s">
        <v>6772</v>
      </c>
      <c r="J1393" s="128"/>
      <c r="K1393" s="101" t="s">
        <v>6332</v>
      </c>
      <c r="L1393" s="102">
        <v>42736</v>
      </c>
      <c r="M1393" s="102">
        <v>44408</v>
      </c>
      <c r="N1393" s="101" t="s">
        <v>6333</v>
      </c>
      <c r="O1393" s="101" t="s">
        <v>6445</v>
      </c>
    </row>
    <row r="1394" spans="1:15" s="97" customFormat="1" x14ac:dyDescent="0.25">
      <c r="A1394" s="97" t="s">
        <v>344</v>
      </c>
      <c r="B1394" s="104" t="str">
        <f t="shared" si="21"/>
        <v>P049113104184</v>
      </c>
      <c r="C1394" s="101" t="s">
        <v>7038</v>
      </c>
      <c r="D1394" s="101" t="s">
        <v>7039</v>
      </c>
      <c r="E1394" s="103">
        <v>60.05</v>
      </c>
      <c r="F1394" s="101" t="s">
        <v>3552</v>
      </c>
      <c r="G1394" s="101" t="s">
        <v>3553</v>
      </c>
      <c r="H1394" s="101" t="s">
        <v>6519</v>
      </c>
      <c r="I1394" s="101" t="s">
        <v>6520</v>
      </c>
      <c r="J1394" s="128">
        <v>498410</v>
      </c>
      <c r="K1394" s="101" t="s">
        <v>6333</v>
      </c>
      <c r="L1394" s="102">
        <v>42736</v>
      </c>
      <c r="M1394" s="102">
        <v>44408</v>
      </c>
      <c r="N1394" s="101" t="s">
        <v>6332</v>
      </c>
      <c r="O1394" s="101" t="s">
        <v>6445</v>
      </c>
    </row>
    <row r="1395" spans="1:15" s="97" customFormat="1" x14ac:dyDescent="0.25">
      <c r="A1395" s="97" t="s">
        <v>344</v>
      </c>
      <c r="B1395" s="104" t="str">
        <f t="shared" si="21"/>
        <v>P049113104457</v>
      </c>
      <c r="C1395" s="101" t="s">
        <v>7038</v>
      </c>
      <c r="D1395" s="101" t="s">
        <v>7039</v>
      </c>
      <c r="E1395" s="103">
        <v>74.239999999999995</v>
      </c>
      <c r="F1395" s="101" t="s">
        <v>3800</v>
      </c>
      <c r="G1395" s="101" t="s">
        <v>3801</v>
      </c>
      <c r="H1395" s="101" t="s">
        <v>6646</v>
      </c>
      <c r="I1395" s="101" t="s">
        <v>6647</v>
      </c>
      <c r="J1395" s="128"/>
      <c r="K1395" s="101" t="s">
        <v>6332</v>
      </c>
      <c r="L1395" s="102">
        <v>42736</v>
      </c>
      <c r="M1395" s="102">
        <v>44408</v>
      </c>
      <c r="N1395" s="101" t="s">
        <v>6333</v>
      </c>
      <c r="O1395" s="101" t="s">
        <v>6445</v>
      </c>
    </row>
    <row r="1396" spans="1:15" s="97" customFormat="1" x14ac:dyDescent="0.25">
      <c r="A1396" s="97" t="s">
        <v>344</v>
      </c>
      <c r="B1396" s="104" t="str">
        <f t="shared" si="21"/>
        <v>P049113104580</v>
      </c>
      <c r="C1396" s="101" t="s">
        <v>7038</v>
      </c>
      <c r="D1396" s="101" t="s">
        <v>7039</v>
      </c>
      <c r="E1396" s="103">
        <v>34.47</v>
      </c>
      <c r="F1396" s="101" t="s">
        <v>3852</v>
      </c>
      <c r="G1396" s="101" t="s">
        <v>3853</v>
      </c>
      <c r="H1396" s="101" t="s">
        <v>6771</v>
      </c>
      <c r="I1396" s="101" t="s">
        <v>6772</v>
      </c>
      <c r="J1396" s="128"/>
      <c r="K1396" s="101" t="s">
        <v>6332</v>
      </c>
      <c r="L1396" s="102">
        <v>42736</v>
      </c>
      <c r="M1396" s="102">
        <v>44408</v>
      </c>
      <c r="N1396" s="101" t="s">
        <v>6333</v>
      </c>
      <c r="O1396" s="101" t="s">
        <v>6445</v>
      </c>
    </row>
    <row r="1397" spans="1:15" s="97" customFormat="1" x14ac:dyDescent="0.25">
      <c r="A1397" s="97" t="s">
        <v>344</v>
      </c>
      <c r="B1397" s="104" t="str">
        <f t="shared" si="21"/>
        <v>P049113104669</v>
      </c>
      <c r="C1397" s="101" t="s">
        <v>7038</v>
      </c>
      <c r="D1397" s="101" t="s">
        <v>7039</v>
      </c>
      <c r="E1397" s="103">
        <v>76.900000000000006</v>
      </c>
      <c r="F1397" s="101" t="s">
        <v>3898</v>
      </c>
      <c r="G1397" s="101" t="s">
        <v>3899</v>
      </c>
      <c r="H1397" s="101" t="s">
        <v>7040</v>
      </c>
      <c r="I1397" s="101" t="s">
        <v>7041</v>
      </c>
      <c r="J1397" s="128"/>
      <c r="K1397" s="101" t="s">
        <v>6332</v>
      </c>
      <c r="L1397" s="102">
        <v>42736</v>
      </c>
      <c r="M1397" s="102">
        <v>44408</v>
      </c>
      <c r="N1397" s="101" t="s">
        <v>6333</v>
      </c>
      <c r="O1397" s="101" t="s">
        <v>6445</v>
      </c>
    </row>
    <row r="1398" spans="1:15" s="97" customFormat="1" x14ac:dyDescent="0.25">
      <c r="A1398" s="97" t="s">
        <v>344</v>
      </c>
      <c r="B1398" s="104" t="str">
        <f t="shared" si="21"/>
        <v>P049113105106</v>
      </c>
      <c r="C1398" s="101" t="s">
        <v>7038</v>
      </c>
      <c r="D1398" s="101" t="s">
        <v>7039</v>
      </c>
      <c r="E1398" s="103">
        <v>32.69</v>
      </c>
      <c r="F1398" s="101" t="s">
        <v>4128</v>
      </c>
      <c r="G1398" s="101" t="s">
        <v>4129</v>
      </c>
      <c r="H1398" s="101" t="s">
        <v>6771</v>
      </c>
      <c r="I1398" s="101" t="s">
        <v>6772</v>
      </c>
      <c r="J1398" s="128"/>
      <c r="K1398" s="101" t="s">
        <v>6332</v>
      </c>
      <c r="L1398" s="102">
        <v>43466</v>
      </c>
      <c r="M1398" s="102">
        <v>44408</v>
      </c>
      <c r="N1398" s="101" t="s">
        <v>6333</v>
      </c>
      <c r="O1398" s="101" t="s">
        <v>6445</v>
      </c>
    </row>
    <row r="1399" spans="1:15" s="97" customFormat="1" x14ac:dyDescent="0.25">
      <c r="A1399" s="97" t="s">
        <v>344</v>
      </c>
      <c r="B1399" s="104" t="str">
        <f t="shared" si="21"/>
        <v>P049113400001528</v>
      </c>
      <c r="C1399" s="101" t="s">
        <v>7038</v>
      </c>
      <c r="D1399" s="101" t="s">
        <v>7039</v>
      </c>
      <c r="E1399" s="103">
        <v>62</v>
      </c>
      <c r="F1399" s="101" t="s">
        <v>6075</v>
      </c>
      <c r="G1399" s="101" t="s">
        <v>6076</v>
      </c>
      <c r="H1399" s="101" t="s">
        <v>7009</v>
      </c>
      <c r="I1399" s="101" t="s">
        <v>7010</v>
      </c>
      <c r="J1399" s="128">
        <v>498410</v>
      </c>
      <c r="K1399" s="101" t="s">
        <v>6333</v>
      </c>
      <c r="L1399" s="102">
        <v>43493</v>
      </c>
      <c r="M1399" s="102">
        <v>43709</v>
      </c>
      <c r="N1399" s="101" t="s">
        <v>6333</v>
      </c>
      <c r="O1399" s="101" t="s">
        <v>6445</v>
      </c>
    </row>
    <row r="1400" spans="1:15" s="97" customFormat="1" x14ac:dyDescent="0.25">
      <c r="A1400" s="97" t="s">
        <v>344</v>
      </c>
      <c r="B1400" s="104" t="str">
        <f t="shared" si="21"/>
        <v>P049113400007174</v>
      </c>
      <c r="C1400" s="101" t="s">
        <v>7038</v>
      </c>
      <c r="D1400" s="101" t="s">
        <v>7039</v>
      </c>
      <c r="E1400" s="103">
        <v>0.01</v>
      </c>
      <c r="F1400" s="101" t="s">
        <v>6091</v>
      </c>
      <c r="G1400" s="101" t="s">
        <v>6092</v>
      </c>
      <c r="H1400" s="101" t="s">
        <v>7040</v>
      </c>
      <c r="I1400" s="101" t="s">
        <v>7041</v>
      </c>
      <c r="J1400" s="128"/>
      <c r="K1400" s="101" t="s">
        <v>6332</v>
      </c>
      <c r="L1400" s="102">
        <v>42736</v>
      </c>
      <c r="M1400" s="102">
        <v>44408</v>
      </c>
      <c r="N1400" s="101" t="s">
        <v>6333</v>
      </c>
      <c r="O1400" s="101" t="s">
        <v>6445</v>
      </c>
    </row>
    <row r="1401" spans="1:15" s="97" customFormat="1" x14ac:dyDescent="0.25">
      <c r="A1401" s="97" t="s">
        <v>344</v>
      </c>
      <c r="B1401" s="104" t="str">
        <f t="shared" si="21"/>
        <v>P049114101409</v>
      </c>
      <c r="C1401" s="101" t="s">
        <v>7042</v>
      </c>
      <c r="D1401" s="101" t="s">
        <v>7041</v>
      </c>
      <c r="E1401" s="103">
        <v>35.49</v>
      </c>
      <c r="F1401" s="101" t="s">
        <v>1318</v>
      </c>
      <c r="G1401" s="101" t="s">
        <v>1319</v>
      </c>
      <c r="H1401" s="101" t="s">
        <v>6771</v>
      </c>
      <c r="I1401" s="101" t="s">
        <v>6772</v>
      </c>
      <c r="J1401" s="128"/>
      <c r="K1401" s="101" t="s">
        <v>6332</v>
      </c>
      <c r="L1401" s="102">
        <v>42736</v>
      </c>
      <c r="M1401" s="102">
        <v>44408</v>
      </c>
      <c r="N1401" s="101" t="s">
        <v>6333</v>
      </c>
      <c r="O1401" s="101" t="s">
        <v>6445</v>
      </c>
    </row>
    <row r="1402" spans="1:15" s="97" customFormat="1" x14ac:dyDescent="0.25">
      <c r="A1402" s="97" t="s">
        <v>344</v>
      </c>
      <c r="B1402" s="104" t="str">
        <f t="shared" si="21"/>
        <v>P049114102057</v>
      </c>
      <c r="C1402" s="101" t="s">
        <v>7042</v>
      </c>
      <c r="D1402" s="101" t="s">
        <v>7041</v>
      </c>
      <c r="E1402" s="103">
        <v>33.090000000000003</v>
      </c>
      <c r="F1402" s="101" t="s">
        <v>1848</v>
      </c>
      <c r="G1402" s="101" t="s">
        <v>1849</v>
      </c>
      <c r="H1402" s="101" t="s">
        <v>6771</v>
      </c>
      <c r="I1402" s="101" t="s">
        <v>6772</v>
      </c>
      <c r="J1402" s="128"/>
      <c r="K1402" s="101" t="s">
        <v>6332</v>
      </c>
      <c r="L1402" s="102">
        <v>42736</v>
      </c>
      <c r="M1402" s="102">
        <v>43646</v>
      </c>
      <c r="N1402" s="101" t="s">
        <v>6333</v>
      </c>
      <c r="O1402" s="101" t="s">
        <v>6445</v>
      </c>
    </row>
    <row r="1403" spans="1:15" s="97" customFormat="1" x14ac:dyDescent="0.25">
      <c r="A1403" s="97" t="s">
        <v>344</v>
      </c>
      <c r="B1403" s="104" t="str">
        <f t="shared" si="21"/>
        <v>P049114103535</v>
      </c>
      <c r="C1403" s="101" t="s">
        <v>7042</v>
      </c>
      <c r="D1403" s="101" t="s">
        <v>7041</v>
      </c>
      <c r="E1403" s="103">
        <v>49.42</v>
      </c>
      <c r="F1403" s="101" t="s">
        <v>3058</v>
      </c>
      <c r="G1403" s="101" t="s">
        <v>3059</v>
      </c>
      <c r="H1403" s="101" t="s">
        <v>6771</v>
      </c>
      <c r="I1403" s="101" t="s">
        <v>6772</v>
      </c>
      <c r="J1403" s="128"/>
      <c r="K1403" s="101" t="s">
        <v>6332</v>
      </c>
      <c r="L1403" s="102">
        <v>42736</v>
      </c>
      <c r="M1403" s="102">
        <v>44408</v>
      </c>
      <c r="N1403" s="101" t="s">
        <v>6333</v>
      </c>
      <c r="O1403" s="101" t="s">
        <v>6445</v>
      </c>
    </row>
    <row r="1404" spans="1:15" s="97" customFormat="1" x14ac:dyDescent="0.25">
      <c r="A1404" s="97" t="s">
        <v>344</v>
      </c>
      <c r="B1404" s="104" t="str">
        <f t="shared" si="21"/>
        <v>P049114104457</v>
      </c>
      <c r="C1404" s="101" t="s">
        <v>7042</v>
      </c>
      <c r="D1404" s="101" t="s">
        <v>7041</v>
      </c>
      <c r="E1404" s="103">
        <v>74.239999999999995</v>
      </c>
      <c r="F1404" s="101" t="s">
        <v>3800</v>
      </c>
      <c r="G1404" s="101" t="s">
        <v>3801</v>
      </c>
      <c r="H1404" s="101" t="s">
        <v>6646</v>
      </c>
      <c r="I1404" s="101" t="s">
        <v>6647</v>
      </c>
      <c r="J1404" s="128"/>
      <c r="K1404" s="101" t="s">
        <v>6332</v>
      </c>
      <c r="L1404" s="102">
        <v>42736</v>
      </c>
      <c r="M1404" s="102">
        <v>44408</v>
      </c>
      <c r="N1404" s="101" t="s">
        <v>6333</v>
      </c>
      <c r="O1404" s="101" t="s">
        <v>6445</v>
      </c>
    </row>
    <row r="1405" spans="1:15" s="97" customFormat="1" x14ac:dyDescent="0.25">
      <c r="A1405" s="97" t="s">
        <v>344</v>
      </c>
      <c r="B1405" s="104" t="str">
        <f t="shared" si="21"/>
        <v>P049114104580</v>
      </c>
      <c r="C1405" s="101" t="s">
        <v>7042</v>
      </c>
      <c r="D1405" s="101" t="s">
        <v>7041</v>
      </c>
      <c r="E1405" s="103">
        <v>34.47</v>
      </c>
      <c r="F1405" s="101" t="s">
        <v>3852</v>
      </c>
      <c r="G1405" s="101" t="s">
        <v>3853</v>
      </c>
      <c r="H1405" s="101" t="s">
        <v>6771</v>
      </c>
      <c r="I1405" s="101" t="s">
        <v>6772</v>
      </c>
      <c r="J1405" s="128"/>
      <c r="K1405" s="101" t="s">
        <v>6332</v>
      </c>
      <c r="L1405" s="102">
        <v>42736</v>
      </c>
      <c r="M1405" s="102">
        <v>44408</v>
      </c>
      <c r="N1405" s="101" t="s">
        <v>6333</v>
      </c>
      <c r="O1405" s="101" t="s">
        <v>6445</v>
      </c>
    </row>
    <row r="1406" spans="1:15" s="97" customFormat="1" x14ac:dyDescent="0.25">
      <c r="A1406" s="97" t="s">
        <v>344</v>
      </c>
      <c r="B1406" s="104" t="str">
        <f t="shared" si="21"/>
        <v>P049114104669</v>
      </c>
      <c r="C1406" s="101" t="s">
        <v>7042</v>
      </c>
      <c r="D1406" s="101" t="s">
        <v>7041</v>
      </c>
      <c r="E1406" s="103">
        <v>76.900000000000006</v>
      </c>
      <c r="F1406" s="101" t="s">
        <v>3898</v>
      </c>
      <c r="G1406" s="101" t="s">
        <v>3899</v>
      </c>
      <c r="H1406" s="101" t="s">
        <v>7040</v>
      </c>
      <c r="I1406" s="101" t="s">
        <v>7041</v>
      </c>
      <c r="J1406" s="128"/>
      <c r="K1406" s="101" t="s">
        <v>6332</v>
      </c>
      <c r="L1406" s="102">
        <v>42736</v>
      </c>
      <c r="M1406" s="102">
        <v>44408</v>
      </c>
      <c r="N1406" s="101" t="s">
        <v>6333</v>
      </c>
      <c r="O1406" s="101" t="s">
        <v>6445</v>
      </c>
    </row>
    <row r="1407" spans="1:15" s="97" customFormat="1" x14ac:dyDescent="0.25">
      <c r="A1407" s="97" t="s">
        <v>344</v>
      </c>
      <c r="B1407" s="104" t="str">
        <f t="shared" si="21"/>
        <v>P049114105106</v>
      </c>
      <c r="C1407" s="101" t="s">
        <v>7042</v>
      </c>
      <c r="D1407" s="101" t="s">
        <v>7041</v>
      </c>
      <c r="E1407" s="103">
        <v>32.69</v>
      </c>
      <c r="F1407" s="101" t="s">
        <v>4128</v>
      </c>
      <c r="G1407" s="101" t="s">
        <v>4129</v>
      </c>
      <c r="H1407" s="101" t="s">
        <v>6771</v>
      </c>
      <c r="I1407" s="101" t="s">
        <v>6772</v>
      </c>
      <c r="J1407" s="128"/>
      <c r="K1407" s="101" t="s">
        <v>6332</v>
      </c>
      <c r="L1407" s="102">
        <v>43466</v>
      </c>
      <c r="M1407" s="102">
        <v>44408</v>
      </c>
      <c r="N1407" s="101" t="s">
        <v>6333</v>
      </c>
      <c r="O1407" s="101" t="s">
        <v>6445</v>
      </c>
    </row>
    <row r="1408" spans="1:15" s="97" customFormat="1" x14ac:dyDescent="0.25">
      <c r="A1408" s="97" t="s">
        <v>344</v>
      </c>
      <c r="B1408" s="104" t="str">
        <f t="shared" si="21"/>
        <v>P049115100528</v>
      </c>
      <c r="C1408" s="101" t="s">
        <v>7043</v>
      </c>
      <c r="D1408" s="101" t="s">
        <v>6647</v>
      </c>
      <c r="E1408" s="103">
        <v>54.41</v>
      </c>
      <c r="F1408" s="101" t="s">
        <v>710</v>
      </c>
      <c r="G1408" s="101" t="s">
        <v>711</v>
      </c>
      <c r="H1408" s="101" t="s">
        <v>6775</v>
      </c>
      <c r="I1408" s="101" t="s">
        <v>6776</v>
      </c>
      <c r="J1408" s="128">
        <v>493910</v>
      </c>
      <c r="K1408" s="101" t="s">
        <v>6333</v>
      </c>
      <c r="L1408" s="102">
        <v>43647</v>
      </c>
      <c r="M1408" s="102">
        <v>45657</v>
      </c>
      <c r="N1408" s="101" t="s">
        <v>6332</v>
      </c>
      <c r="O1408" s="101" t="s">
        <v>6445</v>
      </c>
    </row>
    <row r="1409" spans="1:15" s="97" customFormat="1" x14ac:dyDescent="0.25">
      <c r="A1409" s="97" t="s">
        <v>344</v>
      </c>
      <c r="B1409" s="104" t="str">
        <f t="shared" si="21"/>
        <v>P049115101409</v>
      </c>
      <c r="C1409" s="101" t="s">
        <v>7043</v>
      </c>
      <c r="D1409" s="101" t="s">
        <v>6647</v>
      </c>
      <c r="E1409" s="103">
        <v>35.49</v>
      </c>
      <c r="F1409" s="101" t="s">
        <v>1318</v>
      </c>
      <c r="G1409" s="101" t="s">
        <v>1319</v>
      </c>
      <c r="H1409" s="101" t="s">
        <v>6771</v>
      </c>
      <c r="I1409" s="101" t="s">
        <v>6772</v>
      </c>
      <c r="J1409" s="128"/>
      <c r="K1409" s="101" t="s">
        <v>6332</v>
      </c>
      <c r="L1409" s="102">
        <v>43647</v>
      </c>
      <c r="M1409" s="102">
        <v>45657</v>
      </c>
      <c r="N1409" s="101" t="s">
        <v>6333</v>
      </c>
      <c r="O1409" s="101" t="s">
        <v>6445</v>
      </c>
    </row>
    <row r="1410" spans="1:15" s="97" customFormat="1" x14ac:dyDescent="0.25">
      <c r="A1410" s="97" t="s">
        <v>344</v>
      </c>
      <c r="B1410" s="104" t="str">
        <f t="shared" si="21"/>
        <v>P049115101739</v>
      </c>
      <c r="C1410" s="101" t="s">
        <v>7043</v>
      </c>
      <c r="D1410" s="101" t="s">
        <v>6647</v>
      </c>
      <c r="E1410" s="103">
        <v>55.74</v>
      </c>
      <c r="F1410" s="101" t="s">
        <v>1614</v>
      </c>
      <c r="G1410" s="101" t="s">
        <v>1615</v>
      </c>
      <c r="H1410" s="101" t="s">
        <v>7001</v>
      </c>
      <c r="I1410" s="101" t="s">
        <v>7002</v>
      </c>
      <c r="J1410" s="128">
        <v>498210</v>
      </c>
      <c r="K1410" s="101" t="s">
        <v>6333</v>
      </c>
      <c r="L1410" s="102">
        <v>43493</v>
      </c>
      <c r="M1410" s="102">
        <v>43709</v>
      </c>
      <c r="N1410" s="101" t="s">
        <v>6332</v>
      </c>
      <c r="O1410" s="101" t="s">
        <v>6445</v>
      </c>
    </row>
    <row r="1411" spans="1:15" s="97" customFormat="1" x14ac:dyDescent="0.25">
      <c r="A1411" s="97" t="s">
        <v>344</v>
      </c>
      <c r="B1411" s="104" t="str">
        <f t="shared" si="21"/>
        <v>P049115102980</v>
      </c>
      <c r="C1411" s="101" t="s">
        <v>7043</v>
      </c>
      <c r="D1411" s="101" t="s">
        <v>6647</v>
      </c>
      <c r="E1411" s="103">
        <v>54.57</v>
      </c>
      <c r="F1411" s="101" t="s">
        <v>2532</v>
      </c>
      <c r="G1411" s="101" t="s">
        <v>2533</v>
      </c>
      <c r="H1411" s="101" t="s">
        <v>6372</v>
      </c>
      <c r="I1411" s="101" t="s">
        <v>6373</v>
      </c>
      <c r="J1411" s="128">
        <v>492100</v>
      </c>
      <c r="K1411" s="101" t="s">
        <v>6333</v>
      </c>
      <c r="L1411" s="102">
        <v>43493</v>
      </c>
      <c r="M1411" s="102">
        <v>43772</v>
      </c>
      <c r="N1411" s="101" t="s">
        <v>6332</v>
      </c>
      <c r="O1411" s="101" t="s">
        <v>6445</v>
      </c>
    </row>
    <row r="1412" spans="1:15" s="97" customFormat="1" x14ac:dyDescent="0.25">
      <c r="A1412" s="97" t="s">
        <v>344</v>
      </c>
      <c r="B1412" s="104" t="str">
        <f t="shared" si="21"/>
        <v>P049115103535</v>
      </c>
      <c r="C1412" s="101" t="s">
        <v>7043</v>
      </c>
      <c r="D1412" s="101" t="s">
        <v>6647</v>
      </c>
      <c r="E1412" s="103">
        <v>49.42</v>
      </c>
      <c r="F1412" s="101" t="s">
        <v>3058</v>
      </c>
      <c r="G1412" s="101" t="s">
        <v>3059</v>
      </c>
      <c r="H1412" s="101" t="s">
        <v>6771</v>
      </c>
      <c r="I1412" s="101" t="s">
        <v>6772</v>
      </c>
      <c r="J1412" s="128"/>
      <c r="K1412" s="101" t="s">
        <v>6332</v>
      </c>
      <c r="L1412" s="102">
        <v>43647</v>
      </c>
      <c r="M1412" s="102">
        <v>45657</v>
      </c>
      <c r="N1412" s="101" t="s">
        <v>6333</v>
      </c>
      <c r="O1412" s="101" t="s">
        <v>6445</v>
      </c>
    </row>
    <row r="1413" spans="1:15" s="97" customFormat="1" x14ac:dyDescent="0.25">
      <c r="A1413" s="97" t="s">
        <v>344</v>
      </c>
      <c r="B1413" s="104" t="str">
        <f t="shared" si="21"/>
        <v>P049115104457</v>
      </c>
      <c r="C1413" s="101" t="s">
        <v>7043</v>
      </c>
      <c r="D1413" s="101" t="s">
        <v>6647</v>
      </c>
      <c r="E1413" s="103">
        <v>74.239999999999995</v>
      </c>
      <c r="F1413" s="101" t="s">
        <v>3800</v>
      </c>
      <c r="G1413" s="101" t="s">
        <v>3801</v>
      </c>
      <c r="H1413" s="101" t="s">
        <v>6646</v>
      </c>
      <c r="I1413" s="101" t="s">
        <v>6647</v>
      </c>
      <c r="J1413" s="128"/>
      <c r="K1413" s="101" t="s">
        <v>6332</v>
      </c>
      <c r="L1413" s="102">
        <v>42736</v>
      </c>
      <c r="M1413" s="102">
        <v>73050</v>
      </c>
      <c r="N1413" s="101" t="s">
        <v>6333</v>
      </c>
      <c r="O1413" s="101" t="s">
        <v>6445</v>
      </c>
    </row>
    <row r="1414" spans="1:15" s="97" customFormat="1" x14ac:dyDescent="0.25">
      <c r="A1414" s="97" t="s">
        <v>344</v>
      </c>
      <c r="B1414" s="104" t="str">
        <f t="shared" ref="B1414:B1477" si="22">CONCATENATE(C1414,F1414)</f>
        <v>P049115104580</v>
      </c>
      <c r="C1414" s="101" t="s">
        <v>7043</v>
      </c>
      <c r="D1414" s="101" t="s">
        <v>6647</v>
      </c>
      <c r="E1414" s="103">
        <v>34.47</v>
      </c>
      <c r="F1414" s="101" t="s">
        <v>3852</v>
      </c>
      <c r="G1414" s="101" t="s">
        <v>3853</v>
      </c>
      <c r="H1414" s="101" t="s">
        <v>6771</v>
      </c>
      <c r="I1414" s="101" t="s">
        <v>6772</v>
      </c>
      <c r="J1414" s="128"/>
      <c r="K1414" s="101" t="s">
        <v>6332</v>
      </c>
      <c r="L1414" s="102">
        <v>43647</v>
      </c>
      <c r="M1414" s="102">
        <v>45657</v>
      </c>
      <c r="N1414" s="101" t="s">
        <v>6333</v>
      </c>
      <c r="O1414" s="101" t="s">
        <v>6445</v>
      </c>
    </row>
    <row r="1415" spans="1:15" s="97" customFormat="1" x14ac:dyDescent="0.25">
      <c r="A1415" s="97" t="s">
        <v>344</v>
      </c>
      <c r="B1415" s="104" t="str">
        <f t="shared" si="22"/>
        <v>P049115104669</v>
      </c>
      <c r="C1415" s="101" t="s">
        <v>7043</v>
      </c>
      <c r="D1415" s="101" t="s">
        <v>6647</v>
      </c>
      <c r="E1415" s="103">
        <v>76.900000000000006</v>
      </c>
      <c r="F1415" s="101" t="s">
        <v>3898</v>
      </c>
      <c r="G1415" s="101" t="s">
        <v>3899</v>
      </c>
      <c r="H1415" s="101" t="s">
        <v>7040</v>
      </c>
      <c r="I1415" s="101" t="s">
        <v>7041</v>
      </c>
      <c r="J1415" s="128"/>
      <c r="K1415" s="101" t="s">
        <v>6332</v>
      </c>
      <c r="L1415" s="102">
        <v>43647</v>
      </c>
      <c r="M1415" s="102">
        <v>45657</v>
      </c>
      <c r="N1415" s="101" t="s">
        <v>6333</v>
      </c>
      <c r="O1415" s="101" t="s">
        <v>6445</v>
      </c>
    </row>
    <row r="1416" spans="1:15" s="97" customFormat="1" x14ac:dyDescent="0.25">
      <c r="A1416" s="97" t="s">
        <v>344</v>
      </c>
      <c r="B1416" s="104" t="str">
        <f t="shared" si="22"/>
        <v>P049115105106</v>
      </c>
      <c r="C1416" s="101" t="s">
        <v>7043</v>
      </c>
      <c r="D1416" s="101" t="s">
        <v>6647</v>
      </c>
      <c r="E1416" s="103">
        <v>32.69</v>
      </c>
      <c r="F1416" s="101" t="s">
        <v>4128</v>
      </c>
      <c r="G1416" s="101" t="s">
        <v>4129</v>
      </c>
      <c r="H1416" s="101" t="s">
        <v>6771</v>
      </c>
      <c r="I1416" s="101" t="s">
        <v>6772</v>
      </c>
      <c r="J1416" s="128"/>
      <c r="K1416" s="101" t="s">
        <v>6332</v>
      </c>
      <c r="L1416" s="102">
        <v>43647</v>
      </c>
      <c r="M1416" s="102">
        <v>45657</v>
      </c>
      <c r="N1416" s="101" t="s">
        <v>6333</v>
      </c>
      <c r="O1416" s="101" t="s">
        <v>6445</v>
      </c>
    </row>
    <row r="1417" spans="1:15" s="97" customFormat="1" x14ac:dyDescent="0.25">
      <c r="A1417" s="97" t="s">
        <v>344</v>
      </c>
      <c r="B1417" s="104" t="str">
        <f t="shared" si="22"/>
        <v>P049115105597</v>
      </c>
      <c r="C1417" s="101" t="s">
        <v>7043</v>
      </c>
      <c r="D1417" s="101" t="s">
        <v>6647</v>
      </c>
      <c r="E1417" s="103">
        <v>52.53</v>
      </c>
      <c r="F1417" s="101" t="s">
        <v>4306</v>
      </c>
      <c r="G1417" s="101" t="s">
        <v>4307</v>
      </c>
      <c r="H1417" s="101" t="s">
        <v>7001</v>
      </c>
      <c r="I1417" s="101" t="s">
        <v>7002</v>
      </c>
      <c r="J1417" s="128">
        <v>498210</v>
      </c>
      <c r="K1417" s="101" t="s">
        <v>6333</v>
      </c>
      <c r="L1417" s="102">
        <v>43584</v>
      </c>
      <c r="M1417" s="102">
        <v>44073</v>
      </c>
      <c r="N1417" s="101" t="s">
        <v>6332</v>
      </c>
      <c r="O1417" s="101" t="s">
        <v>6445</v>
      </c>
    </row>
    <row r="1418" spans="1:15" s="97" customFormat="1" x14ac:dyDescent="0.25">
      <c r="A1418" s="97" t="s">
        <v>344</v>
      </c>
      <c r="B1418" s="104" t="str">
        <f t="shared" si="22"/>
        <v>P049115105772</v>
      </c>
      <c r="C1418" s="101" t="s">
        <v>7043</v>
      </c>
      <c r="D1418" s="101" t="s">
        <v>6647</v>
      </c>
      <c r="E1418" s="103">
        <v>46.99</v>
      </c>
      <c r="F1418" s="101" t="s">
        <v>4414</v>
      </c>
      <c r="G1418" s="101" t="s">
        <v>4415</v>
      </c>
      <c r="H1418" s="101" t="s">
        <v>6553</v>
      </c>
      <c r="I1418" s="101" t="s">
        <v>6554</v>
      </c>
      <c r="J1418" s="128">
        <v>498710</v>
      </c>
      <c r="K1418" s="101" t="s">
        <v>6333</v>
      </c>
      <c r="L1418" s="102">
        <v>43584</v>
      </c>
      <c r="M1418" s="102">
        <v>44073</v>
      </c>
      <c r="N1418" s="101" t="s">
        <v>6332</v>
      </c>
      <c r="O1418" s="101" t="s">
        <v>6445</v>
      </c>
    </row>
    <row r="1419" spans="1:15" s="97" customFormat="1" x14ac:dyDescent="0.25">
      <c r="A1419" s="97" t="s">
        <v>344</v>
      </c>
      <c r="B1419" s="104" t="str">
        <f t="shared" si="22"/>
        <v>P049115105895</v>
      </c>
      <c r="C1419" s="101" t="s">
        <v>7043</v>
      </c>
      <c r="D1419" s="101" t="s">
        <v>6647</v>
      </c>
      <c r="E1419" s="103">
        <v>81.349999999999994</v>
      </c>
      <c r="F1419" s="101" t="s">
        <v>4502</v>
      </c>
      <c r="G1419" s="101" t="s">
        <v>4503</v>
      </c>
      <c r="H1419" s="101" t="s">
        <v>6781</v>
      </c>
      <c r="I1419" s="101" t="s">
        <v>6782</v>
      </c>
      <c r="J1419" s="128"/>
      <c r="K1419" s="101" t="s">
        <v>6332</v>
      </c>
      <c r="L1419" s="102">
        <v>43493</v>
      </c>
      <c r="M1419" s="102">
        <v>73050</v>
      </c>
      <c r="N1419" s="101" t="s">
        <v>6333</v>
      </c>
      <c r="O1419" s="101" t="s">
        <v>6445</v>
      </c>
    </row>
    <row r="1420" spans="1:15" s="97" customFormat="1" x14ac:dyDescent="0.25">
      <c r="A1420" s="97" t="s">
        <v>344</v>
      </c>
      <c r="B1420" s="104" t="str">
        <f t="shared" si="22"/>
        <v>P049115106507</v>
      </c>
      <c r="C1420" s="101" t="s">
        <v>7043</v>
      </c>
      <c r="D1420" s="101" t="s">
        <v>6647</v>
      </c>
      <c r="E1420" s="103">
        <v>87.47</v>
      </c>
      <c r="F1420" s="101" t="s">
        <v>4844</v>
      </c>
      <c r="G1420" s="101" t="s">
        <v>4845</v>
      </c>
      <c r="H1420" s="101" t="s">
        <v>7005</v>
      </c>
      <c r="I1420" s="101" t="s">
        <v>7006</v>
      </c>
      <c r="J1420" s="128"/>
      <c r="K1420" s="101" t="s">
        <v>6332</v>
      </c>
      <c r="L1420" s="102">
        <v>43584</v>
      </c>
      <c r="M1420" s="102">
        <v>73050</v>
      </c>
      <c r="N1420" s="101" t="s">
        <v>6333</v>
      </c>
      <c r="O1420" s="101" t="s">
        <v>6445</v>
      </c>
    </row>
    <row r="1421" spans="1:15" s="97" customFormat="1" x14ac:dyDescent="0.25">
      <c r="A1421" s="97" t="s">
        <v>344</v>
      </c>
      <c r="B1421" s="104" t="str">
        <f t="shared" si="22"/>
        <v>P049115106797</v>
      </c>
      <c r="C1421" s="101" t="s">
        <v>7043</v>
      </c>
      <c r="D1421" s="101" t="s">
        <v>6647</v>
      </c>
      <c r="E1421" s="103">
        <v>65.03</v>
      </c>
      <c r="F1421" s="101" t="s">
        <v>5004</v>
      </c>
      <c r="G1421" s="101" t="s">
        <v>5005</v>
      </c>
      <c r="H1421" s="101" t="s">
        <v>7016</v>
      </c>
      <c r="I1421" s="101" t="s">
        <v>7017</v>
      </c>
      <c r="J1421" s="128"/>
      <c r="K1421" s="101" t="s">
        <v>6332</v>
      </c>
      <c r="L1421" s="102">
        <v>43647</v>
      </c>
      <c r="M1421" s="102">
        <v>45657</v>
      </c>
      <c r="N1421" s="101" t="s">
        <v>6333</v>
      </c>
      <c r="O1421" s="101" t="s">
        <v>6445</v>
      </c>
    </row>
    <row r="1422" spans="1:15" s="97" customFormat="1" x14ac:dyDescent="0.25">
      <c r="A1422" s="97" t="s">
        <v>344</v>
      </c>
      <c r="B1422" s="104" t="str">
        <f t="shared" si="22"/>
        <v>P049116101409</v>
      </c>
      <c r="C1422" s="101" t="s">
        <v>7044</v>
      </c>
      <c r="D1422" s="101" t="s">
        <v>6772</v>
      </c>
      <c r="E1422" s="103">
        <v>35.49</v>
      </c>
      <c r="F1422" s="101" t="s">
        <v>1318</v>
      </c>
      <c r="G1422" s="101" t="s">
        <v>1319</v>
      </c>
      <c r="H1422" s="101" t="s">
        <v>6771</v>
      </c>
      <c r="I1422" s="101" t="s">
        <v>6772</v>
      </c>
      <c r="J1422" s="128"/>
      <c r="K1422" s="101" t="s">
        <v>6332</v>
      </c>
      <c r="L1422" s="102">
        <v>42736</v>
      </c>
      <c r="M1422" s="102">
        <v>73050</v>
      </c>
      <c r="N1422" s="101" t="s">
        <v>6333</v>
      </c>
      <c r="O1422" s="101" t="s">
        <v>6445</v>
      </c>
    </row>
    <row r="1423" spans="1:15" s="97" customFormat="1" x14ac:dyDescent="0.25">
      <c r="A1423" s="97" t="s">
        <v>344</v>
      </c>
      <c r="B1423" s="104" t="str">
        <f t="shared" si="22"/>
        <v>P049116101454</v>
      </c>
      <c r="C1423" s="101" t="s">
        <v>7044</v>
      </c>
      <c r="D1423" s="101" t="s">
        <v>6772</v>
      </c>
      <c r="E1423" s="103">
        <v>50.14</v>
      </c>
      <c r="F1423" s="101" t="s">
        <v>1352</v>
      </c>
      <c r="G1423" s="101" t="s">
        <v>1353</v>
      </c>
      <c r="H1423" s="101" t="s">
        <v>6771</v>
      </c>
      <c r="I1423" s="101" t="s">
        <v>6772</v>
      </c>
      <c r="J1423" s="128"/>
      <c r="K1423" s="101" t="s">
        <v>6332</v>
      </c>
      <c r="L1423" s="102">
        <v>42736</v>
      </c>
      <c r="M1423" s="102">
        <v>73050</v>
      </c>
      <c r="N1423" s="101" t="s">
        <v>6333</v>
      </c>
      <c r="O1423" s="101" t="s">
        <v>6445</v>
      </c>
    </row>
    <row r="1424" spans="1:15" s="97" customFormat="1" x14ac:dyDescent="0.25">
      <c r="A1424" s="97" t="s">
        <v>344</v>
      </c>
      <c r="B1424" s="104" t="str">
        <f t="shared" si="22"/>
        <v>P049116102057</v>
      </c>
      <c r="C1424" s="101" t="s">
        <v>7044</v>
      </c>
      <c r="D1424" s="101" t="s">
        <v>6772</v>
      </c>
      <c r="E1424" s="103">
        <v>33.090000000000003</v>
      </c>
      <c r="F1424" s="101" t="s">
        <v>1848</v>
      </c>
      <c r="G1424" s="101" t="s">
        <v>1849</v>
      </c>
      <c r="H1424" s="101" t="s">
        <v>6771</v>
      </c>
      <c r="I1424" s="101" t="s">
        <v>6772</v>
      </c>
      <c r="J1424" s="128"/>
      <c r="K1424" s="101" t="s">
        <v>6332</v>
      </c>
      <c r="L1424" s="102">
        <v>42736</v>
      </c>
      <c r="M1424" s="102">
        <v>43646</v>
      </c>
      <c r="N1424" s="101" t="s">
        <v>6333</v>
      </c>
      <c r="O1424" s="101" t="s">
        <v>6445</v>
      </c>
    </row>
    <row r="1425" spans="1:15" s="97" customFormat="1" x14ac:dyDescent="0.25">
      <c r="A1425" s="97" t="s">
        <v>344</v>
      </c>
      <c r="B1425" s="104" t="str">
        <f t="shared" si="22"/>
        <v>P049116103535</v>
      </c>
      <c r="C1425" s="101" t="s">
        <v>7044</v>
      </c>
      <c r="D1425" s="101" t="s">
        <v>6772</v>
      </c>
      <c r="E1425" s="103">
        <v>49.42</v>
      </c>
      <c r="F1425" s="101" t="s">
        <v>3058</v>
      </c>
      <c r="G1425" s="101" t="s">
        <v>3059</v>
      </c>
      <c r="H1425" s="101" t="s">
        <v>6771</v>
      </c>
      <c r="I1425" s="101" t="s">
        <v>6772</v>
      </c>
      <c r="J1425" s="128"/>
      <c r="K1425" s="101" t="s">
        <v>6332</v>
      </c>
      <c r="L1425" s="102">
        <v>42736</v>
      </c>
      <c r="M1425" s="102">
        <v>73050</v>
      </c>
      <c r="N1425" s="101" t="s">
        <v>6333</v>
      </c>
      <c r="O1425" s="101" t="s">
        <v>6445</v>
      </c>
    </row>
    <row r="1426" spans="1:15" s="97" customFormat="1" x14ac:dyDescent="0.25">
      <c r="A1426" s="97" t="s">
        <v>344</v>
      </c>
      <c r="B1426" s="104" t="str">
        <f t="shared" si="22"/>
        <v>P049116104457</v>
      </c>
      <c r="C1426" s="101" t="s">
        <v>7044</v>
      </c>
      <c r="D1426" s="101" t="s">
        <v>6772</v>
      </c>
      <c r="E1426" s="103">
        <v>74.239999999999995</v>
      </c>
      <c r="F1426" s="101" t="s">
        <v>3800</v>
      </c>
      <c r="G1426" s="101" t="s">
        <v>3801</v>
      </c>
      <c r="H1426" s="101" t="s">
        <v>6646</v>
      </c>
      <c r="I1426" s="101" t="s">
        <v>6647</v>
      </c>
      <c r="J1426" s="128"/>
      <c r="K1426" s="101" t="s">
        <v>6332</v>
      </c>
      <c r="L1426" s="102">
        <v>42736</v>
      </c>
      <c r="M1426" s="102">
        <v>73050</v>
      </c>
      <c r="N1426" s="101" t="s">
        <v>6333</v>
      </c>
      <c r="O1426" s="101" t="s">
        <v>6445</v>
      </c>
    </row>
    <row r="1427" spans="1:15" s="97" customFormat="1" x14ac:dyDescent="0.25">
      <c r="A1427" s="97" t="s">
        <v>344</v>
      </c>
      <c r="B1427" s="104" t="str">
        <f t="shared" si="22"/>
        <v>P049116104580</v>
      </c>
      <c r="C1427" s="101" t="s">
        <v>7044</v>
      </c>
      <c r="D1427" s="101" t="s">
        <v>6772</v>
      </c>
      <c r="E1427" s="103">
        <v>34.47</v>
      </c>
      <c r="F1427" s="101" t="s">
        <v>3852</v>
      </c>
      <c r="G1427" s="101" t="s">
        <v>3853</v>
      </c>
      <c r="H1427" s="101" t="s">
        <v>6771</v>
      </c>
      <c r="I1427" s="101" t="s">
        <v>6772</v>
      </c>
      <c r="J1427" s="128"/>
      <c r="K1427" s="101" t="s">
        <v>6332</v>
      </c>
      <c r="L1427" s="102">
        <v>42736</v>
      </c>
      <c r="M1427" s="102">
        <v>73050</v>
      </c>
      <c r="N1427" s="101" t="s">
        <v>6333</v>
      </c>
      <c r="O1427" s="101" t="s">
        <v>6445</v>
      </c>
    </row>
    <row r="1428" spans="1:15" s="97" customFormat="1" x14ac:dyDescent="0.25">
      <c r="A1428" s="97" t="s">
        <v>344</v>
      </c>
      <c r="B1428" s="104" t="str">
        <f t="shared" si="22"/>
        <v>P049116105106</v>
      </c>
      <c r="C1428" s="101" t="s">
        <v>7044</v>
      </c>
      <c r="D1428" s="101" t="s">
        <v>6772</v>
      </c>
      <c r="E1428" s="103">
        <v>32.69</v>
      </c>
      <c r="F1428" s="101" t="s">
        <v>4128</v>
      </c>
      <c r="G1428" s="101" t="s">
        <v>4129</v>
      </c>
      <c r="H1428" s="101" t="s">
        <v>6771</v>
      </c>
      <c r="I1428" s="101" t="s">
        <v>6772</v>
      </c>
      <c r="J1428" s="128"/>
      <c r="K1428" s="101" t="s">
        <v>6332</v>
      </c>
      <c r="L1428" s="102">
        <v>43466</v>
      </c>
      <c r="M1428" s="102">
        <v>73050</v>
      </c>
      <c r="N1428" s="101" t="s">
        <v>6333</v>
      </c>
      <c r="O1428" s="101" t="s">
        <v>6445</v>
      </c>
    </row>
    <row r="1429" spans="1:15" s="97" customFormat="1" x14ac:dyDescent="0.25">
      <c r="A1429" s="97" t="s">
        <v>344</v>
      </c>
      <c r="B1429" s="104" t="str">
        <f t="shared" si="22"/>
        <v>P049118101409</v>
      </c>
      <c r="C1429" s="101" t="s">
        <v>7045</v>
      </c>
      <c r="D1429" s="101" t="s">
        <v>7046</v>
      </c>
      <c r="E1429" s="103">
        <v>35.49</v>
      </c>
      <c r="F1429" s="101" t="s">
        <v>1318</v>
      </c>
      <c r="G1429" s="101" t="s">
        <v>1319</v>
      </c>
      <c r="H1429" s="101" t="s">
        <v>6771</v>
      </c>
      <c r="I1429" s="101" t="s">
        <v>6772</v>
      </c>
      <c r="J1429" s="128"/>
      <c r="K1429" s="101" t="s">
        <v>6332</v>
      </c>
      <c r="L1429" s="102">
        <v>43101</v>
      </c>
      <c r="M1429" s="102">
        <v>43562</v>
      </c>
      <c r="N1429" s="101" t="s">
        <v>6333</v>
      </c>
      <c r="O1429" s="101" t="s">
        <v>6583</v>
      </c>
    </row>
    <row r="1430" spans="1:15" s="97" customFormat="1" x14ac:dyDescent="0.25">
      <c r="A1430" s="97" t="s">
        <v>344</v>
      </c>
      <c r="B1430" s="104" t="str">
        <f t="shared" si="22"/>
        <v>P049118102057</v>
      </c>
      <c r="C1430" s="101" t="s">
        <v>7045</v>
      </c>
      <c r="D1430" s="101" t="s">
        <v>7046</v>
      </c>
      <c r="E1430" s="103">
        <v>33.090000000000003</v>
      </c>
      <c r="F1430" s="101" t="s">
        <v>1848</v>
      </c>
      <c r="G1430" s="101" t="s">
        <v>1849</v>
      </c>
      <c r="H1430" s="101" t="s">
        <v>6771</v>
      </c>
      <c r="I1430" s="101" t="s">
        <v>6772</v>
      </c>
      <c r="J1430" s="128"/>
      <c r="K1430" s="101" t="s">
        <v>6332</v>
      </c>
      <c r="L1430" s="102">
        <v>43101</v>
      </c>
      <c r="M1430" s="102">
        <v>43562</v>
      </c>
      <c r="N1430" s="101" t="s">
        <v>6333</v>
      </c>
      <c r="O1430" s="101" t="s">
        <v>6583</v>
      </c>
    </row>
    <row r="1431" spans="1:15" s="97" customFormat="1" x14ac:dyDescent="0.25">
      <c r="A1431" s="97" t="s">
        <v>344</v>
      </c>
      <c r="B1431" s="104" t="str">
        <f t="shared" si="22"/>
        <v>P049118102670</v>
      </c>
      <c r="C1431" s="101" t="s">
        <v>7045</v>
      </c>
      <c r="D1431" s="101" t="s">
        <v>7046</v>
      </c>
      <c r="E1431" s="103">
        <v>54.13</v>
      </c>
      <c r="F1431" s="101" t="s">
        <v>2288</v>
      </c>
      <c r="G1431" s="101" t="s">
        <v>2289</v>
      </c>
      <c r="H1431" s="101" t="s">
        <v>6773</v>
      </c>
      <c r="I1431" s="101" t="s">
        <v>6774</v>
      </c>
      <c r="J1431" s="128">
        <v>498210</v>
      </c>
      <c r="K1431" s="101" t="s">
        <v>6333</v>
      </c>
      <c r="L1431" s="102">
        <v>43311</v>
      </c>
      <c r="M1431" s="102">
        <v>43562</v>
      </c>
      <c r="N1431" s="101" t="s">
        <v>6332</v>
      </c>
      <c r="O1431" s="101" t="s">
        <v>6583</v>
      </c>
    </row>
    <row r="1432" spans="1:15" s="97" customFormat="1" x14ac:dyDescent="0.25">
      <c r="A1432" s="97" t="s">
        <v>344</v>
      </c>
      <c r="B1432" s="104" t="str">
        <f t="shared" si="22"/>
        <v>P049118102918</v>
      </c>
      <c r="C1432" s="101" t="s">
        <v>7045</v>
      </c>
      <c r="D1432" s="101" t="s">
        <v>7046</v>
      </c>
      <c r="E1432" s="103">
        <v>55.44</v>
      </c>
      <c r="F1432" s="101" t="s">
        <v>2462</v>
      </c>
      <c r="G1432" s="101" t="s">
        <v>2463</v>
      </c>
      <c r="H1432" s="101" t="s">
        <v>7025</v>
      </c>
      <c r="I1432" s="101" t="s">
        <v>7026</v>
      </c>
      <c r="J1432" s="128">
        <v>498210</v>
      </c>
      <c r="K1432" s="101" t="s">
        <v>6333</v>
      </c>
      <c r="L1432" s="102">
        <v>43101</v>
      </c>
      <c r="M1432" s="102">
        <v>43562</v>
      </c>
      <c r="N1432" s="101" t="s">
        <v>6332</v>
      </c>
      <c r="O1432" s="101" t="s">
        <v>6583</v>
      </c>
    </row>
    <row r="1433" spans="1:15" s="97" customFormat="1" x14ac:dyDescent="0.25">
      <c r="A1433" s="97" t="s">
        <v>344</v>
      </c>
      <c r="B1433" s="104" t="str">
        <f t="shared" si="22"/>
        <v>P049118103535</v>
      </c>
      <c r="C1433" s="101" t="s">
        <v>7045</v>
      </c>
      <c r="D1433" s="101" t="s">
        <v>7046</v>
      </c>
      <c r="E1433" s="103">
        <v>49.42</v>
      </c>
      <c r="F1433" s="101" t="s">
        <v>3058</v>
      </c>
      <c r="G1433" s="101" t="s">
        <v>3059</v>
      </c>
      <c r="H1433" s="101" t="s">
        <v>6771</v>
      </c>
      <c r="I1433" s="101" t="s">
        <v>6772</v>
      </c>
      <c r="J1433" s="128"/>
      <c r="K1433" s="101" t="s">
        <v>6332</v>
      </c>
      <c r="L1433" s="102">
        <v>43101</v>
      </c>
      <c r="M1433" s="102">
        <v>43562</v>
      </c>
      <c r="N1433" s="101" t="s">
        <v>6333</v>
      </c>
      <c r="O1433" s="101" t="s">
        <v>6583</v>
      </c>
    </row>
    <row r="1434" spans="1:15" s="97" customFormat="1" x14ac:dyDescent="0.25">
      <c r="A1434" s="97" t="s">
        <v>344</v>
      </c>
      <c r="B1434" s="104" t="str">
        <f t="shared" si="22"/>
        <v>P049118104457</v>
      </c>
      <c r="C1434" s="101" t="s">
        <v>7045</v>
      </c>
      <c r="D1434" s="101" t="s">
        <v>7046</v>
      </c>
      <c r="E1434" s="103">
        <v>74.239999999999995</v>
      </c>
      <c r="F1434" s="101" t="s">
        <v>3800</v>
      </c>
      <c r="G1434" s="101" t="s">
        <v>3801</v>
      </c>
      <c r="H1434" s="101" t="s">
        <v>6646</v>
      </c>
      <c r="I1434" s="101" t="s">
        <v>6647</v>
      </c>
      <c r="J1434" s="128"/>
      <c r="K1434" s="101" t="s">
        <v>6332</v>
      </c>
      <c r="L1434" s="102">
        <v>43101</v>
      </c>
      <c r="M1434" s="102">
        <v>43562</v>
      </c>
      <c r="N1434" s="101" t="s">
        <v>6333</v>
      </c>
      <c r="O1434" s="101" t="s">
        <v>6583</v>
      </c>
    </row>
    <row r="1435" spans="1:15" s="97" customFormat="1" x14ac:dyDescent="0.25">
      <c r="A1435" s="97" t="s">
        <v>344</v>
      </c>
      <c r="B1435" s="104" t="str">
        <f t="shared" si="22"/>
        <v>P049118104580</v>
      </c>
      <c r="C1435" s="101" t="s">
        <v>7045</v>
      </c>
      <c r="D1435" s="101" t="s">
        <v>7046</v>
      </c>
      <c r="E1435" s="103">
        <v>34.47</v>
      </c>
      <c r="F1435" s="101" t="s">
        <v>3852</v>
      </c>
      <c r="G1435" s="101" t="s">
        <v>3853</v>
      </c>
      <c r="H1435" s="101" t="s">
        <v>6771</v>
      </c>
      <c r="I1435" s="101" t="s">
        <v>6772</v>
      </c>
      <c r="J1435" s="128"/>
      <c r="K1435" s="101" t="s">
        <v>6332</v>
      </c>
      <c r="L1435" s="102">
        <v>43101</v>
      </c>
      <c r="M1435" s="102">
        <v>43562</v>
      </c>
      <c r="N1435" s="101" t="s">
        <v>6333</v>
      </c>
      <c r="O1435" s="101" t="s">
        <v>6583</v>
      </c>
    </row>
    <row r="1436" spans="1:15" s="97" customFormat="1" x14ac:dyDescent="0.25">
      <c r="A1436" s="97" t="s">
        <v>344</v>
      </c>
      <c r="B1436" s="104" t="str">
        <f t="shared" si="22"/>
        <v>P049118105895</v>
      </c>
      <c r="C1436" s="101" t="s">
        <v>7045</v>
      </c>
      <c r="D1436" s="101" t="s">
        <v>7046</v>
      </c>
      <c r="E1436" s="103">
        <v>81.349999999999994</v>
      </c>
      <c r="F1436" s="101" t="s">
        <v>4502</v>
      </c>
      <c r="G1436" s="101" t="s">
        <v>4503</v>
      </c>
      <c r="H1436" s="101" t="s">
        <v>6781</v>
      </c>
      <c r="I1436" s="101" t="s">
        <v>6782</v>
      </c>
      <c r="J1436" s="128"/>
      <c r="K1436" s="101" t="s">
        <v>6332</v>
      </c>
      <c r="L1436" s="102">
        <v>43101</v>
      </c>
      <c r="M1436" s="102">
        <v>43562</v>
      </c>
      <c r="N1436" s="101" t="s">
        <v>6333</v>
      </c>
      <c r="O1436" s="101" t="s">
        <v>6583</v>
      </c>
    </row>
    <row r="1437" spans="1:15" s="97" customFormat="1" x14ac:dyDescent="0.25">
      <c r="A1437" s="97" t="s">
        <v>344</v>
      </c>
      <c r="B1437" s="104" t="str">
        <f t="shared" si="22"/>
        <v>P049127101409</v>
      </c>
      <c r="C1437" s="101" t="s">
        <v>7047</v>
      </c>
      <c r="D1437" s="101" t="s">
        <v>7048</v>
      </c>
      <c r="E1437" s="103">
        <v>35.49</v>
      </c>
      <c r="F1437" s="101" t="s">
        <v>1318</v>
      </c>
      <c r="G1437" s="101" t="s">
        <v>1319</v>
      </c>
      <c r="H1437" s="101" t="s">
        <v>6771</v>
      </c>
      <c r="I1437" s="101" t="s">
        <v>6772</v>
      </c>
      <c r="J1437" s="128"/>
      <c r="K1437" s="101" t="s">
        <v>6332</v>
      </c>
      <c r="L1437" s="102">
        <v>43132</v>
      </c>
      <c r="M1437" s="102">
        <v>45291</v>
      </c>
      <c r="N1437" s="101" t="s">
        <v>6333</v>
      </c>
      <c r="O1437" s="101" t="s">
        <v>358</v>
      </c>
    </row>
    <row r="1438" spans="1:15" s="97" customFormat="1" x14ac:dyDescent="0.25">
      <c r="A1438" s="97" t="s">
        <v>344</v>
      </c>
      <c r="B1438" s="104" t="str">
        <f t="shared" si="22"/>
        <v>P049127102057</v>
      </c>
      <c r="C1438" s="101" t="s">
        <v>7047</v>
      </c>
      <c r="D1438" s="101" t="s">
        <v>7048</v>
      </c>
      <c r="E1438" s="103">
        <v>33.090000000000003</v>
      </c>
      <c r="F1438" s="101" t="s">
        <v>1848</v>
      </c>
      <c r="G1438" s="101" t="s">
        <v>1849</v>
      </c>
      <c r="H1438" s="101" t="s">
        <v>6771</v>
      </c>
      <c r="I1438" s="101" t="s">
        <v>6772</v>
      </c>
      <c r="J1438" s="128"/>
      <c r="K1438" s="101" t="s">
        <v>6332</v>
      </c>
      <c r="L1438" s="102">
        <v>43132</v>
      </c>
      <c r="M1438" s="102">
        <v>43646</v>
      </c>
      <c r="N1438" s="101" t="s">
        <v>6333</v>
      </c>
      <c r="O1438" s="101" t="s">
        <v>358</v>
      </c>
    </row>
    <row r="1439" spans="1:15" s="97" customFormat="1" x14ac:dyDescent="0.25">
      <c r="A1439" s="97" t="s">
        <v>344</v>
      </c>
      <c r="B1439" s="104" t="str">
        <f t="shared" si="22"/>
        <v>P049127103535</v>
      </c>
      <c r="C1439" s="101" t="s">
        <v>7047</v>
      </c>
      <c r="D1439" s="101" t="s">
        <v>7048</v>
      </c>
      <c r="E1439" s="103">
        <v>49.42</v>
      </c>
      <c r="F1439" s="101" t="s">
        <v>3058</v>
      </c>
      <c r="G1439" s="101" t="s">
        <v>3059</v>
      </c>
      <c r="H1439" s="101" t="s">
        <v>6771</v>
      </c>
      <c r="I1439" s="101" t="s">
        <v>6772</v>
      </c>
      <c r="J1439" s="128"/>
      <c r="K1439" s="101" t="s">
        <v>6332</v>
      </c>
      <c r="L1439" s="102">
        <v>43132</v>
      </c>
      <c r="M1439" s="102">
        <v>45291</v>
      </c>
      <c r="N1439" s="101" t="s">
        <v>6333</v>
      </c>
      <c r="O1439" s="101" t="s">
        <v>358</v>
      </c>
    </row>
    <row r="1440" spans="1:15" s="97" customFormat="1" x14ac:dyDescent="0.25">
      <c r="A1440" s="97" t="s">
        <v>344</v>
      </c>
      <c r="B1440" s="104" t="str">
        <f t="shared" si="22"/>
        <v>P049127104457</v>
      </c>
      <c r="C1440" s="101" t="s">
        <v>7047</v>
      </c>
      <c r="D1440" s="101" t="s">
        <v>7048</v>
      </c>
      <c r="E1440" s="103">
        <v>74.239999999999995</v>
      </c>
      <c r="F1440" s="101" t="s">
        <v>3800</v>
      </c>
      <c r="G1440" s="101" t="s">
        <v>3801</v>
      </c>
      <c r="H1440" s="101" t="s">
        <v>6646</v>
      </c>
      <c r="I1440" s="101" t="s">
        <v>6647</v>
      </c>
      <c r="J1440" s="128"/>
      <c r="K1440" s="101" t="s">
        <v>6332</v>
      </c>
      <c r="L1440" s="102">
        <v>43132</v>
      </c>
      <c r="M1440" s="102">
        <v>45291</v>
      </c>
      <c r="N1440" s="101" t="s">
        <v>6333</v>
      </c>
      <c r="O1440" s="101" t="s">
        <v>358</v>
      </c>
    </row>
    <row r="1441" spans="1:15" s="97" customFormat="1" x14ac:dyDescent="0.25">
      <c r="A1441" s="97" t="s">
        <v>344</v>
      </c>
      <c r="B1441" s="104" t="str">
        <f t="shared" si="22"/>
        <v>P049127104580</v>
      </c>
      <c r="C1441" s="101" t="s">
        <v>7047</v>
      </c>
      <c r="D1441" s="101" t="s">
        <v>7048</v>
      </c>
      <c r="E1441" s="103">
        <v>34.47</v>
      </c>
      <c r="F1441" s="101" t="s">
        <v>3852</v>
      </c>
      <c r="G1441" s="101" t="s">
        <v>3853</v>
      </c>
      <c r="H1441" s="101" t="s">
        <v>6771</v>
      </c>
      <c r="I1441" s="101" t="s">
        <v>6772</v>
      </c>
      <c r="J1441" s="128"/>
      <c r="K1441" s="101" t="s">
        <v>6332</v>
      </c>
      <c r="L1441" s="102">
        <v>43132</v>
      </c>
      <c r="M1441" s="102">
        <v>45291</v>
      </c>
      <c r="N1441" s="101" t="s">
        <v>6333</v>
      </c>
      <c r="O1441" s="101" t="s">
        <v>358</v>
      </c>
    </row>
    <row r="1442" spans="1:15" s="97" customFormat="1" x14ac:dyDescent="0.25">
      <c r="A1442" s="97" t="s">
        <v>344</v>
      </c>
      <c r="B1442" s="104" t="str">
        <f t="shared" si="22"/>
        <v>P049127105106</v>
      </c>
      <c r="C1442" s="101" t="s">
        <v>7047</v>
      </c>
      <c r="D1442" s="101" t="s">
        <v>7048</v>
      </c>
      <c r="E1442" s="103">
        <v>32.69</v>
      </c>
      <c r="F1442" s="101" t="s">
        <v>4128</v>
      </c>
      <c r="G1442" s="101" t="s">
        <v>4129</v>
      </c>
      <c r="H1442" s="101" t="s">
        <v>6771</v>
      </c>
      <c r="I1442" s="101" t="s">
        <v>6772</v>
      </c>
      <c r="J1442" s="128"/>
      <c r="K1442" s="101" t="s">
        <v>6332</v>
      </c>
      <c r="L1442" s="102">
        <v>43466</v>
      </c>
      <c r="M1442" s="102">
        <v>45291</v>
      </c>
      <c r="N1442" s="101" t="s">
        <v>6333</v>
      </c>
      <c r="O1442" s="101" t="s">
        <v>358</v>
      </c>
    </row>
    <row r="1443" spans="1:15" s="97" customFormat="1" x14ac:dyDescent="0.25">
      <c r="A1443" s="97" t="s">
        <v>344</v>
      </c>
      <c r="B1443" s="104" t="str">
        <f t="shared" si="22"/>
        <v>P049127106507</v>
      </c>
      <c r="C1443" s="101" t="s">
        <v>7047</v>
      </c>
      <c r="D1443" s="101" t="s">
        <v>7048</v>
      </c>
      <c r="E1443" s="103">
        <v>87.47</v>
      </c>
      <c r="F1443" s="101" t="s">
        <v>4844</v>
      </c>
      <c r="G1443" s="101" t="s">
        <v>4845</v>
      </c>
      <c r="H1443" s="101" t="s">
        <v>7005</v>
      </c>
      <c r="I1443" s="101" t="s">
        <v>7006</v>
      </c>
      <c r="J1443" s="128"/>
      <c r="K1443" s="101" t="s">
        <v>6332</v>
      </c>
      <c r="L1443" s="102">
        <v>43132</v>
      </c>
      <c r="M1443" s="102">
        <v>45291</v>
      </c>
      <c r="N1443" s="101" t="s">
        <v>6333</v>
      </c>
      <c r="O1443" s="101" t="s">
        <v>358</v>
      </c>
    </row>
    <row r="1444" spans="1:15" s="97" customFormat="1" x14ac:dyDescent="0.25">
      <c r="A1444" s="97" t="s">
        <v>344</v>
      </c>
      <c r="B1444" s="104" t="str">
        <f t="shared" si="22"/>
        <v>P049128100528</v>
      </c>
      <c r="C1444" s="101" t="s">
        <v>384</v>
      </c>
      <c r="D1444" s="101" t="s">
        <v>7049</v>
      </c>
      <c r="E1444" s="103">
        <v>54.41</v>
      </c>
      <c r="F1444" s="101" t="s">
        <v>710</v>
      </c>
      <c r="G1444" s="101" t="s">
        <v>711</v>
      </c>
      <c r="H1444" s="101" t="s">
        <v>6775</v>
      </c>
      <c r="I1444" s="101" t="s">
        <v>6776</v>
      </c>
      <c r="J1444" s="128">
        <v>498110</v>
      </c>
      <c r="K1444" s="101" t="s">
        <v>6333</v>
      </c>
      <c r="L1444" s="102">
        <v>43164</v>
      </c>
      <c r="M1444" s="102">
        <v>43674</v>
      </c>
      <c r="N1444" s="101" t="s">
        <v>6332</v>
      </c>
      <c r="O1444" s="101" t="s">
        <v>6583</v>
      </c>
    </row>
    <row r="1445" spans="1:15" s="97" customFormat="1" x14ac:dyDescent="0.25">
      <c r="A1445" s="97" t="s">
        <v>344</v>
      </c>
      <c r="B1445" s="104" t="str">
        <f t="shared" si="22"/>
        <v>P049128101409</v>
      </c>
      <c r="C1445" s="101" t="s">
        <v>384</v>
      </c>
      <c r="D1445" s="101" t="s">
        <v>7049</v>
      </c>
      <c r="E1445" s="103">
        <v>35.49</v>
      </c>
      <c r="F1445" s="101" t="s">
        <v>1318</v>
      </c>
      <c r="G1445" s="101" t="s">
        <v>1319</v>
      </c>
      <c r="H1445" s="101" t="s">
        <v>6771</v>
      </c>
      <c r="I1445" s="101" t="s">
        <v>6772</v>
      </c>
      <c r="J1445" s="128"/>
      <c r="K1445" s="101" t="s">
        <v>6332</v>
      </c>
      <c r="L1445" s="102">
        <v>43132</v>
      </c>
      <c r="M1445" s="102">
        <v>43828</v>
      </c>
      <c r="N1445" s="101" t="s">
        <v>6333</v>
      </c>
      <c r="O1445" s="101" t="s">
        <v>6583</v>
      </c>
    </row>
    <row r="1446" spans="1:15" s="97" customFormat="1" x14ac:dyDescent="0.25">
      <c r="A1446" s="97" t="s">
        <v>344</v>
      </c>
      <c r="B1446" s="104" t="str">
        <f t="shared" si="22"/>
        <v>P049128101993</v>
      </c>
      <c r="C1446" s="101" t="s">
        <v>384</v>
      </c>
      <c r="D1446" s="101" t="s">
        <v>7049</v>
      </c>
      <c r="E1446" s="103">
        <v>60.48</v>
      </c>
      <c r="F1446" s="101" t="s">
        <v>1812</v>
      </c>
      <c r="G1446" s="101" t="s">
        <v>1813</v>
      </c>
      <c r="H1446" s="101" t="s">
        <v>6466</v>
      </c>
      <c r="I1446" s="101" t="s">
        <v>6467</v>
      </c>
      <c r="J1446" s="128">
        <v>498110</v>
      </c>
      <c r="K1446" s="101" t="s">
        <v>6333</v>
      </c>
      <c r="L1446" s="102">
        <v>43132</v>
      </c>
      <c r="M1446" s="102">
        <v>43828</v>
      </c>
      <c r="N1446" s="101" t="s">
        <v>6332</v>
      </c>
      <c r="O1446" s="101" t="s">
        <v>6583</v>
      </c>
    </row>
    <row r="1447" spans="1:15" s="97" customFormat="1" x14ac:dyDescent="0.25">
      <c r="A1447" s="97" t="s">
        <v>344</v>
      </c>
      <c r="B1447" s="104" t="str">
        <f t="shared" si="22"/>
        <v>P049128102057</v>
      </c>
      <c r="C1447" s="101" t="s">
        <v>384</v>
      </c>
      <c r="D1447" s="101" t="s">
        <v>7049</v>
      </c>
      <c r="E1447" s="103">
        <v>33.090000000000003</v>
      </c>
      <c r="F1447" s="101" t="s">
        <v>1848</v>
      </c>
      <c r="G1447" s="101" t="s">
        <v>1849</v>
      </c>
      <c r="H1447" s="101" t="s">
        <v>6771</v>
      </c>
      <c r="I1447" s="101" t="s">
        <v>6772</v>
      </c>
      <c r="J1447" s="128"/>
      <c r="K1447" s="101" t="s">
        <v>6332</v>
      </c>
      <c r="L1447" s="102">
        <v>43132</v>
      </c>
      <c r="M1447" s="102">
        <v>43646</v>
      </c>
      <c r="N1447" s="101" t="s">
        <v>6333</v>
      </c>
      <c r="O1447" s="101" t="s">
        <v>6583</v>
      </c>
    </row>
    <row r="1448" spans="1:15" s="97" customFormat="1" x14ac:dyDescent="0.25">
      <c r="A1448" s="97" t="s">
        <v>344</v>
      </c>
      <c r="B1448" s="104" t="str">
        <f t="shared" si="22"/>
        <v>P049128103268</v>
      </c>
      <c r="C1448" s="101" t="s">
        <v>384</v>
      </c>
      <c r="D1448" s="101" t="s">
        <v>7049</v>
      </c>
      <c r="E1448" s="103">
        <v>53.48</v>
      </c>
      <c r="F1448" s="101" t="s">
        <v>7030</v>
      </c>
      <c r="G1448" s="101" t="s">
        <v>7031</v>
      </c>
      <c r="H1448" s="101" t="s">
        <v>7001</v>
      </c>
      <c r="I1448" s="101" t="s">
        <v>7002</v>
      </c>
      <c r="J1448" s="128">
        <v>498110</v>
      </c>
      <c r="K1448" s="101" t="s">
        <v>6333</v>
      </c>
      <c r="L1448" s="102">
        <v>43493</v>
      </c>
      <c r="M1448" s="102">
        <v>43702</v>
      </c>
      <c r="N1448" s="101" t="s">
        <v>6332</v>
      </c>
      <c r="O1448" s="101" t="s">
        <v>6583</v>
      </c>
    </row>
    <row r="1449" spans="1:15" s="97" customFormat="1" x14ac:dyDescent="0.25">
      <c r="A1449" s="97" t="s">
        <v>344</v>
      </c>
      <c r="B1449" s="104" t="str">
        <f t="shared" si="22"/>
        <v>P049128103535</v>
      </c>
      <c r="C1449" s="101" t="s">
        <v>384</v>
      </c>
      <c r="D1449" s="101" t="s">
        <v>7049</v>
      </c>
      <c r="E1449" s="103">
        <v>49.42</v>
      </c>
      <c r="F1449" s="101" t="s">
        <v>3058</v>
      </c>
      <c r="G1449" s="101" t="s">
        <v>3059</v>
      </c>
      <c r="H1449" s="101" t="s">
        <v>6771</v>
      </c>
      <c r="I1449" s="101" t="s">
        <v>6772</v>
      </c>
      <c r="J1449" s="128"/>
      <c r="K1449" s="101" t="s">
        <v>6332</v>
      </c>
      <c r="L1449" s="102">
        <v>43132</v>
      </c>
      <c r="M1449" s="102">
        <v>43828</v>
      </c>
      <c r="N1449" s="101" t="s">
        <v>6333</v>
      </c>
      <c r="O1449" s="101" t="s">
        <v>6583</v>
      </c>
    </row>
    <row r="1450" spans="1:15" s="97" customFormat="1" x14ac:dyDescent="0.25">
      <c r="A1450" s="97" t="s">
        <v>344</v>
      </c>
      <c r="B1450" s="104" t="str">
        <f t="shared" si="22"/>
        <v>P049128104457</v>
      </c>
      <c r="C1450" s="101" t="s">
        <v>384</v>
      </c>
      <c r="D1450" s="101" t="s">
        <v>7049</v>
      </c>
      <c r="E1450" s="103">
        <v>74.239999999999995</v>
      </c>
      <c r="F1450" s="101" t="s">
        <v>3800</v>
      </c>
      <c r="G1450" s="101" t="s">
        <v>3801</v>
      </c>
      <c r="H1450" s="101" t="s">
        <v>6646</v>
      </c>
      <c r="I1450" s="101" t="s">
        <v>6647</v>
      </c>
      <c r="J1450" s="128"/>
      <c r="K1450" s="101" t="s">
        <v>6332</v>
      </c>
      <c r="L1450" s="102">
        <v>43132</v>
      </c>
      <c r="M1450" s="102">
        <v>43828</v>
      </c>
      <c r="N1450" s="101" t="s">
        <v>6333</v>
      </c>
      <c r="O1450" s="101" t="s">
        <v>6583</v>
      </c>
    </row>
    <row r="1451" spans="1:15" s="97" customFormat="1" x14ac:dyDescent="0.25">
      <c r="A1451" s="97" t="s">
        <v>344</v>
      </c>
      <c r="B1451" s="104" t="str">
        <f t="shared" si="22"/>
        <v>P049128104580</v>
      </c>
      <c r="C1451" s="101" t="s">
        <v>384</v>
      </c>
      <c r="D1451" s="101" t="s">
        <v>7049</v>
      </c>
      <c r="E1451" s="103">
        <v>34.47</v>
      </c>
      <c r="F1451" s="101" t="s">
        <v>3852</v>
      </c>
      <c r="G1451" s="101" t="s">
        <v>3853</v>
      </c>
      <c r="H1451" s="101" t="s">
        <v>6771</v>
      </c>
      <c r="I1451" s="101" t="s">
        <v>6772</v>
      </c>
      <c r="J1451" s="128"/>
      <c r="K1451" s="101" t="s">
        <v>6332</v>
      </c>
      <c r="L1451" s="102">
        <v>43132</v>
      </c>
      <c r="M1451" s="102">
        <v>43828</v>
      </c>
      <c r="N1451" s="101" t="s">
        <v>6333</v>
      </c>
      <c r="O1451" s="101" t="s">
        <v>6583</v>
      </c>
    </row>
    <row r="1452" spans="1:15" s="97" customFormat="1" x14ac:dyDescent="0.25">
      <c r="A1452" s="97" t="s">
        <v>344</v>
      </c>
      <c r="B1452" s="104" t="str">
        <f t="shared" si="22"/>
        <v>P049128106798</v>
      </c>
      <c r="C1452" s="101" t="s">
        <v>384</v>
      </c>
      <c r="D1452" s="101" t="s">
        <v>7049</v>
      </c>
      <c r="E1452" s="103">
        <v>87.17</v>
      </c>
      <c r="F1452" s="101" t="s">
        <v>6791</v>
      </c>
      <c r="G1452" s="101" t="s">
        <v>6792</v>
      </c>
      <c r="H1452" s="101" t="s">
        <v>6793</v>
      </c>
      <c r="I1452" s="101" t="s">
        <v>6794</v>
      </c>
      <c r="J1452" s="128"/>
      <c r="K1452" s="101" t="s">
        <v>6332</v>
      </c>
      <c r="L1452" s="102">
        <v>43132</v>
      </c>
      <c r="M1452" s="102">
        <v>43828</v>
      </c>
      <c r="N1452" s="101" t="s">
        <v>6333</v>
      </c>
      <c r="O1452" s="101" t="s">
        <v>6583</v>
      </c>
    </row>
    <row r="1453" spans="1:15" s="97" customFormat="1" x14ac:dyDescent="0.25">
      <c r="A1453" s="97" t="s">
        <v>344</v>
      </c>
      <c r="B1453" s="104" t="str">
        <f t="shared" si="22"/>
        <v>P049131101409</v>
      </c>
      <c r="C1453" s="101" t="s">
        <v>7050</v>
      </c>
      <c r="D1453" s="101" t="s">
        <v>7051</v>
      </c>
      <c r="E1453" s="103">
        <v>35.49</v>
      </c>
      <c r="F1453" s="101" t="s">
        <v>1318</v>
      </c>
      <c r="G1453" s="101" t="s">
        <v>1319</v>
      </c>
      <c r="H1453" s="101" t="s">
        <v>6771</v>
      </c>
      <c r="I1453" s="101" t="s">
        <v>6772</v>
      </c>
      <c r="J1453" s="128"/>
      <c r="K1453" s="101" t="s">
        <v>6332</v>
      </c>
      <c r="L1453" s="102">
        <v>43269</v>
      </c>
      <c r="M1453" s="102">
        <v>43527</v>
      </c>
      <c r="N1453" s="101" t="s">
        <v>6333</v>
      </c>
      <c r="O1453" s="101" t="s">
        <v>6583</v>
      </c>
    </row>
    <row r="1454" spans="1:15" s="97" customFormat="1" x14ac:dyDescent="0.25">
      <c r="A1454" s="97" t="s">
        <v>344</v>
      </c>
      <c r="B1454" s="104" t="str">
        <f t="shared" si="22"/>
        <v>P049131102057</v>
      </c>
      <c r="C1454" s="101" t="s">
        <v>7050</v>
      </c>
      <c r="D1454" s="101" t="s">
        <v>7051</v>
      </c>
      <c r="E1454" s="103">
        <v>33.090000000000003</v>
      </c>
      <c r="F1454" s="101" t="s">
        <v>1848</v>
      </c>
      <c r="G1454" s="101" t="s">
        <v>1849</v>
      </c>
      <c r="H1454" s="101" t="s">
        <v>6771</v>
      </c>
      <c r="I1454" s="101" t="s">
        <v>6772</v>
      </c>
      <c r="J1454" s="128"/>
      <c r="K1454" s="101" t="s">
        <v>6332</v>
      </c>
      <c r="L1454" s="102">
        <v>43269</v>
      </c>
      <c r="M1454" s="102">
        <v>43527</v>
      </c>
      <c r="N1454" s="101" t="s">
        <v>6333</v>
      </c>
      <c r="O1454" s="101" t="s">
        <v>6583</v>
      </c>
    </row>
    <row r="1455" spans="1:15" s="97" customFormat="1" x14ac:dyDescent="0.25">
      <c r="A1455" s="97" t="s">
        <v>344</v>
      </c>
      <c r="B1455" s="104" t="str">
        <f t="shared" si="22"/>
        <v>P049131103535</v>
      </c>
      <c r="C1455" s="101" t="s">
        <v>7050</v>
      </c>
      <c r="D1455" s="101" t="s">
        <v>7051</v>
      </c>
      <c r="E1455" s="103">
        <v>49.42</v>
      </c>
      <c r="F1455" s="101" t="s">
        <v>3058</v>
      </c>
      <c r="G1455" s="101" t="s">
        <v>3059</v>
      </c>
      <c r="H1455" s="101" t="s">
        <v>6771</v>
      </c>
      <c r="I1455" s="101" t="s">
        <v>6772</v>
      </c>
      <c r="J1455" s="128"/>
      <c r="K1455" s="101" t="s">
        <v>6332</v>
      </c>
      <c r="L1455" s="102">
        <v>43269</v>
      </c>
      <c r="M1455" s="102">
        <v>43527</v>
      </c>
      <c r="N1455" s="101" t="s">
        <v>6333</v>
      </c>
      <c r="O1455" s="101" t="s">
        <v>6583</v>
      </c>
    </row>
    <row r="1456" spans="1:15" s="97" customFormat="1" x14ac:dyDescent="0.25">
      <c r="A1456" s="97" t="s">
        <v>344</v>
      </c>
      <c r="B1456" s="104" t="str">
        <f t="shared" si="22"/>
        <v>P049131104457</v>
      </c>
      <c r="C1456" s="101" t="s">
        <v>7050</v>
      </c>
      <c r="D1456" s="101" t="s">
        <v>7051</v>
      </c>
      <c r="E1456" s="103">
        <v>74.239999999999995</v>
      </c>
      <c r="F1456" s="101" t="s">
        <v>3800</v>
      </c>
      <c r="G1456" s="101" t="s">
        <v>3801</v>
      </c>
      <c r="H1456" s="101" t="s">
        <v>6646</v>
      </c>
      <c r="I1456" s="101" t="s">
        <v>6647</v>
      </c>
      <c r="J1456" s="128"/>
      <c r="K1456" s="101" t="s">
        <v>6332</v>
      </c>
      <c r="L1456" s="102">
        <v>43269</v>
      </c>
      <c r="M1456" s="102">
        <v>43527</v>
      </c>
      <c r="N1456" s="101" t="s">
        <v>6333</v>
      </c>
      <c r="O1456" s="101" t="s">
        <v>6583</v>
      </c>
    </row>
    <row r="1457" spans="1:15" s="97" customFormat="1" x14ac:dyDescent="0.25">
      <c r="A1457" s="97" t="s">
        <v>344</v>
      </c>
      <c r="B1457" s="104" t="str">
        <f t="shared" si="22"/>
        <v>P049131104580</v>
      </c>
      <c r="C1457" s="101" t="s">
        <v>7050</v>
      </c>
      <c r="D1457" s="101" t="s">
        <v>7051</v>
      </c>
      <c r="E1457" s="103">
        <v>34.47</v>
      </c>
      <c r="F1457" s="101" t="s">
        <v>3852</v>
      </c>
      <c r="G1457" s="101" t="s">
        <v>3853</v>
      </c>
      <c r="H1457" s="101" t="s">
        <v>6771</v>
      </c>
      <c r="I1457" s="101" t="s">
        <v>6772</v>
      </c>
      <c r="J1457" s="128"/>
      <c r="K1457" s="101" t="s">
        <v>6332</v>
      </c>
      <c r="L1457" s="102">
        <v>43269</v>
      </c>
      <c r="M1457" s="102">
        <v>43527</v>
      </c>
      <c r="N1457" s="101" t="s">
        <v>6333</v>
      </c>
      <c r="O1457" s="101" t="s">
        <v>6583</v>
      </c>
    </row>
    <row r="1458" spans="1:15" s="97" customFormat="1" x14ac:dyDescent="0.25">
      <c r="A1458" s="97" t="s">
        <v>344</v>
      </c>
      <c r="B1458" s="104" t="str">
        <f t="shared" si="22"/>
        <v>P049131105266</v>
      </c>
      <c r="C1458" s="101" t="s">
        <v>7050</v>
      </c>
      <c r="D1458" s="101" t="s">
        <v>7051</v>
      </c>
      <c r="E1458" s="103">
        <v>60.57</v>
      </c>
      <c r="F1458" s="101" t="s">
        <v>4176</v>
      </c>
      <c r="G1458" s="101" t="s">
        <v>4177</v>
      </c>
      <c r="H1458" s="101" t="s">
        <v>6553</v>
      </c>
      <c r="I1458" s="101" t="s">
        <v>6554</v>
      </c>
      <c r="J1458" s="128">
        <v>498210</v>
      </c>
      <c r="K1458" s="101" t="s">
        <v>6333</v>
      </c>
      <c r="L1458" s="102">
        <v>43269</v>
      </c>
      <c r="M1458" s="102">
        <v>43527</v>
      </c>
      <c r="N1458" s="101" t="s">
        <v>6332</v>
      </c>
      <c r="O1458" s="101" t="s">
        <v>6583</v>
      </c>
    </row>
    <row r="1459" spans="1:15" s="97" customFormat="1" x14ac:dyDescent="0.25">
      <c r="A1459" s="97" t="s">
        <v>344</v>
      </c>
      <c r="B1459" s="104" t="str">
        <f t="shared" si="22"/>
        <v>P049131105895</v>
      </c>
      <c r="C1459" s="101" t="s">
        <v>7050</v>
      </c>
      <c r="D1459" s="101" t="s">
        <v>7051</v>
      </c>
      <c r="E1459" s="103">
        <v>81.349999999999994</v>
      </c>
      <c r="F1459" s="101" t="s">
        <v>4502</v>
      </c>
      <c r="G1459" s="101" t="s">
        <v>4503</v>
      </c>
      <c r="H1459" s="101" t="s">
        <v>6781</v>
      </c>
      <c r="I1459" s="101" t="s">
        <v>6782</v>
      </c>
      <c r="J1459" s="128"/>
      <c r="K1459" s="101" t="s">
        <v>6332</v>
      </c>
      <c r="L1459" s="102">
        <v>43269</v>
      </c>
      <c r="M1459" s="102">
        <v>43527</v>
      </c>
      <c r="N1459" s="101" t="s">
        <v>6333</v>
      </c>
      <c r="O1459" s="101" t="s">
        <v>6583</v>
      </c>
    </row>
    <row r="1460" spans="1:15" s="97" customFormat="1" x14ac:dyDescent="0.25">
      <c r="A1460" s="97" t="s">
        <v>344</v>
      </c>
      <c r="B1460" s="104" t="str">
        <f t="shared" si="22"/>
        <v>P049131107158</v>
      </c>
      <c r="C1460" s="101" t="s">
        <v>7050</v>
      </c>
      <c r="D1460" s="101" t="s">
        <v>7051</v>
      </c>
      <c r="E1460" s="103">
        <v>54.68</v>
      </c>
      <c r="F1460" s="101" t="s">
        <v>5242</v>
      </c>
      <c r="G1460" s="101" t="s">
        <v>5243</v>
      </c>
      <c r="H1460" s="101" t="s">
        <v>6553</v>
      </c>
      <c r="I1460" s="101" t="s">
        <v>6554</v>
      </c>
      <c r="J1460" s="128">
        <v>498210</v>
      </c>
      <c r="K1460" s="101" t="s">
        <v>6333</v>
      </c>
      <c r="L1460" s="102">
        <v>43311</v>
      </c>
      <c r="M1460" s="102">
        <v>43527</v>
      </c>
      <c r="N1460" s="101" t="s">
        <v>6332</v>
      </c>
      <c r="O1460" s="101" t="s">
        <v>6583</v>
      </c>
    </row>
    <row r="1461" spans="1:15" s="97" customFormat="1" x14ac:dyDescent="0.25">
      <c r="A1461" s="97" t="s">
        <v>344</v>
      </c>
      <c r="B1461" s="104" t="str">
        <f t="shared" si="22"/>
        <v>P049131400010948</v>
      </c>
      <c r="C1461" s="101" t="s">
        <v>7050</v>
      </c>
      <c r="D1461" s="101" t="s">
        <v>7051</v>
      </c>
      <c r="E1461" s="103">
        <v>0.01</v>
      </c>
      <c r="F1461" s="101" t="s">
        <v>6119</v>
      </c>
      <c r="G1461" s="101" t="s">
        <v>6120</v>
      </c>
      <c r="H1461" s="101" t="s">
        <v>6781</v>
      </c>
      <c r="I1461" s="101" t="s">
        <v>6782</v>
      </c>
      <c r="J1461" s="128"/>
      <c r="K1461" s="101" t="s">
        <v>6332</v>
      </c>
      <c r="L1461" s="102">
        <v>43440</v>
      </c>
      <c r="M1461" s="102">
        <v>43527</v>
      </c>
      <c r="N1461" s="101" t="s">
        <v>6333</v>
      </c>
      <c r="O1461" s="101" t="s">
        <v>6583</v>
      </c>
    </row>
    <row r="1462" spans="1:15" s="97" customFormat="1" x14ac:dyDescent="0.25">
      <c r="A1462" s="97" t="s">
        <v>344</v>
      </c>
      <c r="B1462" s="104" t="str">
        <f t="shared" si="22"/>
        <v>P049131400010949</v>
      </c>
      <c r="C1462" s="101" t="s">
        <v>7050</v>
      </c>
      <c r="D1462" s="101" t="s">
        <v>7051</v>
      </c>
      <c r="E1462" s="103">
        <v>0.01</v>
      </c>
      <c r="F1462" s="101" t="s">
        <v>6121</v>
      </c>
      <c r="G1462" s="101" t="s">
        <v>6122</v>
      </c>
      <c r="H1462" s="101" t="s">
        <v>6781</v>
      </c>
      <c r="I1462" s="101" t="s">
        <v>6782</v>
      </c>
      <c r="J1462" s="128"/>
      <c r="K1462" s="101" t="s">
        <v>6332</v>
      </c>
      <c r="L1462" s="102">
        <v>43440</v>
      </c>
      <c r="M1462" s="102">
        <v>43527</v>
      </c>
      <c r="N1462" s="101" t="s">
        <v>6333</v>
      </c>
      <c r="O1462" s="101" t="s">
        <v>6583</v>
      </c>
    </row>
    <row r="1463" spans="1:15" s="97" customFormat="1" x14ac:dyDescent="0.25">
      <c r="A1463" s="97" t="s">
        <v>344</v>
      </c>
      <c r="B1463" s="104" t="str">
        <f t="shared" si="22"/>
        <v>P049132101409</v>
      </c>
      <c r="C1463" s="101" t="s">
        <v>7052</v>
      </c>
      <c r="D1463" s="101" t="s">
        <v>7053</v>
      </c>
      <c r="E1463" s="103">
        <v>35.49</v>
      </c>
      <c r="F1463" s="101" t="s">
        <v>1318</v>
      </c>
      <c r="G1463" s="101" t="s">
        <v>1319</v>
      </c>
      <c r="H1463" s="101" t="s">
        <v>6771</v>
      </c>
      <c r="I1463" s="101" t="s">
        <v>6772</v>
      </c>
      <c r="J1463" s="128"/>
      <c r="K1463" s="101" t="s">
        <v>6332</v>
      </c>
      <c r="L1463" s="102">
        <v>43349</v>
      </c>
      <c r="M1463" s="102">
        <v>43555</v>
      </c>
      <c r="N1463" s="101" t="s">
        <v>6333</v>
      </c>
      <c r="O1463" s="101" t="s">
        <v>6583</v>
      </c>
    </row>
    <row r="1464" spans="1:15" s="97" customFormat="1" x14ac:dyDescent="0.25">
      <c r="A1464" s="97" t="s">
        <v>344</v>
      </c>
      <c r="B1464" s="104" t="str">
        <f t="shared" si="22"/>
        <v>P049132102918</v>
      </c>
      <c r="C1464" s="101" t="s">
        <v>7052</v>
      </c>
      <c r="D1464" s="101" t="s">
        <v>7053</v>
      </c>
      <c r="E1464" s="103">
        <v>55.44</v>
      </c>
      <c r="F1464" s="101" t="s">
        <v>2462</v>
      </c>
      <c r="G1464" s="101" t="s">
        <v>2463</v>
      </c>
      <c r="H1464" s="101" t="s">
        <v>7025</v>
      </c>
      <c r="I1464" s="101" t="s">
        <v>7026</v>
      </c>
      <c r="J1464" s="128">
        <v>498210</v>
      </c>
      <c r="K1464" s="101" t="s">
        <v>6333</v>
      </c>
      <c r="L1464" s="102">
        <v>43349</v>
      </c>
      <c r="M1464" s="102">
        <v>43555</v>
      </c>
      <c r="N1464" s="101" t="s">
        <v>6332</v>
      </c>
      <c r="O1464" s="101" t="s">
        <v>6583</v>
      </c>
    </row>
    <row r="1465" spans="1:15" s="97" customFormat="1" x14ac:dyDescent="0.25">
      <c r="A1465" s="97" t="s">
        <v>344</v>
      </c>
      <c r="B1465" s="104" t="str">
        <f t="shared" si="22"/>
        <v>P049132105895</v>
      </c>
      <c r="C1465" s="101" t="s">
        <v>7052</v>
      </c>
      <c r="D1465" s="101" t="s">
        <v>7053</v>
      </c>
      <c r="E1465" s="103">
        <v>81.349999999999994</v>
      </c>
      <c r="F1465" s="101" t="s">
        <v>4502</v>
      </c>
      <c r="G1465" s="101" t="s">
        <v>4503</v>
      </c>
      <c r="H1465" s="101" t="s">
        <v>6781</v>
      </c>
      <c r="I1465" s="101" t="s">
        <v>6782</v>
      </c>
      <c r="J1465" s="128"/>
      <c r="K1465" s="101" t="s">
        <v>6332</v>
      </c>
      <c r="L1465" s="102">
        <v>43349</v>
      </c>
      <c r="M1465" s="102">
        <v>43555</v>
      </c>
      <c r="N1465" s="101" t="s">
        <v>6333</v>
      </c>
      <c r="O1465" s="101" t="s">
        <v>6583</v>
      </c>
    </row>
    <row r="1466" spans="1:15" s="97" customFormat="1" x14ac:dyDescent="0.25">
      <c r="A1466" s="97" t="s">
        <v>344</v>
      </c>
      <c r="B1466" s="104" t="str">
        <f t="shared" si="22"/>
        <v>P049134101409</v>
      </c>
      <c r="C1466" s="101" t="s">
        <v>7054</v>
      </c>
      <c r="D1466" s="101" t="s">
        <v>7055</v>
      </c>
      <c r="E1466" s="103">
        <v>35.49</v>
      </c>
      <c r="F1466" s="101" t="s">
        <v>1318</v>
      </c>
      <c r="G1466" s="101" t="s">
        <v>1319</v>
      </c>
      <c r="H1466" s="101" t="s">
        <v>6771</v>
      </c>
      <c r="I1466" s="101" t="s">
        <v>6772</v>
      </c>
      <c r="J1466" s="128"/>
      <c r="K1466" s="101" t="s">
        <v>6332</v>
      </c>
      <c r="L1466" s="102">
        <v>43344</v>
      </c>
      <c r="M1466" s="102">
        <v>45291</v>
      </c>
      <c r="N1466" s="101" t="s">
        <v>6333</v>
      </c>
      <c r="O1466" s="101" t="s">
        <v>6445</v>
      </c>
    </row>
    <row r="1467" spans="1:15" s="97" customFormat="1" x14ac:dyDescent="0.25">
      <c r="A1467" s="97" t="s">
        <v>344</v>
      </c>
      <c r="B1467" s="104" t="str">
        <f t="shared" si="22"/>
        <v>P049134102057</v>
      </c>
      <c r="C1467" s="101" t="s">
        <v>7054</v>
      </c>
      <c r="D1467" s="101" t="s">
        <v>7055</v>
      </c>
      <c r="E1467" s="103">
        <v>33.090000000000003</v>
      </c>
      <c r="F1467" s="101" t="s">
        <v>1848</v>
      </c>
      <c r="G1467" s="101" t="s">
        <v>1849</v>
      </c>
      <c r="H1467" s="101" t="s">
        <v>6771</v>
      </c>
      <c r="I1467" s="101" t="s">
        <v>6772</v>
      </c>
      <c r="J1467" s="128"/>
      <c r="K1467" s="101" t="s">
        <v>6332</v>
      </c>
      <c r="L1467" s="102">
        <v>43344</v>
      </c>
      <c r="M1467" s="102">
        <v>43646</v>
      </c>
      <c r="N1467" s="101" t="s">
        <v>6333</v>
      </c>
      <c r="O1467" s="101" t="s">
        <v>6445</v>
      </c>
    </row>
    <row r="1468" spans="1:15" s="97" customFormat="1" x14ac:dyDescent="0.25">
      <c r="A1468" s="97" t="s">
        <v>344</v>
      </c>
      <c r="B1468" s="104" t="str">
        <f t="shared" si="22"/>
        <v>P049134102573</v>
      </c>
      <c r="C1468" s="101" t="s">
        <v>7054</v>
      </c>
      <c r="D1468" s="101" t="s">
        <v>7055</v>
      </c>
      <c r="E1468" s="103">
        <v>62.6</v>
      </c>
      <c r="F1468" s="101" t="s">
        <v>2216</v>
      </c>
      <c r="G1468" s="101" t="s">
        <v>2217</v>
      </c>
      <c r="H1468" s="101" t="s">
        <v>6363</v>
      </c>
      <c r="I1468" s="101" t="s">
        <v>6364</v>
      </c>
      <c r="J1468" s="128">
        <v>498710</v>
      </c>
      <c r="K1468" s="101" t="s">
        <v>6333</v>
      </c>
      <c r="L1468" s="102">
        <v>43344</v>
      </c>
      <c r="M1468" s="102">
        <v>44073</v>
      </c>
      <c r="N1468" s="101" t="s">
        <v>6332</v>
      </c>
      <c r="O1468" s="101" t="s">
        <v>6445</v>
      </c>
    </row>
    <row r="1469" spans="1:15" s="97" customFormat="1" x14ac:dyDescent="0.25">
      <c r="A1469" s="97" t="s">
        <v>344</v>
      </c>
      <c r="B1469" s="104" t="str">
        <f t="shared" si="22"/>
        <v>P049134103535</v>
      </c>
      <c r="C1469" s="101" t="s">
        <v>7054</v>
      </c>
      <c r="D1469" s="101" t="s">
        <v>7055</v>
      </c>
      <c r="E1469" s="103">
        <v>49.42</v>
      </c>
      <c r="F1469" s="101" t="s">
        <v>3058</v>
      </c>
      <c r="G1469" s="101" t="s">
        <v>3059</v>
      </c>
      <c r="H1469" s="101" t="s">
        <v>6771</v>
      </c>
      <c r="I1469" s="101" t="s">
        <v>6772</v>
      </c>
      <c r="J1469" s="128"/>
      <c r="K1469" s="101" t="s">
        <v>6332</v>
      </c>
      <c r="L1469" s="102">
        <v>43344</v>
      </c>
      <c r="M1469" s="102">
        <v>45291</v>
      </c>
      <c r="N1469" s="101" t="s">
        <v>6333</v>
      </c>
      <c r="O1469" s="101" t="s">
        <v>6445</v>
      </c>
    </row>
    <row r="1470" spans="1:15" s="97" customFormat="1" x14ac:dyDescent="0.25">
      <c r="A1470" s="97" t="s">
        <v>344</v>
      </c>
      <c r="B1470" s="104" t="str">
        <f t="shared" si="22"/>
        <v>P049134104457</v>
      </c>
      <c r="C1470" s="101" t="s">
        <v>7054</v>
      </c>
      <c r="D1470" s="101" t="s">
        <v>7055</v>
      </c>
      <c r="E1470" s="103">
        <v>74.239999999999995</v>
      </c>
      <c r="F1470" s="101" t="s">
        <v>3800</v>
      </c>
      <c r="G1470" s="101" t="s">
        <v>3801</v>
      </c>
      <c r="H1470" s="101" t="s">
        <v>6646</v>
      </c>
      <c r="I1470" s="101" t="s">
        <v>6647</v>
      </c>
      <c r="J1470" s="128"/>
      <c r="K1470" s="101" t="s">
        <v>6332</v>
      </c>
      <c r="L1470" s="102">
        <v>43344</v>
      </c>
      <c r="M1470" s="102">
        <v>45291</v>
      </c>
      <c r="N1470" s="101" t="s">
        <v>6333</v>
      </c>
      <c r="O1470" s="101" t="s">
        <v>6445</v>
      </c>
    </row>
    <row r="1471" spans="1:15" s="97" customFormat="1" x14ac:dyDescent="0.25">
      <c r="A1471" s="97" t="s">
        <v>344</v>
      </c>
      <c r="B1471" s="104" t="str">
        <f t="shared" si="22"/>
        <v>P049134104580</v>
      </c>
      <c r="C1471" s="101" t="s">
        <v>7054</v>
      </c>
      <c r="D1471" s="101" t="s">
        <v>7055</v>
      </c>
      <c r="E1471" s="103">
        <v>34.47</v>
      </c>
      <c r="F1471" s="101" t="s">
        <v>3852</v>
      </c>
      <c r="G1471" s="101" t="s">
        <v>3853</v>
      </c>
      <c r="H1471" s="101" t="s">
        <v>6771</v>
      </c>
      <c r="I1471" s="101" t="s">
        <v>6772</v>
      </c>
      <c r="J1471" s="128"/>
      <c r="K1471" s="101" t="s">
        <v>6332</v>
      </c>
      <c r="L1471" s="102">
        <v>43344</v>
      </c>
      <c r="M1471" s="102">
        <v>45291</v>
      </c>
      <c r="N1471" s="101" t="s">
        <v>6333</v>
      </c>
      <c r="O1471" s="101" t="s">
        <v>6445</v>
      </c>
    </row>
    <row r="1472" spans="1:15" s="97" customFormat="1" x14ac:dyDescent="0.25">
      <c r="A1472" s="97" t="s">
        <v>344</v>
      </c>
      <c r="B1472" s="104" t="str">
        <f t="shared" si="22"/>
        <v>P049134105106</v>
      </c>
      <c r="C1472" s="101" t="s">
        <v>7054</v>
      </c>
      <c r="D1472" s="101" t="s">
        <v>7055</v>
      </c>
      <c r="E1472" s="103">
        <v>32.69</v>
      </c>
      <c r="F1472" s="101" t="s">
        <v>4128</v>
      </c>
      <c r="G1472" s="101" t="s">
        <v>4129</v>
      </c>
      <c r="H1472" s="101" t="s">
        <v>6771</v>
      </c>
      <c r="I1472" s="101" t="s">
        <v>6772</v>
      </c>
      <c r="J1472" s="128"/>
      <c r="K1472" s="101" t="s">
        <v>6332</v>
      </c>
      <c r="L1472" s="102">
        <v>43466</v>
      </c>
      <c r="M1472" s="102">
        <v>45291</v>
      </c>
      <c r="N1472" s="101" t="s">
        <v>6333</v>
      </c>
      <c r="O1472" s="101" t="s">
        <v>6445</v>
      </c>
    </row>
    <row r="1473" spans="1:15" s="97" customFormat="1" x14ac:dyDescent="0.25">
      <c r="A1473" s="97" t="s">
        <v>344</v>
      </c>
      <c r="B1473" s="104" t="str">
        <f t="shared" si="22"/>
        <v>P049134106507</v>
      </c>
      <c r="C1473" s="101" t="s">
        <v>7054</v>
      </c>
      <c r="D1473" s="101" t="s">
        <v>7055</v>
      </c>
      <c r="E1473" s="103">
        <v>87.47</v>
      </c>
      <c r="F1473" s="101" t="s">
        <v>4844</v>
      </c>
      <c r="G1473" s="101" t="s">
        <v>4845</v>
      </c>
      <c r="H1473" s="101" t="s">
        <v>7005</v>
      </c>
      <c r="I1473" s="101" t="s">
        <v>7006</v>
      </c>
      <c r="J1473" s="128"/>
      <c r="K1473" s="101" t="s">
        <v>6332</v>
      </c>
      <c r="L1473" s="102">
        <v>43344</v>
      </c>
      <c r="M1473" s="102">
        <v>45291</v>
      </c>
      <c r="N1473" s="101" t="s">
        <v>6333</v>
      </c>
      <c r="O1473" s="101" t="s">
        <v>6445</v>
      </c>
    </row>
    <row r="1474" spans="1:15" s="97" customFormat="1" x14ac:dyDescent="0.25">
      <c r="A1474" s="97" t="s">
        <v>344</v>
      </c>
      <c r="B1474" s="104" t="str">
        <f t="shared" si="22"/>
        <v>P049134400003366</v>
      </c>
      <c r="C1474" s="101" t="s">
        <v>7054</v>
      </c>
      <c r="D1474" s="101" t="s">
        <v>7055</v>
      </c>
      <c r="E1474" s="103">
        <v>0.01</v>
      </c>
      <c r="F1474" s="101" t="s">
        <v>6079</v>
      </c>
      <c r="G1474" s="101" t="s">
        <v>6080</v>
      </c>
      <c r="H1474" s="101" t="s">
        <v>7009</v>
      </c>
      <c r="I1474" s="101" t="s">
        <v>7010</v>
      </c>
      <c r="J1474" s="128">
        <v>498710</v>
      </c>
      <c r="K1474" s="101" t="s">
        <v>6333</v>
      </c>
      <c r="L1474" s="102">
        <v>43344</v>
      </c>
      <c r="M1474" s="102">
        <v>44073</v>
      </c>
      <c r="N1474" s="101" t="s">
        <v>6333</v>
      </c>
      <c r="O1474" s="101" t="s">
        <v>6445</v>
      </c>
    </row>
    <row r="1475" spans="1:15" s="97" customFormat="1" x14ac:dyDescent="0.25">
      <c r="A1475" s="97" t="s">
        <v>344</v>
      </c>
      <c r="B1475" s="104" t="str">
        <f t="shared" si="22"/>
        <v>P049136101454</v>
      </c>
      <c r="C1475" s="101" t="s">
        <v>7056</v>
      </c>
      <c r="D1475" s="101" t="s">
        <v>7057</v>
      </c>
      <c r="E1475" s="103">
        <v>50.14</v>
      </c>
      <c r="F1475" s="101" t="s">
        <v>1352</v>
      </c>
      <c r="G1475" s="101" t="s">
        <v>1353</v>
      </c>
      <c r="H1475" s="101" t="s">
        <v>6771</v>
      </c>
      <c r="I1475" s="101" t="s">
        <v>6772</v>
      </c>
      <c r="J1475" s="128"/>
      <c r="K1475" s="101" t="s">
        <v>6332</v>
      </c>
      <c r="L1475" s="102">
        <v>43435</v>
      </c>
      <c r="M1475" s="102">
        <v>44166</v>
      </c>
      <c r="N1475" s="101" t="s">
        <v>6333</v>
      </c>
      <c r="O1475" s="101" t="s">
        <v>350</v>
      </c>
    </row>
    <row r="1476" spans="1:15" s="97" customFormat="1" x14ac:dyDescent="0.25">
      <c r="A1476" s="97" t="s">
        <v>344</v>
      </c>
      <c r="B1476" s="104" t="str">
        <f t="shared" si="22"/>
        <v>P049136102057</v>
      </c>
      <c r="C1476" s="101" t="s">
        <v>7056</v>
      </c>
      <c r="D1476" s="101" t="s">
        <v>7057</v>
      </c>
      <c r="E1476" s="103">
        <v>33.090000000000003</v>
      </c>
      <c r="F1476" s="101" t="s">
        <v>1848</v>
      </c>
      <c r="G1476" s="101" t="s">
        <v>1849</v>
      </c>
      <c r="H1476" s="101" t="s">
        <v>6771</v>
      </c>
      <c r="I1476" s="101" t="s">
        <v>6772</v>
      </c>
      <c r="J1476" s="128"/>
      <c r="K1476" s="101" t="s">
        <v>6332</v>
      </c>
      <c r="L1476" s="102">
        <v>43435</v>
      </c>
      <c r="M1476" s="102">
        <v>43646</v>
      </c>
      <c r="N1476" s="101" t="s">
        <v>6333</v>
      </c>
      <c r="O1476" s="101" t="s">
        <v>350</v>
      </c>
    </row>
    <row r="1477" spans="1:15" s="97" customFormat="1" x14ac:dyDescent="0.25">
      <c r="A1477" s="97" t="s">
        <v>344</v>
      </c>
      <c r="B1477" s="104" t="str">
        <f t="shared" si="22"/>
        <v>P049136104184</v>
      </c>
      <c r="C1477" s="101" t="s">
        <v>7056</v>
      </c>
      <c r="D1477" s="101" t="s">
        <v>7057</v>
      </c>
      <c r="E1477" s="103">
        <v>60.05</v>
      </c>
      <c r="F1477" s="101" t="s">
        <v>3552</v>
      </c>
      <c r="G1477" s="101" t="s">
        <v>3553</v>
      </c>
      <c r="H1477" s="101" t="s">
        <v>6519</v>
      </c>
      <c r="I1477" s="101" t="s">
        <v>6520</v>
      </c>
      <c r="J1477" s="128">
        <v>498410</v>
      </c>
      <c r="K1477" s="101" t="s">
        <v>6333</v>
      </c>
      <c r="L1477" s="102">
        <v>43435</v>
      </c>
      <c r="M1477" s="102">
        <v>44166</v>
      </c>
      <c r="N1477" s="101" t="s">
        <v>6332</v>
      </c>
      <c r="O1477" s="101" t="s">
        <v>350</v>
      </c>
    </row>
    <row r="1478" spans="1:15" s="97" customFormat="1" x14ac:dyDescent="0.25">
      <c r="A1478" s="97" t="s">
        <v>344</v>
      </c>
      <c r="B1478" s="104" t="str">
        <f t="shared" ref="B1478:B1541" si="23">CONCATENATE(C1478,F1478)</f>
        <v>P049136104457</v>
      </c>
      <c r="C1478" s="101" t="s">
        <v>7056</v>
      </c>
      <c r="D1478" s="101" t="s">
        <v>7057</v>
      </c>
      <c r="E1478" s="103">
        <v>74.239999999999995</v>
      </c>
      <c r="F1478" s="101" t="s">
        <v>3800</v>
      </c>
      <c r="G1478" s="101" t="s">
        <v>3801</v>
      </c>
      <c r="H1478" s="101" t="s">
        <v>6646</v>
      </c>
      <c r="I1478" s="101" t="s">
        <v>6647</v>
      </c>
      <c r="J1478" s="128"/>
      <c r="K1478" s="101" t="s">
        <v>6332</v>
      </c>
      <c r="L1478" s="102">
        <v>43435</v>
      </c>
      <c r="M1478" s="102">
        <v>44166</v>
      </c>
      <c r="N1478" s="101" t="s">
        <v>6333</v>
      </c>
      <c r="O1478" s="101" t="s">
        <v>350</v>
      </c>
    </row>
    <row r="1479" spans="1:15" s="97" customFormat="1" x14ac:dyDescent="0.25">
      <c r="A1479" s="97" t="s">
        <v>344</v>
      </c>
      <c r="B1479" s="104" t="str">
        <f t="shared" si="23"/>
        <v>P049136104580</v>
      </c>
      <c r="C1479" s="101" t="s">
        <v>7056</v>
      </c>
      <c r="D1479" s="101" t="s">
        <v>7057</v>
      </c>
      <c r="E1479" s="103">
        <v>34.47</v>
      </c>
      <c r="F1479" s="101" t="s">
        <v>3852</v>
      </c>
      <c r="G1479" s="101" t="s">
        <v>3853</v>
      </c>
      <c r="H1479" s="101" t="s">
        <v>6771</v>
      </c>
      <c r="I1479" s="101" t="s">
        <v>6772</v>
      </c>
      <c r="J1479" s="128"/>
      <c r="K1479" s="101" t="s">
        <v>6332</v>
      </c>
      <c r="L1479" s="102">
        <v>43435</v>
      </c>
      <c r="M1479" s="102">
        <v>44166</v>
      </c>
      <c r="N1479" s="101" t="s">
        <v>6333</v>
      </c>
      <c r="O1479" s="101" t="s">
        <v>350</v>
      </c>
    </row>
    <row r="1480" spans="1:15" s="97" customFormat="1" x14ac:dyDescent="0.25">
      <c r="A1480" s="97" t="s">
        <v>344</v>
      </c>
      <c r="B1480" s="104" t="str">
        <f t="shared" si="23"/>
        <v>P049136104669</v>
      </c>
      <c r="C1480" s="101" t="s">
        <v>7056</v>
      </c>
      <c r="D1480" s="101" t="s">
        <v>7057</v>
      </c>
      <c r="E1480" s="103">
        <v>76.900000000000006</v>
      </c>
      <c r="F1480" s="101" t="s">
        <v>3898</v>
      </c>
      <c r="G1480" s="101" t="s">
        <v>3899</v>
      </c>
      <c r="H1480" s="101" t="s">
        <v>7040</v>
      </c>
      <c r="I1480" s="101" t="s">
        <v>7041</v>
      </c>
      <c r="J1480" s="128"/>
      <c r="K1480" s="101" t="s">
        <v>6332</v>
      </c>
      <c r="L1480" s="102">
        <v>43435</v>
      </c>
      <c r="M1480" s="102">
        <v>44166</v>
      </c>
      <c r="N1480" s="101" t="s">
        <v>6333</v>
      </c>
      <c r="O1480" s="101" t="s">
        <v>350</v>
      </c>
    </row>
    <row r="1481" spans="1:15" s="97" customFormat="1" x14ac:dyDescent="0.25">
      <c r="A1481" s="97" t="s">
        <v>344</v>
      </c>
      <c r="B1481" s="104" t="str">
        <f t="shared" si="23"/>
        <v>P049136105075</v>
      </c>
      <c r="C1481" s="101" t="s">
        <v>7056</v>
      </c>
      <c r="D1481" s="101" t="s">
        <v>7057</v>
      </c>
      <c r="E1481" s="103">
        <v>53.18</v>
      </c>
      <c r="F1481" s="101" t="s">
        <v>4122</v>
      </c>
      <c r="G1481" s="101" t="s">
        <v>4123</v>
      </c>
      <c r="H1481" s="101" t="s">
        <v>6374</v>
      </c>
      <c r="I1481" s="101" t="s">
        <v>6375</v>
      </c>
      <c r="J1481" s="128"/>
      <c r="K1481" s="101" t="s">
        <v>6332</v>
      </c>
      <c r="L1481" s="102">
        <v>43466</v>
      </c>
      <c r="M1481" s="102">
        <v>44166</v>
      </c>
      <c r="N1481" s="101" t="s">
        <v>6332</v>
      </c>
      <c r="O1481" s="101" t="s">
        <v>350</v>
      </c>
    </row>
    <row r="1482" spans="1:15" s="97" customFormat="1" x14ac:dyDescent="0.25">
      <c r="A1482" s="97" t="s">
        <v>344</v>
      </c>
      <c r="B1482" s="104" t="str">
        <f t="shared" si="23"/>
        <v>P049136105106</v>
      </c>
      <c r="C1482" s="101" t="s">
        <v>7056</v>
      </c>
      <c r="D1482" s="101" t="s">
        <v>7057</v>
      </c>
      <c r="E1482" s="103">
        <v>32.69</v>
      </c>
      <c r="F1482" s="101" t="s">
        <v>4128</v>
      </c>
      <c r="G1482" s="101" t="s">
        <v>4129</v>
      </c>
      <c r="H1482" s="101" t="s">
        <v>6771</v>
      </c>
      <c r="I1482" s="101" t="s">
        <v>6772</v>
      </c>
      <c r="J1482" s="128"/>
      <c r="K1482" s="101" t="s">
        <v>6332</v>
      </c>
      <c r="L1482" s="102">
        <v>43647</v>
      </c>
      <c r="M1482" s="102">
        <v>44166</v>
      </c>
      <c r="N1482" s="101" t="s">
        <v>6333</v>
      </c>
      <c r="O1482" s="101" t="s">
        <v>350</v>
      </c>
    </row>
    <row r="1483" spans="1:15" s="97" customFormat="1" x14ac:dyDescent="0.25">
      <c r="A1483" s="97" t="s">
        <v>344</v>
      </c>
      <c r="B1483" s="104" t="str">
        <f t="shared" si="23"/>
        <v>P049136106797</v>
      </c>
      <c r="C1483" s="101" t="s">
        <v>7056</v>
      </c>
      <c r="D1483" s="101" t="s">
        <v>7057</v>
      </c>
      <c r="E1483" s="103">
        <v>65.03</v>
      </c>
      <c r="F1483" s="101" t="s">
        <v>5004</v>
      </c>
      <c r="G1483" s="101" t="s">
        <v>5005</v>
      </c>
      <c r="H1483" s="101" t="s">
        <v>7016</v>
      </c>
      <c r="I1483" s="101" t="s">
        <v>7017</v>
      </c>
      <c r="J1483" s="128"/>
      <c r="K1483" s="101" t="s">
        <v>6332</v>
      </c>
      <c r="L1483" s="102">
        <v>43435</v>
      </c>
      <c r="M1483" s="102">
        <v>44166</v>
      </c>
      <c r="N1483" s="101" t="s">
        <v>6333</v>
      </c>
      <c r="O1483" s="101" t="s">
        <v>350</v>
      </c>
    </row>
    <row r="1484" spans="1:15" s="97" customFormat="1" x14ac:dyDescent="0.25">
      <c r="A1484" s="97" t="s">
        <v>344</v>
      </c>
      <c r="B1484" s="104" t="str">
        <f t="shared" si="23"/>
        <v>P049137105895</v>
      </c>
      <c r="C1484" s="101" t="s">
        <v>7058</v>
      </c>
      <c r="D1484" s="101" t="s">
        <v>7059</v>
      </c>
      <c r="E1484" s="103">
        <v>81.349999999999994</v>
      </c>
      <c r="F1484" s="101" t="s">
        <v>4502</v>
      </c>
      <c r="G1484" s="101" t="s">
        <v>4503</v>
      </c>
      <c r="H1484" s="101" t="s">
        <v>6781</v>
      </c>
      <c r="I1484" s="101" t="s">
        <v>6782</v>
      </c>
      <c r="J1484" s="128"/>
      <c r="K1484" s="101" t="s">
        <v>6332</v>
      </c>
      <c r="L1484" s="102">
        <v>43377</v>
      </c>
      <c r="M1484" s="102">
        <v>43534</v>
      </c>
      <c r="N1484" s="101" t="s">
        <v>6333</v>
      </c>
      <c r="O1484" s="101" t="s">
        <v>6583</v>
      </c>
    </row>
    <row r="1485" spans="1:15" s="97" customFormat="1" x14ac:dyDescent="0.25">
      <c r="A1485" s="97" t="s">
        <v>344</v>
      </c>
      <c r="B1485" s="104" t="str">
        <f t="shared" si="23"/>
        <v>P049138101409</v>
      </c>
      <c r="C1485" s="101" t="s">
        <v>7060</v>
      </c>
      <c r="D1485" s="101" t="s">
        <v>7061</v>
      </c>
      <c r="E1485" s="103">
        <v>35.49</v>
      </c>
      <c r="F1485" s="101" t="s">
        <v>1318</v>
      </c>
      <c r="G1485" s="101" t="s">
        <v>1319</v>
      </c>
      <c r="H1485" s="101" t="s">
        <v>6771</v>
      </c>
      <c r="I1485" s="101" t="s">
        <v>6772</v>
      </c>
      <c r="J1485" s="128"/>
      <c r="K1485" s="101" t="s">
        <v>6332</v>
      </c>
      <c r="L1485" s="102">
        <v>43466</v>
      </c>
      <c r="M1485" s="102">
        <v>44013</v>
      </c>
      <c r="N1485" s="101" t="s">
        <v>6333</v>
      </c>
      <c r="O1485" s="101" t="s">
        <v>350</v>
      </c>
    </row>
    <row r="1486" spans="1:15" s="97" customFormat="1" x14ac:dyDescent="0.25">
      <c r="A1486" s="97" t="s">
        <v>344</v>
      </c>
      <c r="B1486" s="104" t="str">
        <f t="shared" si="23"/>
        <v>P049138101666</v>
      </c>
      <c r="C1486" s="101" t="s">
        <v>7060</v>
      </c>
      <c r="D1486" s="101" t="s">
        <v>7061</v>
      </c>
      <c r="E1486" s="103">
        <v>57.66</v>
      </c>
      <c r="F1486" s="101" t="s">
        <v>1542</v>
      </c>
      <c r="G1486" s="101" t="s">
        <v>1543</v>
      </c>
      <c r="H1486" s="101" t="s">
        <v>6773</v>
      </c>
      <c r="I1486" s="101" t="s">
        <v>6774</v>
      </c>
      <c r="J1486" s="128">
        <v>498010</v>
      </c>
      <c r="K1486" s="101" t="s">
        <v>6333</v>
      </c>
      <c r="L1486" s="102">
        <v>43466</v>
      </c>
      <c r="M1486" s="102">
        <v>44013</v>
      </c>
      <c r="N1486" s="101" t="s">
        <v>6332</v>
      </c>
      <c r="O1486" s="101" t="s">
        <v>350</v>
      </c>
    </row>
    <row r="1487" spans="1:15" s="97" customFormat="1" x14ac:dyDescent="0.25">
      <c r="A1487" s="97" t="s">
        <v>344</v>
      </c>
      <c r="B1487" s="104" t="str">
        <f t="shared" si="23"/>
        <v>P049138102057</v>
      </c>
      <c r="C1487" s="101" t="s">
        <v>7060</v>
      </c>
      <c r="D1487" s="101" t="s">
        <v>7061</v>
      </c>
      <c r="E1487" s="103">
        <v>33.090000000000003</v>
      </c>
      <c r="F1487" s="101" t="s">
        <v>1848</v>
      </c>
      <c r="G1487" s="101" t="s">
        <v>1849</v>
      </c>
      <c r="H1487" s="101" t="s">
        <v>6771</v>
      </c>
      <c r="I1487" s="101" t="s">
        <v>6772</v>
      </c>
      <c r="J1487" s="128"/>
      <c r="K1487" s="101" t="s">
        <v>6332</v>
      </c>
      <c r="L1487" s="102">
        <v>43344</v>
      </c>
      <c r="M1487" s="102">
        <v>43646</v>
      </c>
      <c r="N1487" s="101" t="s">
        <v>6333</v>
      </c>
      <c r="O1487" s="101" t="s">
        <v>350</v>
      </c>
    </row>
    <row r="1488" spans="1:15" s="97" customFormat="1" x14ac:dyDescent="0.25">
      <c r="A1488" s="97" t="s">
        <v>344</v>
      </c>
      <c r="B1488" s="104" t="str">
        <f t="shared" si="23"/>
        <v>P049138106797</v>
      </c>
      <c r="C1488" s="101" t="s">
        <v>7060</v>
      </c>
      <c r="D1488" s="101" t="s">
        <v>7061</v>
      </c>
      <c r="E1488" s="103">
        <v>65.03</v>
      </c>
      <c r="F1488" s="101" t="s">
        <v>5004</v>
      </c>
      <c r="G1488" s="101" t="s">
        <v>5005</v>
      </c>
      <c r="H1488" s="101" t="s">
        <v>7016</v>
      </c>
      <c r="I1488" s="101" t="s">
        <v>7017</v>
      </c>
      <c r="J1488" s="128"/>
      <c r="K1488" s="101" t="s">
        <v>6332</v>
      </c>
      <c r="L1488" s="102">
        <v>43344</v>
      </c>
      <c r="M1488" s="102">
        <v>44013</v>
      </c>
      <c r="N1488" s="101" t="s">
        <v>6333</v>
      </c>
      <c r="O1488" s="101" t="s">
        <v>350</v>
      </c>
    </row>
    <row r="1489" spans="1:15" s="97" customFormat="1" x14ac:dyDescent="0.25">
      <c r="A1489" s="97" t="s">
        <v>344</v>
      </c>
      <c r="B1489" s="104" t="str">
        <f t="shared" si="23"/>
        <v>P049138400011004</v>
      </c>
      <c r="C1489" s="101" t="s">
        <v>7060</v>
      </c>
      <c r="D1489" s="101" t="s">
        <v>7061</v>
      </c>
      <c r="E1489" s="103">
        <v>65</v>
      </c>
      <c r="F1489" s="101" t="s">
        <v>6127</v>
      </c>
      <c r="G1489" s="101" t="s">
        <v>6128</v>
      </c>
      <c r="H1489" s="101" t="s">
        <v>7016</v>
      </c>
      <c r="I1489" s="101" t="s">
        <v>7017</v>
      </c>
      <c r="J1489" s="128"/>
      <c r="K1489" s="101" t="s">
        <v>6332</v>
      </c>
      <c r="L1489" s="102">
        <v>43466</v>
      </c>
      <c r="M1489" s="102">
        <v>44013</v>
      </c>
      <c r="N1489" s="101" t="s">
        <v>6333</v>
      </c>
      <c r="O1489" s="101" t="s">
        <v>350</v>
      </c>
    </row>
    <row r="1490" spans="1:15" s="97" customFormat="1" x14ac:dyDescent="0.25">
      <c r="A1490" s="97" t="s">
        <v>344</v>
      </c>
      <c r="B1490" s="104" t="str">
        <f t="shared" si="23"/>
        <v>P049139101409</v>
      </c>
      <c r="C1490" s="101" t="s">
        <v>7062</v>
      </c>
      <c r="D1490" s="101" t="s">
        <v>7063</v>
      </c>
      <c r="E1490" s="103">
        <v>35.49</v>
      </c>
      <c r="F1490" s="101" t="s">
        <v>1318</v>
      </c>
      <c r="G1490" s="101" t="s">
        <v>1319</v>
      </c>
      <c r="H1490" s="101" t="s">
        <v>6771</v>
      </c>
      <c r="I1490" s="101" t="s">
        <v>6772</v>
      </c>
      <c r="J1490" s="128"/>
      <c r="K1490" s="101" t="s">
        <v>6332</v>
      </c>
      <c r="L1490" s="102">
        <v>43205</v>
      </c>
      <c r="M1490" s="102">
        <v>43583</v>
      </c>
      <c r="N1490" s="101" t="s">
        <v>6333</v>
      </c>
      <c r="O1490" s="101" t="s">
        <v>6445</v>
      </c>
    </row>
    <row r="1491" spans="1:15" s="97" customFormat="1" x14ac:dyDescent="0.25">
      <c r="A1491" s="97" t="s">
        <v>344</v>
      </c>
      <c r="B1491" s="104" t="str">
        <f t="shared" si="23"/>
        <v>P049139105705</v>
      </c>
      <c r="C1491" s="101" t="s">
        <v>7062</v>
      </c>
      <c r="D1491" s="101" t="s">
        <v>7063</v>
      </c>
      <c r="E1491" s="103">
        <v>39.08</v>
      </c>
      <c r="F1491" s="101" t="s">
        <v>4384</v>
      </c>
      <c r="G1491" s="101" t="s">
        <v>4385</v>
      </c>
      <c r="H1491" s="101" t="s">
        <v>7003</v>
      </c>
      <c r="I1491" s="101" t="s">
        <v>7004</v>
      </c>
      <c r="J1491" s="128">
        <v>498210</v>
      </c>
      <c r="K1491" s="101" t="s">
        <v>6333</v>
      </c>
      <c r="L1491" s="102">
        <v>43521</v>
      </c>
      <c r="M1491" s="102">
        <v>43583</v>
      </c>
      <c r="N1491" s="101" t="s">
        <v>6332</v>
      </c>
      <c r="O1491" s="101" t="s">
        <v>6445</v>
      </c>
    </row>
    <row r="1492" spans="1:15" s="97" customFormat="1" x14ac:dyDescent="0.25">
      <c r="A1492" s="97" t="s">
        <v>344</v>
      </c>
      <c r="B1492" s="104" t="str">
        <f t="shared" si="23"/>
        <v>P049139105895</v>
      </c>
      <c r="C1492" s="101" t="s">
        <v>7062</v>
      </c>
      <c r="D1492" s="101" t="s">
        <v>7063</v>
      </c>
      <c r="E1492" s="103">
        <v>81.349999999999994</v>
      </c>
      <c r="F1492" s="101" t="s">
        <v>4502</v>
      </c>
      <c r="G1492" s="101" t="s">
        <v>4503</v>
      </c>
      <c r="H1492" s="101" t="s">
        <v>6781</v>
      </c>
      <c r="I1492" s="101" t="s">
        <v>6782</v>
      </c>
      <c r="J1492" s="128"/>
      <c r="K1492" s="101" t="s">
        <v>6332</v>
      </c>
      <c r="L1492" s="102">
        <v>43205</v>
      </c>
      <c r="M1492" s="102">
        <v>43583</v>
      </c>
      <c r="N1492" s="101" t="s">
        <v>6333</v>
      </c>
      <c r="O1492" s="101" t="s">
        <v>6445</v>
      </c>
    </row>
    <row r="1493" spans="1:15" s="97" customFormat="1" x14ac:dyDescent="0.25">
      <c r="A1493" s="97" t="s">
        <v>344</v>
      </c>
      <c r="B1493" s="104" t="str">
        <f t="shared" si="23"/>
        <v>P049139107548</v>
      </c>
      <c r="C1493" s="101" t="s">
        <v>7062</v>
      </c>
      <c r="D1493" s="101" t="s">
        <v>7063</v>
      </c>
      <c r="E1493" s="103">
        <v>43.97</v>
      </c>
      <c r="F1493" s="101" t="s">
        <v>5564</v>
      </c>
      <c r="G1493" s="101" t="s">
        <v>5565</v>
      </c>
      <c r="H1493" s="101" t="s">
        <v>6553</v>
      </c>
      <c r="I1493" s="101" t="s">
        <v>6554</v>
      </c>
      <c r="J1493" s="128">
        <v>498210</v>
      </c>
      <c r="K1493" s="101" t="s">
        <v>6333</v>
      </c>
      <c r="L1493" s="102">
        <v>43521</v>
      </c>
      <c r="M1493" s="102">
        <v>43583</v>
      </c>
      <c r="N1493" s="101" t="s">
        <v>6332</v>
      </c>
      <c r="O1493" s="101" t="s">
        <v>6445</v>
      </c>
    </row>
    <row r="1494" spans="1:15" s="97" customFormat="1" x14ac:dyDescent="0.25">
      <c r="A1494" s="97" t="s">
        <v>344</v>
      </c>
      <c r="B1494" s="104" t="str">
        <f t="shared" si="23"/>
        <v>P049140104457</v>
      </c>
      <c r="C1494" s="101" t="s">
        <v>7064</v>
      </c>
      <c r="D1494" s="101" t="s">
        <v>7065</v>
      </c>
      <c r="E1494" s="103">
        <v>74.239999999999995</v>
      </c>
      <c r="F1494" s="101" t="s">
        <v>3800</v>
      </c>
      <c r="G1494" s="101" t="s">
        <v>3801</v>
      </c>
      <c r="H1494" s="101" t="s">
        <v>6646</v>
      </c>
      <c r="I1494" s="101" t="s">
        <v>6647</v>
      </c>
      <c r="J1494" s="128"/>
      <c r="K1494" s="101" t="s">
        <v>6332</v>
      </c>
      <c r="L1494" s="102">
        <v>43466</v>
      </c>
      <c r="M1494" s="102">
        <v>73050</v>
      </c>
      <c r="N1494" s="101" t="s">
        <v>6333</v>
      </c>
      <c r="O1494" s="101" t="s">
        <v>6445</v>
      </c>
    </row>
    <row r="1495" spans="1:15" s="97" customFormat="1" x14ac:dyDescent="0.25">
      <c r="A1495" s="97" t="s">
        <v>344</v>
      </c>
      <c r="B1495" s="104" t="str">
        <f t="shared" si="23"/>
        <v>P049141100528</v>
      </c>
      <c r="C1495" s="101" t="s">
        <v>7066</v>
      </c>
      <c r="D1495" s="101" t="s">
        <v>7067</v>
      </c>
      <c r="E1495" s="103">
        <v>54.41</v>
      </c>
      <c r="F1495" s="101" t="s">
        <v>710</v>
      </c>
      <c r="G1495" s="101" t="s">
        <v>711</v>
      </c>
      <c r="H1495" s="101" t="s">
        <v>6775</v>
      </c>
      <c r="I1495" s="101" t="s">
        <v>6776</v>
      </c>
      <c r="J1495" s="128">
        <v>498010</v>
      </c>
      <c r="K1495" s="101" t="s">
        <v>6333</v>
      </c>
      <c r="L1495" s="102">
        <v>43344</v>
      </c>
      <c r="M1495" s="102">
        <v>45291</v>
      </c>
      <c r="N1495" s="101" t="s">
        <v>6332</v>
      </c>
      <c r="O1495" s="101" t="s">
        <v>6445</v>
      </c>
    </row>
    <row r="1496" spans="1:15" s="97" customFormat="1" x14ac:dyDescent="0.25">
      <c r="A1496" s="97" t="s">
        <v>344</v>
      </c>
      <c r="B1496" s="104" t="str">
        <f t="shared" si="23"/>
        <v>P049141102057</v>
      </c>
      <c r="C1496" s="101" t="s">
        <v>7066</v>
      </c>
      <c r="D1496" s="101" t="s">
        <v>7067</v>
      </c>
      <c r="E1496" s="103">
        <v>33.090000000000003</v>
      </c>
      <c r="F1496" s="101" t="s">
        <v>1848</v>
      </c>
      <c r="G1496" s="101" t="s">
        <v>1849</v>
      </c>
      <c r="H1496" s="101" t="s">
        <v>6771</v>
      </c>
      <c r="I1496" s="101" t="s">
        <v>6772</v>
      </c>
      <c r="J1496" s="128"/>
      <c r="K1496" s="101" t="s">
        <v>6332</v>
      </c>
      <c r="L1496" s="102">
        <v>43344</v>
      </c>
      <c r="M1496" s="102">
        <v>43646</v>
      </c>
      <c r="N1496" s="101" t="s">
        <v>6333</v>
      </c>
      <c r="O1496" s="101" t="s">
        <v>6445</v>
      </c>
    </row>
    <row r="1497" spans="1:15" s="97" customFormat="1" x14ac:dyDescent="0.25">
      <c r="A1497" s="97" t="s">
        <v>344</v>
      </c>
      <c r="B1497" s="104" t="str">
        <f t="shared" si="23"/>
        <v>P049141104457</v>
      </c>
      <c r="C1497" s="101" t="s">
        <v>7066</v>
      </c>
      <c r="D1497" s="101" t="s">
        <v>7067</v>
      </c>
      <c r="E1497" s="103">
        <v>74.239999999999995</v>
      </c>
      <c r="F1497" s="101" t="s">
        <v>3800</v>
      </c>
      <c r="G1497" s="101" t="s">
        <v>3801</v>
      </c>
      <c r="H1497" s="101" t="s">
        <v>6646</v>
      </c>
      <c r="I1497" s="101" t="s">
        <v>6647</v>
      </c>
      <c r="J1497" s="128"/>
      <c r="K1497" s="101" t="s">
        <v>6332</v>
      </c>
      <c r="L1497" s="102">
        <v>43344</v>
      </c>
      <c r="M1497" s="102">
        <v>45291</v>
      </c>
      <c r="N1497" s="101" t="s">
        <v>6333</v>
      </c>
      <c r="O1497" s="101" t="s">
        <v>6445</v>
      </c>
    </row>
    <row r="1498" spans="1:15" s="97" customFormat="1" x14ac:dyDescent="0.25">
      <c r="A1498" s="97" t="s">
        <v>344</v>
      </c>
      <c r="B1498" s="104" t="str">
        <f t="shared" si="23"/>
        <v>P049141106797</v>
      </c>
      <c r="C1498" s="101" t="s">
        <v>7066</v>
      </c>
      <c r="D1498" s="101" t="s">
        <v>7067</v>
      </c>
      <c r="E1498" s="103">
        <v>65.03</v>
      </c>
      <c r="F1498" s="101" t="s">
        <v>5004</v>
      </c>
      <c r="G1498" s="101" t="s">
        <v>5005</v>
      </c>
      <c r="H1498" s="101" t="s">
        <v>7016</v>
      </c>
      <c r="I1498" s="101" t="s">
        <v>7017</v>
      </c>
      <c r="J1498" s="128"/>
      <c r="K1498" s="101" t="s">
        <v>6332</v>
      </c>
      <c r="L1498" s="102">
        <v>43344</v>
      </c>
      <c r="M1498" s="102">
        <v>45291</v>
      </c>
      <c r="N1498" s="101" t="s">
        <v>6333</v>
      </c>
      <c r="O1498" s="101" t="s">
        <v>6445</v>
      </c>
    </row>
    <row r="1499" spans="1:15" s="97" customFormat="1" x14ac:dyDescent="0.25">
      <c r="A1499" s="97" t="s">
        <v>344</v>
      </c>
      <c r="B1499" s="104" t="str">
        <f t="shared" si="23"/>
        <v>P049142101409</v>
      </c>
      <c r="C1499" s="101" t="s">
        <v>7068</v>
      </c>
      <c r="D1499" s="101" t="s">
        <v>7069</v>
      </c>
      <c r="E1499" s="103">
        <v>35.49</v>
      </c>
      <c r="F1499" s="101" t="s">
        <v>1318</v>
      </c>
      <c r="G1499" s="101" t="s">
        <v>1319</v>
      </c>
      <c r="H1499" s="101" t="s">
        <v>6771</v>
      </c>
      <c r="I1499" s="101" t="s">
        <v>6772</v>
      </c>
      <c r="J1499" s="128"/>
      <c r="K1499" s="101" t="s">
        <v>6332</v>
      </c>
      <c r="L1499" s="102">
        <v>43405</v>
      </c>
      <c r="M1499" s="102">
        <v>43466</v>
      </c>
      <c r="N1499" s="101" t="s">
        <v>6333</v>
      </c>
      <c r="O1499" s="101" t="s">
        <v>6583</v>
      </c>
    </row>
    <row r="1500" spans="1:15" s="97" customFormat="1" x14ac:dyDescent="0.25">
      <c r="A1500" s="97" t="s">
        <v>344</v>
      </c>
      <c r="B1500" s="104" t="str">
        <f t="shared" si="23"/>
        <v>P049142101454</v>
      </c>
      <c r="C1500" s="101" t="s">
        <v>7068</v>
      </c>
      <c r="D1500" s="101" t="s">
        <v>7069</v>
      </c>
      <c r="E1500" s="103">
        <v>50.14</v>
      </c>
      <c r="F1500" s="101" t="s">
        <v>1352</v>
      </c>
      <c r="G1500" s="101" t="s">
        <v>1353</v>
      </c>
      <c r="H1500" s="101" t="s">
        <v>6771</v>
      </c>
      <c r="I1500" s="101" t="s">
        <v>6772</v>
      </c>
      <c r="J1500" s="128"/>
      <c r="K1500" s="101" t="s">
        <v>6332</v>
      </c>
      <c r="L1500" s="102">
        <v>43405</v>
      </c>
      <c r="M1500" s="102">
        <v>43466</v>
      </c>
      <c r="N1500" s="101" t="s">
        <v>6333</v>
      </c>
      <c r="O1500" s="101" t="s">
        <v>6583</v>
      </c>
    </row>
    <row r="1501" spans="1:15" s="97" customFormat="1" x14ac:dyDescent="0.25">
      <c r="A1501" s="97" t="s">
        <v>344</v>
      </c>
      <c r="B1501" s="104" t="str">
        <f t="shared" si="23"/>
        <v>P049142102057</v>
      </c>
      <c r="C1501" s="101" t="s">
        <v>7068</v>
      </c>
      <c r="D1501" s="101" t="s">
        <v>7069</v>
      </c>
      <c r="E1501" s="103">
        <v>33.090000000000003</v>
      </c>
      <c r="F1501" s="101" t="s">
        <v>1848</v>
      </c>
      <c r="G1501" s="101" t="s">
        <v>1849</v>
      </c>
      <c r="H1501" s="101" t="s">
        <v>6771</v>
      </c>
      <c r="I1501" s="101" t="s">
        <v>6772</v>
      </c>
      <c r="J1501" s="128"/>
      <c r="K1501" s="101" t="s">
        <v>6332</v>
      </c>
      <c r="L1501" s="102">
        <v>43405</v>
      </c>
      <c r="M1501" s="102">
        <v>43466</v>
      </c>
      <c r="N1501" s="101" t="s">
        <v>6333</v>
      </c>
      <c r="O1501" s="101" t="s">
        <v>6583</v>
      </c>
    </row>
    <row r="1502" spans="1:15" s="97" customFormat="1" x14ac:dyDescent="0.25">
      <c r="A1502" s="97" t="s">
        <v>344</v>
      </c>
      <c r="B1502" s="104" t="str">
        <f t="shared" si="23"/>
        <v>P049142103535</v>
      </c>
      <c r="C1502" s="101" t="s">
        <v>7068</v>
      </c>
      <c r="D1502" s="101" t="s">
        <v>7069</v>
      </c>
      <c r="E1502" s="103">
        <v>49.42</v>
      </c>
      <c r="F1502" s="101" t="s">
        <v>3058</v>
      </c>
      <c r="G1502" s="101" t="s">
        <v>3059</v>
      </c>
      <c r="H1502" s="101" t="s">
        <v>6771</v>
      </c>
      <c r="I1502" s="101" t="s">
        <v>6772</v>
      </c>
      <c r="J1502" s="128"/>
      <c r="K1502" s="101" t="s">
        <v>6332</v>
      </c>
      <c r="L1502" s="102">
        <v>43405</v>
      </c>
      <c r="M1502" s="102">
        <v>43466</v>
      </c>
      <c r="N1502" s="101" t="s">
        <v>6333</v>
      </c>
      <c r="O1502" s="101" t="s">
        <v>6583</v>
      </c>
    </row>
    <row r="1503" spans="1:15" s="97" customFormat="1" x14ac:dyDescent="0.25">
      <c r="A1503" s="97" t="s">
        <v>344</v>
      </c>
      <c r="B1503" s="104" t="str">
        <f t="shared" si="23"/>
        <v>P049142104457</v>
      </c>
      <c r="C1503" s="101" t="s">
        <v>7068</v>
      </c>
      <c r="D1503" s="101" t="s">
        <v>7069</v>
      </c>
      <c r="E1503" s="103">
        <v>74.239999999999995</v>
      </c>
      <c r="F1503" s="101" t="s">
        <v>3800</v>
      </c>
      <c r="G1503" s="101" t="s">
        <v>3801</v>
      </c>
      <c r="H1503" s="101" t="s">
        <v>6646</v>
      </c>
      <c r="I1503" s="101" t="s">
        <v>6647</v>
      </c>
      <c r="J1503" s="128"/>
      <c r="K1503" s="101" t="s">
        <v>6332</v>
      </c>
      <c r="L1503" s="102">
        <v>43405</v>
      </c>
      <c r="M1503" s="102">
        <v>43466</v>
      </c>
      <c r="N1503" s="101" t="s">
        <v>6333</v>
      </c>
      <c r="O1503" s="101" t="s">
        <v>6583</v>
      </c>
    </row>
    <row r="1504" spans="1:15" s="97" customFormat="1" x14ac:dyDescent="0.25">
      <c r="A1504" s="97" t="s">
        <v>344</v>
      </c>
      <c r="B1504" s="104" t="str">
        <f t="shared" si="23"/>
        <v>P049142104580</v>
      </c>
      <c r="C1504" s="101" t="s">
        <v>7068</v>
      </c>
      <c r="D1504" s="101" t="s">
        <v>7069</v>
      </c>
      <c r="E1504" s="103">
        <v>34.47</v>
      </c>
      <c r="F1504" s="101" t="s">
        <v>3852</v>
      </c>
      <c r="G1504" s="101" t="s">
        <v>3853</v>
      </c>
      <c r="H1504" s="101" t="s">
        <v>6771</v>
      </c>
      <c r="I1504" s="101" t="s">
        <v>6772</v>
      </c>
      <c r="J1504" s="128"/>
      <c r="K1504" s="101" t="s">
        <v>6332</v>
      </c>
      <c r="L1504" s="102">
        <v>43405</v>
      </c>
      <c r="M1504" s="102">
        <v>43466</v>
      </c>
      <c r="N1504" s="101" t="s">
        <v>6333</v>
      </c>
      <c r="O1504" s="101" t="s">
        <v>6583</v>
      </c>
    </row>
    <row r="1505" spans="1:15" s="97" customFormat="1" x14ac:dyDescent="0.25">
      <c r="A1505" s="97" t="s">
        <v>344</v>
      </c>
      <c r="B1505" s="104" t="str">
        <f t="shared" si="23"/>
        <v>P049142106507</v>
      </c>
      <c r="C1505" s="101" t="s">
        <v>7068</v>
      </c>
      <c r="D1505" s="101" t="s">
        <v>7069</v>
      </c>
      <c r="E1505" s="103">
        <v>87.47</v>
      </c>
      <c r="F1505" s="101" t="s">
        <v>4844</v>
      </c>
      <c r="G1505" s="101" t="s">
        <v>4845</v>
      </c>
      <c r="H1505" s="101" t="s">
        <v>7005</v>
      </c>
      <c r="I1505" s="101" t="s">
        <v>7006</v>
      </c>
      <c r="J1505" s="128"/>
      <c r="K1505" s="101" t="s">
        <v>6332</v>
      </c>
      <c r="L1505" s="102">
        <v>43405</v>
      </c>
      <c r="M1505" s="102">
        <v>43466</v>
      </c>
      <c r="N1505" s="101" t="s">
        <v>6333</v>
      </c>
      <c r="O1505" s="101" t="s">
        <v>6583</v>
      </c>
    </row>
    <row r="1506" spans="1:15" s="97" customFormat="1" x14ac:dyDescent="0.25">
      <c r="A1506" s="97" t="s">
        <v>344</v>
      </c>
      <c r="B1506" s="104" t="str">
        <f t="shared" si="23"/>
        <v>P049143101409</v>
      </c>
      <c r="C1506" s="101" t="s">
        <v>7070</v>
      </c>
      <c r="D1506" s="101" t="s">
        <v>7071</v>
      </c>
      <c r="E1506" s="103">
        <v>35.49</v>
      </c>
      <c r="F1506" s="101" t="s">
        <v>1318</v>
      </c>
      <c r="G1506" s="101" t="s">
        <v>1319</v>
      </c>
      <c r="H1506" s="101" t="s">
        <v>6771</v>
      </c>
      <c r="I1506" s="101" t="s">
        <v>6772</v>
      </c>
      <c r="J1506" s="128"/>
      <c r="K1506" s="101" t="s">
        <v>6332</v>
      </c>
      <c r="L1506" s="102">
        <v>43451</v>
      </c>
      <c r="M1506" s="102">
        <v>44348</v>
      </c>
      <c r="N1506" s="101" t="s">
        <v>6333</v>
      </c>
      <c r="O1506" s="101" t="s">
        <v>7072</v>
      </c>
    </row>
    <row r="1507" spans="1:15" s="97" customFormat="1" x14ac:dyDescent="0.25">
      <c r="A1507" s="97" t="s">
        <v>344</v>
      </c>
      <c r="B1507" s="104" t="str">
        <f t="shared" si="23"/>
        <v>P049143102057</v>
      </c>
      <c r="C1507" s="101" t="s">
        <v>7070</v>
      </c>
      <c r="D1507" s="101" t="s">
        <v>7071</v>
      </c>
      <c r="E1507" s="103">
        <v>33.090000000000003</v>
      </c>
      <c r="F1507" s="101" t="s">
        <v>1848</v>
      </c>
      <c r="G1507" s="101" t="s">
        <v>1849</v>
      </c>
      <c r="H1507" s="101" t="s">
        <v>6771</v>
      </c>
      <c r="I1507" s="101" t="s">
        <v>6772</v>
      </c>
      <c r="J1507" s="128"/>
      <c r="K1507" s="101" t="s">
        <v>6332</v>
      </c>
      <c r="L1507" s="102">
        <v>43451</v>
      </c>
      <c r="M1507" s="102">
        <v>43646</v>
      </c>
      <c r="N1507" s="101" t="s">
        <v>6333</v>
      </c>
      <c r="O1507" s="101" t="s">
        <v>7072</v>
      </c>
    </row>
    <row r="1508" spans="1:15" s="97" customFormat="1" x14ac:dyDescent="0.25">
      <c r="A1508" s="97" t="s">
        <v>344</v>
      </c>
      <c r="B1508" s="104" t="str">
        <f t="shared" si="23"/>
        <v>P049143103535</v>
      </c>
      <c r="C1508" s="101" t="s">
        <v>7070</v>
      </c>
      <c r="D1508" s="101" t="s">
        <v>7071</v>
      </c>
      <c r="E1508" s="103">
        <v>49.42</v>
      </c>
      <c r="F1508" s="101" t="s">
        <v>3058</v>
      </c>
      <c r="G1508" s="101" t="s">
        <v>3059</v>
      </c>
      <c r="H1508" s="101" t="s">
        <v>6771</v>
      </c>
      <c r="I1508" s="101" t="s">
        <v>6772</v>
      </c>
      <c r="J1508" s="128"/>
      <c r="K1508" s="101" t="s">
        <v>6332</v>
      </c>
      <c r="L1508" s="102">
        <v>43451</v>
      </c>
      <c r="M1508" s="102">
        <v>44348</v>
      </c>
      <c r="N1508" s="101" t="s">
        <v>6333</v>
      </c>
      <c r="O1508" s="101" t="s">
        <v>7072</v>
      </c>
    </row>
    <row r="1509" spans="1:15" s="97" customFormat="1" x14ac:dyDescent="0.25">
      <c r="A1509" s="97" t="s">
        <v>344</v>
      </c>
      <c r="B1509" s="104" t="str">
        <f t="shared" si="23"/>
        <v>P049143104457</v>
      </c>
      <c r="C1509" s="101" t="s">
        <v>7070</v>
      </c>
      <c r="D1509" s="101" t="s">
        <v>7071</v>
      </c>
      <c r="E1509" s="103">
        <v>74.239999999999995</v>
      </c>
      <c r="F1509" s="101" t="s">
        <v>3800</v>
      </c>
      <c r="G1509" s="101" t="s">
        <v>3801</v>
      </c>
      <c r="H1509" s="101" t="s">
        <v>6646</v>
      </c>
      <c r="I1509" s="101" t="s">
        <v>6647</v>
      </c>
      <c r="J1509" s="128"/>
      <c r="K1509" s="101" t="s">
        <v>6332</v>
      </c>
      <c r="L1509" s="102">
        <v>43451</v>
      </c>
      <c r="M1509" s="102">
        <v>44348</v>
      </c>
      <c r="N1509" s="101" t="s">
        <v>6333</v>
      </c>
      <c r="O1509" s="101" t="s">
        <v>7072</v>
      </c>
    </row>
    <row r="1510" spans="1:15" s="97" customFormat="1" x14ac:dyDescent="0.25">
      <c r="A1510" s="97" t="s">
        <v>344</v>
      </c>
      <c r="B1510" s="104" t="str">
        <f t="shared" si="23"/>
        <v>P049143104580</v>
      </c>
      <c r="C1510" s="101" t="s">
        <v>7070</v>
      </c>
      <c r="D1510" s="101" t="s">
        <v>7071</v>
      </c>
      <c r="E1510" s="103">
        <v>34.47</v>
      </c>
      <c r="F1510" s="101" t="s">
        <v>3852</v>
      </c>
      <c r="G1510" s="101" t="s">
        <v>3853</v>
      </c>
      <c r="H1510" s="101" t="s">
        <v>6771</v>
      </c>
      <c r="I1510" s="101" t="s">
        <v>6772</v>
      </c>
      <c r="J1510" s="128"/>
      <c r="K1510" s="101" t="s">
        <v>6332</v>
      </c>
      <c r="L1510" s="102">
        <v>43451</v>
      </c>
      <c r="M1510" s="102">
        <v>44348</v>
      </c>
      <c r="N1510" s="101" t="s">
        <v>6333</v>
      </c>
      <c r="O1510" s="101" t="s">
        <v>7072</v>
      </c>
    </row>
    <row r="1511" spans="1:15" s="97" customFormat="1" x14ac:dyDescent="0.25">
      <c r="A1511" s="97" t="s">
        <v>344</v>
      </c>
      <c r="B1511" s="104" t="str">
        <f t="shared" si="23"/>
        <v>P049143104669</v>
      </c>
      <c r="C1511" s="101" t="s">
        <v>7070</v>
      </c>
      <c r="D1511" s="101" t="s">
        <v>7071</v>
      </c>
      <c r="E1511" s="103">
        <v>76.900000000000006</v>
      </c>
      <c r="F1511" s="101" t="s">
        <v>3898</v>
      </c>
      <c r="G1511" s="101" t="s">
        <v>3899</v>
      </c>
      <c r="H1511" s="101" t="s">
        <v>7040</v>
      </c>
      <c r="I1511" s="101" t="s">
        <v>7041</v>
      </c>
      <c r="J1511" s="128"/>
      <c r="K1511" s="101" t="s">
        <v>6332</v>
      </c>
      <c r="L1511" s="102">
        <v>43451</v>
      </c>
      <c r="M1511" s="102">
        <v>44348</v>
      </c>
      <c r="N1511" s="101" t="s">
        <v>6333</v>
      </c>
      <c r="O1511" s="101" t="s">
        <v>7072</v>
      </c>
    </row>
    <row r="1512" spans="1:15" s="97" customFormat="1" x14ac:dyDescent="0.25">
      <c r="A1512" s="97" t="s">
        <v>344</v>
      </c>
      <c r="B1512" s="104" t="str">
        <f t="shared" si="23"/>
        <v>P049143105106</v>
      </c>
      <c r="C1512" s="101" t="s">
        <v>7070</v>
      </c>
      <c r="D1512" s="101" t="s">
        <v>7071</v>
      </c>
      <c r="E1512" s="103">
        <v>32.69</v>
      </c>
      <c r="F1512" s="101" t="s">
        <v>4128</v>
      </c>
      <c r="G1512" s="101" t="s">
        <v>4129</v>
      </c>
      <c r="H1512" s="101" t="s">
        <v>6771</v>
      </c>
      <c r="I1512" s="101" t="s">
        <v>6772</v>
      </c>
      <c r="J1512" s="128"/>
      <c r="K1512" s="101" t="s">
        <v>6332</v>
      </c>
      <c r="L1512" s="102">
        <v>43451</v>
      </c>
      <c r="M1512" s="102">
        <v>44348</v>
      </c>
      <c r="N1512" s="101" t="s">
        <v>6333</v>
      </c>
      <c r="O1512" s="101" t="s">
        <v>7072</v>
      </c>
    </row>
    <row r="1513" spans="1:15" s="97" customFormat="1" x14ac:dyDescent="0.25">
      <c r="A1513" s="97" t="s">
        <v>344</v>
      </c>
      <c r="B1513" s="104" t="str">
        <f t="shared" si="23"/>
        <v>P049144101409</v>
      </c>
      <c r="C1513" s="101" t="s">
        <v>7073</v>
      </c>
      <c r="D1513" s="101" t="s">
        <v>7074</v>
      </c>
      <c r="E1513" s="103">
        <v>35.49</v>
      </c>
      <c r="F1513" s="101" t="s">
        <v>1318</v>
      </c>
      <c r="G1513" s="101" t="s">
        <v>1319</v>
      </c>
      <c r="H1513" s="101" t="s">
        <v>6771</v>
      </c>
      <c r="I1513" s="101" t="s">
        <v>6772</v>
      </c>
      <c r="J1513" s="128"/>
      <c r="K1513" s="101" t="s">
        <v>6332</v>
      </c>
      <c r="L1513" s="102">
        <v>43497</v>
      </c>
      <c r="M1513" s="102">
        <v>45291</v>
      </c>
      <c r="N1513" s="101" t="s">
        <v>6333</v>
      </c>
      <c r="O1513" s="101" t="s">
        <v>6445</v>
      </c>
    </row>
    <row r="1514" spans="1:15" s="97" customFormat="1" x14ac:dyDescent="0.25">
      <c r="A1514" s="97" t="s">
        <v>344</v>
      </c>
      <c r="B1514" s="104" t="str">
        <f t="shared" si="23"/>
        <v>P049144102057</v>
      </c>
      <c r="C1514" s="101" t="s">
        <v>7073</v>
      </c>
      <c r="D1514" s="101" t="s">
        <v>7074</v>
      </c>
      <c r="E1514" s="103">
        <v>33.090000000000003</v>
      </c>
      <c r="F1514" s="101" t="s">
        <v>1848</v>
      </c>
      <c r="G1514" s="101" t="s">
        <v>1849</v>
      </c>
      <c r="H1514" s="101" t="s">
        <v>6771</v>
      </c>
      <c r="I1514" s="101" t="s">
        <v>6772</v>
      </c>
      <c r="J1514" s="128"/>
      <c r="K1514" s="101" t="s">
        <v>6332</v>
      </c>
      <c r="L1514" s="102">
        <v>43497</v>
      </c>
      <c r="M1514" s="102">
        <v>43646</v>
      </c>
      <c r="N1514" s="101" t="s">
        <v>6333</v>
      </c>
      <c r="O1514" s="101" t="s">
        <v>6445</v>
      </c>
    </row>
    <row r="1515" spans="1:15" s="97" customFormat="1" x14ac:dyDescent="0.25">
      <c r="A1515" s="97" t="s">
        <v>344</v>
      </c>
      <c r="B1515" s="104" t="str">
        <f t="shared" si="23"/>
        <v>P049144103535</v>
      </c>
      <c r="C1515" s="101" t="s">
        <v>7073</v>
      </c>
      <c r="D1515" s="101" t="s">
        <v>7074</v>
      </c>
      <c r="E1515" s="103">
        <v>49.42</v>
      </c>
      <c r="F1515" s="101" t="s">
        <v>3058</v>
      </c>
      <c r="G1515" s="101" t="s">
        <v>3059</v>
      </c>
      <c r="H1515" s="101" t="s">
        <v>6771</v>
      </c>
      <c r="I1515" s="101" t="s">
        <v>6772</v>
      </c>
      <c r="J1515" s="128"/>
      <c r="K1515" s="101" t="s">
        <v>6332</v>
      </c>
      <c r="L1515" s="102">
        <v>43497</v>
      </c>
      <c r="M1515" s="102">
        <v>45291</v>
      </c>
      <c r="N1515" s="101" t="s">
        <v>6333</v>
      </c>
      <c r="O1515" s="101" t="s">
        <v>6445</v>
      </c>
    </row>
    <row r="1516" spans="1:15" s="97" customFormat="1" x14ac:dyDescent="0.25">
      <c r="A1516" s="97" t="s">
        <v>344</v>
      </c>
      <c r="B1516" s="104" t="str">
        <f t="shared" si="23"/>
        <v>P049144104457</v>
      </c>
      <c r="C1516" s="101" t="s">
        <v>7073</v>
      </c>
      <c r="D1516" s="101" t="s">
        <v>7074</v>
      </c>
      <c r="E1516" s="103">
        <v>74.239999999999995</v>
      </c>
      <c r="F1516" s="101" t="s">
        <v>3800</v>
      </c>
      <c r="G1516" s="101" t="s">
        <v>3801</v>
      </c>
      <c r="H1516" s="101" t="s">
        <v>6646</v>
      </c>
      <c r="I1516" s="101" t="s">
        <v>6647</v>
      </c>
      <c r="J1516" s="128"/>
      <c r="K1516" s="101" t="s">
        <v>6332</v>
      </c>
      <c r="L1516" s="102">
        <v>43497</v>
      </c>
      <c r="M1516" s="102">
        <v>45291</v>
      </c>
      <c r="N1516" s="101" t="s">
        <v>6333</v>
      </c>
      <c r="O1516" s="101" t="s">
        <v>6445</v>
      </c>
    </row>
    <row r="1517" spans="1:15" s="97" customFormat="1" x14ac:dyDescent="0.25">
      <c r="A1517" s="97" t="s">
        <v>344</v>
      </c>
      <c r="B1517" s="104" t="str">
        <f t="shared" si="23"/>
        <v>P049144104580</v>
      </c>
      <c r="C1517" s="101" t="s">
        <v>7073</v>
      </c>
      <c r="D1517" s="101" t="s">
        <v>7074</v>
      </c>
      <c r="E1517" s="103">
        <v>34.47</v>
      </c>
      <c r="F1517" s="101" t="s">
        <v>3852</v>
      </c>
      <c r="G1517" s="101" t="s">
        <v>3853</v>
      </c>
      <c r="H1517" s="101" t="s">
        <v>6771</v>
      </c>
      <c r="I1517" s="101" t="s">
        <v>6772</v>
      </c>
      <c r="J1517" s="128"/>
      <c r="K1517" s="101" t="s">
        <v>6332</v>
      </c>
      <c r="L1517" s="102">
        <v>43497</v>
      </c>
      <c r="M1517" s="102">
        <v>45291</v>
      </c>
      <c r="N1517" s="101" t="s">
        <v>6333</v>
      </c>
      <c r="O1517" s="101" t="s">
        <v>6445</v>
      </c>
    </row>
    <row r="1518" spans="1:15" s="97" customFormat="1" x14ac:dyDescent="0.25">
      <c r="A1518" s="97" t="s">
        <v>344</v>
      </c>
      <c r="B1518" s="104" t="str">
        <f t="shared" si="23"/>
        <v>P049144105106</v>
      </c>
      <c r="C1518" s="101" t="s">
        <v>7073</v>
      </c>
      <c r="D1518" s="101" t="s">
        <v>7074</v>
      </c>
      <c r="E1518" s="103">
        <v>32.69</v>
      </c>
      <c r="F1518" s="101" t="s">
        <v>4128</v>
      </c>
      <c r="G1518" s="101" t="s">
        <v>4129</v>
      </c>
      <c r="H1518" s="101" t="s">
        <v>6771</v>
      </c>
      <c r="I1518" s="101" t="s">
        <v>6772</v>
      </c>
      <c r="J1518" s="128"/>
      <c r="K1518" s="101" t="s">
        <v>6332</v>
      </c>
      <c r="L1518" s="102">
        <v>43497</v>
      </c>
      <c r="M1518" s="102">
        <v>45291</v>
      </c>
      <c r="N1518" s="101" t="s">
        <v>6333</v>
      </c>
      <c r="O1518" s="101" t="s">
        <v>6445</v>
      </c>
    </row>
    <row r="1519" spans="1:15" s="97" customFormat="1" x14ac:dyDescent="0.25">
      <c r="A1519" s="97" t="s">
        <v>344</v>
      </c>
      <c r="B1519" s="104" t="str">
        <f t="shared" si="23"/>
        <v>P049144106507</v>
      </c>
      <c r="C1519" s="101" t="s">
        <v>7073</v>
      </c>
      <c r="D1519" s="101" t="s">
        <v>7074</v>
      </c>
      <c r="E1519" s="103">
        <v>87.47</v>
      </c>
      <c r="F1519" s="101" t="s">
        <v>4844</v>
      </c>
      <c r="G1519" s="101" t="s">
        <v>4845</v>
      </c>
      <c r="H1519" s="101" t="s">
        <v>7005</v>
      </c>
      <c r="I1519" s="101" t="s">
        <v>7006</v>
      </c>
      <c r="J1519" s="128"/>
      <c r="K1519" s="101" t="s">
        <v>6332</v>
      </c>
      <c r="L1519" s="102">
        <v>43497</v>
      </c>
      <c r="M1519" s="102">
        <v>45291</v>
      </c>
      <c r="N1519" s="101" t="s">
        <v>6333</v>
      </c>
      <c r="O1519" s="101" t="s">
        <v>6445</v>
      </c>
    </row>
    <row r="1520" spans="1:15" s="97" customFormat="1" x14ac:dyDescent="0.25">
      <c r="A1520" s="97" t="s">
        <v>344</v>
      </c>
      <c r="B1520" s="104" t="str">
        <f t="shared" si="23"/>
        <v>P049145101409</v>
      </c>
      <c r="C1520" s="101" t="s">
        <v>7075</v>
      </c>
      <c r="D1520" s="101" t="s">
        <v>7076</v>
      </c>
      <c r="E1520" s="103">
        <v>35.49</v>
      </c>
      <c r="F1520" s="101" t="s">
        <v>1318</v>
      </c>
      <c r="G1520" s="101" t="s">
        <v>1319</v>
      </c>
      <c r="H1520" s="101" t="s">
        <v>6771</v>
      </c>
      <c r="I1520" s="101" t="s">
        <v>6772</v>
      </c>
      <c r="J1520" s="128"/>
      <c r="K1520" s="101" t="s">
        <v>6332</v>
      </c>
      <c r="L1520" s="102">
        <v>43525</v>
      </c>
      <c r="M1520" s="102">
        <v>43830</v>
      </c>
      <c r="N1520" s="101" t="s">
        <v>6333</v>
      </c>
      <c r="O1520" s="101" t="s">
        <v>6583</v>
      </c>
    </row>
    <row r="1521" spans="1:15" s="97" customFormat="1" x14ac:dyDescent="0.25">
      <c r="A1521" s="97" t="s">
        <v>344</v>
      </c>
      <c r="B1521" s="104" t="str">
        <f t="shared" si="23"/>
        <v>P049145102057</v>
      </c>
      <c r="C1521" s="101" t="s">
        <v>7075</v>
      </c>
      <c r="D1521" s="101" t="s">
        <v>7076</v>
      </c>
      <c r="E1521" s="103">
        <v>33.090000000000003</v>
      </c>
      <c r="F1521" s="101" t="s">
        <v>1848</v>
      </c>
      <c r="G1521" s="101" t="s">
        <v>1849</v>
      </c>
      <c r="H1521" s="101" t="s">
        <v>6771</v>
      </c>
      <c r="I1521" s="101" t="s">
        <v>6772</v>
      </c>
      <c r="J1521" s="128"/>
      <c r="K1521" s="101" t="s">
        <v>6332</v>
      </c>
      <c r="L1521" s="102">
        <v>43525</v>
      </c>
      <c r="M1521" s="102">
        <v>43646</v>
      </c>
      <c r="N1521" s="101" t="s">
        <v>6333</v>
      </c>
      <c r="O1521" s="101" t="s">
        <v>6583</v>
      </c>
    </row>
    <row r="1522" spans="1:15" s="97" customFormat="1" x14ac:dyDescent="0.25">
      <c r="A1522" s="97" t="s">
        <v>344</v>
      </c>
      <c r="B1522" s="104" t="str">
        <f t="shared" si="23"/>
        <v>P049145103535</v>
      </c>
      <c r="C1522" s="101" t="s">
        <v>7075</v>
      </c>
      <c r="D1522" s="101" t="s">
        <v>7076</v>
      </c>
      <c r="E1522" s="103">
        <v>49.42</v>
      </c>
      <c r="F1522" s="101" t="s">
        <v>3058</v>
      </c>
      <c r="G1522" s="101" t="s">
        <v>3059</v>
      </c>
      <c r="H1522" s="101" t="s">
        <v>6771</v>
      </c>
      <c r="I1522" s="101" t="s">
        <v>6772</v>
      </c>
      <c r="J1522" s="128"/>
      <c r="K1522" s="101" t="s">
        <v>6332</v>
      </c>
      <c r="L1522" s="102">
        <v>43525</v>
      </c>
      <c r="M1522" s="102">
        <v>43830</v>
      </c>
      <c r="N1522" s="101" t="s">
        <v>6333</v>
      </c>
      <c r="O1522" s="101" t="s">
        <v>6583</v>
      </c>
    </row>
    <row r="1523" spans="1:15" s="97" customFormat="1" x14ac:dyDescent="0.25">
      <c r="A1523" s="97" t="s">
        <v>344</v>
      </c>
      <c r="B1523" s="104" t="str">
        <f t="shared" si="23"/>
        <v>P049145104356</v>
      </c>
      <c r="C1523" s="101" t="s">
        <v>7075</v>
      </c>
      <c r="D1523" s="101" t="s">
        <v>7076</v>
      </c>
      <c r="E1523" s="103">
        <v>58.51</v>
      </c>
      <c r="F1523" s="101" t="s">
        <v>3702</v>
      </c>
      <c r="G1523" s="101" t="s">
        <v>3703</v>
      </c>
      <c r="H1523" s="101" t="s">
        <v>6553</v>
      </c>
      <c r="I1523" s="101" t="s">
        <v>6554</v>
      </c>
      <c r="J1523" s="128">
        <v>498710</v>
      </c>
      <c r="K1523" s="101" t="s">
        <v>6333</v>
      </c>
      <c r="L1523" s="102">
        <v>43525</v>
      </c>
      <c r="M1523" s="102">
        <v>43830</v>
      </c>
      <c r="N1523" s="101" t="s">
        <v>6332</v>
      </c>
      <c r="O1523" s="101" t="s">
        <v>6583</v>
      </c>
    </row>
    <row r="1524" spans="1:15" s="97" customFormat="1" x14ac:dyDescent="0.25">
      <c r="A1524" s="97" t="s">
        <v>344</v>
      </c>
      <c r="B1524" s="104" t="str">
        <f t="shared" si="23"/>
        <v>P049145104457</v>
      </c>
      <c r="C1524" s="101" t="s">
        <v>7075</v>
      </c>
      <c r="D1524" s="101" t="s">
        <v>7076</v>
      </c>
      <c r="E1524" s="103">
        <v>74.239999999999995</v>
      </c>
      <c r="F1524" s="101" t="s">
        <v>3800</v>
      </c>
      <c r="G1524" s="101" t="s">
        <v>3801</v>
      </c>
      <c r="H1524" s="101" t="s">
        <v>6646</v>
      </c>
      <c r="I1524" s="101" t="s">
        <v>6647</v>
      </c>
      <c r="J1524" s="128"/>
      <c r="K1524" s="101" t="s">
        <v>6332</v>
      </c>
      <c r="L1524" s="102">
        <v>43525</v>
      </c>
      <c r="M1524" s="102">
        <v>43830</v>
      </c>
      <c r="N1524" s="101" t="s">
        <v>6333</v>
      </c>
      <c r="O1524" s="101" t="s">
        <v>6583</v>
      </c>
    </row>
    <row r="1525" spans="1:15" s="97" customFormat="1" x14ac:dyDescent="0.25">
      <c r="A1525" s="97" t="s">
        <v>344</v>
      </c>
      <c r="B1525" s="104" t="str">
        <f t="shared" si="23"/>
        <v>P049145104580</v>
      </c>
      <c r="C1525" s="101" t="s">
        <v>7075</v>
      </c>
      <c r="D1525" s="101" t="s">
        <v>7076</v>
      </c>
      <c r="E1525" s="103">
        <v>34.47</v>
      </c>
      <c r="F1525" s="101" t="s">
        <v>3852</v>
      </c>
      <c r="G1525" s="101" t="s">
        <v>3853</v>
      </c>
      <c r="H1525" s="101" t="s">
        <v>6771</v>
      </c>
      <c r="I1525" s="101" t="s">
        <v>6772</v>
      </c>
      <c r="J1525" s="128"/>
      <c r="K1525" s="101" t="s">
        <v>6332</v>
      </c>
      <c r="L1525" s="102">
        <v>43525</v>
      </c>
      <c r="M1525" s="102">
        <v>43830</v>
      </c>
      <c r="N1525" s="101" t="s">
        <v>6333</v>
      </c>
      <c r="O1525" s="101" t="s">
        <v>6583</v>
      </c>
    </row>
    <row r="1526" spans="1:15" s="97" customFormat="1" x14ac:dyDescent="0.25">
      <c r="A1526" s="97" t="s">
        <v>344</v>
      </c>
      <c r="B1526" s="104" t="str">
        <f t="shared" si="23"/>
        <v>P049145105106</v>
      </c>
      <c r="C1526" s="101" t="s">
        <v>7075</v>
      </c>
      <c r="D1526" s="101" t="s">
        <v>7076</v>
      </c>
      <c r="E1526" s="103">
        <v>32.69</v>
      </c>
      <c r="F1526" s="101" t="s">
        <v>4128</v>
      </c>
      <c r="G1526" s="101" t="s">
        <v>4129</v>
      </c>
      <c r="H1526" s="101" t="s">
        <v>6771</v>
      </c>
      <c r="I1526" s="101" t="s">
        <v>6772</v>
      </c>
      <c r="J1526" s="128"/>
      <c r="K1526" s="101" t="s">
        <v>6332</v>
      </c>
      <c r="L1526" s="102">
        <v>43525</v>
      </c>
      <c r="M1526" s="102">
        <v>43830</v>
      </c>
      <c r="N1526" s="101" t="s">
        <v>6333</v>
      </c>
      <c r="O1526" s="101" t="s">
        <v>6583</v>
      </c>
    </row>
    <row r="1527" spans="1:15" s="97" customFormat="1" x14ac:dyDescent="0.25">
      <c r="A1527" s="97" t="s">
        <v>344</v>
      </c>
      <c r="B1527" s="104" t="str">
        <f t="shared" si="23"/>
        <v>P049145106507</v>
      </c>
      <c r="C1527" s="101" t="s">
        <v>7075</v>
      </c>
      <c r="D1527" s="101" t="s">
        <v>7076</v>
      </c>
      <c r="E1527" s="103">
        <v>87.47</v>
      </c>
      <c r="F1527" s="101" t="s">
        <v>4844</v>
      </c>
      <c r="G1527" s="101" t="s">
        <v>4845</v>
      </c>
      <c r="H1527" s="101" t="s">
        <v>7005</v>
      </c>
      <c r="I1527" s="101" t="s">
        <v>7006</v>
      </c>
      <c r="J1527" s="128"/>
      <c r="K1527" s="101" t="s">
        <v>6332</v>
      </c>
      <c r="L1527" s="102">
        <v>43525</v>
      </c>
      <c r="M1527" s="102">
        <v>43830</v>
      </c>
      <c r="N1527" s="101" t="s">
        <v>6333</v>
      </c>
      <c r="O1527" s="101" t="s">
        <v>6583</v>
      </c>
    </row>
    <row r="1528" spans="1:15" s="97" customFormat="1" x14ac:dyDescent="0.25">
      <c r="A1528" s="97" t="s">
        <v>344</v>
      </c>
      <c r="B1528" s="104" t="str">
        <f t="shared" si="23"/>
        <v>P049146101409</v>
      </c>
      <c r="C1528" s="101" t="s">
        <v>7077</v>
      </c>
      <c r="D1528" s="101" t="s">
        <v>7078</v>
      </c>
      <c r="E1528" s="103">
        <v>35.49</v>
      </c>
      <c r="F1528" s="101" t="s">
        <v>1318</v>
      </c>
      <c r="G1528" s="101" t="s">
        <v>1319</v>
      </c>
      <c r="H1528" s="101" t="s">
        <v>6771</v>
      </c>
      <c r="I1528" s="101" t="s">
        <v>6772</v>
      </c>
      <c r="J1528" s="128">
        <v>492100</v>
      </c>
      <c r="K1528" s="101" t="s">
        <v>6333</v>
      </c>
      <c r="L1528" s="102">
        <v>43466</v>
      </c>
      <c r="M1528" s="102">
        <v>44377</v>
      </c>
      <c r="N1528" s="101" t="s">
        <v>6333</v>
      </c>
      <c r="O1528" s="101" t="s">
        <v>6445</v>
      </c>
    </row>
    <row r="1529" spans="1:15" s="97" customFormat="1" x14ac:dyDescent="0.25">
      <c r="A1529" s="97" t="s">
        <v>344</v>
      </c>
      <c r="B1529" s="104" t="str">
        <f t="shared" si="23"/>
        <v>P049146102057</v>
      </c>
      <c r="C1529" s="101" t="s">
        <v>7077</v>
      </c>
      <c r="D1529" s="101" t="s">
        <v>7078</v>
      </c>
      <c r="E1529" s="103">
        <v>33.090000000000003</v>
      </c>
      <c r="F1529" s="101" t="s">
        <v>1848</v>
      </c>
      <c r="G1529" s="101" t="s">
        <v>1849</v>
      </c>
      <c r="H1529" s="101" t="s">
        <v>6771</v>
      </c>
      <c r="I1529" s="101" t="s">
        <v>6772</v>
      </c>
      <c r="J1529" s="128">
        <v>492100</v>
      </c>
      <c r="K1529" s="101" t="s">
        <v>6333</v>
      </c>
      <c r="L1529" s="102">
        <v>43466</v>
      </c>
      <c r="M1529" s="102">
        <v>43646</v>
      </c>
      <c r="N1529" s="101" t="s">
        <v>6333</v>
      </c>
      <c r="O1529" s="101" t="s">
        <v>6445</v>
      </c>
    </row>
    <row r="1530" spans="1:15" s="97" customFormat="1" x14ac:dyDescent="0.25">
      <c r="A1530" s="97" t="s">
        <v>344</v>
      </c>
      <c r="B1530" s="104" t="str">
        <f t="shared" si="23"/>
        <v>P049146103535</v>
      </c>
      <c r="C1530" s="101" t="s">
        <v>7077</v>
      </c>
      <c r="D1530" s="101" t="s">
        <v>7078</v>
      </c>
      <c r="E1530" s="103">
        <v>49.42</v>
      </c>
      <c r="F1530" s="101" t="s">
        <v>3058</v>
      </c>
      <c r="G1530" s="101" t="s">
        <v>3059</v>
      </c>
      <c r="H1530" s="101" t="s">
        <v>6771</v>
      </c>
      <c r="I1530" s="101" t="s">
        <v>6772</v>
      </c>
      <c r="J1530" s="128">
        <v>492100</v>
      </c>
      <c r="K1530" s="101" t="s">
        <v>6333</v>
      </c>
      <c r="L1530" s="102">
        <v>43466</v>
      </c>
      <c r="M1530" s="102">
        <v>44377</v>
      </c>
      <c r="N1530" s="101" t="s">
        <v>6333</v>
      </c>
      <c r="O1530" s="101" t="s">
        <v>6445</v>
      </c>
    </row>
    <row r="1531" spans="1:15" s="97" customFormat="1" x14ac:dyDescent="0.25">
      <c r="A1531" s="97" t="s">
        <v>344</v>
      </c>
      <c r="B1531" s="104" t="str">
        <f t="shared" si="23"/>
        <v>P049146104457</v>
      </c>
      <c r="C1531" s="101" t="s">
        <v>7077</v>
      </c>
      <c r="D1531" s="101" t="s">
        <v>7078</v>
      </c>
      <c r="E1531" s="103">
        <v>74.239999999999995</v>
      </c>
      <c r="F1531" s="101" t="s">
        <v>3800</v>
      </c>
      <c r="G1531" s="101" t="s">
        <v>3801</v>
      </c>
      <c r="H1531" s="101" t="s">
        <v>6646</v>
      </c>
      <c r="I1531" s="101" t="s">
        <v>6647</v>
      </c>
      <c r="J1531" s="128">
        <v>493910</v>
      </c>
      <c r="K1531" s="101" t="s">
        <v>6333</v>
      </c>
      <c r="L1531" s="102">
        <v>43466</v>
      </c>
      <c r="M1531" s="102">
        <v>44377</v>
      </c>
      <c r="N1531" s="101" t="s">
        <v>6333</v>
      </c>
      <c r="O1531" s="101" t="s">
        <v>6445</v>
      </c>
    </row>
    <row r="1532" spans="1:15" s="97" customFormat="1" x14ac:dyDescent="0.25">
      <c r="A1532" s="97" t="s">
        <v>344</v>
      </c>
      <c r="B1532" s="104" t="str">
        <f t="shared" si="23"/>
        <v>P049146104580</v>
      </c>
      <c r="C1532" s="101" t="s">
        <v>7077</v>
      </c>
      <c r="D1532" s="101" t="s">
        <v>7078</v>
      </c>
      <c r="E1532" s="103">
        <v>34.47</v>
      </c>
      <c r="F1532" s="101" t="s">
        <v>3852</v>
      </c>
      <c r="G1532" s="101" t="s">
        <v>3853</v>
      </c>
      <c r="H1532" s="101" t="s">
        <v>6771</v>
      </c>
      <c r="I1532" s="101" t="s">
        <v>6772</v>
      </c>
      <c r="J1532" s="128">
        <v>492100</v>
      </c>
      <c r="K1532" s="101" t="s">
        <v>6333</v>
      </c>
      <c r="L1532" s="102">
        <v>43466</v>
      </c>
      <c r="M1532" s="102">
        <v>44377</v>
      </c>
      <c r="N1532" s="101" t="s">
        <v>6333</v>
      </c>
      <c r="O1532" s="101" t="s">
        <v>6445</v>
      </c>
    </row>
    <row r="1533" spans="1:15" s="97" customFormat="1" x14ac:dyDescent="0.25">
      <c r="A1533" s="97" t="s">
        <v>344</v>
      </c>
      <c r="B1533" s="104" t="str">
        <f t="shared" si="23"/>
        <v>P049146104669</v>
      </c>
      <c r="C1533" s="101" t="s">
        <v>7077</v>
      </c>
      <c r="D1533" s="101" t="s">
        <v>7078</v>
      </c>
      <c r="E1533" s="103">
        <v>76.900000000000006</v>
      </c>
      <c r="F1533" s="101" t="s">
        <v>3898</v>
      </c>
      <c r="G1533" s="101" t="s">
        <v>3899</v>
      </c>
      <c r="H1533" s="101" t="s">
        <v>7040</v>
      </c>
      <c r="I1533" s="101" t="s">
        <v>7041</v>
      </c>
      <c r="J1533" s="128">
        <v>498400</v>
      </c>
      <c r="K1533" s="101" t="s">
        <v>6333</v>
      </c>
      <c r="L1533" s="102">
        <v>43466</v>
      </c>
      <c r="M1533" s="102">
        <v>44377</v>
      </c>
      <c r="N1533" s="101" t="s">
        <v>6333</v>
      </c>
      <c r="O1533" s="101" t="s">
        <v>6445</v>
      </c>
    </row>
    <row r="1534" spans="1:15" s="97" customFormat="1" x14ac:dyDescent="0.25">
      <c r="A1534" s="97" t="s">
        <v>344</v>
      </c>
      <c r="B1534" s="104" t="str">
        <f t="shared" si="23"/>
        <v>P049146105106</v>
      </c>
      <c r="C1534" s="101" t="s">
        <v>7077</v>
      </c>
      <c r="D1534" s="101" t="s">
        <v>7078</v>
      </c>
      <c r="E1534" s="103">
        <v>32.69</v>
      </c>
      <c r="F1534" s="101" t="s">
        <v>4128</v>
      </c>
      <c r="G1534" s="101" t="s">
        <v>4129</v>
      </c>
      <c r="H1534" s="101" t="s">
        <v>6771</v>
      </c>
      <c r="I1534" s="101" t="s">
        <v>6772</v>
      </c>
      <c r="J1534" s="128">
        <v>492100</v>
      </c>
      <c r="K1534" s="101" t="s">
        <v>6333</v>
      </c>
      <c r="L1534" s="102">
        <v>43466</v>
      </c>
      <c r="M1534" s="102">
        <v>44377</v>
      </c>
      <c r="N1534" s="101" t="s">
        <v>6333</v>
      </c>
      <c r="O1534" s="101" t="s">
        <v>6445</v>
      </c>
    </row>
    <row r="1535" spans="1:15" s="97" customFormat="1" x14ac:dyDescent="0.25">
      <c r="A1535" s="97" t="s">
        <v>344</v>
      </c>
      <c r="B1535" s="104" t="str">
        <f t="shared" si="23"/>
        <v>P049146400007174</v>
      </c>
      <c r="C1535" s="101" t="s">
        <v>7077</v>
      </c>
      <c r="D1535" s="101" t="s">
        <v>7078</v>
      </c>
      <c r="E1535" s="103">
        <v>0.01</v>
      </c>
      <c r="F1535" s="101" t="s">
        <v>6091</v>
      </c>
      <c r="G1535" s="101" t="s">
        <v>6092</v>
      </c>
      <c r="H1535" s="101" t="s">
        <v>7040</v>
      </c>
      <c r="I1535" s="101" t="s">
        <v>7041</v>
      </c>
      <c r="J1535" s="128"/>
      <c r="K1535" s="101" t="s">
        <v>6332</v>
      </c>
      <c r="L1535" s="102">
        <v>43466</v>
      </c>
      <c r="M1535" s="102">
        <v>44377</v>
      </c>
      <c r="N1535" s="101" t="s">
        <v>6333</v>
      </c>
      <c r="O1535" s="101" t="s">
        <v>6445</v>
      </c>
    </row>
    <row r="1536" spans="1:15" s="97" customFormat="1" x14ac:dyDescent="0.25">
      <c r="A1536" s="97" t="s">
        <v>344</v>
      </c>
      <c r="B1536" s="104" t="str">
        <f t="shared" si="23"/>
        <v>P049147100801</v>
      </c>
      <c r="C1536" s="101" t="s">
        <v>7079</v>
      </c>
      <c r="D1536" s="101" t="s">
        <v>7080</v>
      </c>
      <c r="E1536" s="103">
        <v>54.28</v>
      </c>
      <c r="F1536" s="101" t="s">
        <v>884</v>
      </c>
      <c r="G1536" s="101" t="s">
        <v>885</v>
      </c>
      <c r="H1536" s="101" t="s">
        <v>6553</v>
      </c>
      <c r="I1536" s="101" t="s">
        <v>6554</v>
      </c>
      <c r="J1536" s="128">
        <v>498210</v>
      </c>
      <c r="K1536" s="101" t="s">
        <v>6333</v>
      </c>
      <c r="L1536" s="102">
        <v>43586</v>
      </c>
      <c r="M1536" s="102">
        <v>43891</v>
      </c>
      <c r="N1536" s="101" t="s">
        <v>6332</v>
      </c>
      <c r="O1536" s="101" t="s">
        <v>6445</v>
      </c>
    </row>
    <row r="1537" spans="1:15" s="97" customFormat="1" x14ac:dyDescent="0.25">
      <c r="A1537" s="97" t="s">
        <v>344</v>
      </c>
      <c r="B1537" s="104" t="str">
        <f t="shared" si="23"/>
        <v>P049147101409</v>
      </c>
      <c r="C1537" s="101" t="s">
        <v>7079</v>
      </c>
      <c r="D1537" s="101" t="s">
        <v>7080</v>
      </c>
      <c r="E1537" s="103">
        <v>35.49</v>
      </c>
      <c r="F1537" s="101" t="s">
        <v>1318</v>
      </c>
      <c r="G1537" s="101" t="s">
        <v>1319</v>
      </c>
      <c r="H1537" s="101" t="s">
        <v>6771</v>
      </c>
      <c r="I1537" s="101" t="s">
        <v>6772</v>
      </c>
      <c r="J1537" s="128"/>
      <c r="K1537" s="101" t="s">
        <v>6332</v>
      </c>
      <c r="L1537" s="102">
        <v>43556</v>
      </c>
      <c r="M1537" s="102">
        <v>43891</v>
      </c>
      <c r="N1537" s="101" t="s">
        <v>6333</v>
      </c>
      <c r="O1537" s="101" t="s">
        <v>6445</v>
      </c>
    </row>
    <row r="1538" spans="1:15" s="97" customFormat="1" x14ac:dyDescent="0.25">
      <c r="A1538" s="97" t="s">
        <v>344</v>
      </c>
      <c r="B1538" s="104" t="str">
        <f t="shared" si="23"/>
        <v>P049147102057</v>
      </c>
      <c r="C1538" s="101" t="s">
        <v>7079</v>
      </c>
      <c r="D1538" s="101" t="s">
        <v>7080</v>
      </c>
      <c r="E1538" s="103">
        <v>33.090000000000003</v>
      </c>
      <c r="F1538" s="101" t="s">
        <v>1848</v>
      </c>
      <c r="G1538" s="101" t="s">
        <v>1849</v>
      </c>
      <c r="H1538" s="101" t="s">
        <v>6771</v>
      </c>
      <c r="I1538" s="101" t="s">
        <v>6772</v>
      </c>
      <c r="J1538" s="128"/>
      <c r="K1538" s="101" t="s">
        <v>6332</v>
      </c>
      <c r="L1538" s="102">
        <v>43556</v>
      </c>
      <c r="M1538" s="102">
        <v>43646</v>
      </c>
      <c r="N1538" s="101" t="s">
        <v>6333</v>
      </c>
      <c r="O1538" s="101" t="s">
        <v>6445</v>
      </c>
    </row>
    <row r="1539" spans="1:15" s="97" customFormat="1" x14ac:dyDescent="0.25">
      <c r="A1539" s="97" t="s">
        <v>344</v>
      </c>
      <c r="B1539" s="104" t="str">
        <f t="shared" si="23"/>
        <v>P049147102670</v>
      </c>
      <c r="C1539" s="101" t="s">
        <v>7079</v>
      </c>
      <c r="D1539" s="101" t="s">
        <v>7080</v>
      </c>
      <c r="E1539" s="103">
        <v>54.13</v>
      </c>
      <c r="F1539" s="101" t="s">
        <v>2288</v>
      </c>
      <c r="G1539" s="101" t="s">
        <v>2289</v>
      </c>
      <c r="H1539" s="101" t="s">
        <v>6773</v>
      </c>
      <c r="I1539" s="101" t="s">
        <v>6774</v>
      </c>
      <c r="J1539" s="128">
        <v>498210</v>
      </c>
      <c r="K1539" s="101" t="s">
        <v>6333</v>
      </c>
      <c r="L1539" s="102">
        <v>43556</v>
      </c>
      <c r="M1539" s="102">
        <v>43891</v>
      </c>
      <c r="N1539" s="101" t="s">
        <v>6332</v>
      </c>
      <c r="O1539" s="101" t="s">
        <v>6445</v>
      </c>
    </row>
    <row r="1540" spans="1:15" s="97" customFormat="1" x14ac:dyDescent="0.25">
      <c r="A1540" s="97" t="s">
        <v>344</v>
      </c>
      <c r="B1540" s="104" t="str">
        <f t="shared" si="23"/>
        <v>P049147103535</v>
      </c>
      <c r="C1540" s="101" t="s">
        <v>7079</v>
      </c>
      <c r="D1540" s="101" t="s">
        <v>7080</v>
      </c>
      <c r="E1540" s="103">
        <v>49.42</v>
      </c>
      <c r="F1540" s="101" t="s">
        <v>3058</v>
      </c>
      <c r="G1540" s="101" t="s">
        <v>3059</v>
      </c>
      <c r="H1540" s="101" t="s">
        <v>6771</v>
      </c>
      <c r="I1540" s="101" t="s">
        <v>6772</v>
      </c>
      <c r="J1540" s="128"/>
      <c r="K1540" s="101" t="s">
        <v>6332</v>
      </c>
      <c r="L1540" s="102">
        <v>43556</v>
      </c>
      <c r="M1540" s="102">
        <v>43891</v>
      </c>
      <c r="N1540" s="101" t="s">
        <v>6333</v>
      </c>
      <c r="O1540" s="101" t="s">
        <v>6445</v>
      </c>
    </row>
    <row r="1541" spans="1:15" s="97" customFormat="1" x14ac:dyDescent="0.25">
      <c r="A1541" s="97" t="s">
        <v>344</v>
      </c>
      <c r="B1541" s="104" t="str">
        <f t="shared" si="23"/>
        <v>P049147104580</v>
      </c>
      <c r="C1541" s="101" t="s">
        <v>7079</v>
      </c>
      <c r="D1541" s="101" t="s">
        <v>7080</v>
      </c>
      <c r="E1541" s="103">
        <v>34.47</v>
      </c>
      <c r="F1541" s="101" t="s">
        <v>3852</v>
      </c>
      <c r="G1541" s="101" t="s">
        <v>3853</v>
      </c>
      <c r="H1541" s="101" t="s">
        <v>6771</v>
      </c>
      <c r="I1541" s="101" t="s">
        <v>6772</v>
      </c>
      <c r="J1541" s="128"/>
      <c r="K1541" s="101" t="s">
        <v>6332</v>
      </c>
      <c r="L1541" s="102">
        <v>43556</v>
      </c>
      <c r="M1541" s="102">
        <v>43891</v>
      </c>
      <c r="N1541" s="101" t="s">
        <v>6333</v>
      </c>
      <c r="O1541" s="101" t="s">
        <v>6445</v>
      </c>
    </row>
    <row r="1542" spans="1:15" s="97" customFormat="1" x14ac:dyDescent="0.25">
      <c r="A1542" s="97" t="s">
        <v>344</v>
      </c>
      <c r="B1542" s="104" t="str">
        <f t="shared" ref="B1542:B1605" si="24">CONCATENATE(C1542,F1542)</f>
        <v>P049147105106</v>
      </c>
      <c r="C1542" s="101" t="s">
        <v>7079</v>
      </c>
      <c r="D1542" s="101" t="s">
        <v>7080</v>
      </c>
      <c r="E1542" s="103">
        <v>32.69</v>
      </c>
      <c r="F1542" s="101" t="s">
        <v>4128</v>
      </c>
      <c r="G1542" s="101" t="s">
        <v>4129</v>
      </c>
      <c r="H1542" s="101" t="s">
        <v>6771</v>
      </c>
      <c r="I1542" s="101" t="s">
        <v>6772</v>
      </c>
      <c r="J1542" s="128"/>
      <c r="K1542" s="101" t="s">
        <v>6332</v>
      </c>
      <c r="L1542" s="102">
        <v>43556</v>
      </c>
      <c r="M1542" s="102">
        <v>43891</v>
      </c>
      <c r="N1542" s="101" t="s">
        <v>6333</v>
      </c>
      <c r="O1542" s="101" t="s">
        <v>6445</v>
      </c>
    </row>
    <row r="1543" spans="1:15" s="97" customFormat="1" x14ac:dyDescent="0.25">
      <c r="A1543" s="97" t="s">
        <v>344</v>
      </c>
      <c r="B1543" s="104" t="str">
        <f t="shared" si="24"/>
        <v>P049147105597</v>
      </c>
      <c r="C1543" s="101" t="s">
        <v>7079</v>
      </c>
      <c r="D1543" s="101" t="s">
        <v>7080</v>
      </c>
      <c r="E1543" s="103">
        <v>52.53</v>
      </c>
      <c r="F1543" s="101" t="s">
        <v>4306</v>
      </c>
      <c r="G1543" s="101" t="s">
        <v>4307</v>
      </c>
      <c r="H1543" s="101" t="s">
        <v>7001</v>
      </c>
      <c r="I1543" s="101" t="s">
        <v>7002</v>
      </c>
      <c r="J1543" s="128">
        <v>498210</v>
      </c>
      <c r="K1543" s="101" t="s">
        <v>6333</v>
      </c>
      <c r="L1543" s="102">
        <v>43619</v>
      </c>
      <c r="M1543" s="102">
        <v>43891</v>
      </c>
      <c r="N1543" s="101" t="s">
        <v>6332</v>
      </c>
      <c r="O1543" s="101" t="s">
        <v>6445</v>
      </c>
    </row>
    <row r="1544" spans="1:15" s="97" customFormat="1" x14ac:dyDescent="0.25">
      <c r="A1544" s="97" t="s">
        <v>344</v>
      </c>
      <c r="B1544" s="104" t="str">
        <f t="shared" si="24"/>
        <v>P049147105895</v>
      </c>
      <c r="C1544" s="101" t="s">
        <v>7079</v>
      </c>
      <c r="D1544" s="101" t="s">
        <v>7080</v>
      </c>
      <c r="E1544" s="103">
        <v>81.349999999999994</v>
      </c>
      <c r="F1544" s="101" t="s">
        <v>4502</v>
      </c>
      <c r="G1544" s="101" t="s">
        <v>4503</v>
      </c>
      <c r="H1544" s="101" t="s">
        <v>6781</v>
      </c>
      <c r="I1544" s="101" t="s">
        <v>6782</v>
      </c>
      <c r="J1544" s="128"/>
      <c r="K1544" s="101" t="s">
        <v>6332</v>
      </c>
      <c r="L1544" s="102">
        <v>43556</v>
      </c>
      <c r="M1544" s="102">
        <v>43891</v>
      </c>
      <c r="N1544" s="101" t="s">
        <v>6333</v>
      </c>
      <c r="O1544" s="101" t="s">
        <v>6445</v>
      </c>
    </row>
    <row r="1545" spans="1:15" s="97" customFormat="1" x14ac:dyDescent="0.25">
      <c r="A1545" s="97" t="s">
        <v>344</v>
      </c>
      <c r="B1545" s="104" t="str">
        <f t="shared" si="24"/>
        <v>P049147107158</v>
      </c>
      <c r="C1545" s="101" t="s">
        <v>7079</v>
      </c>
      <c r="D1545" s="101" t="s">
        <v>7080</v>
      </c>
      <c r="E1545" s="103">
        <v>54.68</v>
      </c>
      <c r="F1545" s="101" t="s">
        <v>5242</v>
      </c>
      <c r="G1545" s="101" t="s">
        <v>5243</v>
      </c>
      <c r="H1545" s="101" t="s">
        <v>6553</v>
      </c>
      <c r="I1545" s="101" t="s">
        <v>6554</v>
      </c>
      <c r="J1545" s="128">
        <v>498210</v>
      </c>
      <c r="K1545" s="101" t="s">
        <v>6333</v>
      </c>
      <c r="L1545" s="102">
        <v>43556</v>
      </c>
      <c r="M1545" s="102">
        <v>43891</v>
      </c>
      <c r="N1545" s="101" t="s">
        <v>6332</v>
      </c>
      <c r="O1545" s="101" t="s">
        <v>6445</v>
      </c>
    </row>
    <row r="1546" spans="1:15" s="97" customFormat="1" x14ac:dyDescent="0.25">
      <c r="A1546" s="97" t="s">
        <v>344</v>
      </c>
      <c r="B1546" s="104" t="str">
        <f t="shared" si="24"/>
        <v>P049147107548</v>
      </c>
      <c r="C1546" s="101" t="s">
        <v>7079</v>
      </c>
      <c r="D1546" s="101" t="s">
        <v>7080</v>
      </c>
      <c r="E1546" s="103">
        <v>43.97</v>
      </c>
      <c r="F1546" s="101" t="s">
        <v>5564</v>
      </c>
      <c r="G1546" s="101" t="s">
        <v>5565</v>
      </c>
      <c r="H1546" s="101" t="s">
        <v>6553</v>
      </c>
      <c r="I1546" s="101" t="s">
        <v>6554</v>
      </c>
      <c r="J1546" s="128">
        <v>498210</v>
      </c>
      <c r="K1546" s="101" t="s">
        <v>6333</v>
      </c>
      <c r="L1546" s="102">
        <v>43556</v>
      </c>
      <c r="M1546" s="102">
        <v>43891</v>
      </c>
      <c r="N1546" s="101" t="s">
        <v>6332</v>
      </c>
      <c r="O1546" s="101" t="s">
        <v>6445</v>
      </c>
    </row>
    <row r="1547" spans="1:15" s="97" customFormat="1" x14ac:dyDescent="0.25">
      <c r="A1547" s="97" t="s">
        <v>344</v>
      </c>
      <c r="B1547" s="104" t="str">
        <f t="shared" si="24"/>
        <v>P049147107776</v>
      </c>
      <c r="C1547" s="101" t="s">
        <v>7079</v>
      </c>
      <c r="D1547" s="101" t="s">
        <v>7080</v>
      </c>
      <c r="E1547" s="103">
        <v>21.81</v>
      </c>
      <c r="F1547" s="101" t="s">
        <v>5786</v>
      </c>
      <c r="G1547" s="101" t="s">
        <v>5787</v>
      </c>
      <c r="H1547" s="101" t="s">
        <v>7081</v>
      </c>
      <c r="I1547" s="101" t="s">
        <v>7082</v>
      </c>
      <c r="J1547" s="128"/>
      <c r="K1547" s="101" t="s">
        <v>6332</v>
      </c>
      <c r="L1547" s="102">
        <v>43619</v>
      </c>
      <c r="M1547" s="102">
        <v>43891</v>
      </c>
      <c r="N1547" s="101" t="s">
        <v>6333</v>
      </c>
      <c r="O1547" s="101" t="s">
        <v>6445</v>
      </c>
    </row>
    <row r="1548" spans="1:15" s="97" customFormat="1" x14ac:dyDescent="0.25">
      <c r="A1548" s="97" t="s">
        <v>344</v>
      </c>
      <c r="B1548" s="104" t="str">
        <f t="shared" si="24"/>
        <v>P049147107842</v>
      </c>
      <c r="C1548" s="101" t="s">
        <v>7079</v>
      </c>
      <c r="D1548" s="101" t="s">
        <v>7080</v>
      </c>
      <c r="E1548" s="103">
        <v>21.66</v>
      </c>
      <c r="F1548" s="101" t="s">
        <v>5895</v>
      </c>
      <c r="G1548" s="101" t="s">
        <v>5896</v>
      </c>
      <c r="H1548" s="101" t="s">
        <v>7081</v>
      </c>
      <c r="I1548" s="101" t="s">
        <v>7082</v>
      </c>
      <c r="J1548" s="128"/>
      <c r="K1548" s="101" t="s">
        <v>6332</v>
      </c>
      <c r="L1548" s="102">
        <v>43696</v>
      </c>
      <c r="M1548" s="102">
        <v>43891</v>
      </c>
      <c r="N1548" s="101" t="s">
        <v>6333</v>
      </c>
      <c r="O1548" s="101" t="s">
        <v>6445</v>
      </c>
    </row>
    <row r="1549" spans="1:15" s="97" customFormat="1" x14ac:dyDescent="0.25">
      <c r="A1549" s="97" t="s">
        <v>344</v>
      </c>
      <c r="B1549" s="104" t="str">
        <f t="shared" si="24"/>
        <v>P049148101361</v>
      </c>
      <c r="C1549" s="101" t="s">
        <v>7083</v>
      </c>
      <c r="D1549" s="101" t="s">
        <v>7084</v>
      </c>
      <c r="E1549" s="103">
        <v>53.93</v>
      </c>
      <c r="F1549" s="101" t="s">
        <v>1284</v>
      </c>
      <c r="G1549" s="101" t="s">
        <v>1285</v>
      </c>
      <c r="H1549" s="101" t="s">
        <v>7003</v>
      </c>
      <c r="I1549" s="101" t="s">
        <v>7004</v>
      </c>
      <c r="J1549" s="128">
        <v>498410</v>
      </c>
      <c r="K1549" s="101" t="s">
        <v>6333</v>
      </c>
      <c r="L1549" s="102">
        <v>43619</v>
      </c>
      <c r="M1549" s="102">
        <v>44374</v>
      </c>
      <c r="N1549" s="101" t="s">
        <v>6332</v>
      </c>
      <c r="O1549" s="101" t="s">
        <v>350</v>
      </c>
    </row>
    <row r="1550" spans="1:15" s="97" customFormat="1" x14ac:dyDescent="0.25">
      <c r="A1550" s="97" t="s">
        <v>344</v>
      </c>
      <c r="B1550" s="104" t="str">
        <f t="shared" si="24"/>
        <v>P049148101409</v>
      </c>
      <c r="C1550" s="101" t="s">
        <v>7083</v>
      </c>
      <c r="D1550" s="101" t="s">
        <v>7084</v>
      </c>
      <c r="E1550" s="103">
        <v>35.49</v>
      </c>
      <c r="F1550" s="101" t="s">
        <v>1318</v>
      </c>
      <c r="G1550" s="101" t="s">
        <v>1319</v>
      </c>
      <c r="H1550" s="101" t="s">
        <v>6771</v>
      </c>
      <c r="I1550" s="101" t="s">
        <v>6772</v>
      </c>
      <c r="J1550" s="128"/>
      <c r="K1550" s="101" t="s">
        <v>6332</v>
      </c>
      <c r="L1550" s="102">
        <v>43619</v>
      </c>
      <c r="M1550" s="102">
        <v>44374</v>
      </c>
      <c r="N1550" s="101" t="s">
        <v>6333</v>
      </c>
      <c r="O1550" s="101" t="s">
        <v>350</v>
      </c>
    </row>
    <row r="1551" spans="1:15" s="97" customFormat="1" x14ac:dyDescent="0.25">
      <c r="A1551" s="97" t="s">
        <v>344</v>
      </c>
      <c r="B1551" s="104" t="str">
        <f t="shared" si="24"/>
        <v>P049148103535</v>
      </c>
      <c r="C1551" s="101" t="s">
        <v>7083</v>
      </c>
      <c r="D1551" s="101" t="s">
        <v>7084</v>
      </c>
      <c r="E1551" s="103">
        <v>49.42</v>
      </c>
      <c r="F1551" s="101" t="s">
        <v>3058</v>
      </c>
      <c r="G1551" s="101" t="s">
        <v>3059</v>
      </c>
      <c r="H1551" s="101" t="s">
        <v>6771</v>
      </c>
      <c r="I1551" s="101" t="s">
        <v>6772</v>
      </c>
      <c r="J1551" s="128"/>
      <c r="K1551" s="101" t="s">
        <v>6332</v>
      </c>
      <c r="L1551" s="102">
        <v>43619</v>
      </c>
      <c r="M1551" s="102">
        <v>44374</v>
      </c>
      <c r="N1551" s="101" t="s">
        <v>6333</v>
      </c>
      <c r="O1551" s="101" t="s">
        <v>350</v>
      </c>
    </row>
    <row r="1552" spans="1:15" s="97" customFormat="1" x14ac:dyDescent="0.25">
      <c r="A1552" s="97" t="s">
        <v>344</v>
      </c>
      <c r="B1552" s="104" t="str">
        <f t="shared" si="24"/>
        <v>P049148104580</v>
      </c>
      <c r="C1552" s="101" t="s">
        <v>7083</v>
      </c>
      <c r="D1552" s="101" t="s">
        <v>7084</v>
      </c>
      <c r="E1552" s="103">
        <v>34.47</v>
      </c>
      <c r="F1552" s="101" t="s">
        <v>3852</v>
      </c>
      <c r="G1552" s="101" t="s">
        <v>3853</v>
      </c>
      <c r="H1552" s="101" t="s">
        <v>6771</v>
      </c>
      <c r="I1552" s="101" t="s">
        <v>6772</v>
      </c>
      <c r="J1552" s="128"/>
      <c r="K1552" s="101" t="s">
        <v>6332</v>
      </c>
      <c r="L1552" s="102">
        <v>43619</v>
      </c>
      <c r="M1552" s="102">
        <v>44374</v>
      </c>
      <c r="N1552" s="101" t="s">
        <v>6333</v>
      </c>
      <c r="O1552" s="101" t="s">
        <v>350</v>
      </c>
    </row>
    <row r="1553" spans="1:15" s="97" customFormat="1" x14ac:dyDescent="0.25">
      <c r="A1553" s="97" t="s">
        <v>344</v>
      </c>
      <c r="B1553" s="104" t="str">
        <f t="shared" si="24"/>
        <v>P049148104669</v>
      </c>
      <c r="C1553" s="101" t="s">
        <v>7083</v>
      </c>
      <c r="D1553" s="101" t="s">
        <v>7084</v>
      </c>
      <c r="E1553" s="103">
        <v>76.900000000000006</v>
      </c>
      <c r="F1553" s="101" t="s">
        <v>3898</v>
      </c>
      <c r="G1553" s="101" t="s">
        <v>3899</v>
      </c>
      <c r="H1553" s="101" t="s">
        <v>7040</v>
      </c>
      <c r="I1553" s="101" t="s">
        <v>7041</v>
      </c>
      <c r="J1553" s="128"/>
      <c r="K1553" s="101" t="s">
        <v>6332</v>
      </c>
      <c r="L1553" s="102">
        <v>43619</v>
      </c>
      <c r="M1553" s="102">
        <v>44374</v>
      </c>
      <c r="N1553" s="101" t="s">
        <v>6333</v>
      </c>
      <c r="O1553" s="101" t="s">
        <v>350</v>
      </c>
    </row>
    <row r="1554" spans="1:15" s="97" customFormat="1" x14ac:dyDescent="0.25">
      <c r="A1554" s="97" t="s">
        <v>344</v>
      </c>
      <c r="B1554" s="104" t="str">
        <f t="shared" si="24"/>
        <v>P049148105106</v>
      </c>
      <c r="C1554" s="101" t="s">
        <v>7083</v>
      </c>
      <c r="D1554" s="101" t="s">
        <v>7084</v>
      </c>
      <c r="E1554" s="103">
        <v>32.69</v>
      </c>
      <c r="F1554" s="101" t="s">
        <v>4128</v>
      </c>
      <c r="G1554" s="101" t="s">
        <v>4129</v>
      </c>
      <c r="H1554" s="101" t="s">
        <v>6771</v>
      </c>
      <c r="I1554" s="101" t="s">
        <v>6772</v>
      </c>
      <c r="J1554" s="128"/>
      <c r="K1554" s="101" t="s">
        <v>6332</v>
      </c>
      <c r="L1554" s="102">
        <v>43619</v>
      </c>
      <c r="M1554" s="102">
        <v>44374</v>
      </c>
      <c r="N1554" s="101" t="s">
        <v>6333</v>
      </c>
      <c r="O1554" s="101" t="s">
        <v>350</v>
      </c>
    </row>
    <row r="1555" spans="1:15" s="97" customFormat="1" x14ac:dyDescent="0.25">
      <c r="A1555" s="97" t="s">
        <v>344</v>
      </c>
      <c r="B1555" s="104" t="str">
        <f t="shared" si="24"/>
        <v>P049149101409</v>
      </c>
      <c r="C1555" s="101" t="s">
        <v>7085</v>
      </c>
      <c r="D1555" s="101" t="s">
        <v>7086</v>
      </c>
      <c r="E1555" s="103">
        <v>35.49</v>
      </c>
      <c r="F1555" s="101" t="s">
        <v>1318</v>
      </c>
      <c r="G1555" s="101" t="s">
        <v>1319</v>
      </c>
      <c r="H1555" s="101" t="s">
        <v>6771</v>
      </c>
      <c r="I1555" s="101" t="s">
        <v>6772</v>
      </c>
      <c r="J1555" s="128"/>
      <c r="K1555" s="101" t="s">
        <v>6332</v>
      </c>
      <c r="L1555" s="102">
        <v>43617</v>
      </c>
      <c r="M1555" s="102">
        <v>43983</v>
      </c>
      <c r="N1555" s="101" t="s">
        <v>6333</v>
      </c>
      <c r="O1555" s="101" t="s">
        <v>6445</v>
      </c>
    </row>
    <row r="1556" spans="1:15" s="97" customFormat="1" x14ac:dyDescent="0.25">
      <c r="A1556" s="97" t="s">
        <v>344</v>
      </c>
      <c r="B1556" s="104" t="str">
        <f t="shared" si="24"/>
        <v>P049149103535</v>
      </c>
      <c r="C1556" s="101" t="s">
        <v>7085</v>
      </c>
      <c r="D1556" s="101" t="s">
        <v>7086</v>
      </c>
      <c r="E1556" s="103">
        <v>49.42</v>
      </c>
      <c r="F1556" s="101" t="s">
        <v>3058</v>
      </c>
      <c r="G1556" s="101" t="s">
        <v>3059</v>
      </c>
      <c r="H1556" s="101" t="s">
        <v>6771</v>
      </c>
      <c r="I1556" s="101" t="s">
        <v>6772</v>
      </c>
      <c r="J1556" s="128"/>
      <c r="K1556" s="101" t="s">
        <v>6332</v>
      </c>
      <c r="L1556" s="102">
        <v>43617</v>
      </c>
      <c r="M1556" s="102">
        <v>43983</v>
      </c>
      <c r="N1556" s="101" t="s">
        <v>6333</v>
      </c>
      <c r="O1556" s="101" t="s">
        <v>6445</v>
      </c>
    </row>
    <row r="1557" spans="1:15" s="97" customFormat="1" x14ac:dyDescent="0.25">
      <c r="A1557" s="97" t="s">
        <v>344</v>
      </c>
      <c r="B1557" s="104" t="str">
        <f t="shared" si="24"/>
        <v>P049149104457</v>
      </c>
      <c r="C1557" s="101" t="s">
        <v>7085</v>
      </c>
      <c r="D1557" s="101" t="s">
        <v>7086</v>
      </c>
      <c r="E1557" s="103">
        <v>74.239999999999995</v>
      </c>
      <c r="F1557" s="101" t="s">
        <v>3800</v>
      </c>
      <c r="G1557" s="101" t="s">
        <v>3801</v>
      </c>
      <c r="H1557" s="101" t="s">
        <v>6646</v>
      </c>
      <c r="I1557" s="101" t="s">
        <v>6647</v>
      </c>
      <c r="J1557" s="128"/>
      <c r="K1557" s="101" t="s">
        <v>6332</v>
      </c>
      <c r="L1557" s="102">
        <v>43617</v>
      </c>
      <c r="M1557" s="102">
        <v>43983</v>
      </c>
      <c r="N1557" s="101" t="s">
        <v>6333</v>
      </c>
      <c r="O1557" s="101" t="s">
        <v>6445</v>
      </c>
    </row>
    <row r="1558" spans="1:15" s="97" customFormat="1" x14ac:dyDescent="0.25">
      <c r="A1558" s="97" t="s">
        <v>344</v>
      </c>
      <c r="B1558" s="104" t="str">
        <f t="shared" si="24"/>
        <v>P049149104580</v>
      </c>
      <c r="C1558" s="101" t="s">
        <v>7085</v>
      </c>
      <c r="D1558" s="101" t="s">
        <v>7086</v>
      </c>
      <c r="E1558" s="103">
        <v>34.47</v>
      </c>
      <c r="F1558" s="101" t="s">
        <v>3852</v>
      </c>
      <c r="G1558" s="101" t="s">
        <v>3853</v>
      </c>
      <c r="H1558" s="101" t="s">
        <v>6771</v>
      </c>
      <c r="I1558" s="101" t="s">
        <v>6772</v>
      </c>
      <c r="J1558" s="128"/>
      <c r="K1558" s="101" t="s">
        <v>6332</v>
      </c>
      <c r="L1558" s="102">
        <v>43617</v>
      </c>
      <c r="M1558" s="102">
        <v>43983</v>
      </c>
      <c r="N1558" s="101" t="s">
        <v>6333</v>
      </c>
      <c r="O1558" s="101" t="s">
        <v>6445</v>
      </c>
    </row>
    <row r="1559" spans="1:15" s="97" customFormat="1" x14ac:dyDescent="0.25">
      <c r="A1559" s="97" t="s">
        <v>344</v>
      </c>
      <c r="B1559" s="104" t="str">
        <f t="shared" si="24"/>
        <v>P049149105106</v>
      </c>
      <c r="C1559" s="101" t="s">
        <v>7085</v>
      </c>
      <c r="D1559" s="101" t="s">
        <v>7086</v>
      </c>
      <c r="E1559" s="103">
        <v>32.69</v>
      </c>
      <c r="F1559" s="101" t="s">
        <v>4128</v>
      </c>
      <c r="G1559" s="101" t="s">
        <v>4129</v>
      </c>
      <c r="H1559" s="101" t="s">
        <v>6771</v>
      </c>
      <c r="I1559" s="101" t="s">
        <v>6772</v>
      </c>
      <c r="J1559" s="128"/>
      <c r="K1559" s="101" t="s">
        <v>6332</v>
      </c>
      <c r="L1559" s="102">
        <v>43617</v>
      </c>
      <c r="M1559" s="102">
        <v>43983</v>
      </c>
      <c r="N1559" s="101" t="s">
        <v>6333</v>
      </c>
      <c r="O1559" s="101" t="s">
        <v>6445</v>
      </c>
    </row>
    <row r="1560" spans="1:15" s="97" customFormat="1" x14ac:dyDescent="0.25">
      <c r="A1560" s="97" t="s">
        <v>344</v>
      </c>
      <c r="B1560" s="104" t="str">
        <f t="shared" si="24"/>
        <v>P049149106507</v>
      </c>
      <c r="C1560" s="101" t="s">
        <v>7085</v>
      </c>
      <c r="D1560" s="101" t="s">
        <v>7086</v>
      </c>
      <c r="E1560" s="103">
        <v>87.47</v>
      </c>
      <c r="F1560" s="101" t="s">
        <v>4844</v>
      </c>
      <c r="G1560" s="101" t="s">
        <v>4845</v>
      </c>
      <c r="H1560" s="101" t="s">
        <v>7005</v>
      </c>
      <c r="I1560" s="101" t="s">
        <v>7006</v>
      </c>
      <c r="J1560" s="128"/>
      <c r="K1560" s="101" t="s">
        <v>6332</v>
      </c>
      <c r="L1560" s="102">
        <v>43617</v>
      </c>
      <c r="M1560" s="102">
        <v>43983</v>
      </c>
      <c r="N1560" s="101" t="s">
        <v>6333</v>
      </c>
      <c r="O1560" s="101" t="s">
        <v>6445</v>
      </c>
    </row>
    <row r="1561" spans="1:15" s="97" customFormat="1" x14ac:dyDescent="0.25">
      <c r="A1561" s="97" t="s">
        <v>344</v>
      </c>
      <c r="B1561" s="104" t="str">
        <f t="shared" si="24"/>
        <v>P049149400003366</v>
      </c>
      <c r="C1561" s="101" t="s">
        <v>7085</v>
      </c>
      <c r="D1561" s="101" t="s">
        <v>7086</v>
      </c>
      <c r="E1561" s="103">
        <v>0.01</v>
      </c>
      <c r="F1561" s="101" t="s">
        <v>6079</v>
      </c>
      <c r="G1561" s="101" t="s">
        <v>6080</v>
      </c>
      <c r="H1561" s="101" t="s">
        <v>7009</v>
      </c>
      <c r="I1561" s="101" t="s">
        <v>7010</v>
      </c>
      <c r="J1561" s="128">
        <v>498710</v>
      </c>
      <c r="K1561" s="101" t="s">
        <v>6333</v>
      </c>
      <c r="L1561" s="102">
        <v>43617</v>
      </c>
      <c r="M1561" s="102">
        <v>43983</v>
      </c>
      <c r="N1561" s="101" t="s">
        <v>6333</v>
      </c>
      <c r="O1561" s="101" t="s">
        <v>6445</v>
      </c>
    </row>
    <row r="1562" spans="1:15" s="97" customFormat="1" x14ac:dyDescent="0.25">
      <c r="A1562" s="97" t="s">
        <v>344</v>
      </c>
      <c r="B1562" s="104" t="str">
        <f t="shared" si="24"/>
        <v>P050104101619</v>
      </c>
      <c r="C1562" s="101" t="s">
        <v>385</v>
      </c>
      <c r="D1562" s="101" t="s">
        <v>7087</v>
      </c>
      <c r="E1562" s="103">
        <v>64.88</v>
      </c>
      <c r="F1562" s="101" t="s">
        <v>1488</v>
      </c>
      <c r="G1562" s="101" t="s">
        <v>1489</v>
      </c>
      <c r="H1562" s="101" t="s">
        <v>6372</v>
      </c>
      <c r="I1562" s="101" t="s">
        <v>6373</v>
      </c>
      <c r="J1562" s="128"/>
      <c r="K1562" s="101" t="s">
        <v>6332</v>
      </c>
      <c r="L1562" s="102">
        <v>43101</v>
      </c>
      <c r="M1562" s="102">
        <v>44196</v>
      </c>
      <c r="N1562" s="101" t="s">
        <v>6333</v>
      </c>
      <c r="O1562" s="101" t="s">
        <v>6358</v>
      </c>
    </row>
    <row r="1563" spans="1:15" s="97" customFormat="1" x14ac:dyDescent="0.25">
      <c r="A1563" s="97" t="s">
        <v>344</v>
      </c>
      <c r="B1563" s="104" t="str">
        <f t="shared" si="24"/>
        <v>P050104105794</v>
      </c>
      <c r="C1563" s="101" t="s">
        <v>385</v>
      </c>
      <c r="D1563" s="101" t="s">
        <v>7087</v>
      </c>
      <c r="E1563" s="103">
        <v>54.68</v>
      </c>
      <c r="F1563" s="101" t="s">
        <v>4428</v>
      </c>
      <c r="G1563" s="101" t="s">
        <v>4429</v>
      </c>
      <c r="H1563" s="101" t="s">
        <v>6372</v>
      </c>
      <c r="I1563" s="101" t="s">
        <v>6373</v>
      </c>
      <c r="J1563" s="128"/>
      <c r="K1563" s="101" t="s">
        <v>6332</v>
      </c>
      <c r="L1563" s="102">
        <v>43696</v>
      </c>
      <c r="M1563" s="102">
        <v>44196</v>
      </c>
      <c r="N1563" s="101" t="s">
        <v>6333</v>
      </c>
      <c r="O1563" s="101" t="s">
        <v>6358</v>
      </c>
    </row>
    <row r="1564" spans="1:15" s="97" customFormat="1" x14ac:dyDescent="0.25">
      <c r="A1564" s="97" t="s">
        <v>344</v>
      </c>
      <c r="B1564" s="104" t="str">
        <f t="shared" si="24"/>
        <v>P050104500005</v>
      </c>
      <c r="C1564" s="101" t="s">
        <v>385</v>
      </c>
      <c r="D1564" s="101" t="s">
        <v>7087</v>
      </c>
      <c r="E1564" s="103">
        <v>0.01</v>
      </c>
      <c r="F1564" s="101" t="s">
        <v>6137</v>
      </c>
      <c r="G1564" s="101" t="s">
        <v>6138</v>
      </c>
      <c r="H1564" s="101" t="s">
        <v>6537</v>
      </c>
      <c r="I1564" s="101" t="s">
        <v>6538</v>
      </c>
      <c r="J1564" s="128"/>
      <c r="K1564" s="101" t="s">
        <v>6332</v>
      </c>
      <c r="L1564" s="102">
        <v>43101</v>
      </c>
      <c r="M1564" s="102">
        <v>44196</v>
      </c>
      <c r="N1564" s="101" t="s">
        <v>6333</v>
      </c>
      <c r="O1564" s="101" t="s">
        <v>6358</v>
      </c>
    </row>
    <row r="1565" spans="1:15" s="97" customFormat="1" x14ac:dyDescent="0.25">
      <c r="A1565" s="97" t="s">
        <v>344</v>
      </c>
      <c r="B1565" s="104" t="str">
        <f t="shared" si="24"/>
        <v>P050105105764</v>
      </c>
      <c r="C1565" s="101" t="s">
        <v>7088</v>
      </c>
      <c r="D1565" s="101" t="s">
        <v>7089</v>
      </c>
      <c r="E1565" s="103">
        <v>32.299999999999997</v>
      </c>
      <c r="F1565" s="101" t="s">
        <v>4410</v>
      </c>
      <c r="G1565" s="101" t="s">
        <v>4411</v>
      </c>
      <c r="H1565" s="101" t="s">
        <v>6507</v>
      </c>
      <c r="I1565" s="101" t="s">
        <v>6508</v>
      </c>
      <c r="J1565" s="128"/>
      <c r="K1565" s="101" t="s">
        <v>6332</v>
      </c>
      <c r="L1565" s="102">
        <v>43346</v>
      </c>
      <c r="M1565" s="102">
        <v>43769</v>
      </c>
      <c r="N1565" s="101" t="s">
        <v>6333</v>
      </c>
      <c r="O1565" s="101" t="s">
        <v>389</v>
      </c>
    </row>
    <row r="1566" spans="1:15" s="97" customFormat="1" x14ac:dyDescent="0.25">
      <c r="A1566" s="97" t="s">
        <v>344</v>
      </c>
      <c r="B1566" s="104" t="str">
        <f t="shared" si="24"/>
        <v>P055103100871</v>
      </c>
      <c r="C1566" s="101" t="s">
        <v>7090</v>
      </c>
      <c r="D1566" s="101" t="s">
        <v>7091</v>
      </c>
      <c r="E1566" s="103">
        <v>61.12</v>
      </c>
      <c r="F1566" s="101" t="s">
        <v>944</v>
      </c>
      <c r="G1566" s="101" t="s">
        <v>945</v>
      </c>
      <c r="H1566" s="101" t="s">
        <v>6557</v>
      </c>
      <c r="I1566" s="101" t="s">
        <v>6558</v>
      </c>
      <c r="J1566" s="128"/>
      <c r="K1566" s="101" t="s">
        <v>6332</v>
      </c>
      <c r="L1566" s="102">
        <v>43466</v>
      </c>
      <c r="M1566" s="102">
        <v>44346</v>
      </c>
      <c r="N1566" s="101" t="s">
        <v>6332</v>
      </c>
      <c r="O1566" s="101" t="s">
        <v>352</v>
      </c>
    </row>
    <row r="1567" spans="1:15" s="97" customFormat="1" x14ac:dyDescent="0.25">
      <c r="A1567" s="97" t="s">
        <v>344</v>
      </c>
      <c r="B1567" s="104" t="str">
        <f t="shared" si="24"/>
        <v>P055103103159</v>
      </c>
      <c r="C1567" s="101" t="s">
        <v>7090</v>
      </c>
      <c r="D1567" s="101" t="s">
        <v>7091</v>
      </c>
      <c r="E1567" s="103">
        <v>58.02</v>
      </c>
      <c r="F1567" s="101" t="s">
        <v>2690</v>
      </c>
      <c r="G1567" s="101" t="s">
        <v>2691</v>
      </c>
      <c r="H1567" s="101" t="s">
        <v>6523</v>
      </c>
      <c r="I1567" s="101" t="s">
        <v>6524</v>
      </c>
      <c r="J1567" s="128"/>
      <c r="K1567" s="101" t="s">
        <v>6332</v>
      </c>
      <c r="L1567" s="102">
        <v>43466</v>
      </c>
      <c r="M1567" s="102">
        <v>44346</v>
      </c>
      <c r="N1567" s="101" t="s">
        <v>6332</v>
      </c>
      <c r="O1567" s="101" t="s">
        <v>352</v>
      </c>
    </row>
    <row r="1568" spans="1:15" s="97" customFormat="1" x14ac:dyDescent="0.25">
      <c r="A1568" s="97" t="s">
        <v>344</v>
      </c>
      <c r="B1568" s="104" t="str">
        <f t="shared" si="24"/>
        <v>P055103104367</v>
      </c>
      <c r="C1568" s="101" t="s">
        <v>7090</v>
      </c>
      <c r="D1568" s="101" t="s">
        <v>7091</v>
      </c>
      <c r="E1568" s="103">
        <v>61.68</v>
      </c>
      <c r="F1568" s="101" t="s">
        <v>3718</v>
      </c>
      <c r="G1568" s="101" t="s">
        <v>3719</v>
      </c>
      <c r="H1568" s="101" t="s">
        <v>6490</v>
      </c>
      <c r="I1568" s="101" t="s">
        <v>6491</v>
      </c>
      <c r="J1568" s="128"/>
      <c r="K1568" s="101" t="s">
        <v>6332</v>
      </c>
      <c r="L1568" s="102">
        <v>43466</v>
      </c>
      <c r="M1568" s="102">
        <v>44346</v>
      </c>
      <c r="N1568" s="101" t="s">
        <v>6332</v>
      </c>
      <c r="O1568" s="101" t="s">
        <v>352</v>
      </c>
    </row>
    <row r="1569" spans="1:15" s="97" customFormat="1" x14ac:dyDescent="0.25">
      <c r="A1569" s="97" t="s">
        <v>344</v>
      </c>
      <c r="B1569" s="104" t="str">
        <f t="shared" si="24"/>
        <v>P055103104517</v>
      </c>
      <c r="C1569" s="101" t="s">
        <v>7090</v>
      </c>
      <c r="D1569" s="101" t="s">
        <v>7091</v>
      </c>
      <c r="E1569" s="103">
        <v>53.66</v>
      </c>
      <c r="F1569" s="101" t="s">
        <v>3826</v>
      </c>
      <c r="G1569" s="101" t="s">
        <v>3827</v>
      </c>
      <c r="H1569" s="101" t="s">
        <v>6565</v>
      </c>
      <c r="I1569" s="101" t="s">
        <v>6566</v>
      </c>
      <c r="J1569" s="128"/>
      <c r="K1569" s="101" t="s">
        <v>6332</v>
      </c>
      <c r="L1569" s="102">
        <v>43466</v>
      </c>
      <c r="M1569" s="102">
        <v>44346</v>
      </c>
      <c r="N1569" s="101" t="s">
        <v>6332</v>
      </c>
      <c r="O1569" s="101" t="s">
        <v>352</v>
      </c>
    </row>
    <row r="1570" spans="1:15" s="97" customFormat="1" x14ac:dyDescent="0.25">
      <c r="A1570" s="97" t="s">
        <v>344</v>
      </c>
      <c r="B1570" s="104" t="str">
        <f t="shared" si="24"/>
        <v>P055103104520</v>
      </c>
      <c r="C1570" s="101" t="s">
        <v>7090</v>
      </c>
      <c r="D1570" s="101" t="s">
        <v>7091</v>
      </c>
      <c r="E1570" s="103">
        <v>54.49</v>
      </c>
      <c r="F1570" s="101" t="s">
        <v>3830</v>
      </c>
      <c r="G1570" s="101" t="s">
        <v>3831</v>
      </c>
      <c r="H1570" s="101" t="s">
        <v>6496</v>
      </c>
      <c r="I1570" s="101" t="s">
        <v>6497</v>
      </c>
      <c r="J1570" s="128"/>
      <c r="K1570" s="101" t="s">
        <v>6332</v>
      </c>
      <c r="L1570" s="102">
        <v>43466</v>
      </c>
      <c r="M1570" s="102">
        <v>44346</v>
      </c>
      <c r="N1570" s="101" t="s">
        <v>6332</v>
      </c>
      <c r="O1570" s="101" t="s">
        <v>352</v>
      </c>
    </row>
    <row r="1571" spans="1:15" s="97" customFormat="1" x14ac:dyDescent="0.25">
      <c r="A1571" s="97" t="s">
        <v>344</v>
      </c>
      <c r="B1571" s="104" t="str">
        <f t="shared" si="24"/>
        <v>P055103104661</v>
      </c>
      <c r="C1571" s="101" t="s">
        <v>7090</v>
      </c>
      <c r="D1571" s="101" t="s">
        <v>7091</v>
      </c>
      <c r="E1571" s="103">
        <v>61.07</v>
      </c>
      <c r="F1571" s="101" t="s">
        <v>3890</v>
      </c>
      <c r="G1571" s="101" t="s">
        <v>3891</v>
      </c>
      <c r="H1571" s="101" t="s">
        <v>6559</v>
      </c>
      <c r="I1571" s="101" t="s">
        <v>6560</v>
      </c>
      <c r="J1571" s="128"/>
      <c r="K1571" s="101" t="s">
        <v>6332</v>
      </c>
      <c r="L1571" s="102">
        <v>43466</v>
      </c>
      <c r="M1571" s="102">
        <v>44346</v>
      </c>
      <c r="N1571" s="101" t="s">
        <v>6332</v>
      </c>
      <c r="O1571" s="101" t="s">
        <v>352</v>
      </c>
    </row>
    <row r="1572" spans="1:15" s="97" customFormat="1" x14ac:dyDescent="0.25">
      <c r="A1572" s="97" t="s">
        <v>344</v>
      </c>
      <c r="B1572" s="104" t="str">
        <f t="shared" si="24"/>
        <v>P055103105032</v>
      </c>
      <c r="C1572" s="101" t="s">
        <v>7090</v>
      </c>
      <c r="D1572" s="101" t="s">
        <v>7091</v>
      </c>
      <c r="E1572" s="103">
        <v>53.03</v>
      </c>
      <c r="F1572" s="101" t="s">
        <v>4112</v>
      </c>
      <c r="G1572" s="101" t="s">
        <v>4113</v>
      </c>
      <c r="H1572" s="101" t="s">
        <v>6559</v>
      </c>
      <c r="I1572" s="101" t="s">
        <v>6560</v>
      </c>
      <c r="J1572" s="128"/>
      <c r="K1572" s="101" t="s">
        <v>6332</v>
      </c>
      <c r="L1572" s="102">
        <v>43466</v>
      </c>
      <c r="M1572" s="102">
        <v>44346</v>
      </c>
      <c r="N1572" s="101" t="s">
        <v>6332</v>
      </c>
      <c r="O1572" s="101" t="s">
        <v>352</v>
      </c>
    </row>
    <row r="1573" spans="1:15" s="97" customFormat="1" x14ac:dyDescent="0.25">
      <c r="A1573" s="97" t="s">
        <v>344</v>
      </c>
      <c r="B1573" s="104" t="str">
        <f t="shared" si="24"/>
        <v>P055103105075</v>
      </c>
      <c r="C1573" s="101" t="s">
        <v>7090</v>
      </c>
      <c r="D1573" s="101" t="s">
        <v>7091</v>
      </c>
      <c r="E1573" s="103">
        <v>53.18</v>
      </c>
      <c r="F1573" s="101" t="s">
        <v>4122</v>
      </c>
      <c r="G1573" s="101" t="s">
        <v>4123</v>
      </c>
      <c r="H1573" s="101" t="s">
        <v>6374</v>
      </c>
      <c r="I1573" s="101" t="s">
        <v>6375</v>
      </c>
      <c r="J1573" s="128"/>
      <c r="K1573" s="101" t="s">
        <v>6332</v>
      </c>
      <c r="L1573" s="102">
        <v>43466</v>
      </c>
      <c r="M1573" s="102">
        <v>44346</v>
      </c>
      <c r="N1573" s="101" t="s">
        <v>6332</v>
      </c>
      <c r="O1573" s="101" t="s">
        <v>352</v>
      </c>
    </row>
    <row r="1574" spans="1:15" s="97" customFormat="1" x14ac:dyDescent="0.25">
      <c r="A1574" s="97" t="s">
        <v>344</v>
      </c>
      <c r="B1574" s="104" t="str">
        <f t="shared" si="24"/>
        <v>P055103105925</v>
      </c>
      <c r="C1574" s="101" t="s">
        <v>7090</v>
      </c>
      <c r="D1574" s="101" t="s">
        <v>7091</v>
      </c>
      <c r="E1574" s="103">
        <v>40.78</v>
      </c>
      <c r="F1574" s="101" t="s">
        <v>4522</v>
      </c>
      <c r="G1574" s="101" t="s">
        <v>4523</v>
      </c>
      <c r="H1574" s="101" t="s">
        <v>6498</v>
      </c>
      <c r="I1574" s="101" t="s">
        <v>6499</v>
      </c>
      <c r="J1574" s="128"/>
      <c r="K1574" s="101" t="s">
        <v>6332</v>
      </c>
      <c r="L1574" s="102">
        <v>43466</v>
      </c>
      <c r="M1574" s="102">
        <v>44346</v>
      </c>
      <c r="N1574" s="101" t="s">
        <v>6332</v>
      </c>
      <c r="O1574" s="101" t="s">
        <v>352</v>
      </c>
    </row>
    <row r="1575" spans="1:15" s="97" customFormat="1" x14ac:dyDescent="0.25">
      <c r="A1575" s="97" t="s">
        <v>344</v>
      </c>
      <c r="B1575" s="104" t="str">
        <f t="shared" si="24"/>
        <v>P055103106270</v>
      </c>
      <c r="C1575" s="101" t="s">
        <v>7090</v>
      </c>
      <c r="D1575" s="101" t="s">
        <v>7091</v>
      </c>
      <c r="E1575" s="103">
        <v>54.57</v>
      </c>
      <c r="F1575" s="101" t="s">
        <v>4728</v>
      </c>
      <c r="G1575" s="101" t="s">
        <v>4729</v>
      </c>
      <c r="H1575" s="101" t="s">
        <v>6739</v>
      </c>
      <c r="I1575" s="101" t="s">
        <v>6740</v>
      </c>
      <c r="J1575" s="128"/>
      <c r="K1575" s="101" t="s">
        <v>6332</v>
      </c>
      <c r="L1575" s="102">
        <v>43466</v>
      </c>
      <c r="M1575" s="102">
        <v>44346</v>
      </c>
      <c r="N1575" s="101" t="s">
        <v>6333</v>
      </c>
      <c r="O1575" s="101" t="s">
        <v>352</v>
      </c>
    </row>
    <row r="1576" spans="1:15" s="97" customFormat="1" x14ac:dyDescent="0.25">
      <c r="A1576" s="97" t="s">
        <v>344</v>
      </c>
      <c r="B1576" s="104" t="str">
        <f t="shared" si="24"/>
        <v>P055104103155</v>
      </c>
      <c r="C1576" s="101" t="s">
        <v>7092</v>
      </c>
      <c r="D1576" s="101" t="s">
        <v>7093</v>
      </c>
      <c r="E1576" s="103">
        <v>69.59</v>
      </c>
      <c r="F1576" s="101" t="s">
        <v>2684</v>
      </c>
      <c r="G1576" s="101" t="s">
        <v>2685</v>
      </c>
      <c r="H1576" s="101" t="s">
        <v>6737</v>
      </c>
      <c r="I1576" s="101" t="s">
        <v>6738</v>
      </c>
      <c r="J1576" s="128"/>
      <c r="K1576" s="101" t="s">
        <v>6332</v>
      </c>
      <c r="L1576" s="102">
        <v>43466</v>
      </c>
      <c r="M1576" s="102">
        <v>44346</v>
      </c>
      <c r="N1576" s="101" t="s">
        <v>6333</v>
      </c>
      <c r="O1576" s="101" t="s">
        <v>6445</v>
      </c>
    </row>
    <row r="1577" spans="1:15" s="97" customFormat="1" x14ac:dyDescent="0.25">
      <c r="A1577" s="97" t="s">
        <v>344</v>
      </c>
      <c r="B1577" s="104" t="str">
        <f t="shared" si="24"/>
        <v>P055104106270</v>
      </c>
      <c r="C1577" s="101" t="s">
        <v>7092</v>
      </c>
      <c r="D1577" s="101" t="s">
        <v>7093</v>
      </c>
      <c r="E1577" s="103">
        <v>54.57</v>
      </c>
      <c r="F1577" s="101" t="s">
        <v>4728</v>
      </c>
      <c r="G1577" s="101" t="s">
        <v>4729</v>
      </c>
      <c r="H1577" s="101" t="s">
        <v>6739</v>
      </c>
      <c r="I1577" s="101" t="s">
        <v>6740</v>
      </c>
      <c r="J1577" s="128"/>
      <c r="K1577" s="101" t="s">
        <v>6332</v>
      </c>
      <c r="L1577" s="102">
        <v>43466</v>
      </c>
      <c r="M1577" s="102">
        <v>44346</v>
      </c>
      <c r="N1577" s="101" t="s">
        <v>6333</v>
      </c>
      <c r="O1577" s="101" t="s">
        <v>6445</v>
      </c>
    </row>
    <row r="1578" spans="1:15" s="97" customFormat="1" x14ac:dyDescent="0.25">
      <c r="A1578" s="97" t="s">
        <v>344</v>
      </c>
      <c r="B1578" s="104" t="str">
        <f t="shared" si="24"/>
        <v>P055105103246</v>
      </c>
      <c r="C1578" s="101" t="s">
        <v>7094</v>
      </c>
      <c r="D1578" s="101" t="s">
        <v>7095</v>
      </c>
      <c r="E1578" s="103">
        <v>59.97</v>
      </c>
      <c r="F1578" s="101" t="s">
        <v>2786</v>
      </c>
      <c r="G1578" s="101" t="s">
        <v>2787</v>
      </c>
      <c r="H1578" s="101" t="s">
        <v>6563</v>
      </c>
      <c r="I1578" s="101" t="s">
        <v>6564</v>
      </c>
      <c r="J1578" s="128">
        <v>552500</v>
      </c>
      <c r="K1578" s="101" t="s">
        <v>6333</v>
      </c>
      <c r="L1578" s="102">
        <v>43466</v>
      </c>
      <c r="M1578" s="102">
        <v>43830</v>
      </c>
      <c r="N1578" s="101" t="s">
        <v>6332</v>
      </c>
      <c r="O1578" s="101" t="s">
        <v>358</v>
      </c>
    </row>
    <row r="1579" spans="1:15" s="97" customFormat="1" x14ac:dyDescent="0.25">
      <c r="A1579" s="97" t="s">
        <v>344</v>
      </c>
      <c r="B1579" s="104" t="str">
        <f t="shared" si="24"/>
        <v>P055105105211</v>
      </c>
      <c r="C1579" s="101" t="s">
        <v>7094</v>
      </c>
      <c r="D1579" s="101" t="s">
        <v>7095</v>
      </c>
      <c r="E1579" s="103">
        <v>67.8</v>
      </c>
      <c r="F1579" s="101" t="s">
        <v>4168</v>
      </c>
      <c r="G1579" s="101" t="s">
        <v>4169</v>
      </c>
      <c r="H1579" s="101" t="s">
        <v>7096</v>
      </c>
      <c r="I1579" s="101" t="s">
        <v>7097</v>
      </c>
      <c r="J1579" s="128"/>
      <c r="K1579" s="101" t="s">
        <v>6332</v>
      </c>
      <c r="L1579" s="102">
        <v>43493</v>
      </c>
      <c r="M1579" s="102">
        <v>43830</v>
      </c>
      <c r="N1579" s="101" t="s">
        <v>6332</v>
      </c>
      <c r="O1579" s="101" t="s">
        <v>358</v>
      </c>
    </row>
    <row r="1580" spans="1:15" s="97" customFormat="1" x14ac:dyDescent="0.25">
      <c r="A1580" s="97" t="s">
        <v>344</v>
      </c>
      <c r="B1580" s="104" t="str">
        <f t="shared" si="24"/>
        <v>P055105105838</v>
      </c>
      <c r="C1580" s="101" t="s">
        <v>7094</v>
      </c>
      <c r="D1580" s="101" t="s">
        <v>7095</v>
      </c>
      <c r="E1580" s="103">
        <v>23.32</v>
      </c>
      <c r="F1580" s="101" t="s">
        <v>4466</v>
      </c>
      <c r="G1580" s="101" t="s">
        <v>4467</v>
      </c>
      <c r="H1580" s="101" t="s">
        <v>6739</v>
      </c>
      <c r="I1580" s="101" t="s">
        <v>6740</v>
      </c>
      <c r="J1580" s="128"/>
      <c r="K1580" s="101" t="s">
        <v>6332</v>
      </c>
      <c r="L1580" s="102">
        <v>43493</v>
      </c>
      <c r="M1580" s="102">
        <v>43830</v>
      </c>
      <c r="N1580" s="101" t="s">
        <v>6333</v>
      </c>
      <c r="O1580" s="101" t="s">
        <v>358</v>
      </c>
    </row>
    <row r="1581" spans="1:15" s="97" customFormat="1" x14ac:dyDescent="0.25">
      <c r="A1581" s="97" t="s">
        <v>344</v>
      </c>
      <c r="B1581" s="104" t="str">
        <f t="shared" si="24"/>
        <v>P055105106498</v>
      </c>
      <c r="C1581" s="101" t="s">
        <v>7094</v>
      </c>
      <c r="D1581" s="101" t="s">
        <v>7095</v>
      </c>
      <c r="E1581" s="103">
        <v>44.05</v>
      </c>
      <c r="F1581" s="101" t="s">
        <v>4836</v>
      </c>
      <c r="G1581" s="101" t="s">
        <v>4837</v>
      </c>
      <c r="H1581" s="101" t="s">
        <v>6374</v>
      </c>
      <c r="I1581" s="101" t="s">
        <v>6375</v>
      </c>
      <c r="J1581" s="128">
        <v>552500</v>
      </c>
      <c r="K1581" s="101" t="s">
        <v>6333</v>
      </c>
      <c r="L1581" s="102">
        <v>43466</v>
      </c>
      <c r="M1581" s="102">
        <v>43830</v>
      </c>
      <c r="N1581" s="101" t="s">
        <v>6332</v>
      </c>
      <c r="O1581" s="101" t="s">
        <v>358</v>
      </c>
    </row>
    <row r="1582" spans="1:15" s="97" customFormat="1" x14ac:dyDescent="0.25">
      <c r="A1582" s="97" t="s">
        <v>344</v>
      </c>
      <c r="B1582" s="104" t="str">
        <f t="shared" si="24"/>
        <v>P055106103246</v>
      </c>
      <c r="C1582" s="101" t="s">
        <v>7098</v>
      </c>
      <c r="D1582" s="101" t="s">
        <v>7099</v>
      </c>
      <c r="E1582" s="103">
        <v>59.97</v>
      </c>
      <c r="F1582" s="101" t="s">
        <v>2786</v>
      </c>
      <c r="G1582" s="101" t="s">
        <v>2787</v>
      </c>
      <c r="H1582" s="101" t="s">
        <v>6563</v>
      </c>
      <c r="I1582" s="101" t="s">
        <v>6564</v>
      </c>
      <c r="J1582" s="128">
        <v>552500</v>
      </c>
      <c r="K1582" s="101" t="s">
        <v>6333</v>
      </c>
      <c r="L1582" s="102">
        <v>43466</v>
      </c>
      <c r="M1582" s="102">
        <v>43830</v>
      </c>
      <c r="N1582" s="101" t="s">
        <v>6332</v>
      </c>
      <c r="O1582" s="101" t="s">
        <v>358</v>
      </c>
    </row>
    <row r="1583" spans="1:15" s="97" customFormat="1" x14ac:dyDescent="0.25">
      <c r="A1583" s="97" t="s">
        <v>344</v>
      </c>
      <c r="B1583" s="104" t="str">
        <f t="shared" si="24"/>
        <v>P055106103682</v>
      </c>
      <c r="C1583" s="101" t="s">
        <v>7098</v>
      </c>
      <c r="D1583" s="101" t="s">
        <v>7099</v>
      </c>
      <c r="E1583" s="103">
        <v>64.97</v>
      </c>
      <c r="F1583" s="101" t="s">
        <v>3178</v>
      </c>
      <c r="G1583" s="101" t="s">
        <v>3179</v>
      </c>
      <c r="H1583" s="101" t="s">
        <v>7096</v>
      </c>
      <c r="I1583" s="101" t="s">
        <v>7097</v>
      </c>
      <c r="J1583" s="128"/>
      <c r="K1583" s="101" t="s">
        <v>6332</v>
      </c>
      <c r="L1583" s="102">
        <v>43466</v>
      </c>
      <c r="M1583" s="102">
        <v>43830</v>
      </c>
      <c r="N1583" s="101" t="s">
        <v>6332</v>
      </c>
      <c r="O1583" s="101" t="s">
        <v>358</v>
      </c>
    </row>
    <row r="1584" spans="1:15" s="97" customFormat="1" x14ac:dyDescent="0.25">
      <c r="A1584" s="97" t="s">
        <v>344</v>
      </c>
      <c r="B1584" s="104" t="str">
        <f t="shared" si="24"/>
        <v>P055106105838</v>
      </c>
      <c r="C1584" s="101" t="s">
        <v>7098</v>
      </c>
      <c r="D1584" s="101" t="s">
        <v>7099</v>
      </c>
      <c r="E1584" s="103">
        <v>23.32</v>
      </c>
      <c r="F1584" s="101" t="s">
        <v>4466</v>
      </c>
      <c r="G1584" s="101" t="s">
        <v>4467</v>
      </c>
      <c r="H1584" s="101" t="s">
        <v>6739</v>
      </c>
      <c r="I1584" s="101" t="s">
        <v>6740</v>
      </c>
      <c r="J1584" s="128"/>
      <c r="K1584" s="101" t="s">
        <v>6332</v>
      </c>
      <c r="L1584" s="102">
        <v>43493</v>
      </c>
      <c r="M1584" s="102">
        <v>43830</v>
      </c>
      <c r="N1584" s="101" t="s">
        <v>6333</v>
      </c>
      <c r="O1584" s="101" t="s">
        <v>358</v>
      </c>
    </row>
    <row r="1585" spans="1:15" s="97" customFormat="1" x14ac:dyDescent="0.25">
      <c r="A1585" s="97" t="s">
        <v>344</v>
      </c>
      <c r="B1585" s="104" t="str">
        <f t="shared" si="24"/>
        <v>P055106106492</v>
      </c>
      <c r="C1585" s="101" t="s">
        <v>7098</v>
      </c>
      <c r="D1585" s="101" t="s">
        <v>7099</v>
      </c>
      <c r="E1585" s="103">
        <v>61.53</v>
      </c>
      <c r="F1585" s="101" t="s">
        <v>4832</v>
      </c>
      <c r="G1585" s="101" t="s">
        <v>4833</v>
      </c>
      <c r="H1585" s="101" t="s">
        <v>7100</v>
      </c>
      <c r="I1585" s="101" t="s">
        <v>7101</v>
      </c>
      <c r="J1585" s="128"/>
      <c r="K1585" s="101" t="s">
        <v>6332</v>
      </c>
      <c r="L1585" s="102">
        <v>43709</v>
      </c>
      <c r="M1585" s="102">
        <v>43830</v>
      </c>
      <c r="N1585" s="101" t="s">
        <v>6332</v>
      </c>
      <c r="O1585" s="101" t="s">
        <v>358</v>
      </c>
    </row>
    <row r="1586" spans="1:15" s="97" customFormat="1" x14ac:dyDescent="0.25">
      <c r="A1586" s="97" t="s">
        <v>344</v>
      </c>
      <c r="B1586" s="104" t="str">
        <f t="shared" si="24"/>
        <v>P055106106498</v>
      </c>
      <c r="C1586" s="101" t="s">
        <v>7098</v>
      </c>
      <c r="D1586" s="101" t="s">
        <v>7099</v>
      </c>
      <c r="E1586" s="103">
        <v>44.05</v>
      </c>
      <c r="F1586" s="101" t="s">
        <v>4836</v>
      </c>
      <c r="G1586" s="101" t="s">
        <v>4837</v>
      </c>
      <c r="H1586" s="101" t="s">
        <v>6374</v>
      </c>
      <c r="I1586" s="101" t="s">
        <v>6375</v>
      </c>
      <c r="J1586" s="128">
        <v>552500</v>
      </c>
      <c r="K1586" s="101" t="s">
        <v>6333</v>
      </c>
      <c r="L1586" s="102">
        <v>43466</v>
      </c>
      <c r="M1586" s="102">
        <v>43830</v>
      </c>
      <c r="N1586" s="101" t="s">
        <v>6332</v>
      </c>
      <c r="O1586" s="101" t="s">
        <v>358</v>
      </c>
    </row>
    <row r="1587" spans="1:15" s="97" customFormat="1" x14ac:dyDescent="0.25">
      <c r="A1587" s="97" t="s">
        <v>344</v>
      </c>
      <c r="B1587" s="104" t="str">
        <f t="shared" si="24"/>
        <v>P070100100924</v>
      </c>
      <c r="C1587" s="101" t="s">
        <v>7102</v>
      </c>
      <c r="D1587" s="101" t="s">
        <v>7103</v>
      </c>
      <c r="E1587" s="103">
        <v>41.98</v>
      </c>
      <c r="F1587" s="101" t="s">
        <v>986</v>
      </c>
      <c r="G1587" s="101" t="s">
        <v>987</v>
      </c>
      <c r="H1587" s="101" t="s">
        <v>7104</v>
      </c>
      <c r="I1587" s="101" t="s">
        <v>7105</v>
      </c>
      <c r="J1587" s="128"/>
      <c r="K1587" s="101" t="s">
        <v>6332</v>
      </c>
      <c r="L1587" s="102">
        <v>43101</v>
      </c>
      <c r="M1587" s="102">
        <v>73050</v>
      </c>
      <c r="N1587" s="101" t="s">
        <v>6333</v>
      </c>
      <c r="O1587" s="101" t="s">
        <v>389</v>
      </c>
    </row>
    <row r="1588" spans="1:15" s="97" customFormat="1" x14ac:dyDescent="0.25">
      <c r="A1588" s="97" t="s">
        <v>344</v>
      </c>
      <c r="B1588" s="104" t="str">
        <f t="shared" si="24"/>
        <v>P070101101263</v>
      </c>
      <c r="C1588" s="101" t="s">
        <v>7106</v>
      </c>
      <c r="D1588" s="101" t="s">
        <v>7107</v>
      </c>
      <c r="E1588" s="103">
        <v>31.62</v>
      </c>
      <c r="F1588" s="101" t="s">
        <v>1210</v>
      </c>
      <c r="G1588" s="101" t="s">
        <v>1211</v>
      </c>
      <c r="H1588" s="101" t="s">
        <v>6374</v>
      </c>
      <c r="I1588" s="101" t="s">
        <v>6375</v>
      </c>
      <c r="J1588" s="128"/>
      <c r="K1588" s="101" t="s">
        <v>6332</v>
      </c>
      <c r="L1588" s="102">
        <v>43101</v>
      </c>
      <c r="M1588" s="102">
        <v>73050</v>
      </c>
      <c r="N1588" s="101" t="s">
        <v>6333</v>
      </c>
      <c r="O1588" s="101" t="s">
        <v>389</v>
      </c>
    </row>
    <row r="1589" spans="1:15" s="97" customFormat="1" x14ac:dyDescent="0.25">
      <c r="A1589" s="97" t="s">
        <v>344</v>
      </c>
      <c r="B1589" s="104" t="str">
        <f t="shared" si="24"/>
        <v>P070101103339</v>
      </c>
      <c r="C1589" s="101" t="s">
        <v>7106</v>
      </c>
      <c r="D1589" s="101" t="s">
        <v>7107</v>
      </c>
      <c r="E1589" s="103">
        <v>51.96</v>
      </c>
      <c r="F1589" s="101" t="s">
        <v>2892</v>
      </c>
      <c r="G1589" s="101" t="s">
        <v>2893</v>
      </c>
      <c r="H1589" s="101" t="s">
        <v>6374</v>
      </c>
      <c r="I1589" s="101" t="s">
        <v>6375</v>
      </c>
      <c r="J1589" s="128"/>
      <c r="K1589" s="101" t="s">
        <v>6332</v>
      </c>
      <c r="L1589" s="102">
        <v>43101</v>
      </c>
      <c r="M1589" s="102">
        <v>73050</v>
      </c>
      <c r="N1589" s="101" t="s">
        <v>6333</v>
      </c>
      <c r="O1589" s="101" t="s">
        <v>389</v>
      </c>
    </row>
    <row r="1590" spans="1:15" s="97" customFormat="1" x14ac:dyDescent="0.25">
      <c r="A1590" s="97" t="s">
        <v>344</v>
      </c>
      <c r="B1590" s="104" t="str">
        <f t="shared" si="24"/>
        <v>P070101103767</v>
      </c>
      <c r="C1590" s="101" t="s">
        <v>7106</v>
      </c>
      <c r="D1590" s="101" t="s">
        <v>7107</v>
      </c>
      <c r="E1590" s="103">
        <v>46.68</v>
      </c>
      <c r="F1590" s="101" t="s">
        <v>3236</v>
      </c>
      <c r="G1590" s="101" t="s">
        <v>3237</v>
      </c>
      <c r="H1590" s="101" t="s">
        <v>6374</v>
      </c>
      <c r="I1590" s="101" t="s">
        <v>6375</v>
      </c>
      <c r="J1590" s="128"/>
      <c r="K1590" s="101" t="s">
        <v>6332</v>
      </c>
      <c r="L1590" s="102">
        <v>43101</v>
      </c>
      <c r="M1590" s="102">
        <v>73050</v>
      </c>
      <c r="N1590" s="101" t="s">
        <v>6333</v>
      </c>
      <c r="O1590" s="101" t="s">
        <v>389</v>
      </c>
    </row>
    <row r="1591" spans="1:15" s="97" customFormat="1" x14ac:dyDescent="0.25">
      <c r="A1591" s="97" t="s">
        <v>344</v>
      </c>
      <c r="B1591" s="104" t="str">
        <f t="shared" si="24"/>
        <v>P070101104208</v>
      </c>
      <c r="C1591" s="101" t="s">
        <v>7106</v>
      </c>
      <c r="D1591" s="101" t="s">
        <v>7107</v>
      </c>
      <c r="E1591" s="103">
        <v>34.35</v>
      </c>
      <c r="F1591" s="101" t="s">
        <v>3570</v>
      </c>
      <c r="G1591" s="101" t="s">
        <v>3571</v>
      </c>
      <c r="H1591" s="101" t="s">
        <v>6374</v>
      </c>
      <c r="I1591" s="101" t="s">
        <v>6375</v>
      </c>
      <c r="J1591" s="128"/>
      <c r="K1591" s="101" t="s">
        <v>6332</v>
      </c>
      <c r="L1591" s="102">
        <v>43101</v>
      </c>
      <c r="M1591" s="102">
        <v>73050</v>
      </c>
      <c r="N1591" s="101" t="s">
        <v>6333</v>
      </c>
      <c r="O1591" s="101" t="s">
        <v>389</v>
      </c>
    </row>
    <row r="1592" spans="1:15" s="97" customFormat="1" x14ac:dyDescent="0.25">
      <c r="A1592" s="97" t="s">
        <v>344</v>
      </c>
      <c r="B1592" s="104" t="str">
        <f t="shared" si="24"/>
        <v>P070101104332</v>
      </c>
      <c r="C1592" s="101" t="s">
        <v>7106</v>
      </c>
      <c r="D1592" s="101" t="s">
        <v>7107</v>
      </c>
      <c r="E1592" s="103">
        <v>53.17</v>
      </c>
      <c r="F1592" s="101" t="s">
        <v>3680</v>
      </c>
      <c r="G1592" s="101" t="s">
        <v>3681</v>
      </c>
      <c r="H1592" s="101" t="s">
        <v>6374</v>
      </c>
      <c r="I1592" s="101" t="s">
        <v>6375</v>
      </c>
      <c r="J1592" s="128"/>
      <c r="K1592" s="101" t="s">
        <v>6332</v>
      </c>
      <c r="L1592" s="102">
        <v>43101</v>
      </c>
      <c r="M1592" s="102">
        <v>73050</v>
      </c>
      <c r="N1592" s="101" t="s">
        <v>6333</v>
      </c>
      <c r="O1592" s="101" t="s">
        <v>389</v>
      </c>
    </row>
    <row r="1593" spans="1:15" s="97" customFormat="1" x14ac:dyDescent="0.25">
      <c r="A1593" s="97" t="s">
        <v>344</v>
      </c>
      <c r="B1593" s="104" t="str">
        <f t="shared" si="24"/>
        <v>P070101104484</v>
      </c>
      <c r="C1593" s="101" t="s">
        <v>7106</v>
      </c>
      <c r="D1593" s="101" t="s">
        <v>7107</v>
      </c>
      <c r="E1593" s="103">
        <v>54.53</v>
      </c>
      <c r="F1593" s="101" t="s">
        <v>3816</v>
      </c>
      <c r="G1593" s="101" t="s">
        <v>3817</v>
      </c>
      <c r="H1593" s="101" t="s">
        <v>6374</v>
      </c>
      <c r="I1593" s="101" t="s">
        <v>6375</v>
      </c>
      <c r="J1593" s="128"/>
      <c r="K1593" s="101" t="s">
        <v>6332</v>
      </c>
      <c r="L1593" s="102">
        <v>43101</v>
      </c>
      <c r="M1593" s="102">
        <v>73050</v>
      </c>
      <c r="N1593" s="101" t="s">
        <v>6333</v>
      </c>
      <c r="O1593" s="101" t="s">
        <v>389</v>
      </c>
    </row>
    <row r="1594" spans="1:15" s="97" customFormat="1" x14ac:dyDescent="0.25">
      <c r="A1594" s="97" t="s">
        <v>344</v>
      </c>
      <c r="B1594" s="104" t="str">
        <f t="shared" si="24"/>
        <v>P070101105075</v>
      </c>
      <c r="C1594" s="101" t="s">
        <v>7106</v>
      </c>
      <c r="D1594" s="101" t="s">
        <v>7107</v>
      </c>
      <c r="E1594" s="103">
        <v>53.18</v>
      </c>
      <c r="F1594" s="101" t="s">
        <v>4122</v>
      </c>
      <c r="G1594" s="101" t="s">
        <v>4123</v>
      </c>
      <c r="H1594" s="101" t="s">
        <v>6374</v>
      </c>
      <c r="I1594" s="101" t="s">
        <v>6375</v>
      </c>
      <c r="J1594" s="128"/>
      <c r="K1594" s="101" t="s">
        <v>6332</v>
      </c>
      <c r="L1594" s="102">
        <v>43101</v>
      </c>
      <c r="M1594" s="102">
        <v>73050</v>
      </c>
      <c r="N1594" s="101" t="s">
        <v>6333</v>
      </c>
      <c r="O1594" s="101" t="s">
        <v>389</v>
      </c>
    </row>
    <row r="1595" spans="1:15" s="97" customFormat="1" x14ac:dyDescent="0.25">
      <c r="A1595" s="97" t="s">
        <v>344</v>
      </c>
      <c r="B1595" s="104" t="str">
        <f t="shared" si="24"/>
        <v>P070101106440</v>
      </c>
      <c r="C1595" s="101" t="s">
        <v>7106</v>
      </c>
      <c r="D1595" s="101" t="s">
        <v>7107</v>
      </c>
      <c r="E1595" s="103">
        <v>46.01</v>
      </c>
      <c r="F1595" s="101" t="s">
        <v>4800</v>
      </c>
      <c r="G1595" s="101" t="s">
        <v>4801</v>
      </c>
      <c r="H1595" s="101" t="s">
        <v>6374</v>
      </c>
      <c r="I1595" s="101" t="s">
        <v>6375</v>
      </c>
      <c r="J1595" s="128"/>
      <c r="K1595" s="101" t="s">
        <v>6332</v>
      </c>
      <c r="L1595" s="102">
        <v>43101</v>
      </c>
      <c r="M1595" s="102">
        <v>73050</v>
      </c>
      <c r="N1595" s="101" t="s">
        <v>6333</v>
      </c>
      <c r="O1595" s="101" t="s">
        <v>389</v>
      </c>
    </row>
    <row r="1596" spans="1:15" s="97" customFormat="1" x14ac:dyDescent="0.25">
      <c r="A1596" s="97" t="s">
        <v>344</v>
      </c>
      <c r="B1596" s="104" t="str">
        <f t="shared" si="24"/>
        <v>P070101106498</v>
      </c>
      <c r="C1596" s="101" t="s">
        <v>7106</v>
      </c>
      <c r="D1596" s="101" t="s">
        <v>7107</v>
      </c>
      <c r="E1596" s="103">
        <v>44.05</v>
      </c>
      <c r="F1596" s="101" t="s">
        <v>4836</v>
      </c>
      <c r="G1596" s="101" t="s">
        <v>4837</v>
      </c>
      <c r="H1596" s="101" t="s">
        <v>6374</v>
      </c>
      <c r="I1596" s="101" t="s">
        <v>6375</v>
      </c>
      <c r="J1596" s="128"/>
      <c r="K1596" s="101" t="s">
        <v>6332</v>
      </c>
      <c r="L1596" s="102">
        <v>43101</v>
      </c>
      <c r="M1596" s="102">
        <v>73050</v>
      </c>
      <c r="N1596" s="101" t="s">
        <v>6333</v>
      </c>
      <c r="O1596" s="101" t="s">
        <v>389</v>
      </c>
    </row>
    <row r="1597" spans="1:15" s="97" customFormat="1" x14ac:dyDescent="0.25">
      <c r="A1597" s="97" t="s">
        <v>344</v>
      </c>
      <c r="B1597" s="104" t="str">
        <f t="shared" si="24"/>
        <v>P070101107491</v>
      </c>
      <c r="C1597" s="101" t="s">
        <v>7106</v>
      </c>
      <c r="D1597" s="101" t="s">
        <v>7107</v>
      </c>
      <c r="E1597" s="103">
        <v>60.18</v>
      </c>
      <c r="F1597" s="101" t="s">
        <v>5512</v>
      </c>
      <c r="G1597" s="101" t="s">
        <v>5513</v>
      </c>
      <c r="H1597" s="101" t="s">
        <v>6374</v>
      </c>
      <c r="I1597" s="101" t="s">
        <v>6375</v>
      </c>
      <c r="J1597" s="128"/>
      <c r="K1597" s="101" t="s">
        <v>6332</v>
      </c>
      <c r="L1597" s="102">
        <v>43497</v>
      </c>
      <c r="M1597" s="102">
        <v>73050</v>
      </c>
      <c r="N1597" s="101" t="s">
        <v>6333</v>
      </c>
      <c r="O1597" s="101" t="s">
        <v>389</v>
      </c>
    </row>
    <row r="1598" spans="1:15" s="97" customFormat="1" x14ac:dyDescent="0.25">
      <c r="A1598" s="97" t="s">
        <v>344</v>
      </c>
      <c r="B1598" s="104" t="str">
        <f t="shared" si="24"/>
        <v>P070101107738</v>
      </c>
      <c r="C1598" s="101" t="s">
        <v>7106</v>
      </c>
      <c r="D1598" s="101" t="s">
        <v>7107</v>
      </c>
      <c r="E1598" s="103">
        <v>27.66</v>
      </c>
      <c r="F1598" s="101" t="s">
        <v>5738</v>
      </c>
      <c r="G1598" s="101" t="s">
        <v>5739</v>
      </c>
      <c r="H1598" s="101" t="s">
        <v>6374</v>
      </c>
      <c r="I1598" s="101" t="s">
        <v>6375</v>
      </c>
      <c r="J1598" s="128"/>
      <c r="K1598" s="101" t="s">
        <v>6332</v>
      </c>
      <c r="L1598" s="102">
        <v>43633</v>
      </c>
      <c r="M1598" s="102">
        <v>73050</v>
      </c>
      <c r="N1598" s="101" t="s">
        <v>6333</v>
      </c>
      <c r="O1598" s="101" t="s">
        <v>389</v>
      </c>
    </row>
    <row r="1599" spans="1:15" s="97" customFormat="1" x14ac:dyDescent="0.25">
      <c r="A1599" s="97" t="s">
        <v>344</v>
      </c>
      <c r="B1599" s="104" t="str">
        <f t="shared" si="24"/>
        <v>P070103101270</v>
      </c>
      <c r="C1599" s="101" t="s">
        <v>7108</v>
      </c>
      <c r="D1599" s="101" t="s">
        <v>7109</v>
      </c>
      <c r="E1599" s="103">
        <v>58.36</v>
      </c>
      <c r="F1599" s="101" t="s">
        <v>1218</v>
      </c>
      <c r="G1599" s="101" t="s">
        <v>1219</v>
      </c>
      <c r="H1599" s="101" t="s">
        <v>6743</v>
      </c>
      <c r="I1599" s="101" t="s">
        <v>6744</v>
      </c>
      <c r="J1599" s="128"/>
      <c r="K1599" s="101" t="s">
        <v>6332</v>
      </c>
      <c r="L1599" s="102">
        <v>43549</v>
      </c>
      <c r="M1599" s="102">
        <v>43555</v>
      </c>
      <c r="N1599" s="101" t="s">
        <v>6333</v>
      </c>
      <c r="O1599" s="101" t="s">
        <v>389</v>
      </c>
    </row>
    <row r="1600" spans="1:15" s="97" customFormat="1" x14ac:dyDescent="0.25">
      <c r="A1600" s="97" t="s">
        <v>344</v>
      </c>
      <c r="B1600" s="104" t="str">
        <f t="shared" si="24"/>
        <v>P070103107532</v>
      </c>
      <c r="C1600" s="101" t="s">
        <v>7108</v>
      </c>
      <c r="D1600" s="101" t="s">
        <v>7109</v>
      </c>
      <c r="E1600" s="103">
        <v>52.04</v>
      </c>
      <c r="F1600" s="101" t="s">
        <v>5552</v>
      </c>
      <c r="G1600" s="101" t="s">
        <v>5553</v>
      </c>
      <c r="H1600" s="101" t="s">
        <v>6743</v>
      </c>
      <c r="I1600" s="101" t="s">
        <v>6744</v>
      </c>
      <c r="J1600" s="128"/>
      <c r="K1600" s="101" t="s">
        <v>6332</v>
      </c>
      <c r="L1600" s="102">
        <v>43549</v>
      </c>
      <c r="M1600" s="102">
        <v>43555</v>
      </c>
      <c r="N1600" s="101" t="s">
        <v>6333</v>
      </c>
      <c r="O1600" s="101" t="s">
        <v>389</v>
      </c>
    </row>
    <row r="1601" spans="1:15" s="97" customFormat="1" x14ac:dyDescent="0.25">
      <c r="A1601" s="97" t="s">
        <v>344</v>
      </c>
      <c r="B1601" s="104" t="str">
        <f t="shared" si="24"/>
        <v>P075101100939</v>
      </c>
      <c r="C1601" s="101" t="s">
        <v>7110</v>
      </c>
      <c r="D1601" s="101" t="s">
        <v>7111</v>
      </c>
      <c r="E1601" s="103">
        <v>63.61</v>
      </c>
      <c r="F1601" s="101" t="s">
        <v>1000</v>
      </c>
      <c r="G1601" s="101" t="s">
        <v>1001</v>
      </c>
      <c r="H1601" s="101" t="s">
        <v>6417</v>
      </c>
      <c r="I1601" s="101" t="s">
        <v>6418</v>
      </c>
      <c r="J1601" s="128">
        <v>754310</v>
      </c>
      <c r="K1601" s="101" t="s">
        <v>6333</v>
      </c>
      <c r="L1601" s="102">
        <v>43405</v>
      </c>
      <c r="M1601" s="102">
        <v>44926</v>
      </c>
      <c r="N1601" s="101" t="s">
        <v>6332</v>
      </c>
      <c r="O1601" s="101" t="s">
        <v>6445</v>
      </c>
    </row>
    <row r="1602" spans="1:15" s="97" customFormat="1" x14ac:dyDescent="0.25">
      <c r="A1602" s="97" t="s">
        <v>344</v>
      </c>
      <c r="B1602" s="104" t="str">
        <f t="shared" si="24"/>
        <v>P075101101429</v>
      </c>
      <c r="C1602" s="101" t="s">
        <v>7110</v>
      </c>
      <c r="D1602" s="101" t="s">
        <v>7111</v>
      </c>
      <c r="E1602" s="103">
        <v>33.270000000000003</v>
      </c>
      <c r="F1602" s="101" t="s">
        <v>1334</v>
      </c>
      <c r="G1602" s="101" t="s">
        <v>1335</v>
      </c>
      <c r="H1602" s="101" t="s">
        <v>7112</v>
      </c>
      <c r="I1602" s="101" t="s">
        <v>7113</v>
      </c>
      <c r="J1602" s="128">
        <v>754310</v>
      </c>
      <c r="K1602" s="101" t="s">
        <v>6333</v>
      </c>
      <c r="L1602" s="102">
        <v>43405</v>
      </c>
      <c r="M1602" s="102">
        <v>44926</v>
      </c>
      <c r="N1602" s="101" t="s">
        <v>6333</v>
      </c>
      <c r="O1602" s="101" t="s">
        <v>6445</v>
      </c>
    </row>
    <row r="1603" spans="1:15" s="97" customFormat="1" x14ac:dyDescent="0.25">
      <c r="A1603" s="97" t="s">
        <v>344</v>
      </c>
      <c r="B1603" s="104" t="str">
        <f t="shared" si="24"/>
        <v>P075101101695</v>
      </c>
      <c r="C1603" s="101" t="s">
        <v>7110</v>
      </c>
      <c r="D1603" s="101" t="s">
        <v>7111</v>
      </c>
      <c r="E1603" s="103">
        <v>50.09</v>
      </c>
      <c r="F1603" s="101" t="s">
        <v>1570</v>
      </c>
      <c r="G1603" s="101" t="s">
        <v>1571</v>
      </c>
      <c r="H1603" s="101" t="s">
        <v>7112</v>
      </c>
      <c r="I1603" s="101" t="s">
        <v>7113</v>
      </c>
      <c r="J1603" s="128">
        <v>754310</v>
      </c>
      <c r="K1603" s="101" t="s">
        <v>6333</v>
      </c>
      <c r="L1603" s="102">
        <v>43405</v>
      </c>
      <c r="M1603" s="102">
        <v>44926</v>
      </c>
      <c r="N1603" s="101" t="s">
        <v>6333</v>
      </c>
      <c r="O1603" s="101" t="s">
        <v>6445</v>
      </c>
    </row>
    <row r="1604" spans="1:15" s="97" customFormat="1" x14ac:dyDescent="0.25">
      <c r="A1604" s="97" t="s">
        <v>344</v>
      </c>
      <c r="B1604" s="104" t="str">
        <f t="shared" si="24"/>
        <v>P075101102378</v>
      </c>
      <c r="C1604" s="101" t="s">
        <v>7110</v>
      </c>
      <c r="D1604" s="101" t="s">
        <v>7111</v>
      </c>
      <c r="E1604" s="103">
        <v>60.11</v>
      </c>
      <c r="F1604" s="101" t="s">
        <v>2076</v>
      </c>
      <c r="G1604" s="101" t="s">
        <v>2077</v>
      </c>
      <c r="H1604" s="101" t="s">
        <v>7112</v>
      </c>
      <c r="I1604" s="101" t="s">
        <v>7113</v>
      </c>
      <c r="J1604" s="128">
        <v>754310</v>
      </c>
      <c r="K1604" s="101" t="s">
        <v>6333</v>
      </c>
      <c r="L1604" s="102">
        <v>43405</v>
      </c>
      <c r="M1604" s="102">
        <v>44926</v>
      </c>
      <c r="N1604" s="101" t="s">
        <v>6333</v>
      </c>
      <c r="O1604" s="101" t="s">
        <v>6445</v>
      </c>
    </row>
    <row r="1605" spans="1:15" s="97" customFormat="1" x14ac:dyDescent="0.25">
      <c r="A1605" s="97" t="s">
        <v>344</v>
      </c>
      <c r="B1605" s="104" t="str">
        <f t="shared" si="24"/>
        <v>P075101102401</v>
      </c>
      <c r="C1605" s="101" t="s">
        <v>7110</v>
      </c>
      <c r="D1605" s="101" t="s">
        <v>7111</v>
      </c>
      <c r="E1605" s="103">
        <v>62.97</v>
      </c>
      <c r="F1605" s="101" t="s">
        <v>2098</v>
      </c>
      <c r="G1605" s="101" t="s">
        <v>2099</v>
      </c>
      <c r="H1605" s="101" t="s">
        <v>7112</v>
      </c>
      <c r="I1605" s="101" t="s">
        <v>7113</v>
      </c>
      <c r="J1605" s="128">
        <v>754310</v>
      </c>
      <c r="K1605" s="101" t="s">
        <v>6333</v>
      </c>
      <c r="L1605" s="102">
        <v>43405</v>
      </c>
      <c r="M1605" s="102">
        <v>44926</v>
      </c>
      <c r="N1605" s="101" t="s">
        <v>6333</v>
      </c>
      <c r="O1605" s="101" t="s">
        <v>6445</v>
      </c>
    </row>
    <row r="1606" spans="1:15" s="97" customFormat="1" x14ac:dyDescent="0.25">
      <c r="A1606" s="97" t="s">
        <v>344</v>
      </c>
      <c r="B1606" s="104" t="str">
        <f t="shared" ref="B1606:B1669" si="25">CONCATENATE(C1606,F1606)</f>
        <v>P075101102864</v>
      </c>
      <c r="C1606" s="101" t="s">
        <v>7110</v>
      </c>
      <c r="D1606" s="101" t="s">
        <v>7111</v>
      </c>
      <c r="E1606" s="103">
        <v>42.01</v>
      </c>
      <c r="F1606" s="101" t="s">
        <v>2416</v>
      </c>
      <c r="G1606" s="101" t="s">
        <v>2417</v>
      </c>
      <c r="H1606" s="101" t="s">
        <v>7112</v>
      </c>
      <c r="I1606" s="101" t="s">
        <v>7113</v>
      </c>
      <c r="J1606" s="128">
        <v>754310</v>
      </c>
      <c r="K1606" s="101" t="s">
        <v>6333</v>
      </c>
      <c r="L1606" s="102">
        <v>43405</v>
      </c>
      <c r="M1606" s="102">
        <v>44926</v>
      </c>
      <c r="N1606" s="101" t="s">
        <v>6333</v>
      </c>
      <c r="O1606" s="101" t="s">
        <v>6445</v>
      </c>
    </row>
    <row r="1607" spans="1:15" s="97" customFormat="1" x14ac:dyDescent="0.25">
      <c r="A1607" s="97" t="s">
        <v>344</v>
      </c>
      <c r="B1607" s="104" t="str">
        <f t="shared" si="25"/>
        <v>P075101102944</v>
      </c>
      <c r="C1607" s="101" t="s">
        <v>7110</v>
      </c>
      <c r="D1607" s="101" t="s">
        <v>7111</v>
      </c>
      <c r="E1607" s="103">
        <v>54.67</v>
      </c>
      <c r="F1607" s="101" t="s">
        <v>2498</v>
      </c>
      <c r="G1607" s="101" t="s">
        <v>2499</v>
      </c>
      <c r="H1607" s="101" t="s">
        <v>7112</v>
      </c>
      <c r="I1607" s="101" t="s">
        <v>7113</v>
      </c>
      <c r="J1607" s="128">
        <v>754310</v>
      </c>
      <c r="K1607" s="101" t="s">
        <v>6333</v>
      </c>
      <c r="L1607" s="102">
        <v>43405</v>
      </c>
      <c r="M1607" s="102">
        <v>44926</v>
      </c>
      <c r="N1607" s="101" t="s">
        <v>6333</v>
      </c>
      <c r="O1607" s="101" t="s">
        <v>6445</v>
      </c>
    </row>
    <row r="1608" spans="1:15" s="97" customFormat="1" x14ac:dyDescent="0.25">
      <c r="A1608" s="97" t="s">
        <v>344</v>
      </c>
      <c r="B1608" s="104" t="str">
        <f t="shared" si="25"/>
        <v>P075101103000</v>
      </c>
      <c r="C1608" s="101" t="s">
        <v>7110</v>
      </c>
      <c r="D1608" s="101" t="s">
        <v>7111</v>
      </c>
      <c r="E1608" s="103">
        <v>32.53</v>
      </c>
      <c r="F1608" s="101" t="s">
        <v>2552</v>
      </c>
      <c r="G1608" s="101" t="s">
        <v>2553</v>
      </c>
      <c r="H1608" s="101" t="s">
        <v>7112</v>
      </c>
      <c r="I1608" s="101" t="s">
        <v>7113</v>
      </c>
      <c r="J1608" s="128">
        <v>754310</v>
      </c>
      <c r="K1608" s="101" t="s">
        <v>6333</v>
      </c>
      <c r="L1608" s="102">
        <v>43405</v>
      </c>
      <c r="M1608" s="102">
        <v>44926</v>
      </c>
      <c r="N1608" s="101" t="s">
        <v>6333</v>
      </c>
      <c r="O1608" s="101" t="s">
        <v>6445</v>
      </c>
    </row>
    <row r="1609" spans="1:15" s="97" customFormat="1" x14ac:dyDescent="0.25">
      <c r="A1609" s="97" t="s">
        <v>344</v>
      </c>
      <c r="B1609" s="104" t="str">
        <f t="shared" si="25"/>
        <v>P075101103931</v>
      </c>
      <c r="C1609" s="101" t="s">
        <v>7110</v>
      </c>
      <c r="D1609" s="101" t="s">
        <v>7111</v>
      </c>
      <c r="E1609" s="103">
        <v>33.36</v>
      </c>
      <c r="F1609" s="101" t="s">
        <v>3354</v>
      </c>
      <c r="G1609" s="101" t="s">
        <v>3355</v>
      </c>
      <c r="H1609" s="101" t="s">
        <v>7112</v>
      </c>
      <c r="I1609" s="101" t="s">
        <v>7113</v>
      </c>
      <c r="J1609" s="128">
        <v>754310</v>
      </c>
      <c r="K1609" s="101" t="s">
        <v>6333</v>
      </c>
      <c r="L1609" s="102">
        <v>43405</v>
      </c>
      <c r="M1609" s="102">
        <v>44926</v>
      </c>
      <c r="N1609" s="101" t="s">
        <v>6333</v>
      </c>
      <c r="O1609" s="101" t="s">
        <v>6445</v>
      </c>
    </row>
    <row r="1610" spans="1:15" s="97" customFormat="1" x14ac:dyDescent="0.25">
      <c r="A1610" s="97" t="s">
        <v>344</v>
      </c>
      <c r="B1610" s="104" t="str">
        <f t="shared" si="25"/>
        <v>P075101104215</v>
      </c>
      <c r="C1610" s="101" t="s">
        <v>7110</v>
      </c>
      <c r="D1610" s="101" t="s">
        <v>7111</v>
      </c>
      <c r="E1610" s="103">
        <v>43.2</v>
      </c>
      <c r="F1610" s="101" t="s">
        <v>3574</v>
      </c>
      <c r="G1610" s="101" t="s">
        <v>3575</v>
      </c>
      <c r="H1610" s="101" t="s">
        <v>7112</v>
      </c>
      <c r="I1610" s="101" t="s">
        <v>7113</v>
      </c>
      <c r="J1610" s="128">
        <v>754310</v>
      </c>
      <c r="K1610" s="101" t="s">
        <v>6333</v>
      </c>
      <c r="L1610" s="102">
        <v>43405</v>
      </c>
      <c r="M1610" s="102">
        <v>44926</v>
      </c>
      <c r="N1610" s="101" t="s">
        <v>6333</v>
      </c>
      <c r="O1610" s="101" t="s">
        <v>6445</v>
      </c>
    </row>
    <row r="1611" spans="1:15" s="97" customFormat="1" x14ac:dyDescent="0.25">
      <c r="A1611" s="97" t="s">
        <v>344</v>
      </c>
      <c r="B1611" s="104" t="str">
        <f t="shared" si="25"/>
        <v>P075101104397</v>
      </c>
      <c r="C1611" s="101" t="s">
        <v>7110</v>
      </c>
      <c r="D1611" s="101" t="s">
        <v>7111</v>
      </c>
      <c r="E1611" s="103">
        <v>47.35</v>
      </c>
      <c r="F1611" s="101" t="s">
        <v>7114</v>
      </c>
      <c r="G1611" s="101" t="s">
        <v>7115</v>
      </c>
      <c r="H1611" s="101" t="s">
        <v>7112</v>
      </c>
      <c r="I1611" s="101" t="s">
        <v>7113</v>
      </c>
      <c r="J1611" s="128">
        <v>754310</v>
      </c>
      <c r="K1611" s="101" t="s">
        <v>6333</v>
      </c>
      <c r="L1611" s="102">
        <v>43405</v>
      </c>
      <c r="M1611" s="102">
        <v>44926</v>
      </c>
      <c r="N1611" s="101" t="s">
        <v>6333</v>
      </c>
      <c r="O1611" s="101" t="s">
        <v>6445</v>
      </c>
    </row>
    <row r="1612" spans="1:15" s="97" customFormat="1" x14ac:dyDescent="0.25">
      <c r="A1612" s="97" t="s">
        <v>344</v>
      </c>
      <c r="B1612" s="104" t="str">
        <f t="shared" si="25"/>
        <v>P075101104433</v>
      </c>
      <c r="C1612" s="101" t="s">
        <v>7110</v>
      </c>
      <c r="D1612" s="101" t="s">
        <v>7111</v>
      </c>
      <c r="E1612" s="103">
        <v>33.17</v>
      </c>
      <c r="F1612" s="101" t="s">
        <v>3780</v>
      </c>
      <c r="G1612" s="101" t="s">
        <v>3781</v>
      </c>
      <c r="H1612" s="101" t="s">
        <v>7112</v>
      </c>
      <c r="I1612" s="101" t="s">
        <v>7113</v>
      </c>
      <c r="J1612" s="128">
        <v>754310</v>
      </c>
      <c r="K1612" s="101" t="s">
        <v>6333</v>
      </c>
      <c r="L1612" s="102">
        <v>43405</v>
      </c>
      <c r="M1612" s="102">
        <v>44926</v>
      </c>
      <c r="N1612" s="101" t="s">
        <v>6333</v>
      </c>
      <c r="O1612" s="101" t="s">
        <v>6445</v>
      </c>
    </row>
    <row r="1613" spans="1:15" s="97" customFormat="1" x14ac:dyDescent="0.25">
      <c r="A1613" s="97" t="s">
        <v>344</v>
      </c>
      <c r="B1613" s="104" t="str">
        <f t="shared" si="25"/>
        <v>P075101104452</v>
      </c>
      <c r="C1613" s="101" t="s">
        <v>7110</v>
      </c>
      <c r="D1613" s="101" t="s">
        <v>7111</v>
      </c>
      <c r="E1613" s="103">
        <v>64.58</v>
      </c>
      <c r="F1613" s="101" t="s">
        <v>3798</v>
      </c>
      <c r="G1613" s="101" t="s">
        <v>3799</v>
      </c>
      <c r="H1613" s="101" t="s">
        <v>7112</v>
      </c>
      <c r="I1613" s="101" t="s">
        <v>7113</v>
      </c>
      <c r="J1613" s="128">
        <v>754310</v>
      </c>
      <c r="K1613" s="101" t="s">
        <v>6333</v>
      </c>
      <c r="L1613" s="102">
        <v>43405</v>
      </c>
      <c r="M1613" s="102">
        <v>44926</v>
      </c>
      <c r="N1613" s="101" t="s">
        <v>6333</v>
      </c>
      <c r="O1613" s="101" t="s">
        <v>6445</v>
      </c>
    </row>
    <row r="1614" spans="1:15" s="97" customFormat="1" x14ac:dyDescent="0.25">
      <c r="A1614" s="97" t="s">
        <v>344</v>
      </c>
      <c r="B1614" s="104" t="str">
        <f t="shared" si="25"/>
        <v>P075101104524</v>
      </c>
      <c r="C1614" s="101" t="s">
        <v>7110</v>
      </c>
      <c r="D1614" s="101" t="s">
        <v>7111</v>
      </c>
      <c r="E1614" s="103">
        <v>53.65</v>
      </c>
      <c r="F1614" s="101" t="s">
        <v>3836</v>
      </c>
      <c r="G1614" s="101" t="s">
        <v>3837</v>
      </c>
      <c r="H1614" s="101" t="s">
        <v>7116</v>
      </c>
      <c r="I1614" s="101" t="s">
        <v>7117</v>
      </c>
      <c r="J1614" s="128">
        <v>754310</v>
      </c>
      <c r="K1614" s="101" t="s">
        <v>6333</v>
      </c>
      <c r="L1614" s="102">
        <v>43405</v>
      </c>
      <c r="M1614" s="102">
        <v>44926</v>
      </c>
      <c r="N1614" s="101" t="s">
        <v>6333</v>
      </c>
      <c r="O1614" s="101" t="s">
        <v>6445</v>
      </c>
    </row>
    <row r="1615" spans="1:15" s="97" customFormat="1" x14ac:dyDescent="0.25">
      <c r="A1615" s="97" t="s">
        <v>344</v>
      </c>
      <c r="B1615" s="104" t="str">
        <f t="shared" si="25"/>
        <v>P075101104604</v>
      </c>
      <c r="C1615" s="101" t="s">
        <v>7110</v>
      </c>
      <c r="D1615" s="101" t="s">
        <v>7111</v>
      </c>
      <c r="E1615" s="103">
        <v>46.28</v>
      </c>
      <c r="F1615" s="101" t="s">
        <v>3864</v>
      </c>
      <c r="G1615" s="101" t="s">
        <v>3865</v>
      </c>
      <c r="H1615" s="101" t="s">
        <v>7112</v>
      </c>
      <c r="I1615" s="101" t="s">
        <v>7113</v>
      </c>
      <c r="J1615" s="128">
        <v>754310</v>
      </c>
      <c r="K1615" s="101" t="s">
        <v>6333</v>
      </c>
      <c r="L1615" s="102">
        <v>43405</v>
      </c>
      <c r="M1615" s="102">
        <v>44926</v>
      </c>
      <c r="N1615" s="101" t="s">
        <v>6333</v>
      </c>
      <c r="O1615" s="101" t="s">
        <v>6445</v>
      </c>
    </row>
    <row r="1616" spans="1:15" s="97" customFormat="1" x14ac:dyDescent="0.25">
      <c r="A1616" s="97" t="s">
        <v>344</v>
      </c>
      <c r="B1616" s="104" t="str">
        <f t="shared" si="25"/>
        <v>P075101105205</v>
      </c>
      <c r="C1616" s="101" t="s">
        <v>7110</v>
      </c>
      <c r="D1616" s="101" t="s">
        <v>7111</v>
      </c>
      <c r="E1616" s="103">
        <v>49.36</v>
      </c>
      <c r="F1616" s="101" t="s">
        <v>7118</v>
      </c>
      <c r="G1616" s="101" t="s">
        <v>7119</v>
      </c>
      <c r="H1616" s="101" t="s">
        <v>7112</v>
      </c>
      <c r="I1616" s="101" t="s">
        <v>7113</v>
      </c>
      <c r="J1616" s="128">
        <v>754310</v>
      </c>
      <c r="K1616" s="101" t="s">
        <v>6333</v>
      </c>
      <c r="L1616" s="102">
        <v>43405</v>
      </c>
      <c r="M1616" s="102">
        <v>43513</v>
      </c>
      <c r="N1616" s="101" t="s">
        <v>6333</v>
      </c>
      <c r="O1616" s="101" t="s">
        <v>6445</v>
      </c>
    </row>
    <row r="1617" spans="1:15" s="97" customFormat="1" x14ac:dyDescent="0.25">
      <c r="A1617" s="97" t="s">
        <v>344</v>
      </c>
      <c r="B1617" s="104" t="str">
        <f t="shared" si="25"/>
        <v>P075101105584</v>
      </c>
      <c r="C1617" s="101" t="s">
        <v>7110</v>
      </c>
      <c r="D1617" s="101" t="s">
        <v>7111</v>
      </c>
      <c r="E1617" s="103">
        <v>53.9</v>
      </c>
      <c r="F1617" s="101" t="s">
        <v>4296</v>
      </c>
      <c r="G1617" s="101" t="s">
        <v>4297</v>
      </c>
      <c r="H1617" s="101" t="s">
        <v>7116</v>
      </c>
      <c r="I1617" s="101" t="s">
        <v>7117</v>
      </c>
      <c r="J1617" s="128">
        <v>754310</v>
      </c>
      <c r="K1617" s="101" t="s">
        <v>6333</v>
      </c>
      <c r="L1617" s="102">
        <v>43647</v>
      </c>
      <c r="M1617" s="102">
        <v>44926</v>
      </c>
      <c r="N1617" s="101" t="s">
        <v>6333</v>
      </c>
      <c r="O1617" s="101" t="s">
        <v>6445</v>
      </c>
    </row>
    <row r="1618" spans="1:15" s="97" customFormat="1" x14ac:dyDescent="0.25">
      <c r="A1618" s="97" t="s">
        <v>344</v>
      </c>
      <c r="B1618" s="104" t="str">
        <f t="shared" si="25"/>
        <v>P075101105606</v>
      </c>
      <c r="C1618" s="101" t="s">
        <v>7110</v>
      </c>
      <c r="D1618" s="101" t="s">
        <v>7111</v>
      </c>
      <c r="E1618" s="103">
        <v>60.48</v>
      </c>
      <c r="F1618" s="101" t="s">
        <v>4316</v>
      </c>
      <c r="G1618" s="101" t="s">
        <v>4317</v>
      </c>
      <c r="H1618" s="101" t="s">
        <v>7112</v>
      </c>
      <c r="I1618" s="101" t="s">
        <v>7113</v>
      </c>
      <c r="J1618" s="128">
        <v>754310</v>
      </c>
      <c r="K1618" s="101" t="s">
        <v>6333</v>
      </c>
      <c r="L1618" s="102">
        <v>43405</v>
      </c>
      <c r="M1618" s="102">
        <v>44926</v>
      </c>
      <c r="N1618" s="101" t="s">
        <v>6333</v>
      </c>
      <c r="O1618" s="101" t="s">
        <v>6445</v>
      </c>
    </row>
    <row r="1619" spans="1:15" s="97" customFormat="1" x14ac:dyDescent="0.25">
      <c r="A1619" s="97" t="s">
        <v>344</v>
      </c>
      <c r="B1619" s="104" t="str">
        <f t="shared" si="25"/>
        <v>P075101106241</v>
      </c>
      <c r="C1619" s="101" t="s">
        <v>7110</v>
      </c>
      <c r="D1619" s="101" t="s">
        <v>7111</v>
      </c>
      <c r="E1619" s="103">
        <v>53.97</v>
      </c>
      <c r="F1619" s="101" t="s">
        <v>4706</v>
      </c>
      <c r="G1619" s="101" t="s">
        <v>4707</v>
      </c>
      <c r="H1619" s="101" t="s">
        <v>7116</v>
      </c>
      <c r="I1619" s="101" t="s">
        <v>7117</v>
      </c>
      <c r="J1619" s="128">
        <v>754310</v>
      </c>
      <c r="K1619" s="101" t="s">
        <v>6333</v>
      </c>
      <c r="L1619" s="102">
        <v>43647</v>
      </c>
      <c r="M1619" s="102">
        <v>44926</v>
      </c>
      <c r="N1619" s="101" t="s">
        <v>6333</v>
      </c>
      <c r="O1619" s="101" t="s">
        <v>6445</v>
      </c>
    </row>
    <row r="1620" spans="1:15" s="97" customFormat="1" x14ac:dyDescent="0.25">
      <c r="A1620" s="97" t="s">
        <v>344</v>
      </c>
      <c r="B1620" s="104" t="str">
        <f t="shared" si="25"/>
        <v>P075101106559</v>
      </c>
      <c r="C1620" s="101" t="s">
        <v>7110</v>
      </c>
      <c r="D1620" s="101" t="s">
        <v>7111</v>
      </c>
      <c r="E1620" s="103">
        <v>21.37</v>
      </c>
      <c r="F1620" s="101" t="s">
        <v>4884</v>
      </c>
      <c r="G1620" s="101" t="s">
        <v>4885</v>
      </c>
      <c r="H1620" s="101" t="s">
        <v>7112</v>
      </c>
      <c r="I1620" s="101" t="s">
        <v>7113</v>
      </c>
      <c r="J1620" s="128">
        <v>754310</v>
      </c>
      <c r="K1620" s="101" t="s">
        <v>6333</v>
      </c>
      <c r="L1620" s="102">
        <v>43405</v>
      </c>
      <c r="M1620" s="102">
        <v>44926</v>
      </c>
      <c r="N1620" s="101" t="s">
        <v>6333</v>
      </c>
      <c r="O1620" s="101" t="s">
        <v>6445</v>
      </c>
    </row>
    <row r="1621" spans="1:15" s="97" customFormat="1" x14ac:dyDescent="0.25">
      <c r="A1621" s="97" t="s">
        <v>344</v>
      </c>
      <c r="B1621" s="104" t="str">
        <f t="shared" si="25"/>
        <v>P075101106779</v>
      </c>
      <c r="C1621" s="101" t="s">
        <v>7110</v>
      </c>
      <c r="D1621" s="101" t="s">
        <v>7111</v>
      </c>
      <c r="E1621" s="103">
        <v>46</v>
      </c>
      <c r="F1621" s="101" t="s">
        <v>4994</v>
      </c>
      <c r="G1621" s="101" t="s">
        <v>4995</v>
      </c>
      <c r="H1621" s="101" t="s">
        <v>7112</v>
      </c>
      <c r="I1621" s="101" t="s">
        <v>7113</v>
      </c>
      <c r="J1621" s="128">
        <v>754310</v>
      </c>
      <c r="K1621" s="101" t="s">
        <v>6333</v>
      </c>
      <c r="L1621" s="102">
        <v>43405</v>
      </c>
      <c r="M1621" s="102">
        <v>44926</v>
      </c>
      <c r="N1621" s="101" t="s">
        <v>6333</v>
      </c>
      <c r="O1621" s="101" t="s">
        <v>6445</v>
      </c>
    </row>
    <row r="1622" spans="1:15" s="97" customFormat="1" x14ac:dyDescent="0.25">
      <c r="A1622" s="97" t="s">
        <v>344</v>
      </c>
      <c r="B1622" s="104" t="str">
        <f t="shared" si="25"/>
        <v>P075101400010816</v>
      </c>
      <c r="C1622" s="101" t="s">
        <v>7110</v>
      </c>
      <c r="D1622" s="101" t="s">
        <v>7111</v>
      </c>
      <c r="E1622" s="103">
        <v>0.01</v>
      </c>
      <c r="F1622" s="101" t="s">
        <v>6113</v>
      </c>
      <c r="G1622" s="101" t="s">
        <v>6114</v>
      </c>
      <c r="H1622" s="101" t="s">
        <v>7112</v>
      </c>
      <c r="I1622" s="101" t="s">
        <v>7113</v>
      </c>
      <c r="J1622" s="128">
        <v>754310</v>
      </c>
      <c r="K1622" s="101" t="s">
        <v>6333</v>
      </c>
      <c r="L1622" s="102">
        <v>43409</v>
      </c>
      <c r="M1622" s="102">
        <v>43576</v>
      </c>
      <c r="N1622" s="101" t="s">
        <v>6333</v>
      </c>
      <c r="O1622" s="101" t="s">
        <v>6445</v>
      </c>
    </row>
    <row r="1623" spans="1:15" s="97" customFormat="1" x14ac:dyDescent="0.25">
      <c r="A1623" s="97" t="s">
        <v>344</v>
      </c>
      <c r="B1623" s="104" t="str">
        <f t="shared" si="25"/>
        <v>P075101400010862</v>
      </c>
      <c r="C1623" s="101" t="s">
        <v>7110</v>
      </c>
      <c r="D1623" s="101" t="s">
        <v>7111</v>
      </c>
      <c r="E1623" s="103">
        <v>111.2</v>
      </c>
      <c r="F1623" s="101" t="s">
        <v>6117</v>
      </c>
      <c r="G1623" s="101" t="s">
        <v>6118</v>
      </c>
      <c r="H1623" s="101" t="s">
        <v>7112</v>
      </c>
      <c r="I1623" s="101" t="s">
        <v>7113</v>
      </c>
      <c r="J1623" s="128">
        <v>754310</v>
      </c>
      <c r="K1623" s="101" t="s">
        <v>6333</v>
      </c>
      <c r="L1623" s="102">
        <v>43405</v>
      </c>
      <c r="M1623" s="102">
        <v>43555</v>
      </c>
      <c r="N1623" s="101" t="s">
        <v>6333</v>
      </c>
      <c r="O1623" s="101" t="s">
        <v>6445</v>
      </c>
    </row>
    <row r="1624" spans="1:15" s="97" customFormat="1" x14ac:dyDescent="0.25">
      <c r="A1624" s="97" t="s">
        <v>344</v>
      </c>
      <c r="B1624" s="104" t="str">
        <f t="shared" si="25"/>
        <v>P075102100730</v>
      </c>
      <c r="C1624" s="101" t="s">
        <v>7120</v>
      </c>
      <c r="D1624" s="101" t="s">
        <v>7121</v>
      </c>
      <c r="E1624" s="103">
        <v>41.79</v>
      </c>
      <c r="F1624" s="101" t="s">
        <v>846</v>
      </c>
      <c r="G1624" s="101" t="s">
        <v>847</v>
      </c>
      <c r="H1624" s="101" t="s">
        <v>7112</v>
      </c>
      <c r="I1624" s="101" t="s">
        <v>7113</v>
      </c>
      <c r="J1624" s="128">
        <v>754310</v>
      </c>
      <c r="K1624" s="101" t="s">
        <v>6333</v>
      </c>
      <c r="L1624" s="102">
        <v>43435</v>
      </c>
      <c r="M1624" s="102">
        <v>44926</v>
      </c>
      <c r="N1624" s="101" t="s">
        <v>6333</v>
      </c>
      <c r="O1624" s="101" t="s">
        <v>6445</v>
      </c>
    </row>
    <row r="1625" spans="1:15" s="97" customFormat="1" x14ac:dyDescent="0.25">
      <c r="A1625" s="97" t="s">
        <v>344</v>
      </c>
      <c r="B1625" s="104" t="str">
        <f t="shared" si="25"/>
        <v>P075102100939</v>
      </c>
      <c r="C1625" s="101" t="s">
        <v>7120</v>
      </c>
      <c r="D1625" s="101" t="s">
        <v>7121</v>
      </c>
      <c r="E1625" s="103">
        <v>63.61</v>
      </c>
      <c r="F1625" s="101" t="s">
        <v>1000</v>
      </c>
      <c r="G1625" s="101" t="s">
        <v>1001</v>
      </c>
      <c r="H1625" s="101" t="s">
        <v>6417</v>
      </c>
      <c r="I1625" s="101" t="s">
        <v>6418</v>
      </c>
      <c r="J1625" s="128">
        <v>754310</v>
      </c>
      <c r="K1625" s="101" t="s">
        <v>6333</v>
      </c>
      <c r="L1625" s="102">
        <v>43435</v>
      </c>
      <c r="M1625" s="102">
        <v>44926</v>
      </c>
      <c r="N1625" s="101" t="s">
        <v>6332</v>
      </c>
      <c r="O1625" s="101" t="s">
        <v>6445</v>
      </c>
    </row>
    <row r="1626" spans="1:15" s="97" customFormat="1" x14ac:dyDescent="0.25">
      <c r="A1626" s="97" t="s">
        <v>344</v>
      </c>
      <c r="B1626" s="104" t="str">
        <f t="shared" si="25"/>
        <v>P075102101429</v>
      </c>
      <c r="C1626" s="101" t="s">
        <v>7120</v>
      </c>
      <c r="D1626" s="101" t="s">
        <v>7121</v>
      </c>
      <c r="E1626" s="103">
        <v>33.270000000000003</v>
      </c>
      <c r="F1626" s="101" t="s">
        <v>1334</v>
      </c>
      <c r="G1626" s="101" t="s">
        <v>1335</v>
      </c>
      <c r="H1626" s="101" t="s">
        <v>7112</v>
      </c>
      <c r="I1626" s="101" t="s">
        <v>7113</v>
      </c>
      <c r="J1626" s="128">
        <v>754310</v>
      </c>
      <c r="K1626" s="101" t="s">
        <v>6333</v>
      </c>
      <c r="L1626" s="102">
        <v>43435</v>
      </c>
      <c r="M1626" s="102">
        <v>44926</v>
      </c>
      <c r="N1626" s="101" t="s">
        <v>6333</v>
      </c>
      <c r="O1626" s="101" t="s">
        <v>6445</v>
      </c>
    </row>
    <row r="1627" spans="1:15" s="97" customFormat="1" x14ac:dyDescent="0.25">
      <c r="A1627" s="97" t="s">
        <v>344</v>
      </c>
      <c r="B1627" s="104" t="str">
        <f t="shared" si="25"/>
        <v>P075102101695</v>
      </c>
      <c r="C1627" s="101" t="s">
        <v>7120</v>
      </c>
      <c r="D1627" s="101" t="s">
        <v>7121</v>
      </c>
      <c r="E1627" s="103">
        <v>50.09</v>
      </c>
      <c r="F1627" s="101" t="s">
        <v>1570</v>
      </c>
      <c r="G1627" s="101" t="s">
        <v>1571</v>
      </c>
      <c r="H1627" s="101" t="s">
        <v>7112</v>
      </c>
      <c r="I1627" s="101" t="s">
        <v>7113</v>
      </c>
      <c r="J1627" s="128">
        <v>754310</v>
      </c>
      <c r="K1627" s="101" t="s">
        <v>6333</v>
      </c>
      <c r="L1627" s="102">
        <v>43435</v>
      </c>
      <c r="M1627" s="102">
        <v>44926</v>
      </c>
      <c r="N1627" s="101" t="s">
        <v>6333</v>
      </c>
      <c r="O1627" s="101" t="s">
        <v>6445</v>
      </c>
    </row>
    <row r="1628" spans="1:15" s="97" customFormat="1" x14ac:dyDescent="0.25">
      <c r="A1628" s="97" t="s">
        <v>344</v>
      </c>
      <c r="B1628" s="104" t="str">
        <f t="shared" si="25"/>
        <v>P075102102378</v>
      </c>
      <c r="C1628" s="101" t="s">
        <v>7120</v>
      </c>
      <c r="D1628" s="101" t="s">
        <v>7121</v>
      </c>
      <c r="E1628" s="103">
        <v>60.11</v>
      </c>
      <c r="F1628" s="101" t="s">
        <v>2076</v>
      </c>
      <c r="G1628" s="101" t="s">
        <v>2077</v>
      </c>
      <c r="H1628" s="101" t="s">
        <v>7112</v>
      </c>
      <c r="I1628" s="101" t="s">
        <v>7113</v>
      </c>
      <c r="J1628" s="128">
        <v>754310</v>
      </c>
      <c r="K1628" s="101" t="s">
        <v>6333</v>
      </c>
      <c r="L1628" s="102">
        <v>43435</v>
      </c>
      <c r="M1628" s="102">
        <v>44926</v>
      </c>
      <c r="N1628" s="101" t="s">
        <v>6333</v>
      </c>
      <c r="O1628" s="101" t="s">
        <v>6445</v>
      </c>
    </row>
    <row r="1629" spans="1:15" s="97" customFormat="1" x14ac:dyDescent="0.25">
      <c r="A1629" s="97" t="s">
        <v>344</v>
      </c>
      <c r="B1629" s="104" t="str">
        <f t="shared" si="25"/>
        <v>P075102102401</v>
      </c>
      <c r="C1629" s="101" t="s">
        <v>7120</v>
      </c>
      <c r="D1629" s="101" t="s">
        <v>7121</v>
      </c>
      <c r="E1629" s="103">
        <v>62.97</v>
      </c>
      <c r="F1629" s="101" t="s">
        <v>2098</v>
      </c>
      <c r="G1629" s="101" t="s">
        <v>2099</v>
      </c>
      <c r="H1629" s="101" t="s">
        <v>7112</v>
      </c>
      <c r="I1629" s="101" t="s">
        <v>7113</v>
      </c>
      <c r="J1629" s="128">
        <v>754310</v>
      </c>
      <c r="K1629" s="101" t="s">
        <v>6333</v>
      </c>
      <c r="L1629" s="102">
        <v>43435</v>
      </c>
      <c r="M1629" s="102">
        <v>44926</v>
      </c>
      <c r="N1629" s="101" t="s">
        <v>6333</v>
      </c>
      <c r="O1629" s="101" t="s">
        <v>6445</v>
      </c>
    </row>
    <row r="1630" spans="1:15" s="97" customFormat="1" x14ac:dyDescent="0.25">
      <c r="A1630" s="97" t="s">
        <v>344</v>
      </c>
      <c r="B1630" s="104" t="str">
        <f t="shared" si="25"/>
        <v>P075102102864</v>
      </c>
      <c r="C1630" s="101" t="s">
        <v>7120</v>
      </c>
      <c r="D1630" s="101" t="s">
        <v>7121</v>
      </c>
      <c r="E1630" s="103">
        <v>42.01</v>
      </c>
      <c r="F1630" s="101" t="s">
        <v>2416</v>
      </c>
      <c r="G1630" s="101" t="s">
        <v>2417</v>
      </c>
      <c r="H1630" s="101" t="s">
        <v>7112</v>
      </c>
      <c r="I1630" s="101" t="s">
        <v>7113</v>
      </c>
      <c r="J1630" s="128">
        <v>754310</v>
      </c>
      <c r="K1630" s="101" t="s">
        <v>6333</v>
      </c>
      <c r="L1630" s="102">
        <v>43435</v>
      </c>
      <c r="M1630" s="102">
        <v>44926</v>
      </c>
      <c r="N1630" s="101" t="s">
        <v>6333</v>
      </c>
      <c r="O1630" s="101" t="s">
        <v>6445</v>
      </c>
    </row>
    <row r="1631" spans="1:15" s="97" customFormat="1" x14ac:dyDescent="0.25">
      <c r="A1631" s="97" t="s">
        <v>344</v>
      </c>
      <c r="B1631" s="104" t="str">
        <f t="shared" si="25"/>
        <v>P075102102944</v>
      </c>
      <c r="C1631" s="101" t="s">
        <v>7120</v>
      </c>
      <c r="D1631" s="101" t="s">
        <v>7121</v>
      </c>
      <c r="E1631" s="103">
        <v>54.67</v>
      </c>
      <c r="F1631" s="101" t="s">
        <v>2498</v>
      </c>
      <c r="G1631" s="101" t="s">
        <v>2499</v>
      </c>
      <c r="H1631" s="101" t="s">
        <v>7112</v>
      </c>
      <c r="I1631" s="101" t="s">
        <v>7113</v>
      </c>
      <c r="J1631" s="128">
        <v>754310</v>
      </c>
      <c r="K1631" s="101" t="s">
        <v>6333</v>
      </c>
      <c r="L1631" s="102">
        <v>43435</v>
      </c>
      <c r="M1631" s="102">
        <v>44926</v>
      </c>
      <c r="N1631" s="101" t="s">
        <v>6333</v>
      </c>
      <c r="O1631" s="101" t="s">
        <v>6445</v>
      </c>
    </row>
    <row r="1632" spans="1:15" s="97" customFormat="1" x14ac:dyDescent="0.25">
      <c r="A1632" s="97" t="s">
        <v>344</v>
      </c>
      <c r="B1632" s="104" t="str">
        <f t="shared" si="25"/>
        <v>P075102103000</v>
      </c>
      <c r="C1632" s="101" t="s">
        <v>7120</v>
      </c>
      <c r="D1632" s="101" t="s">
        <v>7121</v>
      </c>
      <c r="E1632" s="103">
        <v>32.53</v>
      </c>
      <c r="F1632" s="101" t="s">
        <v>2552</v>
      </c>
      <c r="G1632" s="101" t="s">
        <v>2553</v>
      </c>
      <c r="H1632" s="101" t="s">
        <v>7112</v>
      </c>
      <c r="I1632" s="101" t="s">
        <v>7113</v>
      </c>
      <c r="J1632" s="128">
        <v>754310</v>
      </c>
      <c r="K1632" s="101" t="s">
        <v>6333</v>
      </c>
      <c r="L1632" s="102">
        <v>43435</v>
      </c>
      <c r="M1632" s="102">
        <v>44926</v>
      </c>
      <c r="N1632" s="101" t="s">
        <v>6333</v>
      </c>
      <c r="O1632" s="101" t="s">
        <v>6445</v>
      </c>
    </row>
    <row r="1633" spans="1:15" s="97" customFormat="1" x14ac:dyDescent="0.25">
      <c r="A1633" s="97" t="s">
        <v>344</v>
      </c>
      <c r="B1633" s="104" t="str">
        <f t="shared" si="25"/>
        <v>P075102103931</v>
      </c>
      <c r="C1633" s="101" t="s">
        <v>7120</v>
      </c>
      <c r="D1633" s="101" t="s">
        <v>7121</v>
      </c>
      <c r="E1633" s="103">
        <v>33.36</v>
      </c>
      <c r="F1633" s="101" t="s">
        <v>3354</v>
      </c>
      <c r="G1633" s="101" t="s">
        <v>3355</v>
      </c>
      <c r="H1633" s="101" t="s">
        <v>7112</v>
      </c>
      <c r="I1633" s="101" t="s">
        <v>7113</v>
      </c>
      <c r="J1633" s="128">
        <v>754310</v>
      </c>
      <c r="K1633" s="101" t="s">
        <v>6333</v>
      </c>
      <c r="L1633" s="102">
        <v>43435</v>
      </c>
      <c r="M1633" s="102">
        <v>44926</v>
      </c>
      <c r="N1633" s="101" t="s">
        <v>6333</v>
      </c>
      <c r="O1633" s="101" t="s">
        <v>6445</v>
      </c>
    </row>
    <row r="1634" spans="1:15" s="97" customFormat="1" x14ac:dyDescent="0.25">
      <c r="A1634" s="97" t="s">
        <v>344</v>
      </c>
      <c r="B1634" s="104" t="str">
        <f t="shared" si="25"/>
        <v>P075102104215</v>
      </c>
      <c r="C1634" s="101" t="s">
        <v>7120</v>
      </c>
      <c r="D1634" s="101" t="s">
        <v>7121</v>
      </c>
      <c r="E1634" s="103">
        <v>43.2</v>
      </c>
      <c r="F1634" s="101" t="s">
        <v>3574</v>
      </c>
      <c r="G1634" s="101" t="s">
        <v>3575</v>
      </c>
      <c r="H1634" s="101" t="s">
        <v>7112</v>
      </c>
      <c r="I1634" s="101" t="s">
        <v>7113</v>
      </c>
      <c r="J1634" s="128">
        <v>754310</v>
      </c>
      <c r="K1634" s="101" t="s">
        <v>6333</v>
      </c>
      <c r="L1634" s="102">
        <v>43435</v>
      </c>
      <c r="M1634" s="102">
        <v>44926</v>
      </c>
      <c r="N1634" s="101" t="s">
        <v>6333</v>
      </c>
      <c r="O1634" s="101" t="s">
        <v>6445</v>
      </c>
    </row>
    <row r="1635" spans="1:15" s="97" customFormat="1" x14ac:dyDescent="0.25">
      <c r="A1635" s="97" t="s">
        <v>344</v>
      </c>
      <c r="B1635" s="104" t="str">
        <f t="shared" si="25"/>
        <v>P075102104397</v>
      </c>
      <c r="C1635" s="101" t="s">
        <v>7120</v>
      </c>
      <c r="D1635" s="101" t="s">
        <v>7121</v>
      </c>
      <c r="E1635" s="103">
        <v>47.35</v>
      </c>
      <c r="F1635" s="101" t="s">
        <v>7114</v>
      </c>
      <c r="G1635" s="101" t="s">
        <v>7115</v>
      </c>
      <c r="H1635" s="101" t="s">
        <v>7112</v>
      </c>
      <c r="I1635" s="101" t="s">
        <v>7113</v>
      </c>
      <c r="J1635" s="128">
        <v>754310</v>
      </c>
      <c r="K1635" s="101" t="s">
        <v>6333</v>
      </c>
      <c r="L1635" s="102">
        <v>43435</v>
      </c>
      <c r="M1635" s="102">
        <v>44926</v>
      </c>
      <c r="N1635" s="101" t="s">
        <v>6333</v>
      </c>
      <c r="O1635" s="101" t="s">
        <v>6445</v>
      </c>
    </row>
    <row r="1636" spans="1:15" s="97" customFormat="1" x14ac:dyDescent="0.25">
      <c r="A1636" s="97" t="s">
        <v>344</v>
      </c>
      <c r="B1636" s="104" t="str">
        <f t="shared" si="25"/>
        <v>P075102104433</v>
      </c>
      <c r="C1636" s="101" t="s">
        <v>7120</v>
      </c>
      <c r="D1636" s="101" t="s">
        <v>7121</v>
      </c>
      <c r="E1636" s="103">
        <v>33.17</v>
      </c>
      <c r="F1636" s="101" t="s">
        <v>3780</v>
      </c>
      <c r="G1636" s="101" t="s">
        <v>3781</v>
      </c>
      <c r="H1636" s="101" t="s">
        <v>7112</v>
      </c>
      <c r="I1636" s="101" t="s">
        <v>7113</v>
      </c>
      <c r="J1636" s="128">
        <v>754310</v>
      </c>
      <c r="K1636" s="101" t="s">
        <v>6333</v>
      </c>
      <c r="L1636" s="102">
        <v>43435</v>
      </c>
      <c r="M1636" s="102">
        <v>44926</v>
      </c>
      <c r="N1636" s="101" t="s">
        <v>6333</v>
      </c>
      <c r="O1636" s="101" t="s">
        <v>6445</v>
      </c>
    </row>
    <row r="1637" spans="1:15" s="97" customFormat="1" x14ac:dyDescent="0.25">
      <c r="A1637" s="97" t="s">
        <v>344</v>
      </c>
      <c r="B1637" s="104" t="str">
        <f t="shared" si="25"/>
        <v>P075102104452</v>
      </c>
      <c r="C1637" s="101" t="s">
        <v>7120</v>
      </c>
      <c r="D1637" s="101" t="s">
        <v>7121</v>
      </c>
      <c r="E1637" s="103">
        <v>64.58</v>
      </c>
      <c r="F1637" s="101" t="s">
        <v>3798</v>
      </c>
      <c r="G1637" s="101" t="s">
        <v>3799</v>
      </c>
      <c r="H1637" s="101" t="s">
        <v>7112</v>
      </c>
      <c r="I1637" s="101" t="s">
        <v>7113</v>
      </c>
      <c r="J1637" s="128">
        <v>754310</v>
      </c>
      <c r="K1637" s="101" t="s">
        <v>6333</v>
      </c>
      <c r="L1637" s="102">
        <v>43435</v>
      </c>
      <c r="M1637" s="102">
        <v>44926</v>
      </c>
      <c r="N1637" s="101" t="s">
        <v>6333</v>
      </c>
      <c r="O1637" s="101" t="s">
        <v>6445</v>
      </c>
    </row>
    <row r="1638" spans="1:15" s="97" customFormat="1" x14ac:dyDescent="0.25">
      <c r="A1638" s="97" t="s">
        <v>344</v>
      </c>
      <c r="B1638" s="104" t="str">
        <f t="shared" si="25"/>
        <v>P075102104524</v>
      </c>
      <c r="C1638" s="101" t="s">
        <v>7120</v>
      </c>
      <c r="D1638" s="101" t="s">
        <v>7121</v>
      </c>
      <c r="E1638" s="103">
        <v>53.65</v>
      </c>
      <c r="F1638" s="101" t="s">
        <v>3836</v>
      </c>
      <c r="G1638" s="101" t="s">
        <v>3837</v>
      </c>
      <c r="H1638" s="101" t="s">
        <v>7116</v>
      </c>
      <c r="I1638" s="101" t="s">
        <v>7117</v>
      </c>
      <c r="J1638" s="128">
        <v>754310</v>
      </c>
      <c r="K1638" s="101" t="s">
        <v>6333</v>
      </c>
      <c r="L1638" s="102">
        <v>43435</v>
      </c>
      <c r="M1638" s="102">
        <v>44926</v>
      </c>
      <c r="N1638" s="101" t="s">
        <v>6333</v>
      </c>
      <c r="O1638" s="101" t="s">
        <v>6445</v>
      </c>
    </row>
    <row r="1639" spans="1:15" s="97" customFormat="1" x14ac:dyDescent="0.25">
      <c r="A1639" s="97" t="s">
        <v>344</v>
      </c>
      <c r="B1639" s="104" t="str">
        <f t="shared" si="25"/>
        <v>P075102104604</v>
      </c>
      <c r="C1639" s="101" t="s">
        <v>7120</v>
      </c>
      <c r="D1639" s="101" t="s">
        <v>7121</v>
      </c>
      <c r="E1639" s="103">
        <v>46.28</v>
      </c>
      <c r="F1639" s="101" t="s">
        <v>3864</v>
      </c>
      <c r="G1639" s="101" t="s">
        <v>3865</v>
      </c>
      <c r="H1639" s="101" t="s">
        <v>7112</v>
      </c>
      <c r="I1639" s="101" t="s">
        <v>7113</v>
      </c>
      <c r="J1639" s="128">
        <v>754310</v>
      </c>
      <c r="K1639" s="101" t="s">
        <v>6333</v>
      </c>
      <c r="L1639" s="102">
        <v>43435</v>
      </c>
      <c r="M1639" s="102">
        <v>44926</v>
      </c>
      <c r="N1639" s="101" t="s">
        <v>6333</v>
      </c>
      <c r="O1639" s="101" t="s">
        <v>6445</v>
      </c>
    </row>
    <row r="1640" spans="1:15" s="97" customFormat="1" x14ac:dyDescent="0.25">
      <c r="A1640" s="97" t="s">
        <v>344</v>
      </c>
      <c r="B1640" s="104" t="str">
        <f t="shared" si="25"/>
        <v>P075102105205</v>
      </c>
      <c r="C1640" s="101" t="s">
        <v>7120</v>
      </c>
      <c r="D1640" s="101" t="s">
        <v>7121</v>
      </c>
      <c r="E1640" s="103">
        <v>49.36</v>
      </c>
      <c r="F1640" s="101" t="s">
        <v>7118</v>
      </c>
      <c r="G1640" s="101" t="s">
        <v>7119</v>
      </c>
      <c r="H1640" s="101" t="s">
        <v>7112</v>
      </c>
      <c r="I1640" s="101" t="s">
        <v>7113</v>
      </c>
      <c r="J1640" s="128">
        <v>754310</v>
      </c>
      <c r="K1640" s="101" t="s">
        <v>6333</v>
      </c>
      <c r="L1640" s="102">
        <v>43435</v>
      </c>
      <c r="M1640" s="102">
        <v>43513</v>
      </c>
      <c r="N1640" s="101" t="s">
        <v>6333</v>
      </c>
      <c r="O1640" s="101" t="s">
        <v>6445</v>
      </c>
    </row>
    <row r="1641" spans="1:15" s="97" customFormat="1" x14ac:dyDescent="0.25">
      <c r="A1641" s="97" t="s">
        <v>344</v>
      </c>
      <c r="B1641" s="104" t="str">
        <f t="shared" si="25"/>
        <v>P075102105298</v>
      </c>
      <c r="C1641" s="101" t="s">
        <v>7120</v>
      </c>
      <c r="D1641" s="101" t="s">
        <v>7121</v>
      </c>
      <c r="E1641" s="103">
        <v>45.95</v>
      </c>
      <c r="F1641" s="101" t="s">
        <v>7122</v>
      </c>
      <c r="G1641" s="101" t="s">
        <v>7123</v>
      </c>
      <c r="H1641" s="101" t="s">
        <v>7112</v>
      </c>
      <c r="I1641" s="101" t="s">
        <v>7113</v>
      </c>
      <c r="J1641" s="128">
        <v>754310</v>
      </c>
      <c r="K1641" s="101" t="s">
        <v>6333</v>
      </c>
      <c r="L1641" s="102">
        <v>43435</v>
      </c>
      <c r="M1641" s="102">
        <v>43677</v>
      </c>
      <c r="N1641" s="101" t="s">
        <v>6333</v>
      </c>
      <c r="O1641" s="101" t="s">
        <v>6445</v>
      </c>
    </row>
    <row r="1642" spans="1:15" s="97" customFormat="1" x14ac:dyDescent="0.25">
      <c r="A1642" s="97" t="s">
        <v>344</v>
      </c>
      <c r="B1642" s="104" t="str">
        <f t="shared" si="25"/>
        <v>P075102105584</v>
      </c>
      <c r="C1642" s="101" t="s">
        <v>7120</v>
      </c>
      <c r="D1642" s="101" t="s">
        <v>7121</v>
      </c>
      <c r="E1642" s="103">
        <v>53.9</v>
      </c>
      <c r="F1642" s="101" t="s">
        <v>4296</v>
      </c>
      <c r="G1642" s="101" t="s">
        <v>4297</v>
      </c>
      <c r="H1642" s="101" t="s">
        <v>7116</v>
      </c>
      <c r="I1642" s="101" t="s">
        <v>7117</v>
      </c>
      <c r="J1642" s="128">
        <v>754310</v>
      </c>
      <c r="K1642" s="101" t="s">
        <v>6333</v>
      </c>
      <c r="L1642" s="102">
        <v>43647</v>
      </c>
      <c r="M1642" s="102">
        <v>44926</v>
      </c>
      <c r="N1642" s="101" t="s">
        <v>6333</v>
      </c>
      <c r="O1642" s="101" t="s">
        <v>6445</v>
      </c>
    </row>
    <row r="1643" spans="1:15" s="97" customFormat="1" x14ac:dyDescent="0.25">
      <c r="A1643" s="97" t="s">
        <v>344</v>
      </c>
      <c r="B1643" s="104" t="str">
        <f t="shared" si="25"/>
        <v>P075102105606</v>
      </c>
      <c r="C1643" s="101" t="s">
        <v>7120</v>
      </c>
      <c r="D1643" s="101" t="s">
        <v>7121</v>
      </c>
      <c r="E1643" s="103">
        <v>60.48</v>
      </c>
      <c r="F1643" s="101" t="s">
        <v>4316</v>
      </c>
      <c r="G1643" s="101" t="s">
        <v>4317</v>
      </c>
      <c r="H1643" s="101" t="s">
        <v>7112</v>
      </c>
      <c r="I1643" s="101" t="s">
        <v>7113</v>
      </c>
      <c r="J1643" s="128">
        <v>754310</v>
      </c>
      <c r="K1643" s="101" t="s">
        <v>6333</v>
      </c>
      <c r="L1643" s="102">
        <v>43435</v>
      </c>
      <c r="M1643" s="102">
        <v>44926</v>
      </c>
      <c r="N1643" s="101" t="s">
        <v>6333</v>
      </c>
      <c r="O1643" s="101" t="s">
        <v>6445</v>
      </c>
    </row>
    <row r="1644" spans="1:15" s="97" customFormat="1" x14ac:dyDescent="0.25">
      <c r="A1644" s="97" t="s">
        <v>344</v>
      </c>
      <c r="B1644" s="104" t="str">
        <f t="shared" si="25"/>
        <v>P075102106241</v>
      </c>
      <c r="C1644" s="101" t="s">
        <v>7120</v>
      </c>
      <c r="D1644" s="101" t="s">
        <v>7121</v>
      </c>
      <c r="E1644" s="103">
        <v>53.97</v>
      </c>
      <c r="F1644" s="101" t="s">
        <v>4706</v>
      </c>
      <c r="G1644" s="101" t="s">
        <v>4707</v>
      </c>
      <c r="H1644" s="101" t="s">
        <v>7116</v>
      </c>
      <c r="I1644" s="101" t="s">
        <v>7117</v>
      </c>
      <c r="J1644" s="128">
        <v>754310</v>
      </c>
      <c r="K1644" s="101" t="s">
        <v>6333</v>
      </c>
      <c r="L1644" s="102">
        <v>43647</v>
      </c>
      <c r="M1644" s="102">
        <v>44926</v>
      </c>
      <c r="N1644" s="101" t="s">
        <v>6333</v>
      </c>
      <c r="O1644" s="101" t="s">
        <v>6445</v>
      </c>
    </row>
    <row r="1645" spans="1:15" s="97" customFormat="1" x14ac:dyDescent="0.25">
      <c r="A1645" s="97" t="s">
        <v>344</v>
      </c>
      <c r="B1645" s="104" t="str">
        <f t="shared" si="25"/>
        <v>P075102106559</v>
      </c>
      <c r="C1645" s="101" t="s">
        <v>7120</v>
      </c>
      <c r="D1645" s="101" t="s">
        <v>7121</v>
      </c>
      <c r="E1645" s="103">
        <v>21.37</v>
      </c>
      <c r="F1645" s="101" t="s">
        <v>4884</v>
      </c>
      <c r="G1645" s="101" t="s">
        <v>4885</v>
      </c>
      <c r="H1645" s="101" t="s">
        <v>7112</v>
      </c>
      <c r="I1645" s="101" t="s">
        <v>7113</v>
      </c>
      <c r="J1645" s="128">
        <v>754310</v>
      </c>
      <c r="K1645" s="101" t="s">
        <v>6333</v>
      </c>
      <c r="L1645" s="102">
        <v>43435</v>
      </c>
      <c r="M1645" s="102">
        <v>44926</v>
      </c>
      <c r="N1645" s="101" t="s">
        <v>6333</v>
      </c>
      <c r="O1645" s="101" t="s">
        <v>6445</v>
      </c>
    </row>
    <row r="1646" spans="1:15" s="97" customFormat="1" x14ac:dyDescent="0.25">
      <c r="A1646" s="97" t="s">
        <v>344</v>
      </c>
      <c r="B1646" s="104" t="str">
        <f t="shared" si="25"/>
        <v>P075102106779</v>
      </c>
      <c r="C1646" s="101" t="s">
        <v>7120</v>
      </c>
      <c r="D1646" s="101" t="s">
        <v>7121</v>
      </c>
      <c r="E1646" s="103">
        <v>46</v>
      </c>
      <c r="F1646" s="101" t="s">
        <v>4994</v>
      </c>
      <c r="G1646" s="101" t="s">
        <v>4995</v>
      </c>
      <c r="H1646" s="101" t="s">
        <v>7112</v>
      </c>
      <c r="I1646" s="101" t="s">
        <v>7113</v>
      </c>
      <c r="J1646" s="128">
        <v>754310</v>
      </c>
      <c r="K1646" s="101" t="s">
        <v>6333</v>
      </c>
      <c r="L1646" s="102">
        <v>43435</v>
      </c>
      <c r="M1646" s="102">
        <v>44926</v>
      </c>
      <c r="N1646" s="101" t="s">
        <v>6333</v>
      </c>
      <c r="O1646" s="101" t="s">
        <v>6445</v>
      </c>
    </row>
    <row r="1647" spans="1:15" s="97" customFormat="1" x14ac:dyDescent="0.25">
      <c r="A1647" s="97" t="s">
        <v>344</v>
      </c>
      <c r="B1647" s="104" t="str">
        <f t="shared" si="25"/>
        <v>P075102400010816</v>
      </c>
      <c r="C1647" s="101" t="s">
        <v>7120</v>
      </c>
      <c r="D1647" s="101" t="s">
        <v>7121</v>
      </c>
      <c r="E1647" s="103">
        <v>0.01</v>
      </c>
      <c r="F1647" s="101" t="s">
        <v>6113</v>
      </c>
      <c r="G1647" s="101" t="s">
        <v>6114</v>
      </c>
      <c r="H1647" s="101" t="s">
        <v>7112</v>
      </c>
      <c r="I1647" s="101" t="s">
        <v>7113</v>
      </c>
      <c r="J1647" s="128">
        <v>754310</v>
      </c>
      <c r="K1647" s="101" t="s">
        <v>6333</v>
      </c>
      <c r="L1647" s="102">
        <v>43435</v>
      </c>
      <c r="M1647" s="102">
        <v>43576</v>
      </c>
      <c r="N1647" s="101" t="s">
        <v>6333</v>
      </c>
      <c r="O1647" s="101" t="s">
        <v>6445</v>
      </c>
    </row>
    <row r="1648" spans="1:15" s="97" customFormat="1" x14ac:dyDescent="0.25">
      <c r="A1648" s="97" t="s">
        <v>344</v>
      </c>
      <c r="B1648" s="104" t="str">
        <f t="shared" si="25"/>
        <v>P075102400010862</v>
      </c>
      <c r="C1648" s="101" t="s">
        <v>7120</v>
      </c>
      <c r="D1648" s="101" t="s">
        <v>7121</v>
      </c>
      <c r="E1648" s="103">
        <v>111.2</v>
      </c>
      <c r="F1648" s="101" t="s">
        <v>6117</v>
      </c>
      <c r="G1648" s="101" t="s">
        <v>6118</v>
      </c>
      <c r="H1648" s="101" t="s">
        <v>7112</v>
      </c>
      <c r="I1648" s="101" t="s">
        <v>7113</v>
      </c>
      <c r="J1648" s="128">
        <v>754310</v>
      </c>
      <c r="K1648" s="101" t="s">
        <v>6333</v>
      </c>
      <c r="L1648" s="102">
        <v>43435</v>
      </c>
      <c r="M1648" s="102">
        <v>43555</v>
      </c>
      <c r="N1648" s="101" t="s">
        <v>6333</v>
      </c>
      <c r="O1648" s="101" t="s">
        <v>6445</v>
      </c>
    </row>
    <row r="1649" spans="1:15" s="97" customFormat="1" x14ac:dyDescent="0.25">
      <c r="A1649" s="97" t="s">
        <v>344</v>
      </c>
      <c r="B1649" s="104" t="str">
        <f t="shared" si="25"/>
        <v>P075103100730</v>
      </c>
      <c r="C1649" s="101" t="s">
        <v>7124</v>
      </c>
      <c r="D1649" s="101" t="s">
        <v>7125</v>
      </c>
      <c r="E1649" s="103">
        <v>41.79</v>
      </c>
      <c r="F1649" s="101" t="s">
        <v>846</v>
      </c>
      <c r="G1649" s="101" t="s">
        <v>847</v>
      </c>
      <c r="H1649" s="101" t="s">
        <v>7112</v>
      </c>
      <c r="I1649" s="101" t="s">
        <v>7113</v>
      </c>
      <c r="J1649" s="128">
        <v>754310</v>
      </c>
      <c r="K1649" s="101" t="s">
        <v>6333</v>
      </c>
      <c r="L1649" s="102">
        <v>43435</v>
      </c>
      <c r="M1649" s="102">
        <v>44926</v>
      </c>
      <c r="N1649" s="101" t="s">
        <v>6333</v>
      </c>
      <c r="O1649" s="101" t="s">
        <v>6445</v>
      </c>
    </row>
    <row r="1650" spans="1:15" s="97" customFormat="1" x14ac:dyDescent="0.25">
      <c r="A1650" s="97" t="s">
        <v>344</v>
      </c>
      <c r="B1650" s="104" t="str">
        <f t="shared" si="25"/>
        <v>P075103100939</v>
      </c>
      <c r="C1650" s="101" t="s">
        <v>7124</v>
      </c>
      <c r="D1650" s="101" t="s">
        <v>7125</v>
      </c>
      <c r="E1650" s="103">
        <v>63.61</v>
      </c>
      <c r="F1650" s="101" t="s">
        <v>1000</v>
      </c>
      <c r="G1650" s="101" t="s">
        <v>1001</v>
      </c>
      <c r="H1650" s="101" t="s">
        <v>6417</v>
      </c>
      <c r="I1650" s="101" t="s">
        <v>6418</v>
      </c>
      <c r="J1650" s="128">
        <v>754310</v>
      </c>
      <c r="K1650" s="101" t="s">
        <v>6333</v>
      </c>
      <c r="L1650" s="102">
        <v>43435</v>
      </c>
      <c r="M1650" s="102">
        <v>44926</v>
      </c>
      <c r="N1650" s="101" t="s">
        <v>6332</v>
      </c>
      <c r="O1650" s="101" t="s">
        <v>6445</v>
      </c>
    </row>
    <row r="1651" spans="1:15" s="97" customFormat="1" x14ac:dyDescent="0.25">
      <c r="A1651" s="97" t="s">
        <v>344</v>
      </c>
      <c r="B1651" s="104" t="str">
        <f t="shared" si="25"/>
        <v>P075103101429</v>
      </c>
      <c r="C1651" s="101" t="s">
        <v>7124</v>
      </c>
      <c r="D1651" s="101" t="s">
        <v>7125</v>
      </c>
      <c r="E1651" s="103">
        <v>33.270000000000003</v>
      </c>
      <c r="F1651" s="101" t="s">
        <v>1334</v>
      </c>
      <c r="G1651" s="101" t="s">
        <v>1335</v>
      </c>
      <c r="H1651" s="101" t="s">
        <v>7112</v>
      </c>
      <c r="I1651" s="101" t="s">
        <v>7113</v>
      </c>
      <c r="J1651" s="128">
        <v>754310</v>
      </c>
      <c r="K1651" s="101" t="s">
        <v>6333</v>
      </c>
      <c r="L1651" s="102">
        <v>43435</v>
      </c>
      <c r="M1651" s="102">
        <v>44926</v>
      </c>
      <c r="N1651" s="101" t="s">
        <v>6333</v>
      </c>
      <c r="O1651" s="101" t="s">
        <v>6445</v>
      </c>
    </row>
    <row r="1652" spans="1:15" s="97" customFormat="1" x14ac:dyDescent="0.25">
      <c r="A1652" s="97" t="s">
        <v>344</v>
      </c>
      <c r="B1652" s="104" t="str">
        <f t="shared" si="25"/>
        <v>P075103101695</v>
      </c>
      <c r="C1652" s="101" t="s">
        <v>7124</v>
      </c>
      <c r="D1652" s="101" t="s">
        <v>7125</v>
      </c>
      <c r="E1652" s="103">
        <v>50.09</v>
      </c>
      <c r="F1652" s="101" t="s">
        <v>1570</v>
      </c>
      <c r="G1652" s="101" t="s">
        <v>1571</v>
      </c>
      <c r="H1652" s="101" t="s">
        <v>7112</v>
      </c>
      <c r="I1652" s="101" t="s">
        <v>7113</v>
      </c>
      <c r="J1652" s="128">
        <v>754310</v>
      </c>
      <c r="K1652" s="101" t="s">
        <v>6333</v>
      </c>
      <c r="L1652" s="102">
        <v>43435</v>
      </c>
      <c r="M1652" s="102">
        <v>44926</v>
      </c>
      <c r="N1652" s="101" t="s">
        <v>6333</v>
      </c>
      <c r="O1652" s="101" t="s">
        <v>6445</v>
      </c>
    </row>
    <row r="1653" spans="1:15" s="97" customFormat="1" x14ac:dyDescent="0.25">
      <c r="A1653" s="97" t="s">
        <v>344</v>
      </c>
      <c r="B1653" s="104" t="str">
        <f t="shared" si="25"/>
        <v>P075103102378</v>
      </c>
      <c r="C1653" s="101" t="s">
        <v>7124</v>
      </c>
      <c r="D1653" s="101" t="s">
        <v>7125</v>
      </c>
      <c r="E1653" s="103">
        <v>60.11</v>
      </c>
      <c r="F1653" s="101" t="s">
        <v>2076</v>
      </c>
      <c r="G1653" s="101" t="s">
        <v>2077</v>
      </c>
      <c r="H1653" s="101" t="s">
        <v>7112</v>
      </c>
      <c r="I1653" s="101" t="s">
        <v>7113</v>
      </c>
      <c r="J1653" s="128">
        <v>754310</v>
      </c>
      <c r="K1653" s="101" t="s">
        <v>6333</v>
      </c>
      <c r="L1653" s="102">
        <v>43435</v>
      </c>
      <c r="M1653" s="102">
        <v>44926</v>
      </c>
      <c r="N1653" s="101" t="s">
        <v>6333</v>
      </c>
      <c r="O1653" s="101" t="s">
        <v>6445</v>
      </c>
    </row>
    <row r="1654" spans="1:15" s="97" customFormat="1" x14ac:dyDescent="0.25">
      <c r="A1654" s="97" t="s">
        <v>344</v>
      </c>
      <c r="B1654" s="104" t="str">
        <f t="shared" si="25"/>
        <v>P075103102401</v>
      </c>
      <c r="C1654" s="101" t="s">
        <v>7124</v>
      </c>
      <c r="D1654" s="101" t="s">
        <v>7125</v>
      </c>
      <c r="E1654" s="103">
        <v>62.97</v>
      </c>
      <c r="F1654" s="101" t="s">
        <v>2098</v>
      </c>
      <c r="G1654" s="101" t="s">
        <v>2099</v>
      </c>
      <c r="H1654" s="101" t="s">
        <v>7112</v>
      </c>
      <c r="I1654" s="101" t="s">
        <v>7113</v>
      </c>
      <c r="J1654" s="128">
        <v>754310</v>
      </c>
      <c r="K1654" s="101" t="s">
        <v>6333</v>
      </c>
      <c r="L1654" s="102">
        <v>43435</v>
      </c>
      <c r="M1654" s="102">
        <v>44926</v>
      </c>
      <c r="N1654" s="101" t="s">
        <v>6333</v>
      </c>
      <c r="O1654" s="101" t="s">
        <v>6445</v>
      </c>
    </row>
    <row r="1655" spans="1:15" s="97" customFormat="1" x14ac:dyDescent="0.25">
      <c r="A1655" s="97" t="s">
        <v>344</v>
      </c>
      <c r="B1655" s="104" t="str">
        <f t="shared" si="25"/>
        <v>P075103102864</v>
      </c>
      <c r="C1655" s="101" t="s">
        <v>7124</v>
      </c>
      <c r="D1655" s="101" t="s">
        <v>7125</v>
      </c>
      <c r="E1655" s="103">
        <v>42.01</v>
      </c>
      <c r="F1655" s="101" t="s">
        <v>2416</v>
      </c>
      <c r="G1655" s="101" t="s">
        <v>2417</v>
      </c>
      <c r="H1655" s="101" t="s">
        <v>7112</v>
      </c>
      <c r="I1655" s="101" t="s">
        <v>7113</v>
      </c>
      <c r="J1655" s="128">
        <v>754310</v>
      </c>
      <c r="K1655" s="101" t="s">
        <v>6333</v>
      </c>
      <c r="L1655" s="102">
        <v>43435</v>
      </c>
      <c r="M1655" s="102">
        <v>44926</v>
      </c>
      <c r="N1655" s="101" t="s">
        <v>6333</v>
      </c>
      <c r="O1655" s="101" t="s">
        <v>6445</v>
      </c>
    </row>
    <row r="1656" spans="1:15" s="97" customFormat="1" x14ac:dyDescent="0.25">
      <c r="A1656" s="97" t="s">
        <v>344</v>
      </c>
      <c r="B1656" s="104" t="str">
        <f t="shared" si="25"/>
        <v>P075103102944</v>
      </c>
      <c r="C1656" s="101" t="s">
        <v>7124</v>
      </c>
      <c r="D1656" s="101" t="s">
        <v>7125</v>
      </c>
      <c r="E1656" s="103">
        <v>54.67</v>
      </c>
      <c r="F1656" s="101" t="s">
        <v>2498</v>
      </c>
      <c r="G1656" s="101" t="s">
        <v>2499</v>
      </c>
      <c r="H1656" s="101" t="s">
        <v>7112</v>
      </c>
      <c r="I1656" s="101" t="s">
        <v>7113</v>
      </c>
      <c r="J1656" s="128">
        <v>754310</v>
      </c>
      <c r="K1656" s="101" t="s">
        <v>6333</v>
      </c>
      <c r="L1656" s="102">
        <v>43435</v>
      </c>
      <c r="M1656" s="102">
        <v>44926</v>
      </c>
      <c r="N1656" s="101" t="s">
        <v>6333</v>
      </c>
      <c r="O1656" s="101" t="s">
        <v>6445</v>
      </c>
    </row>
    <row r="1657" spans="1:15" s="97" customFormat="1" x14ac:dyDescent="0.25">
      <c r="A1657" s="97" t="s">
        <v>344</v>
      </c>
      <c r="B1657" s="104" t="str">
        <f t="shared" si="25"/>
        <v>P075103103000</v>
      </c>
      <c r="C1657" s="101" t="s">
        <v>7124</v>
      </c>
      <c r="D1657" s="101" t="s">
        <v>7125</v>
      </c>
      <c r="E1657" s="103">
        <v>32.53</v>
      </c>
      <c r="F1657" s="101" t="s">
        <v>2552</v>
      </c>
      <c r="G1657" s="101" t="s">
        <v>2553</v>
      </c>
      <c r="H1657" s="101" t="s">
        <v>7112</v>
      </c>
      <c r="I1657" s="101" t="s">
        <v>7113</v>
      </c>
      <c r="J1657" s="128">
        <v>754310</v>
      </c>
      <c r="K1657" s="101" t="s">
        <v>6333</v>
      </c>
      <c r="L1657" s="102">
        <v>43435</v>
      </c>
      <c r="M1657" s="102">
        <v>44926</v>
      </c>
      <c r="N1657" s="101" t="s">
        <v>6333</v>
      </c>
      <c r="O1657" s="101" t="s">
        <v>6445</v>
      </c>
    </row>
    <row r="1658" spans="1:15" s="97" customFormat="1" x14ac:dyDescent="0.25">
      <c r="A1658" s="97" t="s">
        <v>344</v>
      </c>
      <c r="B1658" s="104" t="str">
        <f t="shared" si="25"/>
        <v>P075103103931</v>
      </c>
      <c r="C1658" s="101" t="s">
        <v>7124</v>
      </c>
      <c r="D1658" s="101" t="s">
        <v>7125</v>
      </c>
      <c r="E1658" s="103">
        <v>33.36</v>
      </c>
      <c r="F1658" s="101" t="s">
        <v>3354</v>
      </c>
      <c r="G1658" s="101" t="s">
        <v>3355</v>
      </c>
      <c r="H1658" s="101" t="s">
        <v>7112</v>
      </c>
      <c r="I1658" s="101" t="s">
        <v>7113</v>
      </c>
      <c r="J1658" s="128">
        <v>754310</v>
      </c>
      <c r="K1658" s="101" t="s">
        <v>6333</v>
      </c>
      <c r="L1658" s="102">
        <v>43435</v>
      </c>
      <c r="M1658" s="102">
        <v>44926</v>
      </c>
      <c r="N1658" s="101" t="s">
        <v>6333</v>
      </c>
      <c r="O1658" s="101" t="s">
        <v>6445</v>
      </c>
    </row>
    <row r="1659" spans="1:15" s="97" customFormat="1" x14ac:dyDescent="0.25">
      <c r="A1659" s="97" t="s">
        <v>344</v>
      </c>
      <c r="B1659" s="104" t="str">
        <f t="shared" si="25"/>
        <v>P075103104215</v>
      </c>
      <c r="C1659" s="101" t="s">
        <v>7124</v>
      </c>
      <c r="D1659" s="101" t="s">
        <v>7125</v>
      </c>
      <c r="E1659" s="103">
        <v>43.2</v>
      </c>
      <c r="F1659" s="101" t="s">
        <v>3574</v>
      </c>
      <c r="G1659" s="101" t="s">
        <v>3575</v>
      </c>
      <c r="H1659" s="101" t="s">
        <v>7112</v>
      </c>
      <c r="I1659" s="101" t="s">
        <v>7113</v>
      </c>
      <c r="J1659" s="128">
        <v>754310</v>
      </c>
      <c r="K1659" s="101" t="s">
        <v>6333</v>
      </c>
      <c r="L1659" s="102">
        <v>43435</v>
      </c>
      <c r="M1659" s="102">
        <v>44926</v>
      </c>
      <c r="N1659" s="101" t="s">
        <v>6333</v>
      </c>
      <c r="O1659" s="101" t="s">
        <v>6445</v>
      </c>
    </row>
    <row r="1660" spans="1:15" s="97" customFormat="1" x14ac:dyDescent="0.25">
      <c r="A1660" s="97" t="s">
        <v>344</v>
      </c>
      <c r="B1660" s="104" t="str">
        <f t="shared" si="25"/>
        <v>P075103104397</v>
      </c>
      <c r="C1660" s="101" t="s">
        <v>7124</v>
      </c>
      <c r="D1660" s="101" t="s">
        <v>7125</v>
      </c>
      <c r="E1660" s="103">
        <v>47.35</v>
      </c>
      <c r="F1660" s="101" t="s">
        <v>7114</v>
      </c>
      <c r="G1660" s="101" t="s">
        <v>7115</v>
      </c>
      <c r="H1660" s="101" t="s">
        <v>7112</v>
      </c>
      <c r="I1660" s="101" t="s">
        <v>7113</v>
      </c>
      <c r="J1660" s="128">
        <v>754310</v>
      </c>
      <c r="K1660" s="101" t="s">
        <v>6333</v>
      </c>
      <c r="L1660" s="102">
        <v>43435</v>
      </c>
      <c r="M1660" s="102">
        <v>44926</v>
      </c>
      <c r="N1660" s="101" t="s">
        <v>6333</v>
      </c>
      <c r="O1660" s="101" t="s">
        <v>6445</v>
      </c>
    </row>
    <row r="1661" spans="1:15" s="97" customFormat="1" x14ac:dyDescent="0.25">
      <c r="A1661" s="97" t="s">
        <v>344</v>
      </c>
      <c r="B1661" s="104" t="str">
        <f t="shared" si="25"/>
        <v>P075103104433</v>
      </c>
      <c r="C1661" s="101" t="s">
        <v>7124</v>
      </c>
      <c r="D1661" s="101" t="s">
        <v>7125</v>
      </c>
      <c r="E1661" s="103">
        <v>33.17</v>
      </c>
      <c r="F1661" s="101" t="s">
        <v>3780</v>
      </c>
      <c r="G1661" s="101" t="s">
        <v>3781</v>
      </c>
      <c r="H1661" s="101" t="s">
        <v>7112</v>
      </c>
      <c r="I1661" s="101" t="s">
        <v>7113</v>
      </c>
      <c r="J1661" s="128">
        <v>754310</v>
      </c>
      <c r="K1661" s="101" t="s">
        <v>6333</v>
      </c>
      <c r="L1661" s="102">
        <v>43435</v>
      </c>
      <c r="M1661" s="102">
        <v>44926</v>
      </c>
      <c r="N1661" s="101" t="s">
        <v>6333</v>
      </c>
      <c r="O1661" s="101" t="s">
        <v>6445</v>
      </c>
    </row>
    <row r="1662" spans="1:15" s="97" customFormat="1" x14ac:dyDescent="0.25">
      <c r="A1662" s="97" t="s">
        <v>344</v>
      </c>
      <c r="B1662" s="104" t="str">
        <f t="shared" si="25"/>
        <v>P075103104452</v>
      </c>
      <c r="C1662" s="101" t="s">
        <v>7124</v>
      </c>
      <c r="D1662" s="101" t="s">
        <v>7125</v>
      </c>
      <c r="E1662" s="103">
        <v>64.58</v>
      </c>
      <c r="F1662" s="101" t="s">
        <v>3798</v>
      </c>
      <c r="G1662" s="101" t="s">
        <v>3799</v>
      </c>
      <c r="H1662" s="101" t="s">
        <v>7112</v>
      </c>
      <c r="I1662" s="101" t="s">
        <v>7113</v>
      </c>
      <c r="J1662" s="128">
        <v>754310</v>
      </c>
      <c r="K1662" s="101" t="s">
        <v>6333</v>
      </c>
      <c r="L1662" s="102">
        <v>43435</v>
      </c>
      <c r="M1662" s="102">
        <v>44926</v>
      </c>
      <c r="N1662" s="101" t="s">
        <v>6333</v>
      </c>
      <c r="O1662" s="101" t="s">
        <v>6445</v>
      </c>
    </row>
    <row r="1663" spans="1:15" s="97" customFormat="1" x14ac:dyDescent="0.25">
      <c r="A1663" s="97" t="s">
        <v>344</v>
      </c>
      <c r="B1663" s="104" t="str">
        <f t="shared" si="25"/>
        <v>P075103104524</v>
      </c>
      <c r="C1663" s="101" t="s">
        <v>7124</v>
      </c>
      <c r="D1663" s="101" t="s">
        <v>7125</v>
      </c>
      <c r="E1663" s="103">
        <v>53.65</v>
      </c>
      <c r="F1663" s="101" t="s">
        <v>3836</v>
      </c>
      <c r="G1663" s="101" t="s">
        <v>3837</v>
      </c>
      <c r="H1663" s="101" t="s">
        <v>7116</v>
      </c>
      <c r="I1663" s="101" t="s">
        <v>7117</v>
      </c>
      <c r="J1663" s="128">
        <v>754310</v>
      </c>
      <c r="K1663" s="101" t="s">
        <v>6333</v>
      </c>
      <c r="L1663" s="102">
        <v>43435</v>
      </c>
      <c r="M1663" s="102">
        <v>44926</v>
      </c>
      <c r="N1663" s="101" t="s">
        <v>6333</v>
      </c>
      <c r="O1663" s="101" t="s">
        <v>6445</v>
      </c>
    </row>
    <row r="1664" spans="1:15" s="97" customFormat="1" x14ac:dyDescent="0.25">
      <c r="A1664" s="97" t="s">
        <v>344</v>
      </c>
      <c r="B1664" s="104" t="str">
        <f t="shared" si="25"/>
        <v>P075103104604</v>
      </c>
      <c r="C1664" s="101" t="s">
        <v>7124</v>
      </c>
      <c r="D1664" s="101" t="s">
        <v>7125</v>
      </c>
      <c r="E1664" s="103">
        <v>46.28</v>
      </c>
      <c r="F1664" s="101" t="s">
        <v>3864</v>
      </c>
      <c r="G1664" s="101" t="s">
        <v>3865</v>
      </c>
      <c r="H1664" s="101" t="s">
        <v>7112</v>
      </c>
      <c r="I1664" s="101" t="s">
        <v>7113</v>
      </c>
      <c r="J1664" s="128">
        <v>754310</v>
      </c>
      <c r="K1664" s="101" t="s">
        <v>6333</v>
      </c>
      <c r="L1664" s="102">
        <v>43435</v>
      </c>
      <c r="M1664" s="102">
        <v>44926</v>
      </c>
      <c r="N1664" s="101" t="s">
        <v>6333</v>
      </c>
      <c r="O1664" s="101" t="s">
        <v>6445</v>
      </c>
    </row>
    <row r="1665" spans="1:15" s="97" customFormat="1" x14ac:dyDescent="0.25">
      <c r="A1665" s="97" t="s">
        <v>344</v>
      </c>
      <c r="B1665" s="104" t="str">
        <f t="shared" si="25"/>
        <v>P075103105205</v>
      </c>
      <c r="C1665" s="101" t="s">
        <v>7124</v>
      </c>
      <c r="D1665" s="101" t="s">
        <v>7125</v>
      </c>
      <c r="E1665" s="103">
        <v>49.36</v>
      </c>
      <c r="F1665" s="101" t="s">
        <v>7118</v>
      </c>
      <c r="G1665" s="101" t="s">
        <v>7119</v>
      </c>
      <c r="H1665" s="101" t="s">
        <v>7112</v>
      </c>
      <c r="I1665" s="101" t="s">
        <v>7113</v>
      </c>
      <c r="J1665" s="128">
        <v>754310</v>
      </c>
      <c r="K1665" s="101" t="s">
        <v>6333</v>
      </c>
      <c r="L1665" s="102">
        <v>43435</v>
      </c>
      <c r="M1665" s="102">
        <v>43513</v>
      </c>
      <c r="N1665" s="101" t="s">
        <v>6333</v>
      </c>
      <c r="O1665" s="101" t="s">
        <v>6445</v>
      </c>
    </row>
    <row r="1666" spans="1:15" s="97" customFormat="1" x14ac:dyDescent="0.25">
      <c r="A1666" s="97" t="s">
        <v>344</v>
      </c>
      <c r="B1666" s="104" t="str">
        <f t="shared" si="25"/>
        <v>P075103105298</v>
      </c>
      <c r="C1666" s="101" t="s">
        <v>7124</v>
      </c>
      <c r="D1666" s="101" t="s">
        <v>7125</v>
      </c>
      <c r="E1666" s="103">
        <v>45.95</v>
      </c>
      <c r="F1666" s="101" t="s">
        <v>7122</v>
      </c>
      <c r="G1666" s="101" t="s">
        <v>7123</v>
      </c>
      <c r="H1666" s="101" t="s">
        <v>7112</v>
      </c>
      <c r="I1666" s="101" t="s">
        <v>7113</v>
      </c>
      <c r="J1666" s="128">
        <v>754310</v>
      </c>
      <c r="K1666" s="101" t="s">
        <v>6333</v>
      </c>
      <c r="L1666" s="102">
        <v>43435</v>
      </c>
      <c r="M1666" s="102">
        <v>43677</v>
      </c>
      <c r="N1666" s="101" t="s">
        <v>6333</v>
      </c>
      <c r="O1666" s="101" t="s">
        <v>6445</v>
      </c>
    </row>
    <row r="1667" spans="1:15" s="97" customFormat="1" x14ac:dyDescent="0.25">
      <c r="A1667" s="97" t="s">
        <v>344</v>
      </c>
      <c r="B1667" s="104" t="str">
        <f t="shared" si="25"/>
        <v>P075103105606</v>
      </c>
      <c r="C1667" s="101" t="s">
        <v>7124</v>
      </c>
      <c r="D1667" s="101" t="s">
        <v>7125</v>
      </c>
      <c r="E1667" s="103">
        <v>60.48</v>
      </c>
      <c r="F1667" s="101" t="s">
        <v>4316</v>
      </c>
      <c r="G1667" s="101" t="s">
        <v>4317</v>
      </c>
      <c r="H1667" s="101" t="s">
        <v>7112</v>
      </c>
      <c r="I1667" s="101" t="s">
        <v>7113</v>
      </c>
      <c r="J1667" s="128">
        <v>754310</v>
      </c>
      <c r="K1667" s="101" t="s">
        <v>6333</v>
      </c>
      <c r="L1667" s="102">
        <v>43435</v>
      </c>
      <c r="M1667" s="102">
        <v>44926</v>
      </c>
      <c r="N1667" s="101" t="s">
        <v>6333</v>
      </c>
      <c r="O1667" s="101" t="s">
        <v>6445</v>
      </c>
    </row>
    <row r="1668" spans="1:15" s="97" customFormat="1" x14ac:dyDescent="0.25">
      <c r="A1668" s="97" t="s">
        <v>344</v>
      </c>
      <c r="B1668" s="104" t="str">
        <f t="shared" si="25"/>
        <v>P075103106559</v>
      </c>
      <c r="C1668" s="101" t="s">
        <v>7124</v>
      </c>
      <c r="D1668" s="101" t="s">
        <v>7125</v>
      </c>
      <c r="E1668" s="103">
        <v>21.37</v>
      </c>
      <c r="F1668" s="101" t="s">
        <v>4884</v>
      </c>
      <c r="G1668" s="101" t="s">
        <v>4885</v>
      </c>
      <c r="H1668" s="101" t="s">
        <v>7112</v>
      </c>
      <c r="I1668" s="101" t="s">
        <v>7113</v>
      </c>
      <c r="J1668" s="128">
        <v>754310</v>
      </c>
      <c r="K1668" s="101" t="s">
        <v>6333</v>
      </c>
      <c r="L1668" s="102">
        <v>43435</v>
      </c>
      <c r="M1668" s="102">
        <v>44926</v>
      </c>
      <c r="N1668" s="101" t="s">
        <v>6333</v>
      </c>
      <c r="O1668" s="101" t="s">
        <v>6445</v>
      </c>
    </row>
    <row r="1669" spans="1:15" s="97" customFormat="1" x14ac:dyDescent="0.25">
      <c r="A1669" s="97" t="s">
        <v>344</v>
      </c>
      <c r="B1669" s="104" t="str">
        <f t="shared" si="25"/>
        <v>P075103106779</v>
      </c>
      <c r="C1669" s="101" t="s">
        <v>7124</v>
      </c>
      <c r="D1669" s="101" t="s">
        <v>7125</v>
      </c>
      <c r="E1669" s="103">
        <v>46</v>
      </c>
      <c r="F1669" s="101" t="s">
        <v>4994</v>
      </c>
      <c r="G1669" s="101" t="s">
        <v>4995</v>
      </c>
      <c r="H1669" s="101" t="s">
        <v>7112</v>
      </c>
      <c r="I1669" s="101" t="s">
        <v>7113</v>
      </c>
      <c r="J1669" s="128">
        <v>754310</v>
      </c>
      <c r="K1669" s="101" t="s">
        <v>6333</v>
      </c>
      <c r="L1669" s="102">
        <v>43435</v>
      </c>
      <c r="M1669" s="102">
        <v>44926</v>
      </c>
      <c r="N1669" s="101" t="s">
        <v>6333</v>
      </c>
      <c r="O1669" s="101" t="s">
        <v>6445</v>
      </c>
    </row>
    <row r="1670" spans="1:15" s="97" customFormat="1" x14ac:dyDescent="0.25">
      <c r="A1670" s="97" t="s">
        <v>344</v>
      </c>
      <c r="B1670" s="104" t="str">
        <f t="shared" ref="B1670:B1733" si="26">CONCATENATE(C1670,F1670)</f>
        <v>P075103400010816</v>
      </c>
      <c r="C1670" s="101" t="s">
        <v>7124</v>
      </c>
      <c r="D1670" s="101" t="s">
        <v>7125</v>
      </c>
      <c r="E1670" s="103">
        <v>0.01</v>
      </c>
      <c r="F1670" s="101" t="s">
        <v>6113</v>
      </c>
      <c r="G1670" s="101" t="s">
        <v>6114</v>
      </c>
      <c r="H1670" s="101" t="s">
        <v>7112</v>
      </c>
      <c r="I1670" s="101" t="s">
        <v>7113</v>
      </c>
      <c r="J1670" s="128">
        <v>754310</v>
      </c>
      <c r="K1670" s="101" t="s">
        <v>6333</v>
      </c>
      <c r="L1670" s="102">
        <v>43435</v>
      </c>
      <c r="M1670" s="102">
        <v>43570</v>
      </c>
      <c r="N1670" s="101" t="s">
        <v>6333</v>
      </c>
      <c r="O1670" s="101" t="s">
        <v>6445</v>
      </c>
    </row>
    <row r="1671" spans="1:15" s="97" customFormat="1" x14ac:dyDescent="0.25">
      <c r="A1671" s="97" t="s">
        <v>344</v>
      </c>
      <c r="B1671" s="104" t="str">
        <f t="shared" si="26"/>
        <v>P075103400010862</v>
      </c>
      <c r="C1671" s="101" t="s">
        <v>7124</v>
      </c>
      <c r="D1671" s="101" t="s">
        <v>7125</v>
      </c>
      <c r="E1671" s="103">
        <v>111.2</v>
      </c>
      <c r="F1671" s="101" t="s">
        <v>6117</v>
      </c>
      <c r="G1671" s="101" t="s">
        <v>6118</v>
      </c>
      <c r="H1671" s="101" t="s">
        <v>7112</v>
      </c>
      <c r="I1671" s="101" t="s">
        <v>7113</v>
      </c>
      <c r="J1671" s="128">
        <v>754310</v>
      </c>
      <c r="K1671" s="101" t="s">
        <v>6333</v>
      </c>
      <c r="L1671" s="102">
        <v>43435</v>
      </c>
      <c r="M1671" s="102">
        <v>43555</v>
      </c>
      <c r="N1671" s="101" t="s">
        <v>6333</v>
      </c>
      <c r="O1671" s="101" t="s">
        <v>6445</v>
      </c>
    </row>
    <row r="1672" spans="1:15" s="97" customFormat="1" x14ac:dyDescent="0.25">
      <c r="A1672" s="97" t="s">
        <v>344</v>
      </c>
      <c r="B1672" s="104" t="str">
        <f t="shared" si="26"/>
        <v>P075104100730</v>
      </c>
      <c r="C1672" s="101" t="s">
        <v>7126</v>
      </c>
      <c r="D1672" s="101" t="s">
        <v>7127</v>
      </c>
      <c r="E1672" s="103">
        <v>41.79</v>
      </c>
      <c r="F1672" s="101" t="s">
        <v>846</v>
      </c>
      <c r="G1672" s="101" t="s">
        <v>847</v>
      </c>
      <c r="H1672" s="101" t="s">
        <v>7112</v>
      </c>
      <c r="I1672" s="101" t="s">
        <v>7113</v>
      </c>
      <c r="J1672" s="128">
        <v>754310</v>
      </c>
      <c r="K1672" s="101" t="s">
        <v>6333</v>
      </c>
      <c r="L1672" s="102">
        <v>43405</v>
      </c>
      <c r="M1672" s="102">
        <v>44926</v>
      </c>
      <c r="N1672" s="101" t="s">
        <v>6333</v>
      </c>
      <c r="O1672" s="101" t="s">
        <v>6445</v>
      </c>
    </row>
    <row r="1673" spans="1:15" s="97" customFormat="1" x14ac:dyDescent="0.25">
      <c r="A1673" s="97" t="s">
        <v>344</v>
      </c>
      <c r="B1673" s="104" t="str">
        <f t="shared" si="26"/>
        <v>P075104100939</v>
      </c>
      <c r="C1673" s="101" t="s">
        <v>7126</v>
      </c>
      <c r="D1673" s="101" t="s">
        <v>7127</v>
      </c>
      <c r="E1673" s="103">
        <v>63.61</v>
      </c>
      <c r="F1673" s="101" t="s">
        <v>1000</v>
      </c>
      <c r="G1673" s="101" t="s">
        <v>1001</v>
      </c>
      <c r="H1673" s="101" t="s">
        <v>6417</v>
      </c>
      <c r="I1673" s="101" t="s">
        <v>6418</v>
      </c>
      <c r="J1673" s="128">
        <v>754310</v>
      </c>
      <c r="K1673" s="101" t="s">
        <v>6333</v>
      </c>
      <c r="L1673" s="102">
        <v>43405</v>
      </c>
      <c r="M1673" s="102">
        <v>44926</v>
      </c>
      <c r="N1673" s="101" t="s">
        <v>6332</v>
      </c>
      <c r="O1673" s="101" t="s">
        <v>6445</v>
      </c>
    </row>
    <row r="1674" spans="1:15" s="97" customFormat="1" x14ac:dyDescent="0.25">
      <c r="A1674" s="97" t="s">
        <v>344</v>
      </c>
      <c r="B1674" s="104" t="str">
        <f t="shared" si="26"/>
        <v>P075104101429</v>
      </c>
      <c r="C1674" s="101" t="s">
        <v>7126</v>
      </c>
      <c r="D1674" s="101" t="s">
        <v>7127</v>
      </c>
      <c r="E1674" s="103">
        <v>33.270000000000003</v>
      </c>
      <c r="F1674" s="101" t="s">
        <v>1334</v>
      </c>
      <c r="G1674" s="101" t="s">
        <v>1335</v>
      </c>
      <c r="H1674" s="101" t="s">
        <v>7112</v>
      </c>
      <c r="I1674" s="101" t="s">
        <v>7113</v>
      </c>
      <c r="J1674" s="128">
        <v>754310</v>
      </c>
      <c r="K1674" s="101" t="s">
        <v>6333</v>
      </c>
      <c r="L1674" s="102">
        <v>43405</v>
      </c>
      <c r="M1674" s="102">
        <v>44926</v>
      </c>
      <c r="N1674" s="101" t="s">
        <v>6333</v>
      </c>
      <c r="O1674" s="101" t="s">
        <v>6445</v>
      </c>
    </row>
    <row r="1675" spans="1:15" s="97" customFormat="1" x14ac:dyDescent="0.25">
      <c r="A1675" s="97" t="s">
        <v>344</v>
      </c>
      <c r="B1675" s="104" t="str">
        <f t="shared" si="26"/>
        <v>P075104101695</v>
      </c>
      <c r="C1675" s="101" t="s">
        <v>7126</v>
      </c>
      <c r="D1675" s="101" t="s">
        <v>7127</v>
      </c>
      <c r="E1675" s="103">
        <v>50.09</v>
      </c>
      <c r="F1675" s="101" t="s">
        <v>1570</v>
      </c>
      <c r="G1675" s="101" t="s">
        <v>1571</v>
      </c>
      <c r="H1675" s="101" t="s">
        <v>7112</v>
      </c>
      <c r="I1675" s="101" t="s">
        <v>7113</v>
      </c>
      <c r="J1675" s="128">
        <v>754310</v>
      </c>
      <c r="K1675" s="101" t="s">
        <v>6333</v>
      </c>
      <c r="L1675" s="102">
        <v>43405</v>
      </c>
      <c r="M1675" s="102">
        <v>44926</v>
      </c>
      <c r="N1675" s="101" t="s">
        <v>6333</v>
      </c>
      <c r="O1675" s="101" t="s">
        <v>6445</v>
      </c>
    </row>
    <row r="1676" spans="1:15" s="97" customFormat="1" x14ac:dyDescent="0.25">
      <c r="A1676" s="97" t="s">
        <v>344</v>
      </c>
      <c r="B1676" s="104" t="str">
        <f t="shared" si="26"/>
        <v>P075104102378</v>
      </c>
      <c r="C1676" s="101" t="s">
        <v>7126</v>
      </c>
      <c r="D1676" s="101" t="s">
        <v>7127</v>
      </c>
      <c r="E1676" s="103">
        <v>60.11</v>
      </c>
      <c r="F1676" s="101" t="s">
        <v>2076</v>
      </c>
      <c r="G1676" s="101" t="s">
        <v>2077</v>
      </c>
      <c r="H1676" s="101" t="s">
        <v>7112</v>
      </c>
      <c r="I1676" s="101" t="s">
        <v>7113</v>
      </c>
      <c r="J1676" s="128">
        <v>754310</v>
      </c>
      <c r="K1676" s="101" t="s">
        <v>6333</v>
      </c>
      <c r="L1676" s="102">
        <v>43405</v>
      </c>
      <c r="M1676" s="102">
        <v>44926</v>
      </c>
      <c r="N1676" s="101" t="s">
        <v>6333</v>
      </c>
      <c r="O1676" s="101" t="s">
        <v>6445</v>
      </c>
    </row>
    <row r="1677" spans="1:15" s="97" customFormat="1" x14ac:dyDescent="0.25">
      <c r="A1677" s="97" t="s">
        <v>344</v>
      </c>
      <c r="B1677" s="104" t="str">
        <f t="shared" si="26"/>
        <v>P075104102401</v>
      </c>
      <c r="C1677" s="101" t="s">
        <v>7126</v>
      </c>
      <c r="D1677" s="101" t="s">
        <v>7127</v>
      </c>
      <c r="E1677" s="103">
        <v>62.97</v>
      </c>
      <c r="F1677" s="101" t="s">
        <v>2098</v>
      </c>
      <c r="G1677" s="101" t="s">
        <v>2099</v>
      </c>
      <c r="H1677" s="101" t="s">
        <v>7112</v>
      </c>
      <c r="I1677" s="101" t="s">
        <v>7113</v>
      </c>
      <c r="J1677" s="128">
        <v>754310</v>
      </c>
      <c r="K1677" s="101" t="s">
        <v>6333</v>
      </c>
      <c r="L1677" s="102">
        <v>43405</v>
      </c>
      <c r="M1677" s="102">
        <v>44926</v>
      </c>
      <c r="N1677" s="101" t="s">
        <v>6333</v>
      </c>
      <c r="O1677" s="101" t="s">
        <v>6445</v>
      </c>
    </row>
    <row r="1678" spans="1:15" s="97" customFormat="1" x14ac:dyDescent="0.25">
      <c r="A1678" s="97" t="s">
        <v>344</v>
      </c>
      <c r="B1678" s="104" t="str">
        <f t="shared" si="26"/>
        <v>P075104102864</v>
      </c>
      <c r="C1678" s="101" t="s">
        <v>7126</v>
      </c>
      <c r="D1678" s="101" t="s">
        <v>7127</v>
      </c>
      <c r="E1678" s="103">
        <v>42.01</v>
      </c>
      <c r="F1678" s="101" t="s">
        <v>2416</v>
      </c>
      <c r="G1678" s="101" t="s">
        <v>2417</v>
      </c>
      <c r="H1678" s="101" t="s">
        <v>7112</v>
      </c>
      <c r="I1678" s="101" t="s">
        <v>7113</v>
      </c>
      <c r="J1678" s="128">
        <v>754310</v>
      </c>
      <c r="K1678" s="101" t="s">
        <v>6333</v>
      </c>
      <c r="L1678" s="102">
        <v>43405</v>
      </c>
      <c r="M1678" s="102">
        <v>44926</v>
      </c>
      <c r="N1678" s="101" t="s">
        <v>6333</v>
      </c>
      <c r="O1678" s="101" t="s">
        <v>6445</v>
      </c>
    </row>
    <row r="1679" spans="1:15" s="97" customFormat="1" x14ac:dyDescent="0.25">
      <c r="A1679" s="97" t="s">
        <v>344</v>
      </c>
      <c r="B1679" s="104" t="str">
        <f t="shared" si="26"/>
        <v>P075104102944</v>
      </c>
      <c r="C1679" s="101" t="s">
        <v>7126</v>
      </c>
      <c r="D1679" s="101" t="s">
        <v>7127</v>
      </c>
      <c r="E1679" s="103">
        <v>54.67</v>
      </c>
      <c r="F1679" s="101" t="s">
        <v>2498</v>
      </c>
      <c r="G1679" s="101" t="s">
        <v>2499</v>
      </c>
      <c r="H1679" s="101" t="s">
        <v>7112</v>
      </c>
      <c r="I1679" s="101" t="s">
        <v>7113</v>
      </c>
      <c r="J1679" s="128">
        <v>754310</v>
      </c>
      <c r="K1679" s="101" t="s">
        <v>6333</v>
      </c>
      <c r="L1679" s="102">
        <v>43405</v>
      </c>
      <c r="M1679" s="102">
        <v>44926</v>
      </c>
      <c r="N1679" s="101" t="s">
        <v>6333</v>
      </c>
      <c r="O1679" s="101" t="s">
        <v>6445</v>
      </c>
    </row>
    <row r="1680" spans="1:15" s="97" customFormat="1" x14ac:dyDescent="0.25">
      <c r="A1680" s="97" t="s">
        <v>344</v>
      </c>
      <c r="B1680" s="104" t="str">
        <f t="shared" si="26"/>
        <v>P075104103000</v>
      </c>
      <c r="C1680" s="101" t="s">
        <v>7126</v>
      </c>
      <c r="D1680" s="101" t="s">
        <v>7127</v>
      </c>
      <c r="E1680" s="103">
        <v>32.53</v>
      </c>
      <c r="F1680" s="101" t="s">
        <v>2552</v>
      </c>
      <c r="G1680" s="101" t="s">
        <v>2553</v>
      </c>
      <c r="H1680" s="101" t="s">
        <v>7112</v>
      </c>
      <c r="I1680" s="101" t="s">
        <v>7113</v>
      </c>
      <c r="J1680" s="128">
        <v>754310</v>
      </c>
      <c r="K1680" s="101" t="s">
        <v>6333</v>
      </c>
      <c r="L1680" s="102">
        <v>43405</v>
      </c>
      <c r="M1680" s="102">
        <v>44926</v>
      </c>
      <c r="N1680" s="101" t="s">
        <v>6333</v>
      </c>
      <c r="O1680" s="101" t="s">
        <v>6445</v>
      </c>
    </row>
    <row r="1681" spans="1:15" s="97" customFormat="1" x14ac:dyDescent="0.25">
      <c r="A1681" s="97" t="s">
        <v>344</v>
      </c>
      <c r="B1681" s="104" t="str">
        <f t="shared" si="26"/>
        <v>P075104103931</v>
      </c>
      <c r="C1681" s="101" t="s">
        <v>7126</v>
      </c>
      <c r="D1681" s="101" t="s">
        <v>7127</v>
      </c>
      <c r="E1681" s="103">
        <v>33.36</v>
      </c>
      <c r="F1681" s="101" t="s">
        <v>3354</v>
      </c>
      <c r="G1681" s="101" t="s">
        <v>3355</v>
      </c>
      <c r="H1681" s="101" t="s">
        <v>7112</v>
      </c>
      <c r="I1681" s="101" t="s">
        <v>7113</v>
      </c>
      <c r="J1681" s="128">
        <v>754310</v>
      </c>
      <c r="K1681" s="101" t="s">
        <v>6333</v>
      </c>
      <c r="L1681" s="102">
        <v>43405</v>
      </c>
      <c r="M1681" s="102">
        <v>44926</v>
      </c>
      <c r="N1681" s="101" t="s">
        <v>6333</v>
      </c>
      <c r="O1681" s="101" t="s">
        <v>6445</v>
      </c>
    </row>
    <row r="1682" spans="1:15" s="97" customFormat="1" x14ac:dyDescent="0.25">
      <c r="A1682" s="97" t="s">
        <v>344</v>
      </c>
      <c r="B1682" s="104" t="str">
        <f t="shared" si="26"/>
        <v>P075104104215</v>
      </c>
      <c r="C1682" s="101" t="s">
        <v>7126</v>
      </c>
      <c r="D1682" s="101" t="s">
        <v>7127</v>
      </c>
      <c r="E1682" s="103">
        <v>43.2</v>
      </c>
      <c r="F1682" s="101" t="s">
        <v>3574</v>
      </c>
      <c r="G1682" s="101" t="s">
        <v>3575</v>
      </c>
      <c r="H1682" s="101" t="s">
        <v>7112</v>
      </c>
      <c r="I1682" s="101" t="s">
        <v>7113</v>
      </c>
      <c r="J1682" s="128">
        <v>754310</v>
      </c>
      <c r="K1682" s="101" t="s">
        <v>6333</v>
      </c>
      <c r="L1682" s="102">
        <v>43405</v>
      </c>
      <c r="M1682" s="102">
        <v>44926</v>
      </c>
      <c r="N1682" s="101" t="s">
        <v>6333</v>
      </c>
      <c r="O1682" s="101" t="s">
        <v>6445</v>
      </c>
    </row>
    <row r="1683" spans="1:15" s="97" customFormat="1" x14ac:dyDescent="0.25">
      <c r="A1683" s="97" t="s">
        <v>344</v>
      </c>
      <c r="B1683" s="104" t="str">
        <f t="shared" si="26"/>
        <v>P075104104397</v>
      </c>
      <c r="C1683" s="101" t="s">
        <v>7126</v>
      </c>
      <c r="D1683" s="101" t="s">
        <v>7127</v>
      </c>
      <c r="E1683" s="103">
        <v>47.35</v>
      </c>
      <c r="F1683" s="101" t="s">
        <v>7114</v>
      </c>
      <c r="G1683" s="101" t="s">
        <v>7115</v>
      </c>
      <c r="H1683" s="101" t="s">
        <v>7112</v>
      </c>
      <c r="I1683" s="101" t="s">
        <v>7113</v>
      </c>
      <c r="J1683" s="128">
        <v>754310</v>
      </c>
      <c r="K1683" s="101" t="s">
        <v>6333</v>
      </c>
      <c r="L1683" s="102">
        <v>43405</v>
      </c>
      <c r="M1683" s="102">
        <v>44926</v>
      </c>
      <c r="N1683" s="101" t="s">
        <v>6333</v>
      </c>
      <c r="O1683" s="101" t="s">
        <v>6445</v>
      </c>
    </row>
    <row r="1684" spans="1:15" s="97" customFormat="1" x14ac:dyDescent="0.25">
      <c r="A1684" s="97" t="s">
        <v>344</v>
      </c>
      <c r="B1684" s="104" t="str">
        <f t="shared" si="26"/>
        <v>P075104104433</v>
      </c>
      <c r="C1684" s="101" t="s">
        <v>7126</v>
      </c>
      <c r="D1684" s="101" t="s">
        <v>7127</v>
      </c>
      <c r="E1684" s="103">
        <v>33.17</v>
      </c>
      <c r="F1684" s="101" t="s">
        <v>3780</v>
      </c>
      <c r="G1684" s="101" t="s">
        <v>3781</v>
      </c>
      <c r="H1684" s="101" t="s">
        <v>7112</v>
      </c>
      <c r="I1684" s="101" t="s">
        <v>7113</v>
      </c>
      <c r="J1684" s="128">
        <v>754310</v>
      </c>
      <c r="K1684" s="101" t="s">
        <v>6333</v>
      </c>
      <c r="L1684" s="102">
        <v>43405</v>
      </c>
      <c r="M1684" s="102">
        <v>44926</v>
      </c>
      <c r="N1684" s="101" t="s">
        <v>6333</v>
      </c>
      <c r="O1684" s="101" t="s">
        <v>6445</v>
      </c>
    </row>
    <row r="1685" spans="1:15" s="97" customFormat="1" x14ac:dyDescent="0.25">
      <c r="A1685" s="97" t="s">
        <v>344</v>
      </c>
      <c r="B1685" s="104" t="str">
        <f t="shared" si="26"/>
        <v>P075104104452</v>
      </c>
      <c r="C1685" s="101" t="s">
        <v>7126</v>
      </c>
      <c r="D1685" s="101" t="s">
        <v>7127</v>
      </c>
      <c r="E1685" s="103">
        <v>64.58</v>
      </c>
      <c r="F1685" s="101" t="s">
        <v>3798</v>
      </c>
      <c r="G1685" s="101" t="s">
        <v>3799</v>
      </c>
      <c r="H1685" s="101" t="s">
        <v>7112</v>
      </c>
      <c r="I1685" s="101" t="s">
        <v>7113</v>
      </c>
      <c r="J1685" s="128">
        <v>754310</v>
      </c>
      <c r="K1685" s="101" t="s">
        <v>6333</v>
      </c>
      <c r="L1685" s="102">
        <v>43405</v>
      </c>
      <c r="M1685" s="102">
        <v>44926</v>
      </c>
      <c r="N1685" s="101" t="s">
        <v>6333</v>
      </c>
      <c r="O1685" s="101" t="s">
        <v>6445</v>
      </c>
    </row>
    <row r="1686" spans="1:15" s="97" customFormat="1" x14ac:dyDescent="0.25">
      <c r="A1686" s="97" t="s">
        <v>344</v>
      </c>
      <c r="B1686" s="104" t="str">
        <f t="shared" si="26"/>
        <v>P075104104524</v>
      </c>
      <c r="C1686" s="101" t="s">
        <v>7126</v>
      </c>
      <c r="D1686" s="101" t="s">
        <v>7127</v>
      </c>
      <c r="E1686" s="103">
        <v>53.65</v>
      </c>
      <c r="F1686" s="101" t="s">
        <v>3836</v>
      </c>
      <c r="G1686" s="101" t="s">
        <v>3837</v>
      </c>
      <c r="H1686" s="101" t="s">
        <v>7116</v>
      </c>
      <c r="I1686" s="101" t="s">
        <v>7117</v>
      </c>
      <c r="J1686" s="128">
        <v>754310</v>
      </c>
      <c r="K1686" s="101" t="s">
        <v>6333</v>
      </c>
      <c r="L1686" s="102">
        <v>43405</v>
      </c>
      <c r="M1686" s="102">
        <v>44926</v>
      </c>
      <c r="N1686" s="101" t="s">
        <v>6333</v>
      </c>
      <c r="O1686" s="101" t="s">
        <v>6445</v>
      </c>
    </row>
    <row r="1687" spans="1:15" s="97" customFormat="1" x14ac:dyDescent="0.25">
      <c r="A1687" s="97" t="s">
        <v>344</v>
      </c>
      <c r="B1687" s="104" t="str">
        <f t="shared" si="26"/>
        <v>P075104104604</v>
      </c>
      <c r="C1687" s="101" t="s">
        <v>7126</v>
      </c>
      <c r="D1687" s="101" t="s">
        <v>7127</v>
      </c>
      <c r="E1687" s="103">
        <v>46.28</v>
      </c>
      <c r="F1687" s="101" t="s">
        <v>3864</v>
      </c>
      <c r="G1687" s="101" t="s">
        <v>3865</v>
      </c>
      <c r="H1687" s="101" t="s">
        <v>7112</v>
      </c>
      <c r="I1687" s="101" t="s">
        <v>7113</v>
      </c>
      <c r="J1687" s="128">
        <v>754310</v>
      </c>
      <c r="K1687" s="101" t="s">
        <v>6333</v>
      </c>
      <c r="L1687" s="102">
        <v>43405</v>
      </c>
      <c r="M1687" s="102">
        <v>44926</v>
      </c>
      <c r="N1687" s="101" t="s">
        <v>6333</v>
      </c>
      <c r="O1687" s="101" t="s">
        <v>6445</v>
      </c>
    </row>
    <row r="1688" spans="1:15" s="97" customFormat="1" x14ac:dyDescent="0.25">
      <c r="A1688" s="97" t="s">
        <v>344</v>
      </c>
      <c r="B1688" s="104" t="str">
        <f t="shared" si="26"/>
        <v>P075104105205</v>
      </c>
      <c r="C1688" s="101" t="s">
        <v>7126</v>
      </c>
      <c r="D1688" s="101" t="s">
        <v>7127</v>
      </c>
      <c r="E1688" s="103">
        <v>49.36</v>
      </c>
      <c r="F1688" s="101" t="s">
        <v>7118</v>
      </c>
      <c r="G1688" s="101" t="s">
        <v>7119</v>
      </c>
      <c r="H1688" s="101" t="s">
        <v>7112</v>
      </c>
      <c r="I1688" s="101" t="s">
        <v>7113</v>
      </c>
      <c r="J1688" s="128">
        <v>754310</v>
      </c>
      <c r="K1688" s="101" t="s">
        <v>6333</v>
      </c>
      <c r="L1688" s="102">
        <v>43405</v>
      </c>
      <c r="M1688" s="102">
        <v>43513</v>
      </c>
      <c r="N1688" s="101" t="s">
        <v>6333</v>
      </c>
      <c r="O1688" s="101" t="s">
        <v>6445</v>
      </c>
    </row>
    <row r="1689" spans="1:15" s="97" customFormat="1" x14ac:dyDescent="0.25">
      <c r="A1689" s="97" t="s">
        <v>344</v>
      </c>
      <c r="B1689" s="104" t="str">
        <f t="shared" si="26"/>
        <v>P075104105298</v>
      </c>
      <c r="C1689" s="101" t="s">
        <v>7126</v>
      </c>
      <c r="D1689" s="101" t="s">
        <v>7127</v>
      </c>
      <c r="E1689" s="103">
        <v>45.95</v>
      </c>
      <c r="F1689" s="101" t="s">
        <v>7122</v>
      </c>
      <c r="G1689" s="101" t="s">
        <v>7123</v>
      </c>
      <c r="H1689" s="101" t="s">
        <v>7112</v>
      </c>
      <c r="I1689" s="101" t="s">
        <v>7113</v>
      </c>
      <c r="J1689" s="128">
        <v>754310</v>
      </c>
      <c r="K1689" s="101" t="s">
        <v>6333</v>
      </c>
      <c r="L1689" s="102">
        <v>43405</v>
      </c>
      <c r="M1689" s="102">
        <v>43677</v>
      </c>
      <c r="N1689" s="101" t="s">
        <v>6333</v>
      </c>
      <c r="O1689" s="101" t="s">
        <v>6445</v>
      </c>
    </row>
    <row r="1690" spans="1:15" s="97" customFormat="1" x14ac:dyDescent="0.25">
      <c r="A1690" s="97" t="s">
        <v>344</v>
      </c>
      <c r="B1690" s="104" t="str">
        <f t="shared" si="26"/>
        <v>P075104105606</v>
      </c>
      <c r="C1690" s="101" t="s">
        <v>7126</v>
      </c>
      <c r="D1690" s="101" t="s">
        <v>7127</v>
      </c>
      <c r="E1690" s="103">
        <v>60.48</v>
      </c>
      <c r="F1690" s="101" t="s">
        <v>4316</v>
      </c>
      <c r="G1690" s="101" t="s">
        <v>4317</v>
      </c>
      <c r="H1690" s="101" t="s">
        <v>7112</v>
      </c>
      <c r="I1690" s="101" t="s">
        <v>7113</v>
      </c>
      <c r="J1690" s="128">
        <v>754310</v>
      </c>
      <c r="K1690" s="101" t="s">
        <v>6333</v>
      </c>
      <c r="L1690" s="102">
        <v>43405</v>
      </c>
      <c r="M1690" s="102">
        <v>44926</v>
      </c>
      <c r="N1690" s="101" t="s">
        <v>6333</v>
      </c>
      <c r="O1690" s="101" t="s">
        <v>6445</v>
      </c>
    </row>
    <row r="1691" spans="1:15" s="97" customFormat="1" x14ac:dyDescent="0.25">
      <c r="A1691" s="97" t="s">
        <v>344</v>
      </c>
      <c r="B1691" s="104" t="str">
        <f t="shared" si="26"/>
        <v>P075104106559</v>
      </c>
      <c r="C1691" s="101" t="s">
        <v>7126</v>
      </c>
      <c r="D1691" s="101" t="s">
        <v>7127</v>
      </c>
      <c r="E1691" s="103">
        <v>21.37</v>
      </c>
      <c r="F1691" s="101" t="s">
        <v>4884</v>
      </c>
      <c r="G1691" s="101" t="s">
        <v>4885</v>
      </c>
      <c r="H1691" s="101" t="s">
        <v>7112</v>
      </c>
      <c r="I1691" s="101" t="s">
        <v>7113</v>
      </c>
      <c r="J1691" s="128">
        <v>754310</v>
      </c>
      <c r="K1691" s="101" t="s">
        <v>6333</v>
      </c>
      <c r="L1691" s="102">
        <v>43405</v>
      </c>
      <c r="M1691" s="102">
        <v>44926</v>
      </c>
      <c r="N1691" s="101" t="s">
        <v>6333</v>
      </c>
      <c r="O1691" s="101" t="s">
        <v>6445</v>
      </c>
    </row>
    <row r="1692" spans="1:15" s="97" customFormat="1" x14ac:dyDescent="0.25">
      <c r="A1692" s="97" t="s">
        <v>344</v>
      </c>
      <c r="B1692" s="104" t="str">
        <f t="shared" si="26"/>
        <v>P075104106779</v>
      </c>
      <c r="C1692" s="101" t="s">
        <v>7126</v>
      </c>
      <c r="D1692" s="101" t="s">
        <v>7127</v>
      </c>
      <c r="E1692" s="103">
        <v>46</v>
      </c>
      <c r="F1692" s="101" t="s">
        <v>4994</v>
      </c>
      <c r="G1692" s="101" t="s">
        <v>4995</v>
      </c>
      <c r="H1692" s="101" t="s">
        <v>7112</v>
      </c>
      <c r="I1692" s="101" t="s">
        <v>7113</v>
      </c>
      <c r="J1692" s="128">
        <v>754310</v>
      </c>
      <c r="K1692" s="101" t="s">
        <v>6333</v>
      </c>
      <c r="L1692" s="102">
        <v>43405</v>
      </c>
      <c r="M1692" s="102">
        <v>44926</v>
      </c>
      <c r="N1692" s="101" t="s">
        <v>6333</v>
      </c>
      <c r="O1692" s="101" t="s">
        <v>6445</v>
      </c>
    </row>
    <row r="1693" spans="1:15" s="97" customFormat="1" x14ac:dyDescent="0.25">
      <c r="A1693" s="97" t="s">
        <v>344</v>
      </c>
      <c r="B1693" s="104" t="str">
        <f t="shared" si="26"/>
        <v>P075104400010816</v>
      </c>
      <c r="C1693" s="101" t="s">
        <v>7126</v>
      </c>
      <c r="D1693" s="101" t="s">
        <v>7127</v>
      </c>
      <c r="E1693" s="103">
        <v>0.01</v>
      </c>
      <c r="F1693" s="101" t="s">
        <v>6113</v>
      </c>
      <c r="G1693" s="101" t="s">
        <v>6114</v>
      </c>
      <c r="H1693" s="101" t="s">
        <v>7112</v>
      </c>
      <c r="I1693" s="101" t="s">
        <v>7113</v>
      </c>
      <c r="J1693" s="128">
        <v>754310</v>
      </c>
      <c r="K1693" s="101" t="s">
        <v>6333</v>
      </c>
      <c r="L1693" s="102">
        <v>43409</v>
      </c>
      <c r="M1693" s="102">
        <v>43570</v>
      </c>
      <c r="N1693" s="101" t="s">
        <v>6333</v>
      </c>
      <c r="O1693" s="101" t="s">
        <v>6445</v>
      </c>
    </row>
    <row r="1694" spans="1:15" s="97" customFormat="1" x14ac:dyDescent="0.25">
      <c r="A1694" s="97" t="s">
        <v>344</v>
      </c>
      <c r="B1694" s="104" t="str">
        <f t="shared" si="26"/>
        <v>P075104400010862</v>
      </c>
      <c r="C1694" s="101" t="s">
        <v>7126</v>
      </c>
      <c r="D1694" s="101" t="s">
        <v>7127</v>
      </c>
      <c r="E1694" s="103">
        <v>111.2</v>
      </c>
      <c r="F1694" s="101" t="s">
        <v>6117</v>
      </c>
      <c r="G1694" s="101" t="s">
        <v>6118</v>
      </c>
      <c r="H1694" s="101" t="s">
        <v>7112</v>
      </c>
      <c r="I1694" s="101" t="s">
        <v>7113</v>
      </c>
      <c r="J1694" s="128">
        <v>754310</v>
      </c>
      <c r="K1694" s="101" t="s">
        <v>6333</v>
      </c>
      <c r="L1694" s="102">
        <v>43405</v>
      </c>
      <c r="M1694" s="102">
        <v>43555</v>
      </c>
      <c r="N1694" s="101" t="s">
        <v>6333</v>
      </c>
      <c r="O1694" s="101" t="s">
        <v>6445</v>
      </c>
    </row>
    <row r="1695" spans="1:15" s="97" customFormat="1" x14ac:dyDescent="0.25">
      <c r="A1695" s="97" t="s">
        <v>344</v>
      </c>
      <c r="B1695" s="104" t="str">
        <f t="shared" si="26"/>
        <v>P075105100730</v>
      </c>
      <c r="C1695" s="101" t="s">
        <v>7128</v>
      </c>
      <c r="D1695" s="101" t="s">
        <v>7129</v>
      </c>
      <c r="E1695" s="103">
        <v>41.79</v>
      </c>
      <c r="F1695" s="101" t="s">
        <v>846</v>
      </c>
      <c r="G1695" s="101" t="s">
        <v>847</v>
      </c>
      <c r="H1695" s="101" t="s">
        <v>7112</v>
      </c>
      <c r="I1695" s="101" t="s">
        <v>7113</v>
      </c>
      <c r="J1695" s="128">
        <v>754310</v>
      </c>
      <c r="K1695" s="101" t="s">
        <v>6333</v>
      </c>
      <c r="L1695" s="102">
        <v>43405</v>
      </c>
      <c r="M1695" s="102">
        <v>44926</v>
      </c>
      <c r="N1695" s="101" t="s">
        <v>6333</v>
      </c>
      <c r="O1695" s="101" t="s">
        <v>6445</v>
      </c>
    </row>
    <row r="1696" spans="1:15" s="97" customFormat="1" x14ac:dyDescent="0.25">
      <c r="A1696" s="97" t="s">
        <v>344</v>
      </c>
      <c r="B1696" s="104" t="str">
        <f t="shared" si="26"/>
        <v>P075105100939</v>
      </c>
      <c r="C1696" s="101" t="s">
        <v>7128</v>
      </c>
      <c r="D1696" s="101" t="s">
        <v>7129</v>
      </c>
      <c r="E1696" s="103">
        <v>63.61</v>
      </c>
      <c r="F1696" s="101" t="s">
        <v>1000</v>
      </c>
      <c r="G1696" s="101" t="s">
        <v>1001</v>
      </c>
      <c r="H1696" s="101" t="s">
        <v>6417</v>
      </c>
      <c r="I1696" s="101" t="s">
        <v>6418</v>
      </c>
      <c r="J1696" s="128">
        <v>754310</v>
      </c>
      <c r="K1696" s="101" t="s">
        <v>6333</v>
      </c>
      <c r="L1696" s="102">
        <v>43405</v>
      </c>
      <c r="M1696" s="102">
        <v>44926</v>
      </c>
      <c r="N1696" s="101" t="s">
        <v>6332</v>
      </c>
      <c r="O1696" s="101" t="s">
        <v>6445</v>
      </c>
    </row>
    <row r="1697" spans="1:15" s="97" customFormat="1" x14ac:dyDescent="0.25">
      <c r="A1697" s="97" t="s">
        <v>344</v>
      </c>
      <c r="B1697" s="104" t="str">
        <f t="shared" si="26"/>
        <v>P075105101429</v>
      </c>
      <c r="C1697" s="101" t="s">
        <v>7128</v>
      </c>
      <c r="D1697" s="101" t="s">
        <v>7129</v>
      </c>
      <c r="E1697" s="103">
        <v>33.270000000000003</v>
      </c>
      <c r="F1697" s="101" t="s">
        <v>1334</v>
      </c>
      <c r="G1697" s="101" t="s">
        <v>1335</v>
      </c>
      <c r="H1697" s="101" t="s">
        <v>7112</v>
      </c>
      <c r="I1697" s="101" t="s">
        <v>7113</v>
      </c>
      <c r="J1697" s="128">
        <v>754310</v>
      </c>
      <c r="K1697" s="101" t="s">
        <v>6333</v>
      </c>
      <c r="L1697" s="102">
        <v>43405</v>
      </c>
      <c r="M1697" s="102">
        <v>44926</v>
      </c>
      <c r="N1697" s="101" t="s">
        <v>6333</v>
      </c>
      <c r="O1697" s="101" t="s">
        <v>6445</v>
      </c>
    </row>
    <row r="1698" spans="1:15" s="97" customFormat="1" x14ac:dyDescent="0.25">
      <c r="A1698" s="97" t="s">
        <v>344</v>
      </c>
      <c r="B1698" s="104" t="str">
        <f t="shared" si="26"/>
        <v>P075105101695</v>
      </c>
      <c r="C1698" s="101" t="s">
        <v>7128</v>
      </c>
      <c r="D1698" s="101" t="s">
        <v>7129</v>
      </c>
      <c r="E1698" s="103">
        <v>50.09</v>
      </c>
      <c r="F1698" s="101" t="s">
        <v>1570</v>
      </c>
      <c r="G1698" s="101" t="s">
        <v>1571</v>
      </c>
      <c r="H1698" s="101" t="s">
        <v>7112</v>
      </c>
      <c r="I1698" s="101" t="s">
        <v>7113</v>
      </c>
      <c r="J1698" s="128">
        <v>754310</v>
      </c>
      <c r="K1698" s="101" t="s">
        <v>6333</v>
      </c>
      <c r="L1698" s="102">
        <v>43405</v>
      </c>
      <c r="M1698" s="102">
        <v>44926</v>
      </c>
      <c r="N1698" s="101" t="s">
        <v>6333</v>
      </c>
      <c r="O1698" s="101" t="s">
        <v>6445</v>
      </c>
    </row>
    <row r="1699" spans="1:15" s="97" customFormat="1" x14ac:dyDescent="0.25">
      <c r="A1699" s="97" t="s">
        <v>344</v>
      </c>
      <c r="B1699" s="104" t="str">
        <f t="shared" si="26"/>
        <v>P075105102378</v>
      </c>
      <c r="C1699" s="101" t="s">
        <v>7128</v>
      </c>
      <c r="D1699" s="101" t="s">
        <v>7129</v>
      </c>
      <c r="E1699" s="103">
        <v>60.11</v>
      </c>
      <c r="F1699" s="101" t="s">
        <v>2076</v>
      </c>
      <c r="G1699" s="101" t="s">
        <v>2077</v>
      </c>
      <c r="H1699" s="101" t="s">
        <v>7112</v>
      </c>
      <c r="I1699" s="101" t="s">
        <v>7113</v>
      </c>
      <c r="J1699" s="128">
        <v>754310</v>
      </c>
      <c r="K1699" s="101" t="s">
        <v>6333</v>
      </c>
      <c r="L1699" s="102">
        <v>43405</v>
      </c>
      <c r="M1699" s="102">
        <v>44926</v>
      </c>
      <c r="N1699" s="101" t="s">
        <v>6333</v>
      </c>
      <c r="O1699" s="101" t="s">
        <v>6445</v>
      </c>
    </row>
    <row r="1700" spans="1:15" s="97" customFormat="1" x14ac:dyDescent="0.25">
      <c r="A1700" s="97" t="s">
        <v>344</v>
      </c>
      <c r="B1700" s="104" t="str">
        <f t="shared" si="26"/>
        <v>P075105102401</v>
      </c>
      <c r="C1700" s="101" t="s">
        <v>7128</v>
      </c>
      <c r="D1700" s="101" t="s">
        <v>7129</v>
      </c>
      <c r="E1700" s="103">
        <v>62.97</v>
      </c>
      <c r="F1700" s="101" t="s">
        <v>2098</v>
      </c>
      <c r="G1700" s="101" t="s">
        <v>2099</v>
      </c>
      <c r="H1700" s="101" t="s">
        <v>7112</v>
      </c>
      <c r="I1700" s="101" t="s">
        <v>7113</v>
      </c>
      <c r="J1700" s="128">
        <v>754310</v>
      </c>
      <c r="K1700" s="101" t="s">
        <v>6333</v>
      </c>
      <c r="L1700" s="102">
        <v>43405</v>
      </c>
      <c r="M1700" s="102">
        <v>44926</v>
      </c>
      <c r="N1700" s="101" t="s">
        <v>6333</v>
      </c>
      <c r="O1700" s="101" t="s">
        <v>6445</v>
      </c>
    </row>
    <row r="1701" spans="1:15" s="97" customFormat="1" x14ac:dyDescent="0.25">
      <c r="A1701" s="97" t="s">
        <v>344</v>
      </c>
      <c r="B1701" s="104" t="str">
        <f t="shared" si="26"/>
        <v>P075105102864</v>
      </c>
      <c r="C1701" s="101" t="s">
        <v>7128</v>
      </c>
      <c r="D1701" s="101" t="s">
        <v>7129</v>
      </c>
      <c r="E1701" s="103">
        <v>42.01</v>
      </c>
      <c r="F1701" s="101" t="s">
        <v>2416</v>
      </c>
      <c r="G1701" s="101" t="s">
        <v>2417</v>
      </c>
      <c r="H1701" s="101" t="s">
        <v>7112</v>
      </c>
      <c r="I1701" s="101" t="s">
        <v>7113</v>
      </c>
      <c r="J1701" s="128">
        <v>754310</v>
      </c>
      <c r="K1701" s="101" t="s">
        <v>6333</v>
      </c>
      <c r="L1701" s="102">
        <v>43405</v>
      </c>
      <c r="M1701" s="102">
        <v>44926</v>
      </c>
      <c r="N1701" s="101" t="s">
        <v>6333</v>
      </c>
      <c r="O1701" s="101" t="s">
        <v>6445</v>
      </c>
    </row>
    <row r="1702" spans="1:15" s="97" customFormat="1" x14ac:dyDescent="0.25">
      <c r="A1702" s="97" t="s">
        <v>344</v>
      </c>
      <c r="B1702" s="104" t="str">
        <f t="shared" si="26"/>
        <v>P075105102944</v>
      </c>
      <c r="C1702" s="101" t="s">
        <v>7128</v>
      </c>
      <c r="D1702" s="101" t="s">
        <v>7129</v>
      </c>
      <c r="E1702" s="103">
        <v>54.67</v>
      </c>
      <c r="F1702" s="101" t="s">
        <v>2498</v>
      </c>
      <c r="G1702" s="101" t="s">
        <v>2499</v>
      </c>
      <c r="H1702" s="101" t="s">
        <v>7112</v>
      </c>
      <c r="I1702" s="101" t="s">
        <v>7113</v>
      </c>
      <c r="J1702" s="128">
        <v>754310</v>
      </c>
      <c r="K1702" s="101" t="s">
        <v>6333</v>
      </c>
      <c r="L1702" s="102">
        <v>43405</v>
      </c>
      <c r="M1702" s="102">
        <v>44926</v>
      </c>
      <c r="N1702" s="101" t="s">
        <v>6333</v>
      </c>
      <c r="O1702" s="101" t="s">
        <v>6445</v>
      </c>
    </row>
    <row r="1703" spans="1:15" s="97" customFormat="1" x14ac:dyDescent="0.25">
      <c r="A1703" s="97" t="s">
        <v>344</v>
      </c>
      <c r="B1703" s="104" t="str">
        <f t="shared" si="26"/>
        <v>P075105103000</v>
      </c>
      <c r="C1703" s="101" t="s">
        <v>7128</v>
      </c>
      <c r="D1703" s="101" t="s">
        <v>7129</v>
      </c>
      <c r="E1703" s="103">
        <v>32.53</v>
      </c>
      <c r="F1703" s="101" t="s">
        <v>2552</v>
      </c>
      <c r="G1703" s="101" t="s">
        <v>2553</v>
      </c>
      <c r="H1703" s="101" t="s">
        <v>7112</v>
      </c>
      <c r="I1703" s="101" t="s">
        <v>7113</v>
      </c>
      <c r="J1703" s="128">
        <v>754310</v>
      </c>
      <c r="K1703" s="101" t="s">
        <v>6333</v>
      </c>
      <c r="L1703" s="102">
        <v>43405</v>
      </c>
      <c r="M1703" s="102">
        <v>44926</v>
      </c>
      <c r="N1703" s="101" t="s">
        <v>6333</v>
      </c>
      <c r="O1703" s="101" t="s">
        <v>6445</v>
      </c>
    </row>
    <row r="1704" spans="1:15" s="97" customFormat="1" x14ac:dyDescent="0.25">
      <c r="A1704" s="97" t="s">
        <v>344</v>
      </c>
      <c r="B1704" s="104" t="str">
        <f t="shared" si="26"/>
        <v>P075105103931</v>
      </c>
      <c r="C1704" s="101" t="s">
        <v>7128</v>
      </c>
      <c r="D1704" s="101" t="s">
        <v>7129</v>
      </c>
      <c r="E1704" s="103">
        <v>33.36</v>
      </c>
      <c r="F1704" s="101" t="s">
        <v>3354</v>
      </c>
      <c r="G1704" s="101" t="s">
        <v>3355</v>
      </c>
      <c r="H1704" s="101" t="s">
        <v>7112</v>
      </c>
      <c r="I1704" s="101" t="s">
        <v>7113</v>
      </c>
      <c r="J1704" s="128">
        <v>754310</v>
      </c>
      <c r="K1704" s="101" t="s">
        <v>6333</v>
      </c>
      <c r="L1704" s="102">
        <v>43405</v>
      </c>
      <c r="M1704" s="102">
        <v>44926</v>
      </c>
      <c r="N1704" s="101" t="s">
        <v>6333</v>
      </c>
      <c r="O1704" s="101" t="s">
        <v>6445</v>
      </c>
    </row>
    <row r="1705" spans="1:15" s="97" customFormat="1" x14ac:dyDescent="0.25">
      <c r="A1705" s="97" t="s">
        <v>344</v>
      </c>
      <c r="B1705" s="104" t="str">
        <f t="shared" si="26"/>
        <v>P075105104215</v>
      </c>
      <c r="C1705" s="101" t="s">
        <v>7128</v>
      </c>
      <c r="D1705" s="101" t="s">
        <v>7129</v>
      </c>
      <c r="E1705" s="103">
        <v>43.2</v>
      </c>
      <c r="F1705" s="101" t="s">
        <v>3574</v>
      </c>
      <c r="G1705" s="101" t="s">
        <v>3575</v>
      </c>
      <c r="H1705" s="101" t="s">
        <v>7112</v>
      </c>
      <c r="I1705" s="101" t="s">
        <v>7113</v>
      </c>
      <c r="J1705" s="128">
        <v>754310</v>
      </c>
      <c r="K1705" s="101" t="s">
        <v>6333</v>
      </c>
      <c r="L1705" s="102">
        <v>43405</v>
      </c>
      <c r="M1705" s="102">
        <v>44926</v>
      </c>
      <c r="N1705" s="101" t="s">
        <v>6333</v>
      </c>
      <c r="O1705" s="101" t="s">
        <v>6445</v>
      </c>
    </row>
    <row r="1706" spans="1:15" s="97" customFormat="1" x14ac:dyDescent="0.25">
      <c r="A1706" s="97" t="s">
        <v>344</v>
      </c>
      <c r="B1706" s="104" t="str">
        <f t="shared" si="26"/>
        <v>P075105104397</v>
      </c>
      <c r="C1706" s="101" t="s">
        <v>7128</v>
      </c>
      <c r="D1706" s="101" t="s">
        <v>7129</v>
      </c>
      <c r="E1706" s="103">
        <v>47.35</v>
      </c>
      <c r="F1706" s="101" t="s">
        <v>7114</v>
      </c>
      <c r="G1706" s="101" t="s">
        <v>7115</v>
      </c>
      <c r="H1706" s="101" t="s">
        <v>7112</v>
      </c>
      <c r="I1706" s="101" t="s">
        <v>7113</v>
      </c>
      <c r="J1706" s="128">
        <v>754310</v>
      </c>
      <c r="K1706" s="101" t="s">
        <v>6333</v>
      </c>
      <c r="L1706" s="102">
        <v>43405</v>
      </c>
      <c r="M1706" s="102">
        <v>44926</v>
      </c>
      <c r="N1706" s="101" t="s">
        <v>6333</v>
      </c>
      <c r="O1706" s="101" t="s">
        <v>6445</v>
      </c>
    </row>
    <row r="1707" spans="1:15" s="97" customFormat="1" x14ac:dyDescent="0.25">
      <c r="A1707" s="97" t="s">
        <v>344</v>
      </c>
      <c r="B1707" s="104" t="str">
        <f t="shared" si="26"/>
        <v>P075105104433</v>
      </c>
      <c r="C1707" s="101" t="s">
        <v>7128</v>
      </c>
      <c r="D1707" s="101" t="s">
        <v>7129</v>
      </c>
      <c r="E1707" s="103">
        <v>33.17</v>
      </c>
      <c r="F1707" s="101" t="s">
        <v>3780</v>
      </c>
      <c r="G1707" s="101" t="s">
        <v>3781</v>
      </c>
      <c r="H1707" s="101" t="s">
        <v>7112</v>
      </c>
      <c r="I1707" s="101" t="s">
        <v>7113</v>
      </c>
      <c r="J1707" s="128">
        <v>754310</v>
      </c>
      <c r="K1707" s="101" t="s">
        <v>6333</v>
      </c>
      <c r="L1707" s="102">
        <v>43405</v>
      </c>
      <c r="M1707" s="102">
        <v>44926</v>
      </c>
      <c r="N1707" s="101" t="s">
        <v>6333</v>
      </c>
      <c r="O1707" s="101" t="s">
        <v>6445</v>
      </c>
    </row>
    <row r="1708" spans="1:15" s="97" customFormat="1" x14ac:dyDescent="0.25">
      <c r="A1708" s="97" t="s">
        <v>344</v>
      </c>
      <c r="B1708" s="104" t="str">
        <f t="shared" si="26"/>
        <v>P075105104452</v>
      </c>
      <c r="C1708" s="101" t="s">
        <v>7128</v>
      </c>
      <c r="D1708" s="101" t="s">
        <v>7129</v>
      </c>
      <c r="E1708" s="103">
        <v>64.58</v>
      </c>
      <c r="F1708" s="101" t="s">
        <v>3798</v>
      </c>
      <c r="G1708" s="101" t="s">
        <v>3799</v>
      </c>
      <c r="H1708" s="101" t="s">
        <v>7112</v>
      </c>
      <c r="I1708" s="101" t="s">
        <v>7113</v>
      </c>
      <c r="J1708" s="128">
        <v>754310</v>
      </c>
      <c r="K1708" s="101" t="s">
        <v>6333</v>
      </c>
      <c r="L1708" s="102">
        <v>43405</v>
      </c>
      <c r="M1708" s="102">
        <v>44926</v>
      </c>
      <c r="N1708" s="101" t="s">
        <v>6333</v>
      </c>
      <c r="O1708" s="101" t="s">
        <v>6445</v>
      </c>
    </row>
    <row r="1709" spans="1:15" s="97" customFormat="1" x14ac:dyDescent="0.25">
      <c r="A1709" s="97" t="s">
        <v>344</v>
      </c>
      <c r="B1709" s="104" t="str">
        <f t="shared" si="26"/>
        <v>P075105104524</v>
      </c>
      <c r="C1709" s="101" t="s">
        <v>7128</v>
      </c>
      <c r="D1709" s="101" t="s">
        <v>7129</v>
      </c>
      <c r="E1709" s="103">
        <v>53.65</v>
      </c>
      <c r="F1709" s="101" t="s">
        <v>3836</v>
      </c>
      <c r="G1709" s="101" t="s">
        <v>3837</v>
      </c>
      <c r="H1709" s="101" t="s">
        <v>7116</v>
      </c>
      <c r="I1709" s="101" t="s">
        <v>7117</v>
      </c>
      <c r="J1709" s="128">
        <v>754310</v>
      </c>
      <c r="K1709" s="101" t="s">
        <v>6333</v>
      </c>
      <c r="L1709" s="102">
        <v>43405</v>
      </c>
      <c r="M1709" s="102">
        <v>44926</v>
      </c>
      <c r="N1709" s="101" t="s">
        <v>6333</v>
      </c>
      <c r="O1709" s="101" t="s">
        <v>6445</v>
      </c>
    </row>
    <row r="1710" spans="1:15" s="97" customFormat="1" x14ac:dyDescent="0.25">
      <c r="A1710" s="97" t="s">
        <v>344</v>
      </c>
      <c r="B1710" s="104" t="str">
        <f t="shared" si="26"/>
        <v>P075105104604</v>
      </c>
      <c r="C1710" s="101" t="s">
        <v>7128</v>
      </c>
      <c r="D1710" s="101" t="s">
        <v>7129</v>
      </c>
      <c r="E1710" s="103">
        <v>46.28</v>
      </c>
      <c r="F1710" s="101" t="s">
        <v>3864</v>
      </c>
      <c r="G1710" s="101" t="s">
        <v>3865</v>
      </c>
      <c r="H1710" s="101" t="s">
        <v>7112</v>
      </c>
      <c r="I1710" s="101" t="s">
        <v>7113</v>
      </c>
      <c r="J1710" s="128">
        <v>754310</v>
      </c>
      <c r="K1710" s="101" t="s">
        <v>6333</v>
      </c>
      <c r="L1710" s="102">
        <v>43405</v>
      </c>
      <c r="M1710" s="102">
        <v>44926</v>
      </c>
      <c r="N1710" s="101" t="s">
        <v>6333</v>
      </c>
      <c r="O1710" s="101" t="s">
        <v>6445</v>
      </c>
    </row>
    <row r="1711" spans="1:15" s="97" customFormat="1" x14ac:dyDescent="0.25">
      <c r="A1711" s="97" t="s">
        <v>344</v>
      </c>
      <c r="B1711" s="104" t="str">
        <f t="shared" si="26"/>
        <v>P075105105205</v>
      </c>
      <c r="C1711" s="101" t="s">
        <v>7128</v>
      </c>
      <c r="D1711" s="101" t="s">
        <v>7129</v>
      </c>
      <c r="E1711" s="103">
        <v>49.36</v>
      </c>
      <c r="F1711" s="101" t="s">
        <v>7118</v>
      </c>
      <c r="G1711" s="101" t="s">
        <v>7119</v>
      </c>
      <c r="H1711" s="101" t="s">
        <v>7112</v>
      </c>
      <c r="I1711" s="101" t="s">
        <v>7113</v>
      </c>
      <c r="J1711" s="128">
        <v>754310</v>
      </c>
      <c r="K1711" s="101" t="s">
        <v>6333</v>
      </c>
      <c r="L1711" s="102">
        <v>43405</v>
      </c>
      <c r="M1711" s="102">
        <v>43513</v>
      </c>
      <c r="N1711" s="101" t="s">
        <v>6333</v>
      </c>
      <c r="O1711" s="101" t="s">
        <v>6445</v>
      </c>
    </row>
    <row r="1712" spans="1:15" s="97" customFormat="1" x14ac:dyDescent="0.25">
      <c r="A1712" s="97" t="s">
        <v>344</v>
      </c>
      <c r="B1712" s="104" t="str">
        <f t="shared" si="26"/>
        <v>P075105105298</v>
      </c>
      <c r="C1712" s="101" t="s">
        <v>7128</v>
      </c>
      <c r="D1712" s="101" t="s">
        <v>7129</v>
      </c>
      <c r="E1712" s="103">
        <v>45.95</v>
      </c>
      <c r="F1712" s="101" t="s">
        <v>7122</v>
      </c>
      <c r="G1712" s="101" t="s">
        <v>7123</v>
      </c>
      <c r="H1712" s="101" t="s">
        <v>7112</v>
      </c>
      <c r="I1712" s="101" t="s">
        <v>7113</v>
      </c>
      <c r="J1712" s="128">
        <v>754310</v>
      </c>
      <c r="K1712" s="101" t="s">
        <v>6333</v>
      </c>
      <c r="L1712" s="102">
        <v>43405</v>
      </c>
      <c r="M1712" s="102">
        <v>43677</v>
      </c>
      <c r="N1712" s="101" t="s">
        <v>6333</v>
      </c>
      <c r="O1712" s="101" t="s">
        <v>6445</v>
      </c>
    </row>
    <row r="1713" spans="1:15" s="97" customFormat="1" x14ac:dyDescent="0.25">
      <c r="A1713" s="97" t="s">
        <v>344</v>
      </c>
      <c r="B1713" s="104" t="str">
        <f t="shared" si="26"/>
        <v>P075105105606</v>
      </c>
      <c r="C1713" s="101" t="s">
        <v>7128</v>
      </c>
      <c r="D1713" s="101" t="s">
        <v>7129</v>
      </c>
      <c r="E1713" s="103">
        <v>60.48</v>
      </c>
      <c r="F1713" s="101" t="s">
        <v>4316</v>
      </c>
      <c r="G1713" s="101" t="s">
        <v>4317</v>
      </c>
      <c r="H1713" s="101" t="s">
        <v>7112</v>
      </c>
      <c r="I1713" s="101" t="s">
        <v>7113</v>
      </c>
      <c r="J1713" s="128">
        <v>754310</v>
      </c>
      <c r="K1713" s="101" t="s">
        <v>6333</v>
      </c>
      <c r="L1713" s="102">
        <v>43405</v>
      </c>
      <c r="M1713" s="102">
        <v>44926</v>
      </c>
      <c r="N1713" s="101" t="s">
        <v>6333</v>
      </c>
      <c r="O1713" s="101" t="s">
        <v>6445</v>
      </c>
    </row>
    <row r="1714" spans="1:15" s="97" customFormat="1" x14ac:dyDescent="0.25">
      <c r="A1714" s="97" t="s">
        <v>344</v>
      </c>
      <c r="B1714" s="104" t="str">
        <f t="shared" si="26"/>
        <v>P075105106559</v>
      </c>
      <c r="C1714" s="101" t="s">
        <v>7128</v>
      </c>
      <c r="D1714" s="101" t="s">
        <v>7129</v>
      </c>
      <c r="E1714" s="103">
        <v>21.37</v>
      </c>
      <c r="F1714" s="101" t="s">
        <v>4884</v>
      </c>
      <c r="G1714" s="101" t="s">
        <v>4885</v>
      </c>
      <c r="H1714" s="101" t="s">
        <v>7112</v>
      </c>
      <c r="I1714" s="101" t="s">
        <v>7113</v>
      </c>
      <c r="J1714" s="128">
        <v>754310</v>
      </c>
      <c r="K1714" s="101" t="s">
        <v>6333</v>
      </c>
      <c r="L1714" s="102">
        <v>43405</v>
      </c>
      <c r="M1714" s="102">
        <v>44926</v>
      </c>
      <c r="N1714" s="101" t="s">
        <v>6333</v>
      </c>
      <c r="O1714" s="101" t="s">
        <v>6445</v>
      </c>
    </row>
    <row r="1715" spans="1:15" s="97" customFormat="1" x14ac:dyDescent="0.25">
      <c r="A1715" s="97" t="s">
        <v>344</v>
      </c>
      <c r="B1715" s="104" t="str">
        <f t="shared" si="26"/>
        <v>P075105106779</v>
      </c>
      <c r="C1715" s="101" t="s">
        <v>7128</v>
      </c>
      <c r="D1715" s="101" t="s">
        <v>7129</v>
      </c>
      <c r="E1715" s="103">
        <v>46</v>
      </c>
      <c r="F1715" s="101" t="s">
        <v>4994</v>
      </c>
      <c r="G1715" s="101" t="s">
        <v>4995</v>
      </c>
      <c r="H1715" s="101" t="s">
        <v>7112</v>
      </c>
      <c r="I1715" s="101" t="s">
        <v>7113</v>
      </c>
      <c r="J1715" s="128">
        <v>754310</v>
      </c>
      <c r="K1715" s="101" t="s">
        <v>6333</v>
      </c>
      <c r="L1715" s="102">
        <v>43405</v>
      </c>
      <c r="M1715" s="102">
        <v>44926</v>
      </c>
      <c r="N1715" s="101" t="s">
        <v>6333</v>
      </c>
      <c r="O1715" s="101" t="s">
        <v>6445</v>
      </c>
    </row>
    <row r="1716" spans="1:15" s="97" customFormat="1" x14ac:dyDescent="0.25">
      <c r="A1716" s="97" t="s">
        <v>344</v>
      </c>
      <c r="B1716" s="104" t="str">
        <f t="shared" si="26"/>
        <v>P075105400010816</v>
      </c>
      <c r="C1716" s="101" t="s">
        <v>7128</v>
      </c>
      <c r="D1716" s="101" t="s">
        <v>7129</v>
      </c>
      <c r="E1716" s="103">
        <v>0.01</v>
      </c>
      <c r="F1716" s="101" t="s">
        <v>6113</v>
      </c>
      <c r="G1716" s="101" t="s">
        <v>6114</v>
      </c>
      <c r="H1716" s="101" t="s">
        <v>7112</v>
      </c>
      <c r="I1716" s="101" t="s">
        <v>7113</v>
      </c>
      <c r="J1716" s="128">
        <v>754310</v>
      </c>
      <c r="K1716" s="101" t="s">
        <v>6333</v>
      </c>
      <c r="L1716" s="102">
        <v>43409</v>
      </c>
      <c r="M1716" s="102">
        <v>43570</v>
      </c>
      <c r="N1716" s="101" t="s">
        <v>6333</v>
      </c>
      <c r="O1716" s="101" t="s">
        <v>6445</v>
      </c>
    </row>
    <row r="1717" spans="1:15" s="97" customFormat="1" x14ac:dyDescent="0.25">
      <c r="A1717" s="97" t="s">
        <v>344</v>
      </c>
      <c r="B1717" s="104" t="str">
        <f t="shared" si="26"/>
        <v>P075105400010862</v>
      </c>
      <c r="C1717" s="101" t="s">
        <v>7128</v>
      </c>
      <c r="D1717" s="101" t="s">
        <v>7129</v>
      </c>
      <c r="E1717" s="103">
        <v>111.2</v>
      </c>
      <c r="F1717" s="101" t="s">
        <v>6117</v>
      </c>
      <c r="G1717" s="101" t="s">
        <v>6118</v>
      </c>
      <c r="H1717" s="101" t="s">
        <v>7112</v>
      </c>
      <c r="I1717" s="101" t="s">
        <v>7113</v>
      </c>
      <c r="J1717" s="128">
        <v>754310</v>
      </c>
      <c r="K1717" s="101" t="s">
        <v>6333</v>
      </c>
      <c r="L1717" s="102">
        <v>43405</v>
      </c>
      <c r="M1717" s="102">
        <v>43555</v>
      </c>
      <c r="N1717" s="101" t="s">
        <v>6333</v>
      </c>
      <c r="O1717" s="101" t="s">
        <v>6445</v>
      </c>
    </row>
    <row r="1718" spans="1:15" s="97" customFormat="1" x14ac:dyDescent="0.25">
      <c r="A1718" s="97" t="s">
        <v>344</v>
      </c>
      <c r="B1718" s="104" t="str">
        <f t="shared" si="26"/>
        <v>P075106100730</v>
      </c>
      <c r="C1718" s="101" t="s">
        <v>7130</v>
      </c>
      <c r="D1718" s="101" t="s">
        <v>7131</v>
      </c>
      <c r="E1718" s="103">
        <v>41.79</v>
      </c>
      <c r="F1718" s="101" t="s">
        <v>846</v>
      </c>
      <c r="G1718" s="101" t="s">
        <v>847</v>
      </c>
      <c r="H1718" s="101" t="s">
        <v>7112</v>
      </c>
      <c r="I1718" s="101" t="s">
        <v>7113</v>
      </c>
      <c r="J1718" s="128">
        <v>754310</v>
      </c>
      <c r="K1718" s="101" t="s">
        <v>6333</v>
      </c>
      <c r="L1718" s="102">
        <v>43435</v>
      </c>
      <c r="M1718" s="102">
        <v>44926</v>
      </c>
      <c r="N1718" s="101" t="s">
        <v>6333</v>
      </c>
      <c r="O1718" s="101" t="s">
        <v>6445</v>
      </c>
    </row>
    <row r="1719" spans="1:15" s="97" customFormat="1" x14ac:dyDescent="0.25">
      <c r="A1719" s="97" t="s">
        <v>344</v>
      </c>
      <c r="B1719" s="104" t="str">
        <f t="shared" si="26"/>
        <v>P075106100939</v>
      </c>
      <c r="C1719" s="101" t="s">
        <v>7130</v>
      </c>
      <c r="D1719" s="101" t="s">
        <v>7131</v>
      </c>
      <c r="E1719" s="103">
        <v>63.61</v>
      </c>
      <c r="F1719" s="101" t="s">
        <v>1000</v>
      </c>
      <c r="G1719" s="101" t="s">
        <v>1001</v>
      </c>
      <c r="H1719" s="101" t="s">
        <v>6417</v>
      </c>
      <c r="I1719" s="101" t="s">
        <v>6418</v>
      </c>
      <c r="J1719" s="128">
        <v>754310</v>
      </c>
      <c r="K1719" s="101" t="s">
        <v>6333</v>
      </c>
      <c r="L1719" s="102">
        <v>43435</v>
      </c>
      <c r="M1719" s="102">
        <v>44926</v>
      </c>
      <c r="N1719" s="101" t="s">
        <v>6332</v>
      </c>
      <c r="O1719" s="101" t="s">
        <v>6445</v>
      </c>
    </row>
    <row r="1720" spans="1:15" s="97" customFormat="1" x14ac:dyDescent="0.25">
      <c r="A1720" s="97" t="s">
        <v>344</v>
      </c>
      <c r="B1720" s="104" t="str">
        <f t="shared" si="26"/>
        <v>P075106101429</v>
      </c>
      <c r="C1720" s="101" t="s">
        <v>7130</v>
      </c>
      <c r="D1720" s="101" t="s">
        <v>7131</v>
      </c>
      <c r="E1720" s="103">
        <v>33.270000000000003</v>
      </c>
      <c r="F1720" s="101" t="s">
        <v>1334</v>
      </c>
      <c r="G1720" s="101" t="s">
        <v>1335</v>
      </c>
      <c r="H1720" s="101" t="s">
        <v>7112</v>
      </c>
      <c r="I1720" s="101" t="s">
        <v>7113</v>
      </c>
      <c r="J1720" s="128">
        <v>754310</v>
      </c>
      <c r="K1720" s="101" t="s">
        <v>6333</v>
      </c>
      <c r="L1720" s="102">
        <v>43435</v>
      </c>
      <c r="M1720" s="102">
        <v>44926</v>
      </c>
      <c r="N1720" s="101" t="s">
        <v>6333</v>
      </c>
      <c r="O1720" s="101" t="s">
        <v>6445</v>
      </c>
    </row>
    <row r="1721" spans="1:15" s="97" customFormat="1" x14ac:dyDescent="0.25">
      <c r="A1721" s="97" t="s">
        <v>344</v>
      </c>
      <c r="B1721" s="104" t="str">
        <f t="shared" si="26"/>
        <v>P075106101695</v>
      </c>
      <c r="C1721" s="101" t="s">
        <v>7130</v>
      </c>
      <c r="D1721" s="101" t="s">
        <v>7131</v>
      </c>
      <c r="E1721" s="103">
        <v>50.09</v>
      </c>
      <c r="F1721" s="101" t="s">
        <v>1570</v>
      </c>
      <c r="G1721" s="101" t="s">
        <v>1571</v>
      </c>
      <c r="H1721" s="101" t="s">
        <v>7112</v>
      </c>
      <c r="I1721" s="101" t="s">
        <v>7113</v>
      </c>
      <c r="J1721" s="128">
        <v>754310</v>
      </c>
      <c r="K1721" s="101" t="s">
        <v>6333</v>
      </c>
      <c r="L1721" s="102">
        <v>43435</v>
      </c>
      <c r="M1721" s="102">
        <v>44926</v>
      </c>
      <c r="N1721" s="101" t="s">
        <v>6333</v>
      </c>
      <c r="O1721" s="101" t="s">
        <v>6445</v>
      </c>
    </row>
    <row r="1722" spans="1:15" s="97" customFormat="1" x14ac:dyDescent="0.25">
      <c r="A1722" s="97" t="s">
        <v>344</v>
      </c>
      <c r="B1722" s="104" t="str">
        <f t="shared" si="26"/>
        <v>P075106102378</v>
      </c>
      <c r="C1722" s="101" t="s">
        <v>7130</v>
      </c>
      <c r="D1722" s="101" t="s">
        <v>7131</v>
      </c>
      <c r="E1722" s="103">
        <v>60.11</v>
      </c>
      <c r="F1722" s="101" t="s">
        <v>2076</v>
      </c>
      <c r="G1722" s="101" t="s">
        <v>2077</v>
      </c>
      <c r="H1722" s="101" t="s">
        <v>7112</v>
      </c>
      <c r="I1722" s="101" t="s">
        <v>7113</v>
      </c>
      <c r="J1722" s="128">
        <v>754310</v>
      </c>
      <c r="K1722" s="101" t="s">
        <v>6333</v>
      </c>
      <c r="L1722" s="102">
        <v>43435</v>
      </c>
      <c r="M1722" s="102">
        <v>44926</v>
      </c>
      <c r="N1722" s="101" t="s">
        <v>6333</v>
      </c>
      <c r="O1722" s="101" t="s">
        <v>6445</v>
      </c>
    </row>
    <row r="1723" spans="1:15" s="97" customFormat="1" x14ac:dyDescent="0.25">
      <c r="A1723" s="97" t="s">
        <v>344</v>
      </c>
      <c r="B1723" s="104" t="str">
        <f t="shared" si="26"/>
        <v>P075106102401</v>
      </c>
      <c r="C1723" s="101" t="s">
        <v>7130</v>
      </c>
      <c r="D1723" s="101" t="s">
        <v>7131</v>
      </c>
      <c r="E1723" s="103">
        <v>62.97</v>
      </c>
      <c r="F1723" s="101" t="s">
        <v>2098</v>
      </c>
      <c r="G1723" s="101" t="s">
        <v>2099</v>
      </c>
      <c r="H1723" s="101" t="s">
        <v>7112</v>
      </c>
      <c r="I1723" s="101" t="s">
        <v>7113</v>
      </c>
      <c r="J1723" s="128">
        <v>754310</v>
      </c>
      <c r="K1723" s="101" t="s">
        <v>6333</v>
      </c>
      <c r="L1723" s="102">
        <v>43435</v>
      </c>
      <c r="M1723" s="102">
        <v>44926</v>
      </c>
      <c r="N1723" s="101" t="s">
        <v>6333</v>
      </c>
      <c r="O1723" s="101" t="s">
        <v>6445</v>
      </c>
    </row>
    <row r="1724" spans="1:15" s="97" customFormat="1" x14ac:dyDescent="0.25">
      <c r="A1724" s="97" t="s">
        <v>344</v>
      </c>
      <c r="B1724" s="104" t="str">
        <f t="shared" si="26"/>
        <v>P075106102864</v>
      </c>
      <c r="C1724" s="101" t="s">
        <v>7130</v>
      </c>
      <c r="D1724" s="101" t="s">
        <v>7131</v>
      </c>
      <c r="E1724" s="103">
        <v>42.01</v>
      </c>
      <c r="F1724" s="101" t="s">
        <v>2416</v>
      </c>
      <c r="G1724" s="101" t="s">
        <v>2417</v>
      </c>
      <c r="H1724" s="101" t="s">
        <v>7112</v>
      </c>
      <c r="I1724" s="101" t="s">
        <v>7113</v>
      </c>
      <c r="J1724" s="128">
        <v>754310</v>
      </c>
      <c r="K1724" s="101" t="s">
        <v>6333</v>
      </c>
      <c r="L1724" s="102">
        <v>43435</v>
      </c>
      <c r="M1724" s="102">
        <v>44926</v>
      </c>
      <c r="N1724" s="101" t="s">
        <v>6333</v>
      </c>
      <c r="O1724" s="101" t="s">
        <v>6445</v>
      </c>
    </row>
    <row r="1725" spans="1:15" s="97" customFormat="1" x14ac:dyDescent="0.25">
      <c r="A1725" s="97" t="s">
        <v>344</v>
      </c>
      <c r="B1725" s="104" t="str">
        <f t="shared" si="26"/>
        <v>P075106102944</v>
      </c>
      <c r="C1725" s="101" t="s">
        <v>7130</v>
      </c>
      <c r="D1725" s="101" t="s">
        <v>7131</v>
      </c>
      <c r="E1725" s="103">
        <v>54.67</v>
      </c>
      <c r="F1725" s="101" t="s">
        <v>2498</v>
      </c>
      <c r="G1725" s="101" t="s">
        <v>2499</v>
      </c>
      <c r="H1725" s="101" t="s">
        <v>7112</v>
      </c>
      <c r="I1725" s="101" t="s">
        <v>7113</v>
      </c>
      <c r="J1725" s="128">
        <v>754310</v>
      </c>
      <c r="K1725" s="101" t="s">
        <v>6333</v>
      </c>
      <c r="L1725" s="102">
        <v>43435</v>
      </c>
      <c r="M1725" s="102">
        <v>44926</v>
      </c>
      <c r="N1725" s="101" t="s">
        <v>6333</v>
      </c>
      <c r="O1725" s="101" t="s">
        <v>6445</v>
      </c>
    </row>
    <row r="1726" spans="1:15" s="97" customFormat="1" x14ac:dyDescent="0.25">
      <c r="A1726" s="97" t="s">
        <v>344</v>
      </c>
      <c r="B1726" s="104" t="str">
        <f t="shared" si="26"/>
        <v>P075106103000</v>
      </c>
      <c r="C1726" s="101" t="s">
        <v>7130</v>
      </c>
      <c r="D1726" s="101" t="s">
        <v>7131</v>
      </c>
      <c r="E1726" s="103">
        <v>32.53</v>
      </c>
      <c r="F1726" s="101" t="s">
        <v>2552</v>
      </c>
      <c r="G1726" s="101" t="s">
        <v>2553</v>
      </c>
      <c r="H1726" s="101" t="s">
        <v>7112</v>
      </c>
      <c r="I1726" s="101" t="s">
        <v>7113</v>
      </c>
      <c r="J1726" s="128">
        <v>754310</v>
      </c>
      <c r="K1726" s="101" t="s">
        <v>6333</v>
      </c>
      <c r="L1726" s="102">
        <v>43435</v>
      </c>
      <c r="M1726" s="102">
        <v>44926</v>
      </c>
      <c r="N1726" s="101" t="s">
        <v>6333</v>
      </c>
      <c r="O1726" s="101" t="s">
        <v>6445</v>
      </c>
    </row>
    <row r="1727" spans="1:15" s="97" customFormat="1" x14ac:dyDescent="0.25">
      <c r="A1727" s="97" t="s">
        <v>344</v>
      </c>
      <c r="B1727" s="104" t="str">
        <f t="shared" si="26"/>
        <v>P075106103931</v>
      </c>
      <c r="C1727" s="101" t="s">
        <v>7130</v>
      </c>
      <c r="D1727" s="101" t="s">
        <v>7131</v>
      </c>
      <c r="E1727" s="103">
        <v>33.36</v>
      </c>
      <c r="F1727" s="101" t="s">
        <v>3354</v>
      </c>
      <c r="G1727" s="101" t="s">
        <v>3355</v>
      </c>
      <c r="H1727" s="101" t="s">
        <v>7112</v>
      </c>
      <c r="I1727" s="101" t="s">
        <v>7113</v>
      </c>
      <c r="J1727" s="128">
        <v>754310</v>
      </c>
      <c r="K1727" s="101" t="s">
        <v>6333</v>
      </c>
      <c r="L1727" s="102">
        <v>43435</v>
      </c>
      <c r="M1727" s="102">
        <v>44926</v>
      </c>
      <c r="N1727" s="101" t="s">
        <v>6333</v>
      </c>
      <c r="O1727" s="101" t="s">
        <v>6445</v>
      </c>
    </row>
    <row r="1728" spans="1:15" s="97" customFormat="1" x14ac:dyDescent="0.25">
      <c r="A1728" s="97" t="s">
        <v>344</v>
      </c>
      <c r="B1728" s="104" t="str">
        <f t="shared" si="26"/>
        <v>P075106104215</v>
      </c>
      <c r="C1728" s="101" t="s">
        <v>7130</v>
      </c>
      <c r="D1728" s="101" t="s">
        <v>7131</v>
      </c>
      <c r="E1728" s="103">
        <v>43.2</v>
      </c>
      <c r="F1728" s="101" t="s">
        <v>3574</v>
      </c>
      <c r="G1728" s="101" t="s">
        <v>3575</v>
      </c>
      <c r="H1728" s="101" t="s">
        <v>7112</v>
      </c>
      <c r="I1728" s="101" t="s">
        <v>7113</v>
      </c>
      <c r="J1728" s="128">
        <v>754310</v>
      </c>
      <c r="K1728" s="101" t="s">
        <v>6333</v>
      </c>
      <c r="L1728" s="102">
        <v>43435</v>
      </c>
      <c r="M1728" s="102">
        <v>44926</v>
      </c>
      <c r="N1728" s="101" t="s">
        <v>6333</v>
      </c>
      <c r="O1728" s="101" t="s">
        <v>6445</v>
      </c>
    </row>
    <row r="1729" spans="1:15" s="97" customFormat="1" x14ac:dyDescent="0.25">
      <c r="A1729" s="97" t="s">
        <v>344</v>
      </c>
      <c r="B1729" s="104" t="str">
        <f t="shared" si="26"/>
        <v>P075106104397</v>
      </c>
      <c r="C1729" s="101" t="s">
        <v>7130</v>
      </c>
      <c r="D1729" s="101" t="s">
        <v>7131</v>
      </c>
      <c r="E1729" s="103">
        <v>47.35</v>
      </c>
      <c r="F1729" s="101" t="s">
        <v>7114</v>
      </c>
      <c r="G1729" s="101" t="s">
        <v>7115</v>
      </c>
      <c r="H1729" s="101" t="s">
        <v>7112</v>
      </c>
      <c r="I1729" s="101" t="s">
        <v>7113</v>
      </c>
      <c r="J1729" s="128">
        <v>754310</v>
      </c>
      <c r="K1729" s="101" t="s">
        <v>6333</v>
      </c>
      <c r="L1729" s="102">
        <v>43435</v>
      </c>
      <c r="M1729" s="102">
        <v>44926</v>
      </c>
      <c r="N1729" s="101" t="s">
        <v>6333</v>
      </c>
      <c r="O1729" s="101" t="s">
        <v>6445</v>
      </c>
    </row>
    <row r="1730" spans="1:15" s="97" customFormat="1" x14ac:dyDescent="0.25">
      <c r="A1730" s="97" t="s">
        <v>344</v>
      </c>
      <c r="B1730" s="104" t="str">
        <f t="shared" si="26"/>
        <v>P075106104433</v>
      </c>
      <c r="C1730" s="101" t="s">
        <v>7130</v>
      </c>
      <c r="D1730" s="101" t="s">
        <v>7131</v>
      </c>
      <c r="E1730" s="103">
        <v>33.17</v>
      </c>
      <c r="F1730" s="101" t="s">
        <v>3780</v>
      </c>
      <c r="G1730" s="101" t="s">
        <v>3781</v>
      </c>
      <c r="H1730" s="101" t="s">
        <v>7112</v>
      </c>
      <c r="I1730" s="101" t="s">
        <v>7113</v>
      </c>
      <c r="J1730" s="128">
        <v>754310</v>
      </c>
      <c r="K1730" s="101" t="s">
        <v>6333</v>
      </c>
      <c r="L1730" s="102">
        <v>43435</v>
      </c>
      <c r="M1730" s="102">
        <v>44926</v>
      </c>
      <c r="N1730" s="101" t="s">
        <v>6333</v>
      </c>
      <c r="O1730" s="101" t="s">
        <v>6445</v>
      </c>
    </row>
    <row r="1731" spans="1:15" s="97" customFormat="1" x14ac:dyDescent="0.25">
      <c r="A1731" s="97" t="s">
        <v>344</v>
      </c>
      <c r="B1731" s="104" t="str">
        <f t="shared" si="26"/>
        <v>P075106104452</v>
      </c>
      <c r="C1731" s="101" t="s">
        <v>7130</v>
      </c>
      <c r="D1731" s="101" t="s">
        <v>7131</v>
      </c>
      <c r="E1731" s="103">
        <v>64.58</v>
      </c>
      <c r="F1731" s="101" t="s">
        <v>3798</v>
      </c>
      <c r="G1731" s="101" t="s">
        <v>3799</v>
      </c>
      <c r="H1731" s="101" t="s">
        <v>7112</v>
      </c>
      <c r="I1731" s="101" t="s">
        <v>7113</v>
      </c>
      <c r="J1731" s="128">
        <v>754310</v>
      </c>
      <c r="K1731" s="101" t="s">
        <v>6333</v>
      </c>
      <c r="L1731" s="102">
        <v>43435</v>
      </c>
      <c r="M1731" s="102">
        <v>44926</v>
      </c>
      <c r="N1731" s="101" t="s">
        <v>6333</v>
      </c>
      <c r="O1731" s="101" t="s">
        <v>6445</v>
      </c>
    </row>
    <row r="1732" spans="1:15" s="97" customFormat="1" x14ac:dyDescent="0.25">
      <c r="A1732" s="97" t="s">
        <v>344</v>
      </c>
      <c r="B1732" s="104" t="str">
        <f t="shared" si="26"/>
        <v>P075106104524</v>
      </c>
      <c r="C1732" s="101" t="s">
        <v>7130</v>
      </c>
      <c r="D1732" s="101" t="s">
        <v>7131</v>
      </c>
      <c r="E1732" s="103">
        <v>53.65</v>
      </c>
      <c r="F1732" s="101" t="s">
        <v>3836</v>
      </c>
      <c r="G1732" s="101" t="s">
        <v>3837</v>
      </c>
      <c r="H1732" s="101" t="s">
        <v>7116</v>
      </c>
      <c r="I1732" s="101" t="s">
        <v>7117</v>
      </c>
      <c r="J1732" s="128">
        <v>754310</v>
      </c>
      <c r="K1732" s="101" t="s">
        <v>6333</v>
      </c>
      <c r="L1732" s="102">
        <v>43435</v>
      </c>
      <c r="M1732" s="102">
        <v>44926</v>
      </c>
      <c r="N1732" s="101" t="s">
        <v>6333</v>
      </c>
      <c r="O1732" s="101" t="s">
        <v>6445</v>
      </c>
    </row>
    <row r="1733" spans="1:15" s="97" customFormat="1" x14ac:dyDescent="0.25">
      <c r="A1733" s="97" t="s">
        <v>344</v>
      </c>
      <c r="B1733" s="104" t="str">
        <f t="shared" si="26"/>
        <v>P075106104604</v>
      </c>
      <c r="C1733" s="101" t="s">
        <v>7130</v>
      </c>
      <c r="D1733" s="101" t="s">
        <v>7131</v>
      </c>
      <c r="E1733" s="103">
        <v>46.28</v>
      </c>
      <c r="F1733" s="101" t="s">
        <v>3864</v>
      </c>
      <c r="G1733" s="101" t="s">
        <v>3865</v>
      </c>
      <c r="H1733" s="101" t="s">
        <v>7112</v>
      </c>
      <c r="I1733" s="101" t="s">
        <v>7113</v>
      </c>
      <c r="J1733" s="128">
        <v>754310</v>
      </c>
      <c r="K1733" s="101" t="s">
        <v>6333</v>
      </c>
      <c r="L1733" s="102">
        <v>43435</v>
      </c>
      <c r="M1733" s="102">
        <v>44926</v>
      </c>
      <c r="N1733" s="101" t="s">
        <v>6333</v>
      </c>
      <c r="O1733" s="101" t="s">
        <v>6445</v>
      </c>
    </row>
    <row r="1734" spans="1:15" s="97" customFormat="1" x14ac:dyDescent="0.25">
      <c r="A1734" s="97" t="s">
        <v>344</v>
      </c>
      <c r="B1734" s="104" t="str">
        <f t="shared" ref="B1734:B1797" si="27">CONCATENATE(C1734,F1734)</f>
        <v>P075106105205</v>
      </c>
      <c r="C1734" s="101" t="s">
        <v>7130</v>
      </c>
      <c r="D1734" s="101" t="s">
        <v>7131</v>
      </c>
      <c r="E1734" s="103">
        <v>49.36</v>
      </c>
      <c r="F1734" s="101" t="s">
        <v>7118</v>
      </c>
      <c r="G1734" s="101" t="s">
        <v>7119</v>
      </c>
      <c r="H1734" s="101" t="s">
        <v>7112</v>
      </c>
      <c r="I1734" s="101" t="s">
        <v>7113</v>
      </c>
      <c r="J1734" s="128">
        <v>754310</v>
      </c>
      <c r="K1734" s="101" t="s">
        <v>6333</v>
      </c>
      <c r="L1734" s="102">
        <v>43435</v>
      </c>
      <c r="M1734" s="102">
        <v>43513</v>
      </c>
      <c r="N1734" s="101" t="s">
        <v>6333</v>
      </c>
      <c r="O1734" s="101" t="s">
        <v>6445</v>
      </c>
    </row>
    <row r="1735" spans="1:15" s="97" customFormat="1" x14ac:dyDescent="0.25">
      <c r="A1735" s="97" t="s">
        <v>344</v>
      </c>
      <c r="B1735" s="104" t="str">
        <f t="shared" si="27"/>
        <v>P075106105298</v>
      </c>
      <c r="C1735" s="101" t="s">
        <v>7130</v>
      </c>
      <c r="D1735" s="101" t="s">
        <v>7131</v>
      </c>
      <c r="E1735" s="103">
        <v>45.95</v>
      </c>
      <c r="F1735" s="101" t="s">
        <v>7122</v>
      </c>
      <c r="G1735" s="101" t="s">
        <v>7123</v>
      </c>
      <c r="H1735" s="101" t="s">
        <v>7112</v>
      </c>
      <c r="I1735" s="101" t="s">
        <v>7113</v>
      </c>
      <c r="J1735" s="128">
        <v>754310</v>
      </c>
      <c r="K1735" s="101" t="s">
        <v>6333</v>
      </c>
      <c r="L1735" s="102">
        <v>43435</v>
      </c>
      <c r="M1735" s="102">
        <v>43677</v>
      </c>
      <c r="N1735" s="101" t="s">
        <v>6333</v>
      </c>
      <c r="O1735" s="101" t="s">
        <v>6445</v>
      </c>
    </row>
    <row r="1736" spans="1:15" s="97" customFormat="1" x14ac:dyDescent="0.25">
      <c r="A1736" s="97" t="s">
        <v>344</v>
      </c>
      <c r="B1736" s="104" t="str">
        <f t="shared" si="27"/>
        <v>P075106105606</v>
      </c>
      <c r="C1736" s="101" t="s">
        <v>7130</v>
      </c>
      <c r="D1736" s="101" t="s">
        <v>7131</v>
      </c>
      <c r="E1736" s="103">
        <v>60.48</v>
      </c>
      <c r="F1736" s="101" t="s">
        <v>4316</v>
      </c>
      <c r="G1736" s="101" t="s">
        <v>4317</v>
      </c>
      <c r="H1736" s="101" t="s">
        <v>7112</v>
      </c>
      <c r="I1736" s="101" t="s">
        <v>7113</v>
      </c>
      <c r="J1736" s="128">
        <v>754310</v>
      </c>
      <c r="K1736" s="101" t="s">
        <v>6333</v>
      </c>
      <c r="L1736" s="102">
        <v>43435</v>
      </c>
      <c r="M1736" s="102">
        <v>44926</v>
      </c>
      <c r="N1736" s="101" t="s">
        <v>6333</v>
      </c>
      <c r="O1736" s="101" t="s">
        <v>6445</v>
      </c>
    </row>
    <row r="1737" spans="1:15" s="97" customFormat="1" x14ac:dyDescent="0.25">
      <c r="A1737" s="97" t="s">
        <v>344</v>
      </c>
      <c r="B1737" s="104" t="str">
        <f t="shared" si="27"/>
        <v>P075106106559</v>
      </c>
      <c r="C1737" s="101" t="s">
        <v>7130</v>
      </c>
      <c r="D1737" s="101" t="s">
        <v>7131</v>
      </c>
      <c r="E1737" s="103">
        <v>21.37</v>
      </c>
      <c r="F1737" s="101" t="s">
        <v>4884</v>
      </c>
      <c r="G1737" s="101" t="s">
        <v>4885</v>
      </c>
      <c r="H1737" s="101" t="s">
        <v>7112</v>
      </c>
      <c r="I1737" s="101" t="s">
        <v>7113</v>
      </c>
      <c r="J1737" s="128">
        <v>754310</v>
      </c>
      <c r="K1737" s="101" t="s">
        <v>6333</v>
      </c>
      <c r="L1737" s="102">
        <v>43435</v>
      </c>
      <c r="M1737" s="102">
        <v>44926</v>
      </c>
      <c r="N1737" s="101" t="s">
        <v>6333</v>
      </c>
      <c r="O1737" s="101" t="s">
        <v>6445</v>
      </c>
    </row>
    <row r="1738" spans="1:15" s="97" customFormat="1" x14ac:dyDescent="0.25">
      <c r="A1738" s="97" t="s">
        <v>344</v>
      </c>
      <c r="B1738" s="104" t="str">
        <f t="shared" si="27"/>
        <v>P075106106779</v>
      </c>
      <c r="C1738" s="101" t="s">
        <v>7130</v>
      </c>
      <c r="D1738" s="101" t="s">
        <v>7131</v>
      </c>
      <c r="E1738" s="103">
        <v>46</v>
      </c>
      <c r="F1738" s="101" t="s">
        <v>4994</v>
      </c>
      <c r="G1738" s="101" t="s">
        <v>4995</v>
      </c>
      <c r="H1738" s="101" t="s">
        <v>7112</v>
      </c>
      <c r="I1738" s="101" t="s">
        <v>7113</v>
      </c>
      <c r="J1738" s="128">
        <v>754310</v>
      </c>
      <c r="K1738" s="101" t="s">
        <v>6333</v>
      </c>
      <c r="L1738" s="102">
        <v>43435</v>
      </c>
      <c r="M1738" s="102">
        <v>44926</v>
      </c>
      <c r="N1738" s="101" t="s">
        <v>6333</v>
      </c>
      <c r="O1738" s="101" t="s">
        <v>6445</v>
      </c>
    </row>
    <row r="1739" spans="1:15" s="97" customFormat="1" x14ac:dyDescent="0.25">
      <c r="A1739" s="97" t="s">
        <v>344</v>
      </c>
      <c r="B1739" s="104" t="str">
        <f t="shared" si="27"/>
        <v>P075106400010816</v>
      </c>
      <c r="C1739" s="101" t="s">
        <v>7130</v>
      </c>
      <c r="D1739" s="101" t="s">
        <v>7131</v>
      </c>
      <c r="E1739" s="103">
        <v>0.01</v>
      </c>
      <c r="F1739" s="101" t="s">
        <v>6113</v>
      </c>
      <c r="G1739" s="101" t="s">
        <v>6114</v>
      </c>
      <c r="H1739" s="101" t="s">
        <v>7112</v>
      </c>
      <c r="I1739" s="101" t="s">
        <v>7113</v>
      </c>
      <c r="J1739" s="128">
        <v>754310</v>
      </c>
      <c r="K1739" s="101" t="s">
        <v>6333</v>
      </c>
      <c r="L1739" s="102">
        <v>43435</v>
      </c>
      <c r="M1739" s="102">
        <v>43570</v>
      </c>
      <c r="N1739" s="101" t="s">
        <v>6333</v>
      </c>
      <c r="O1739" s="101" t="s">
        <v>6445</v>
      </c>
    </row>
    <row r="1740" spans="1:15" s="97" customFormat="1" x14ac:dyDescent="0.25">
      <c r="A1740" s="97" t="s">
        <v>344</v>
      </c>
      <c r="B1740" s="104" t="str">
        <f t="shared" si="27"/>
        <v>P075106400010862</v>
      </c>
      <c r="C1740" s="101" t="s">
        <v>7130</v>
      </c>
      <c r="D1740" s="101" t="s">
        <v>7131</v>
      </c>
      <c r="E1740" s="103">
        <v>111.2</v>
      </c>
      <c r="F1740" s="101" t="s">
        <v>6117</v>
      </c>
      <c r="G1740" s="101" t="s">
        <v>6118</v>
      </c>
      <c r="H1740" s="101" t="s">
        <v>7112</v>
      </c>
      <c r="I1740" s="101" t="s">
        <v>7113</v>
      </c>
      <c r="J1740" s="128">
        <v>754310</v>
      </c>
      <c r="K1740" s="101" t="s">
        <v>6333</v>
      </c>
      <c r="L1740" s="102">
        <v>43435</v>
      </c>
      <c r="M1740" s="102">
        <v>43555</v>
      </c>
      <c r="N1740" s="101" t="s">
        <v>6333</v>
      </c>
      <c r="O1740" s="101" t="s">
        <v>6445</v>
      </c>
    </row>
    <row r="1741" spans="1:15" s="97" customFormat="1" x14ac:dyDescent="0.25">
      <c r="A1741" s="97" t="s">
        <v>344</v>
      </c>
      <c r="B1741" s="104" t="str">
        <f t="shared" si="27"/>
        <v>P075107100730</v>
      </c>
      <c r="C1741" s="101" t="s">
        <v>7132</v>
      </c>
      <c r="D1741" s="101" t="s">
        <v>7133</v>
      </c>
      <c r="E1741" s="103">
        <v>41.79</v>
      </c>
      <c r="F1741" s="101" t="s">
        <v>846</v>
      </c>
      <c r="G1741" s="101" t="s">
        <v>847</v>
      </c>
      <c r="H1741" s="101" t="s">
        <v>7112</v>
      </c>
      <c r="I1741" s="101" t="s">
        <v>7113</v>
      </c>
      <c r="J1741" s="128">
        <v>754310</v>
      </c>
      <c r="K1741" s="101" t="s">
        <v>6333</v>
      </c>
      <c r="L1741" s="102">
        <v>43405</v>
      </c>
      <c r="M1741" s="102">
        <v>44926</v>
      </c>
      <c r="N1741" s="101" t="s">
        <v>6333</v>
      </c>
      <c r="O1741" s="101" t="s">
        <v>6445</v>
      </c>
    </row>
    <row r="1742" spans="1:15" s="97" customFormat="1" x14ac:dyDescent="0.25">
      <c r="A1742" s="97" t="s">
        <v>344</v>
      </c>
      <c r="B1742" s="104" t="str">
        <f t="shared" si="27"/>
        <v>P075107100939</v>
      </c>
      <c r="C1742" s="101" t="s">
        <v>7132</v>
      </c>
      <c r="D1742" s="101" t="s">
        <v>7133</v>
      </c>
      <c r="E1742" s="103">
        <v>63.61</v>
      </c>
      <c r="F1742" s="101" t="s">
        <v>1000</v>
      </c>
      <c r="G1742" s="101" t="s">
        <v>1001</v>
      </c>
      <c r="H1742" s="101" t="s">
        <v>6417</v>
      </c>
      <c r="I1742" s="101" t="s">
        <v>6418</v>
      </c>
      <c r="J1742" s="128">
        <v>754310</v>
      </c>
      <c r="K1742" s="101" t="s">
        <v>6333</v>
      </c>
      <c r="L1742" s="102">
        <v>43405</v>
      </c>
      <c r="M1742" s="102">
        <v>44926</v>
      </c>
      <c r="N1742" s="101" t="s">
        <v>6332</v>
      </c>
      <c r="O1742" s="101" t="s">
        <v>6445</v>
      </c>
    </row>
    <row r="1743" spans="1:15" s="97" customFormat="1" x14ac:dyDescent="0.25">
      <c r="A1743" s="97" t="s">
        <v>344</v>
      </c>
      <c r="B1743" s="104" t="str">
        <f t="shared" si="27"/>
        <v>P075107101429</v>
      </c>
      <c r="C1743" s="101" t="s">
        <v>7132</v>
      </c>
      <c r="D1743" s="101" t="s">
        <v>7133</v>
      </c>
      <c r="E1743" s="103">
        <v>33.270000000000003</v>
      </c>
      <c r="F1743" s="101" t="s">
        <v>1334</v>
      </c>
      <c r="G1743" s="101" t="s">
        <v>1335</v>
      </c>
      <c r="H1743" s="101" t="s">
        <v>7112</v>
      </c>
      <c r="I1743" s="101" t="s">
        <v>7113</v>
      </c>
      <c r="J1743" s="128">
        <v>754310</v>
      </c>
      <c r="K1743" s="101" t="s">
        <v>6333</v>
      </c>
      <c r="L1743" s="102">
        <v>43405</v>
      </c>
      <c r="M1743" s="102">
        <v>44926</v>
      </c>
      <c r="N1743" s="101" t="s">
        <v>6333</v>
      </c>
      <c r="O1743" s="101" t="s">
        <v>6445</v>
      </c>
    </row>
    <row r="1744" spans="1:15" s="97" customFormat="1" x14ac:dyDescent="0.25">
      <c r="A1744" s="97" t="s">
        <v>344</v>
      </c>
      <c r="B1744" s="104" t="str">
        <f t="shared" si="27"/>
        <v>P075107101695</v>
      </c>
      <c r="C1744" s="101" t="s">
        <v>7132</v>
      </c>
      <c r="D1744" s="101" t="s">
        <v>7133</v>
      </c>
      <c r="E1744" s="103">
        <v>50.09</v>
      </c>
      <c r="F1744" s="101" t="s">
        <v>1570</v>
      </c>
      <c r="G1744" s="101" t="s">
        <v>1571</v>
      </c>
      <c r="H1744" s="101" t="s">
        <v>7112</v>
      </c>
      <c r="I1744" s="101" t="s">
        <v>7113</v>
      </c>
      <c r="J1744" s="128">
        <v>754310</v>
      </c>
      <c r="K1744" s="101" t="s">
        <v>6333</v>
      </c>
      <c r="L1744" s="102">
        <v>43405</v>
      </c>
      <c r="M1744" s="102">
        <v>44926</v>
      </c>
      <c r="N1744" s="101" t="s">
        <v>6333</v>
      </c>
      <c r="O1744" s="101" t="s">
        <v>6445</v>
      </c>
    </row>
    <row r="1745" spans="1:15" s="97" customFormat="1" x14ac:dyDescent="0.25">
      <c r="A1745" s="97" t="s">
        <v>344</v>
      </c>
      <c r="B1745" s="104" t="str">
        <f t="shared" si="27"/>
        <v>P075107102378</v>
      </c>
      <c r="C1745" s="101" t="s">
        <v>7132</v>
      </c>
      <c r="D1745" s="101" t="s">
        <v>7133</v>
      </c>
      <c r="E1745" s="103">
        <v>60.11</v>
      </c>
      <c r="F1745" s="101" t="s">
        <v>2076</v>
      </c>
      <c r="G1745" s="101" t="s">
        <v>2077</v>
      </c>
      <c r="H1745" s="101" t="s">
        <v>7112</v>
      </c>
      <c r="I1745" s="101" t="s">
        <v>7113</v>
      </c>
      <c r="J1745" s="128">
        <v>754310</v>
      </c>
      <c r="K1745" s="101" t="s">
        <v>6333</v>
      </c>
      <c r="L1745" s="102">
        <v>43405</v>
      </c>
      <c r="M1745" s="102">
        <v>44926</v>
      </c>
      <c r="N1745" s="101" t="s">
        <v>6333</v>
      </c>
      <c r="O1745" s="101" t="s">
        <v>6445</v>
      </c>
    </row>
    <row r="1746" spans="1:15" s="97" customFormat="1" x14ac:dyDescent="0.25">
      <c r="A1746" s="97" t="s">
        <v>344</v>
      </c>
      <c r="B1746" s="104" t="str">
        <f t="shared" si="27"/>
        <v>P075107102401</v>
      </c>
      <c r="C1746" s="101" t="s">
        <v>7132</v>
      </c>
      <c r="D1746" s="101" t="s">
        <v>7133</v>
      </c>
      <c r="E1746" s="103">
        <v>62.97</v>
      </c>
      <c r="F1746" s="101" t="s">
        <v>2098</v>
      </c>
      <c r="G1746" s="101" t="s">
        <v>2099</v>
      </c>
      <c r="H1746" s="101" t="s">
        <v>7112</v>
      </c>
      <c r="I1746" s="101" t="s">
        <v>7113</v>
      </c>
      <c r="J1746" s="128">
        <v>754310</v>
      </c>
      <c r="K1746" s="101" t="s">
        <v>6333</v>
      </c>
      <c r="L1746" s="102">
        <v>43405</v>
      </c>
      <c r="M1746" s="102">
        <v>44926</v>
      </c>
      <c r="N1746" s="101" t="s">
        <v>6333</v>
      </c>
      <c r="O1746" s="101" t="s">
        <v>6445</v>
      </c>
    </row>
    <row r="1747" spans="1:15" s="97" customFormat="1" x14ac:dyDescent="0.25">
      <c r="A1747" s="97" t="s">
        <v>344</v>
      </c>
      <c r="B1747" s="104" t="str">
        <f t="shared" si="27"/>
        <v>P075107102864</v>
      </c>
      <c r="C1747" s="101" t="s">
        <v>7132</v>
      </c>
      <c r="D1747" s="101" t="s">
        <v>7133</v>
      </c>
      <c r="E1747" s="103">
        <v>42.01</v>
      </c>
      <c r="F1747" s="101" t="s">
        <v>2416</v>
      </c>
      <c r="G1747" s="101" t="s">
        <v>2417</v>
      </c>
      <c r="H1747" s="101" t="s">
        <v>7112</v>
      </c>
      <c r="I1747" s="101" t="s">
        <v>7113</v>
      </c>
      <c r="J1747" s="128">
        <v>754310</v>
      </c>
      <c r="K1747" s="101" t="s">
        <v>6333</v>
      </c>
      <c r="L1747" s="102">
        <v>43405</v>
      </c>
      <c r="M1747" s="102">
        <v>44926</v>
      </c>
      <c r="N1747" s="101" t="s">
        <v>6333</v>
      </c>
      <c r="O1747" s="101" t="s">
        <v>6445</v>
      </c>
    </row>
    <row r="1748" spans="1:15" s="97" customFormat="1" x14ac:dyDescent="0.25">
      <c r="A1748" s="97" t="s">
        <v>344</v>
      </c>
      <c r="B1748" s="104" t="str">
        <f t="shared" si="27"/>
        <v>P075107102944</v>
      </c>
      <c r="C1748" s="101" t="s">
        <v>7132</v>
      </c>
      <c r="D1748" s="101" t="s">
        <v>7133</v>
      </c>
      <c r="E1748" s="103">
        <v>54.67</v>
      </c>
      <c r="F1748" s="101" t="s">
        <v>2498</v>
      </c>
      <c r="G1748" s="101" t="s">
        <v>2499</v>
      </c>
      <c r="H1748" s="101" t="s">
        <v>7112</v>
      </c>
      <c r="I1748" s="101" t="s">
        <v>7113</v>
      </c>
      <c r="J1748" s="128">
        <v>754310</v>
      </c>
      <c r="K1748" s="101" t="s">
        <v>6333</v>
      </c>
      <c r="L1748" s="102">
        <v>43405</v>
      </c>
      <c r="M1748" s="102">
        <v>44926</v>
      </c>
      <c r="N1748" s="101" t="s">
        <v>6333</v>
      </c>
      <c r="O1748" s="101" t="s">
        <v>6445</v>
      </c>
    </row>
    <row r="1749" spans="1:15" s="97" customFormat="1" x14ac:dyDescent="0.25">
      <c r="A1749" s="97" t="s">
        <v>344</v>
      </c>
      <c r="B1749" s="104" t="str">
        <f t="shared" si="27"/>
        <v>P075107103000</v>
      </c>
      <c r="C1749" s="101" t="s">
        <v>7132</v>
      </c>
      <c r="D1749" s="101" t="s">
        <v>7133</v>
      </c>
      <c r="E1749" s="103">
        <v>32.53</v>
      </c>
      <c r="F1749" s="101" t="s">
        <v>2552</v>
      </c>
      <c r="G1749" s="101" t="s">
        <v>2553</v>
      </c>
      <c r="H1749" s="101" t="s">
        <v>7112</v>
      </c>
      <c r="I1749" s="101" t="s">
        <v>7113</v>
      </c>
      <c r="J1749" s="128">
        <v>754310</v>
      </c>
      <c r="K1749" s="101" t="s">
        <v>6333</v>
      </c>
      <c r="L1749" s="102">
        <v>43405</v>
      </c>
      <c r="M1749" s="102">
        <v>44926</v>
      </c>
      <c r="N1749" s="101" t="s">
        <v>6333</v>
      </c>
      <c r="O1749" s="101" t="s">
        <v>6445</v>
      </c>
    </row>
    <row r="1750" spans="1:15" s="97" customFormat="1" x14ac:dyDescent="0.25">
      <c r="A1750" s="97" t="s">
        <v>344</v>
      </c>
      <c r="B1750" s="104" t="str">
        <f t="shared" si="27"/>
        <v>P075107103931</v>
      </c>
      <c r="C1750" s="101" t="s">
        <v>7132</v>
      </c>
      <c r="D1750" s="101" t="s">
        <v>7133</v>
      </c>
      <c r="E1750" s="103">
        <v>33.36</v>
      </c>
      <c r="F1750" s="101" t="s">
        <v>3354</v>
      </c>
      <c r="G1750" s="101" t="s">
        <v>3355</v>
      </c>
      <c r="H1750" s="101" t="s">
        <v>7112</v>
      </c>
      <c r="I1750" s="101" t="s">
        <v>7113</v>
      </c>
      <c r="J1750" s="128">
        <v>754310</v>
      </c>
      <c r="K1750" s="101" t="s">
        <v>6333</v>
      </c>
      <c r="L1750" s="102">
        <v>43405</v>
      </c>
      <c r="M1750" s="102">
        <v>44926</v>
      </c>
      <c r="N1750" s="101" t="s">
        <v>6333</v>
      </c>
      <c r="O1750" s="101" t="s">
        <v>6445</v>
      </c>
    </row>
    <row r="1751" spans="1:15" s="97" customFormat="1" x14ac:dyDescent="0.25">
      <c r="A1751" s="97" t="s">
        <v>344</v>
      </c>
      <c r="B1751" s="104" t="str">
        <f t="shared" si="27"/>
        <v>P075107104215</v>
      </c>
      <c r="C1751" s="101" t="s">
        <v>7132</v>
      </c>
      <c r="D1751" s="101" t="s">
        <v>7133</v>
      </c>
      <c r="E1751" s="103">
        <v>43.2</v>
      </c>
      <c r="F1751" s="101" t="s">
        <v>3574</v>
      </c>
      <c r="G1751" s="101" t="s">
        <v>3575</v>
      </c>
      <c r="H1751" s="101" t="s">
        <v>7112</v>
      </c>
      <c r="I1751" s="101" t="s">
        <v>7113</v>
      </c>
      <c r="J1751" s="128">
        <v>754310</v>
      </c>
      <c r="K1751" s="101" t="s">
        <v>6333</v>
      </c>
      <c r="L1751" s="102">
        <v>43405</v>
      </c>
      <c r="M1751" s="102">
        <v>44926</v>
      </c>
      <c r="N1751" s="101" t="s">
        <v>6333</v>
      </c>
      <c r="O1751" s="101" t="s">
        <v>6445</v>
      </c>
    </row>
    <row r="1752" spans="1:15" s="97" customFormat="1" x14ac:dyDescent="0.25">
      <c r="A1752" s="97" t="s">
        <v>344</v>
      </c>
      <c r="B1752" s="104" t="str">
        <f t="shared" si="27"/>
        <v>P075107104397</v>
      </c>
      <c r="C1752" s="101" t="s">
        <v>7132</v>
      </c>
      <c r="D1752" s="101" t="s">
        <v>7133</v>
      </c>
      <c r="E1752" s="103">
        <v>47.35</v>
      </c>
      <c r="F1752" s="101" t="s">
        <v>7114</v>
      </c>
      <c r="G1752" s="101" t="s">
        <v>7115</v>
      </c>
      <c r="H1752" s="101" t="s">
        <v>7112</v>
      </c>
      <c r="I1752" s="101" t="s">
        <v>7113</v>
      </c>
      <c r="J1752" s="128">
        <v>754310</v>
      </c>
      <c r="K1752" s="101" t="s">
        <v>6333</v>
      </c>
      <c r="L1752" s="102">
        <v>43405</v>
      </c>
      <c r="M1752" s="102">
        <v>44926</v>
      </c>
      <c r="N1752" s="101" t="s">
        <v>6333</v>
      </c>
      <c r="O1752" s="101" t="s">
        <v>6445</v>
      </c>
    </row>
    <row r="1753" spans="1:15" s="97" customFormat="1" x14ac:dyDescent="0.25">
      <c r="A1753" s="97" t="s">
        <v>344</v>
      </c>
      <c r="B1753" s="104" t="str">
        <f t="shared" si="27"/>
        <v>P075107104433</v>
      </c>
      <c r="C1753" s="101" t="s">
        <v>7132</v>
      </c>
      <c r="D1753" s="101" t="s">
        <v>7133</v>
      </c>
      <c r="E1753" s="103">
        <v>33.17</v>
      </c>
      <c r="F1753" s="101" t="s">
        <v>3780</v>
      </c>
      <c r="G1753" s="101" t="s">
        <v>3781</v>
      </c>
      <c r="H1753" s="101" t="s">
        <v>7112</v>
      </c>
      <c r="I1753" s="101" t="s">
        <v>7113</v>
      </c>
      <c r="J1753" s="128">
        <v>754310</v>
      </c>
      <c r="K1753" s="101" t="s">
        <v>6333</v>
      </c>
      <c r="L1753" s="102">
        <v>43405</v>
      </c>
      <c r="M1753" s="102">
        <v>44926</v>
      </c>
      <c r="N1753" s="101" t="s">
        <v>6333</v>
      </c>
      <c r="O1753" s="101" t="s">
        <v>6445</v>
      </c>
    </row>
    <row r="1754" spans="1:15" s="97" customFormat="1" x14ac:dyDescent="0.25">
      <c r="A1754" s="97" t="s">
        <v>344</v>
      </c>
      <c r="B1754" s="104" t="str">
        <f t="shared" si="27"/>
        <v>P075107104452</v>
      </c>
      <c r="C1754" s="101" t="s">
        <v>7132</v>
      </c>
      <c r="D1754" s="101" t="s">
        <v>7133</v>
      </c>
      <c r="E1754" s="103">
        <v>64.58</v>
      </c>
      <c r="F1754" s="101" t="s">
        <v>3798</v>
      </c>
      <c r="G1754" s="101" t="s">
        <v>3799</v>
      </c>
      <c r="H1754" s="101" t="s">
        <v>7112</v>
      </c>
      <c r="I1754" s="101" t="s">
        <v>7113</v>
      </c>
      <c r="J1754" s="128">
        <v>754310</v>
      </c>
      <c r="K1754" s="101" t="s">
        <v>6333</v>
      </c>
      <c r="L1754" s="102">
        <v>43405</v>
      </c>
      <c r="M1754" s="102">
        <v>44926</v>
      </c>
      <c r="N1754" s="101" t="s">
        <v>6333</v>
      </c>
      <c r="O1754" s="101" t="s">
        <v>6445</v>
      </c>
    </row>
    <row r="1755" spans="1:15" s="97" customFormat="1" x14ac:dyDescent="0.25">
      <c r="A1755" s="97" t="s">
        <v>344</v>
      </c>
      <c r="B1755" s="104" t="str">
        <f t="shared" si="27"/>
        <v>P075107104524</v>
      </c>
      <c r="C1755" s="101" t="s">
        <v>7132</v>
      </c>
      <c r="D1755" s="101" t="s">
        <v>7133</v>
      </c>
      <c r="E1755" s="103">
        <v>53.65</v>
      </c>
      <c r="F1755" s="101" t="s">
        <v>3836</v>
      </c>
      <c r="G1755" s="101" t="s">
        <v>3837</v>
      </c>
      <c r="H1755" s="101" t="s">
        <v>7116</v>
      </c>
      <c r="I1755" s="101" t="s">
        <v>7117</v>
      </c>
      <c r="J1755" s="128">
        <v>754310</v>
      </c>
      <c r="K1755" s="101" t="s">
        <v>6333</v>
      </c>
      <c r="L1755" s="102">
        <v>43405</v>
      </c>
      <c r="M1755" s="102">
        <v>44926</v>
      </c>
      <c r="N1755" s="101" t="s">
        <v>6333</v>
      </c>
      <c r="O1755" s="101" t="s">
        <v>6445</v>
      </c>
    </row>
    <row r="1756" spans="1:15" s="97" customFormat="1" x14ac:dyDescent="0.25">
      <c r="A1756" s="97" t="s">
        <v>344</v>
      </c>
      <c r="B1756" s="104" t="str">
        <f t="shared" si="27"/>
        <v>P075107104604</v>
      </c>
      <c r="C1756" s="101" t="s">
        <v>7132</v>
      </c>
      <c r="D1756" s="101" t="s">
        <v>7133</v>
      </c>
      <c r="E1756" s="103">
        <v>46.28</v>
      </c>
      <c r="F1756" s="101" t="s">
        <v>3864</v>
      </c>
      <c r="G1756" s="101" t="s">
        <v>3865</v>
      </c>
      <c r="H1756" s="101" t="s">
        <v>7112</v>
      </c>
      <c r="I1756" s="101" t="s">
        <v>7113</v>
      </c>
      <c r="J1756" s="128">
        <v>754310</v>
      </c>
      <c r="K1756" s="101" t="s">
        <v>6333</v>
      </c>
      <c r="L1756" s="102">
        <v>43405</v>
      </c>
      <c r="M1756" s="102">
        <v>44926</v>
      </c>
      <c r="N1756" s="101" t="s">
        <v>6333</v>
      </c>
      <c r="O1756" s="101" t="s">
        <v>6445</v>
      </c>
    </row>
    <row r="1757" spans="1:15" s="97" customFormat="1" x14ac:dyDescent="0.25">
      <c r="A1757" s="97" t="s">
        <v>344</v>
      </c>
      <c r="B1757" s="104" t="str">
        <f t="shared" si="27"/>
        <v>P075107105205</v>
      </c>
      <c r="C1757" s="101" t="s">
        <v>7132</v>
      </c>
      <c r="D1757" s="101" t="s">
        <v>7133</v>
      </c>
      <c r="E1757" s="103">
        <v>49.36</v>
      </c>
      <c r="F1757" s="101" t="s">
        <v>7118</v>
      </c>
      <c r="G1757" s="101" t="s">
        <v>7119</v>
      </c>
      <c r="H1757" s="101" t="s">
        <v>7112</v>
      </c>
      <c r="I1757" s="101" t="s">
        <v>7113</v>
      </c>
      <c r="J1757" s="128">
        <v>754310</v>
      </c>
      <c r="K1757" s="101" t="s">
        <v>6333</v>
      </c>
      <c r="L1757" s="102">
        <v>43405</v>
      </c>
      <c r="M1757" s="102">
        <v>43513</v>
      </c>
      <c r="N1757" s="101" t="s">
        <v>6333</v>
      </c>
      <c r="O1757" s="101" t="s">
        <v>6445</v>
      </c>
    </row>
    <row r="1758" spans="1:15" s="97" customFormat="1" x14ac:dyDescent="0.25">
      <c r="A1758" s="97" t="s">
        <v>344</v>
      </c>
      <c r="B1758" s="104" t="str">
        <f t="shared" si="27"/>
        <v>P075107105298</v>
      </c>
      <c r="C1758" s="101" t="s">
        <v>7132</v>
      </c>
      <c r="D1758" s="101" t="s">
        <v>7133</v>
      </c>
      <c r="E1758" s="103">
        <v>45.95</v>
      </c>
      <c r="F1758" s="101" t="s">
        <v>7122</v>
      </c>
      <c r="G1758" s="101" t="s">
        <v>7123</v>
      </c>
      <c r="H1758" s="101" t="s">
        <v>7112</v>
      </c>
      <c r="I1758" s="101" t="s">
        <v>7113</v>
      </c>
      <c r="J1758" s="128">
        <v>754310</v>
      </c>
      <c r="K1758" s="101" t="s">
        <v>6333</v>
      </c>
      <c r="L1758" s="102">
        <v>43405</v>
      </c>
      <c r="M1758" s="102">
        <v>43677</v>
      </c>
      <c r="N1758" s="101" t="s">
        <v>6333</v>
      </c>
      <c r="O1758" s="101" t="s">
        <v>6445</v>
      </c>
    </row>
    <row r="1759" spans="1:15" s="97" customFormat="1" x14ac:dyDescent="0.25">
      <c r="A1759" s="97" t="s">
        <v>344</v>
      </c>
      <c r="B1759" s="104" t="str">
        <f t="shared" si="27"/>
        <v>P075107105606</v>
      </c>
      <c r="C1759" s="101" t="s">
        <v>7132</v>
      </c>
      <c r="D1759" s="101" t="s">
        <v>7133</v>
      </c>
      <c r="E1759" s="103">
        <v>60.48</v>
      </c>
      <c r="F1759" s="101" t="s">
        <v>4316</v>
      </c>
      <c r="G1759" s="101" t="s">
        <v>4317</v>
      </c>
      <c r="H1759" s="101" t="s">
        <v>7112</v>
      </c>
      <c r="I1759" s="101" t="s">
        <v>7113</v>
      </c>
      <c r="J1759" s="128">
        <v>754310</v>
      </c>
      <c r="K1759" s="101" t="s">
        <v>6333</v>
      </c>
      <c r="L1759" s="102">
        <v>43405</v>
      </c>
      <c r="M1759" s="102">
        <v>44926</v>
      </c>
      <c r="N1759" s="101" t="s">
        <v>6333</v>
      </c>
      <c r="O1759" s="101" t="s">
        <v>6445</v>
      </c>
    </row>
    <row r="1760" spans="1:15" s="97" customFormat="1" x14ac:dyDescent="0.25">
      <c r="A1760" s="97" t="s">
        <v>344</v>
      </c>
      <c r="B1760" s="104" t="str">
        <f t="shared" si="27"/>
        <v>P075107106559</v>
      </c>
      <c r="C1760" s="101" t="s">
        <v>7132</v>
      </c>
      <c r="D1760" s="101" t="s">
        <v>7133</v>
      </c>
      <c r="E1760" s="103">
        <v>21.37</v>
      </c>
      <c r="F1760" s="101" t="s">
        <v>4884</v>
      </c>
      <c r="G1760" s="101" t="s">
        <v>4885</v>
      </c>
      <c r="H1760" s="101" t="s">
        <v>7112</v>
      </c>
      <c r="I1760" s="101" t="s">
        <v>7113</v>
      </c>
      <c r="J1760" s="128">
        <v>754310</v>
      </c>
      <c r="K1760" s="101" t="s">
        <v>6333</v>
      </c>
      <c r="L1760" s="102">
        <v>43405</v>
      </c>
      <c r="M1760" s="102">
        <v>44926</v>
      </c>
      <c r="N1760" s="101" t="s">
        <v>6333</v>
      </c>
      <c r="O1760" s="101" t="s">
        <v>6445</v>
      </c>
    </row>
    <row r="1761" spans="1:15" s="97" customFormat="1" x14ac:dyDescent="0.25">
      <c r="A1761" s="97" t="s">
        <v>344</v>
      </c>
      <c r="B1761" s="104" t="str">
        <f t="shared" si="27"/>
        <v>P075107106779</v>
      </c>
      <c r="C1761" s="101" t="s">
        <v>7132</v>
      </c>
      <c r="D1761" s="101" t="s">
        <v>7133</v>
      </c>
      <c r="E1761" s="103">
        <v>46</v>
      </c>
      <c r="F1761" s="101" t="s">
        <v>4994</v>
      </c>
      <c r="G1761" s="101" t="s">
        <v>4995</v>
      </c>
      <c r="H1761" s="101" t="s">
        <v>7112</v>
      </c>
      <c r="I1761" s="101" t="s">
        <v>7113</v>
      </c>
      <c r="J1761" s="128">
        <v>754310</v>
      </c>
      <c r="K1761" s="101" t="s">
        <v>6333</v>
      </c>
      <c r="L1761" s="102">
        <v>43405</v>
      </c>
      <c r="M1761" s="102">
        <v>44926</v>
      </c>
      <c r="N1761" s="101" t="s">
        <v>6333</v>
      </c>
      <c r="O1761" s="101" t="s">
        <v>6445</v>
      </c>
    </row>
    <row r="1762" spans="1:15" s="97" customFormat="1" x14ac:dyDescent="0.25">
      <c r="A1762" s="97" t="s">
        <v>344</v>
      </c>
      <c r="B1762" s="104" t="str">
        <f t="shared" si="27"/>
        <v>P075107400010816</v>
      </c>
      <c r="C1762" s="101" t="s">
        <v>7132</v>
      </c>
      <c r="D1762" s="101" t="s">
        <v>7133</v>
      </c>
      <c r="E1762" s="103">
        <v>0.01</v>
      </c>
      <c r="F1762" s="101" t="s">
        <v>6113</v>
      </c>
      <c r="G1762" s="101" t="s">
        <v>6114</v>
      </c>
      <c r="H1762" s="101" t="s">
        <v>7112</v>
      </c>
      <c r="I1762" s="101" t="s">
        <v>7113</v>
      </c>
      <c r="J1762" s="128">
        <v>754310</v>
      </c>
      <c r="K1762" s="101" t="s">
        <v>6333</v>
      </c>
      <c r="L1762" s="102">
        <v>43409</v>
      </c>
      <c r="M1762" s="102">
        <v>43570</v>
      </c>
      <c r="N1762" s="101" t="s">
        <v>6333</v>
      </c>
      <c r="O1762" s="101" t="s">
        <v>6445</v>
      </c>
    </row>
    <row r="1763" spans="1:15" s="97" customFormat="1" x14ac:dyDescent="0.25">
      <c r="A1763" s="97" t="s">
        <v>344</v>
      </c>
      <c r="B1763" s="104" t="str">
        <f t="shared" si="27"/>
        <v>P075107400010862</v>
      </c>
      <c r="C1763" s="101" t="s">
        <v>7132</v>
      </c>
      <c r="D1763" s="101" t="s">
        <v>7133</v>
      </c>
      <c r="E1763" s="103">
        <v>111.2</v>
      </c>
      <c r="F1763" s="101" t="s">
        <v>6117</v>
      </c>
      <c r="G1763" s="101" t="s">
        <v>6118</v>
      </c>
      <c r="H1763" s="101" t="s">
        <v>7112</v>
      </c>
      <c r="I1763" s="101" t="s">
        <v>7113</v>
      </c>
      <c r="J1763" s="128">
        <v>754310</v>
      </c>
      <c r="K1763" s="101" t="s">
        <v>6333</v>
      </c>
      <c r="L1763" s="102">
        <v>43405</v>
      </c>
      <c r="M1763" s="102">
        <v>43555</v>
      </c>
      <c r="N1763" s="101" t="s">
        <v>6333</v>
      </c>
      <c r="O1763" s="101" t="s">
        <v>6445</v>
      </c>
    </row>
    <row r="1764" spans="1:15" s="97" customFormat="1" x14ac:dyDescent="0.25">
      <c r="A1764" s="97" t="s">
        <v>344</v>
      </c>
      <c r="B1764" s="104" t="str">
        <f t="shared" si="27"/>
        <v>P075108100730</v>
      </c>
      <c r="C1764" s="101" t="s">
        <v>7134</v>
      </c>
      <c r="D1764" s="101" t="s">
        <v>7135</v>
      </c>
      <c r="E1764" s="103">
        <v>41.79</v>
      </c>
      <c r="F1764" s="101" t="s">
        <v>846</v>
      </c>
      <c r="G1764" s="101" t="s">
        <v>847</v>
      </c>
      <c r="H1764" s="101" t="s">
        <v>7112</v>
      </c>
      <c r="I1764" s="101" t="s">
        <v>7113</v>
      </c>
      <c r="J1764" s="128">
        <v>754310</v>
      </c>
      <c r="K1764" s="101" t="s">
        <v>6333</v>
      </c>
      <c r="L1764" s="102">
        <v>43435</v>
      </c>
      <c r="M1764" s="102">
        <v>44926</v>
      </c>
      <c r="N1764" s="101" t="s">
        <v>6333</v>
      </c>
      <c r="O1764" s="101" t="s">
        <v>6445</v>
      </c>
    </row>
    <row r="1765" spans="1:15" s="97" customFormat="1" x14ac:dyDescent="0.25">
      <c r="A1765" s="97" t="s">
        <v>344</v>
      </c>
      <c r="B1765" s="104" t="str">
        <f t="shared" si="27"/>
        <v>P075108100939</v>
      </c>
      <c r="C1765" s="101" t="s">
        <v>7134</v>
      </c>
      <c r="D1765" s="101" t="s">
        <v>7135</v>
      </c>
      <c r="E1765" s="103">
        <v>63.61</v>
      </c>
      <c r="F1765" s="101" t="s">
        <v>1000</v>
      </c>
      <c r="G1765" s="101" t="s">
        <v>1001</v>
      </c>
      <c r="H1765" s="101" t="s">
        <v>6417</v>
      </c>
      <c r="I1765" s="101" t="s">
        <v>6418</v>
      </c>
      <c r="J1765" s="128">
        <v>754310</v>
      </c>
      <c r="K1765" s="101" t="s">
        <v>6333</v>
      </c>
      <c r="L1765" s="102">
        <v>43435</v>
      </c>
      <c r="M1765" s="102">
        <v>44926</v>
      </c>
      <c r="N1765" s="101" t="s">
        <v>6332</v>
      </c>
      <c r="O1765" s="101" t="s">
        <v>6445</v>
      </c>
    </row>
    <row r="1766" spans="1:15" s="97" customFormat="1" x14ac:dyDescent="0.25">
      <c r="A1766" s="97" t="s">
        <v>344</v>
      </c>
      <c r="B1766" s="104" t="str">
        <f t="shared" si="27"/>
        <v>P075108101429</v>
      </c>
      <c r="C1766" s="101" t="s">
        <v>7134</v>
      </c>
      <c r="D1766" s="101" t="s">
        <v>7135</v>
      </c>
      <c r="E1766" s="103">
        <v>33.270000000000003</v>
      </c>
      <c r="F1766" s="101" t="s">
        <v>1334</v>
      </c>
      <c r="G1766" s="101" t="s">
        <v>1335</v>
      </c>
      <c r="H1766" s="101" t="s">
        <v>7112</v>
      </c>
      <c r="I1766" s="101" t="s">
        <v>7113</v>
      </c>
      <c r="J1766" s="128">
        <v>754310</v>
      </c>
      <c r="K1766" s="101" t="s">
        <v>6333</v>
      </c>
      <c r="L1766" s="102">
        <v>43435</v>
      </c>
      <c r="M1766" s="102">
        <v>44926</v>
      </c>
      <c r="N1766" s="101" t="s">
        <v>6333</v>
      </c>
      <c r="O1766" s="101" t="s">
        <v>6445</v>
      </c>
    </row>
    <row r="1767" spans="1:15" s="97" customFormat="1" x14ac:dyDescent="0.25">
      <c r="A1767" s="97" t="s">
        <v>344</v>
      </c>
      <c r="B1767" s="104" t="str">
        <f t="shared" si="27"/>
        <v>P075108101695</v>
      </c>
      <c r="C1767" s="101" t="s">
        <v>7134</v>
      </c>
      <c r="D1767" s="101" t="s">
        <v>7135</v>
      </c>
      <c r="E1767" s="103">
        <v>50.09</v>
      </c>
      <c r="F1767" s="101" t="s">
        <v>1570</v>
      </c>
      <c r="G1767" s="101" t="s">
        <v>1571</v>
      </c>
      <c r="H1767" s="101" t="s">
        <v>7112</v>
      </c>
      <c r="I1767" s="101" t="s">
        <v>7113</v>
      </c>
      <c r="J1767" s="128">
        <v>754310</v>
      </c>
      <c r="K1767" s="101" t="s">
        <v>6333</v>
      </c>
      <c r="L1767" s="102">
        <v>43435</v>
      </c>
      <c r="M1767" s="102">
        <v>44926</v>
      </c>
      <c r="N1767" s="101" t="s">
        <v>6333</v>
      </c>
      <c r="O1767" s="101" t="s">
        <v>6445</v>
      </c>
    </row>
    <row r="1768" spans="1:15" s="97" customFormat="1" x14ac:dyDescent="0.25">
      <c r="A1768" s="97" t="s">
        <v>344</v>
      </c>
      <c r="B1768" s="104" t="str">
        <f t="shared" si="27"/>
        <v>P075108102378</v>
      </c>
      <c r="C1768" s="101" t="s">
        <v>7134</v>
      </c>
      <c r="D1768" s="101" t="s">
        <v>7135</v>
      </c>
      <c r="E1768" s="103">
        <v>60.11</v>
      </c>
      <c r="F1768" s="101" t="s">
        <v>2076</v>
      </c>
      <c r="G1768" s="101" t="s">
        <v>2077</v>
      </c>
      <c r="H1768" s="101" t="s">
        <v>7112</v>
      </c>
      <c r="I1768" s="101" t="s">
        <v>7113</v>
      </c>
      <c r="J1768" s="128">
        <v>754310</v>
      </c>
      <c r="K1768" s="101" t="s">
        <v>6333</v>
      </c>
      <c r="L1768" s="102">
        <v>43435</v>
      </c>
      <c r="M1768" s="102">
        <v>44926</v>
      </c>
      <c r="N1768" s="101" t="s">
        <v>6333</v>
      </c>
      <c r="O1768" s="101" t="s">
        <v>6445</v>
      </c>
    </row>
    <row r="1769" spans="1:15" s="97" customFormat="1" x14ac:dyDescent="0.25">
      <c r="A1769" s="97" t="s">
        <v>344</v>
      </c>
      <c r="B1769" s="104" t="str">
        <f t="shared" si="27"/>
        <v>P075108102401</v>
      </c>
      <c r="C1769" s="101" t="s">
        <v>7134</v>
      </c>
      <c r="D1769" s="101" t="s">
        <v>7135</v>
      </c>
      <c r="E1769" s="103">
        <v>62.97</v>
      </c>
      <c r="F1769" s="101" t="s">
        <v>2098</v>
      </c>
      <c r="G1769" s="101" t="s">
        <v>2099</v>
      </c>
      <c r="H1769" s="101" t="s">
        <v>7112</v>
      </c>
      <c r="I1769" s="101" t="s">
        <v>7113</v>
      </c>
      <c r="J1769" s="128">
        <v>754310</v>
      </c>
      <c r="K1769" s="101" t="s">
        <v>6333</v>
      </c>
      <c r="L1769" s="102">
        <v>43435</v>
      </c>
      <c r="M1769" s="102">
        <v>44926</v>
      </c>
      <c r="N1769" s="101" t="s">
        <v>6333</v>
      </c>
      <c r="O1769" s="101" t="s">
        <v>6445</v>
      </c>
    </row>
    <row r="1770" spans="1:15" s="97" customFormat="1" x14ac:dyDescent="0.25">
      <c r="A1770" s="97" t="s">
        <v>344</v>
      </c>
      <c r="B1770" s="104" t="str">
        <f t="shared" si="27"/>
        <v>P075108102864</v>
      </c>
      <c r="C1770" s="101" t="s">
        <v>7134</v>
      </c>
      <c r="D1770" s="101" t="s">
        <v>7135</v>
      </c>
      <c r="E1770" s="103">
        <v>42.01</v>
      </c>
      <c r="F1770" s="101" t="s">
        <v>2416</v>
      </c>
      <c r="G1770" s="101" t="s">
        <v>2417</v>
      </c>
      <c r="H1770" s="101" t="s">
        <v>7112</v>
      </c>
      <c r="I1770" s="101" t="s">
        <v>7113</v>
      </c>
      <c r="J1770" s="128">
        <v>754310</v>
      </c>
      <c r="K1770" s="101" t="s">
        <v>6333</v>
      </c>
      <c r="L1770" s="102">
        <v>43435</v>
      </c>
      <c r="M1770" s="102">
        <v>44926</v>
      </c>
      <c r="N1770" s="101" t="s">
        <v>6333</v>
      </c>
      <c r="O1770" s="101" t="s">
        <v>6445</v>
      </c>
    </row>
    <row r="1771" spans="1:15" s="97" customFormat="1" x14ac:dyDescent="0.25">
      <c r="A1771" s="97" t="s">
        <v>344</v>
      </c>
      <c r="B1771" s="104" t="str">
        <f t="shared" si="27"/>
        <v>P075108102944</v>
      </c>
      <c r="C1771" s="101" t="s">
        <v>7134</v>
      </c>
      <c r="D1771" s="101" t="s">
        <v>7135</v>
      </c>
      <c r="E1771" s="103">
        <v>54.67</v>
      </c>
      <c r="F1771" s="101" t="s">
        <v>2498</v>
      </c>
      <c r="G1771" s="101" t="s">
        <v>2499</v>
      </c>
      <c r="H1771" s="101" t="s">
        <v>7112</v>
      </c>
      <c r="I1771" s="101" t="s">
        <v>7113</v>
      </c>
      <c r="J1771" s="128">
        <v>754310</v>
      </c>
      <c r="K1771" s="101" t="s">
        <v>6333</v>
      </c>
      <c r="L1771" s="102">
        <v>43435</v>
      </c>
      <c r="M1771" s="102">
        <v>44926</v>
      </c>
      <c r="N1771" s="101" t="s">
        <v>6333</v>
      </c>
      <c r="O1771" s="101" t="s">
        <v>6445</v>
      </c>
    </row>
    <row r="1772" spans="1:15" s="97" customFormat="1" x14ac:dyDescent="0.25">
      <c r="A1772" s="97" t="s">
        <v>344</v>
      </c>
      <c r="B1772" s="104" t="str">
        <f t="shared" si="27"/>
        <v>P075108103000</v>
      </c>
      <c r="C1772" s="101" t="s">
        <v>7134</v>
      </c>
      <c r="D1772" s="101" t="s">
        <v>7135</v>
      </c>
      <c r="E1772" s="103">
        <v>32.53</v>
      </c>
      <c r="F1772" s="101" t="s">
        <v>2552</v>
      </c>
      <c r="G1772" s="101" t="s">
        <v>2553</v>
      </c>
      <c r="H1772" s="101" t="s">
        <v>7112</v>
      </c>
      <c r="I1772" s="101" t="s">
        <v>7113</v>
      </c>
      <c r="J1772" s="128">
        <v>754310</v>
      </c>
      <c r="K1772" s="101" t="s">
        <v>6333</v>
      </c>
      <c r="L1772" s="102">
        <v>43435</v>
      </c>
      <c r="M1772" s="102">
        <v>44926</v>
      </c>
      <c r="N1772" s="101" t="s">
        <v>6333</v>
      </c>
      <c r="O1772" s="101" t="s">
        <v>6445</v>
      </c>
    </row>
    <row r="1773" spans="1:15" s="97" customFormat="1" x14ac:dyDescent="0.25">
      <c r="A1773" s="97" t="s">
        <v>344</v>
      </c>
      <c r="B1773" s="104" t="str">
        <f t="shared" si="27"/>
        <v>P075108103931</v>
      </c>
      <c r="C1773" s="101" t="s">
        <v>7134</v>
      </c>
      <c r="D1773" s="101" t="s">
        <v>7135</v>
      </c>
      <c r="E1773" s="103">
        <v>33.36</v>
      </c>
      <c r="F1773" s="101" t="s">
        <v>3354</v>
      </c>
      <c r="G1773" s="101" t="s">
        <v>3355</v>
      </c>
      <c r="H1773" s="101" t="s">
        <v>7112</v>
      </c>
      <c r="I1773" s="101" t="s">
        <v>7113</v>
      </c>
      <c r="J1773" s="128">
        <v>754310</v>
      </c>
      <c r="K1773" s="101" t="s">
        <v>6333</v>
      </c>
      <c r="L1773" s="102">
        <v>43435</v>
      </c>
      <c r="M1773" s="102">
        <v>44926</v>
      </c>
      <c r="N1773" s="101" t="s">
        <v>6333</v>
      </c>
      <c r="O1773" s="101" t="s">
        <v>6445</v>
      </c>
    </row>
    <row r="1774" spans="1:15" s="97" customFormat="1" x14ac:dyDescent="0.25">
      <c r="A1774" s="97" t="s">
        <v>344</v>
      </c>
      <c r="B1774" s="104" t="str">
        <f t="shared" si="27"/>
        <v>P075108104215</v>
      </c>
      <c r="C1774" s="101" t="s">
        <v>7134</v>
      </c>
      <c r="D1774" s="101" t="s">
        <v>7135</v>
      </c>
      <c r="E1774" s="103">
        <v>43.2</v>
      </c>
      <c r="F1774" s="101" t="s">
        <v>3574</v>
      </c>
      <c r="G1774" s="101" t="s">
        <v>3575</v>
      </c>
      <c r="H1774" s="101" t="s">
        <v>7112</v>
      </c>
      <c r="I1774" s="101" t="s">
        <v>7113</v>
      </c>
      <c r="J1774" s="128">
        <v>754310</v>
      </c>
      <c r="K1774" s="101" t="s">
        <v>6333</v>
      </c>
      <c r="L1774" s="102">
        <v>43435</v>
      </c>
      <c r="M1774" s="102">
        <v>44926</v>
      </c>
      <c r="N1774" s="101" t="s">
        <v>6333</v>
      </c>
      <c r="O1774" s="101" t="s">
        <v>6445</v>
      </c>
    </row>
    <row r="1775" spans="1:15" s="97" customFormat="1" x14ac:dyDescent="0.25">
      <c r="A1775" s="97" t="s">
        <v>344</v>
      </c>
      <c r="B1775" s="104" t="str">
        <f t="shared" si="27"/>
        <v>P075108104397</v>
      </c>
      <c r="C1775" s="101" t="s">
        <v>7134</v>
      </c>
      <c r="D1775" s="101" t="s">
        <v>7135</v>
      </c>
      <c r="E1775" s="103">
        <v>47.35</v>
      </c>
      <c r="F1775" s="101" t="s">
        <v>7114</v>
      </c>
      <c r="G1775" s="101" t="s">
        <v>7115</v>
      </c>
      <c r="H1775" s="101" t="s">
        <v>7112</v>
      </c>
      <c r="I1775" s="101" t="s">
        <v>7113</v>
      </c>
      <c r="J1775" s="128">
        <v>754310</v>
      </c>
      <c r="K1775" s="101" t="s">
        <v>6333</v>
      </c>
      <c r="L1775" s="102">
        <v>43435</v>
      </c>
      <c r="M1775" s="102">
        <v>44926</v>
      </c>
      <c r="N1775" s="101" t="s">
        <v>6333</v>
      </c>
      <c r="O1775" s="101" t="s">
        <v>6445</v>
      </c>
    </row>
    <row r="1776" spans="1:15" s="97" customFormat="1" x14ac:dyDescent="0.25">
      <c r="A1776" s="97" t="s">
        <v>344</v>
      </c>
      <c r="B1776" s="104" t="str">
        <f t="shared" si="27"/>
        <v>P075108104433</v>
      </c>
      <c r="C1776" s="101" t="s">
        <v>7134</v>
      </c>
      <c r="D1776" s="101" t="s">
        <v>7135</v>
      </c>
      <c r="E1776" s="103">
        <v>33.17</v>
      </c>
      <c r="F1776" s="101" t="s">
        <v>3780</v>
      </c>
      <c r="G1776" s="101" t="s">
        <v>3781</v>
      </c>
      <c r="H1776" s="101" t="s">
        <v>7112</v>
      </c>
      <c r="I1776" s="101" t="s">
        <v>7113</v>
      </c>
      <c r="J1776" s="128">
        <v>754310</v>
      </c>
      <c r="K1776" s="101" t="s">
        <v>6333</v>
      </c>
      <c r="L1776" s="102">
        <v>43435</v>
      </c>
      <c r="M1776" s="102">
        <v>44926</v>
      </c>
      <c r="N1776" s="101" t="s">
        <v>6333</v>
      </c>
      <c r="O1776" s="101" t="s">
        <v>6445</v>
      </c>
    </row>
    <row r="1777" spans="1:15" s="97" customFormat="1" x14ac:dyDescent="0.25">
      <c r="A1777" s="97" t="s">
        <v>344</v>
      </c>
      <c r="B1777" s="104" t="str">
        <f t="shared" si="27"/>
        <v>P075108104452</v>
      </c>
      <c r="C1777" s="101" t="s">
        <v>7134</v>
      </c>
      <c r="D1777" s="101" t="s">
        <v>7135</v>
      </c>
      <c r="E1777" s="103">
        <v>64.58</v>
      </c>
      <c r="F1777" s="101" t="s">
        <v>3798</v>
      </c>
      <c r="G1777" s="101" t="s">
        <v>3799</v>
      </c>
      <c r="H1777" s="101" t="s">
        <v>7112</v>
      </c>
      <c r="I1777" s="101" t="s">
        <v>7113</v>
      </c>
      <c r="J1777" s="128">
        <v>754310</v>
      </c>
      <c r="K1777" s="101" t="s">
        <v>6333</v>
      </c>
      <c r="L1777" s="102">
        <v>43435</v>
      </c>
      <c r="M1777" s="102">
        <v>44926</v>
      </c>
      <c r="N1777" s="101" t="s">
        <v>6333</v>
      </c>
      <c r="O1777" s="101" t="s">
        <v>6445</v>
      </c>
    </row>
    <row r="1778" spans="1:15" s="97" customFormat="1" x14ac:dyDescent="0.25">
      <c r="A1778" s="97" t="s">
        <v>344</v>
      </c>
      <c r="B1778" s="104" t="str">
        <f t="shared" si="27"/>
        <v>P075108104524</v>
      </c>
      <c r="C1778" s="101" t="s">
        <v>7134</v>
      </c>
      <c r="D1778" s="101" t="s">
        <v>7135</v>
      </c>
      <c r="E1778" s="103">
        <v>53.65</v>
      </c>
      <c r="F1778" s="101" t="s">
        <v>3836</v>
      </c>
      <c r="G1778" s="101" t="s">
        <v>3837</v>
      </c>
      <c r="H1778" s="101" t="s">
        <v>7116</v>
      </c>
      <c r="I1778" s="101" t="s">
        <v>7117</v>
      </c>
      <c r="J1778" s="128">
        <v>754310</v>
      </c>
      <c r="K1778" s="101" t="s">
        <v>6333</v>
      </c>
      <c r="L1778" s="102">
        <v>43435</v>
      </c>
      <c r="M1778" s="102">
        <v>44926</v>
      </c>
      <c r="N1778" s="101" t="s">
        <v>6333</v>
      </c>
      <c r="O1778" s="101" t="s">
        <v>6445</v>
      </c>
    </row>
    <row r="1779" spans="1:15" s="97" customFormat="1" x14ac:dyDescent="0.25">
      <c r="A1779" s="97" t="s">
        <v>344</v>
      </c>
      <c r="B1779" s="104" t="str">
        <f t="shared" si="27"/>
        <v>P075108104604</v>
      </c>
      <c r="C1779" s="101" t="s">
        <v>7134</v>
      </c>
      <c r="D1779" s="101" t="s">
        <v>7135</v>
      </c>
      <c r="E1779" s="103">
        <v>46.28</v>
      </c>
      <c r="F1779" s="101" t="s">
        <v>3864</v>
      </c>
      <c r="G1779" s="101" t="s">
        <v>3865</v>
      </c>
      <c r="H1779" s="101" t="s">
        <v>7112</v>
      </c>
      <c r="I1779" s="101" t="s">
        <v>7113</v>
      </c>
      <c r="J1779" s="128">
        <v>754310</v>
      </c>
      <c r="K1779" s="101" t="s">
        <v>6333</v>
      </c>
      <c r="L1779" s="102">
        <v>43435</v>
      </c>
      <c r="M1779" s="102">
        <v>44926</v>
      </c>
      <c r="N1779" s="101" t="s">
        <v>6333</v>
      </c>
      <c r="O1779" s="101" t="s">
        <v>6445</v>
      </c>
    </row>
    <row r="1780" spans="1:15" s="97" customFormat="1" x14ac:dyDescent="0.25">
      <c r="A1780" s="97" t="s">
        <v>344</v>
      </c>
      <c r="B1780" s="104" t="str">
        <f t="shared" si="27"/>
        <v>P075108105205</v>
      </c>
      <c r="C1780" s="101" t="s">
        <v>7134</v>
      </c>
      <c r="D1780" s="101" t="s">
        <v>7135</v>
      </c>
      <c r="E1780" s="103">
        <v>49.36</v>
      </c>
      <c r="F1780" s="101" t="s">
        <v>7118</v>
      </c>
      <c r="G1780" s="101" t="s">
        <v>7119</v>
      </c>
      <c r="H1780" s="101" t="s">
        <v>7112</v>
      </c>
      <c r="I1780" s="101" t="s">
        <v>7113</v>
      </c>
      <c r="J1780" s="128">
        <v>754310</v>
      </c>
      <c r="K1780" s="101" t="s">
        <v>6333</v>
      </c>
      <c r="L1780" s="102">
        <v>43435</v>
      </c>
      <c r="M1780" s="102">
        <v>43513</v>
      </c>
      <c r="N1780" s="101" t="s">
        <v>6333</v>
      </c>
      <c r="O1780" s="101" t="s">
        <v>6445</v>
      </c>
    </row>
    <row r="1781" spans="1:15" s="97" customFormat="1" x14ac:dyDescent="0.25">
      <c r="A1781" s="97" t="s">
        <v>344</v>
      </c>
      <c r="B1781" s="104" t="str">
        <f t="shared" si="27"/>
        <v>P075108105298</v>
      </c>
      <c r="C1781" s="101" t="s">
        <v>7134</v>
      </c>
      <c r="D1781" s="101" t="s">
        <v>7135</v>
      </c>
      <c r="E1781" s="103">
        <v>45.95</v>
      </c>
      <c r="F1781" s="101" t="s">
        <v>7122</v>
      </c>
      <c r="G1781" s="101" t="s">
        <v>7123</v>
      </c>
      <c r="H1781" s="101" t="s">
        <v>7112</v>
      </c>
      <c r="I1781" s="101" t="s">
        <v>7113</v>
      </c>
      <c r="J1781" s="128">
        <v>754310</v>
      </c>
      <c r="K1781" s="101" t="s">
        <v>6333</v>
      </c>
      <c r="L1781" s="102">
        <v>43435</v>
      </c>
      <c r="M1781" s="102">
        <v>43677</v>
      </c>
      <c r="N1781" s="101" t="s">
        <v>6333</v>
      </c>
      <c r="O1781" s="101" t="s">
        <v>6445</v>
      </c>
    </row>
    <row r="1782" spans="1:15" s="97" customFormat="1" x14ac:dyDescent="0.25">
      <c r="A1782" s="97" t="s">
        <v>344</v>
      </c>
      <c r="B1782" s="104" t="str">
        <f t="shared" si="27"/>
        <v>P075108105606</v>
      </c>
      <c r="C1782" s="101" t="s">
        <v>7134</v>
      </c>
      <c r="D1782" s="101" t="s">
        <v>7135</v>
      </c>
      <c r="E1782" s="103">
        <v>60.48</v>
      </c>
      <c r="F1782" s="101" t="s">
        <v>4316</v>
      </c>
      <c r="G1782" s="101" t="s">
        <v>4317</v>
      </c>
      <c r="H1782" s="101" t="s">
        <v>7112</v>
      </c>
      <c r="I1782" s="101" t="s">
        <v>7113</v>
      </c>
      <c r="J1782" s="128">
        <v>754310</v>
      </c>
      <c r="K1782" s="101" t="s">
        <v>6333</v>
      </c>
      <c r="L1782" s="102">
        <v>43435</v>
      </c>
      <c r="M1782" s="102">
        <v>44926</v>
      </c>
      <c r="N1782" s="101" t="s">
        <v>6333</v>
      </c>
      <c r="O1782" s="101" t="s">
        <v>6445</v>
      </c>
    </row>
    <row r="1783" spans="1:15" s="97" customFormat="1" x14ac:dyDescent="0.25">
      <c r="A1783" s="97" t="s">
        <v>344</v>
      </c>
      <c r="B1783" s="104" t="str">
        <f t="shared" si="27"/>
        <v>P075108106559</v>
      </c>
      <c r="C1783" s="101" t="s">
        <v>7134</v>
      </c>
      <c r="D1783" s="101" t="s">
        <v>7135</v>
      </c>
      <c r="E1783" s="103">
        <v>21.37</v>
      </c>
      <c r="F1783" s="101" t="s">
        <v>4884</v>
      </c>
      <c r="G1783" s="101" t="s">
        <v>4885</v>
      </c>
      <c r="H1783" s="101" t="s">
        <v>7112</v>
      </c>
      <c r="I1783" s="101" t="s">
        <v>7113</v>
      </c>
      <c r="J1783" s="128">
        <v>754310</v>
      </c>
      <c r="K1783" s="101" t="s">
        <v>6333</v>
      </c>
      <c r="L1783" s="102">
        <v>43435</v>
      </c>
      <c r="M1783" s="102">
        <v>44926</v>
      </c>
      <c r="N1783" s="101" t="s">
        <v>6333</v>
      </c>
      <c r="O1783" s="101" t="s">
        <v>6445</v>
      </c>
    </row>
    <row r="1784" spans="1:15" s="97" customFormat="1" x14ac:dyDescent="0.25">
      <c r="A1784" s="97" t="s">
        <v>344</v>
      </c>
      <c r="B1784" s="104" t="str">
        <f t="shared" si="27"/>
        <v>P075108106779</v>
      </c>
      <c r="C1784" s="101" t="s">
        <v>7134</v>
      </c>
      <c r="D1784" s="101" t="s">
        <v>7135</v>
      </c>
      <c r="E1784" s="103">
        <v>46</v>
      </c>
      <c r="F1784" s="101" t="s">
        <v>4994</v>
      </c>
      <c r="G1784" s="101" t="s">
        <v>4995</v>
      </c>
      <c r="H1784" s="101" t="s">
        <v>7112</v>
      </c>
      <c r="I1784" s="101" t="s">
        <v>7113</v>
      </c>
      <c r="J1784" s="128">
        <v>754310</v>
      </c>
      <c r="K1784" s="101" t="s">
        <v>6333</v>
      </c>
      <c r="L1784" s="102">
        <v>43435</v>
      </c>
      <c r="M1784" s="102">
        <v>44926</v>
      </c>
      <c r="N1784" s="101" t="s">
        <v>6333</v>
      </c>
      <c r="O1784" s="101" t="s">
        <v>6445</v>
      </c>
    </row>
    <row r="1785" spans="1:15" s="97" customFormat="1" x14ac:dyDescent="0.25">
      <c r="A1785" s="97" t="s">
        <v>344</v>
      </c>
      <c r="B1785" s="104" t="str">
        <f t="shared" si="27"/>
        <v>P075108400010816</v>
      </c>
      <c r="C1785" s="101" t="s">
        <v>7134</v>
      </c>
      <c r="D1785" s="101" t="s">
        <v>7135</v>
      </c>
      <c r="E1785" s="103">
        <v>0.01</v>
      </c>
      <c r="F1785" s="101" t="s">
        <v>6113</v>
      </c>
      <c r="G1785" s="101" t="s">
        <v>6114</v>
      </c>
      <c r="H1785" s="101" t="s">
        <v>7112</v>
      </c>
      <c r="I1785" s="101" t="s">
        <v>7113</v>
      </c>
      <c r="J1785" s="128">
        <v>754310</v>
      </c>
      <c r="K1785" s="101" t="s">
        <v>6333</v>
      </c>
      <c r="L1785" s="102">
        <v>43435</v>
      </c>
      <c r="M1785" s="102">
        <v>43570</v>
      </c>
      <c r="N1785" s="101" t="s">
        <v>6333</v>
      </c>
      <c r="O1785" s="101" t="s">
        <v>6445</v>
      </c>
    </row>
    <row r="1786" spans="1:15" s="97" customFormat="1" x14ac:dyDescent="0.25">
      <c r="A1786" s="97" t="s">
        <v>344</v>
      </c>
      <c r="B1786" s="104" t="str">
        <f t="shared" si="27"/>
        <v>P075108400010862</v>
      </c>
      <c r="C1786" s="101" t="s">
        <v>7134</v>
      </c>
      <c r="D1786" s="101" t="s">
        <v>7135</v>
      </c>
      <c r="E1786" s="103">
        <v>111.2</v>
      </c>
      <c r="F1786" s="101" t="s">
        <v>6117</v>
      </c>
      <c r="G1786" s="101" t="s">
        <v>6118</v>
      </c>
      <c r="H1786" s="101" t="s">
        <v>7112</v>
      </c>
      <c r="I1786" s="101" t="s">
        <v>7113</v>
      </c>
      <c r="J1786" s="128">
        <v>754310</v>
      </c>
      <c r="K1786" s="101" t="s">
        <v>6333</v>
      </c>
      <c r="L1786" s="102">
        <v>43435</v>
      </c>
      <c r="M1786" s="102">
        <v>43555</v>
      </c>
      <c r="N1786" s="101" t="s">
        <v>6333</v>
      </c>
      <c r="O1786" s="101" t="s">
        <v>6445</v>
      </c>
    </row>
    <row r="1787" spans="1:15" s="97" customFormat="1" x14ac:dyDescent="0.25">
      <c r="A1787" s="97" t="s">
        <v>344</v>
      </c>
      <c r="B1787" s="104" t="str">
        <f t="shared" si="27"/>
        <v>P075109100730</v>
      </c>
      <c r="C1787" s="101" t="s">
        <v>7136</v>
      </c>
      <c r="D1787" s="101" t="s">
        <v>7137</v>
      </c>
      <c r="E1787" s="103">
        <v>41.79</v>
      </c>
      <c r="F1787" s="101" t="s">
        <v>846</v>
      </c>
      <c r="G1787" s="101" t="s">
        <v>847</v>
      </c>
      <c r="H1787" s="101" t="s">
        <v>7112</v>
      </c>
      <c r="I1787" s="101" t="s">
        <v>7113</v>
      </c>
      <c r="J1787" s="128">
        <v>754310</v>
      </c>
      <c r="K1787" s="101" t="s">
        <v>6333</v>
      </c>
      <c r="L1787" s="102">
        <v>43435</v>
      </c>
      <c r="M1787" s="102">
        <v>44926</v>
      </c>
      <c r="N1787" s="101" t="s">
        <v>6333</v>
      </c>
      <c r="O1787" s="101" t="s">
        <v>6445</v>
      </c>
    </row>
    <row r="1788" spans="1:15" s="97" customFormat="1" x14ac:dyDescent="0.25">
      <c r="A1788" s="97" t="s">
        <v>344</v>
      </c>
      <c r="B1788" s="104" t="str">
        <f t="shared" si="27"/>
        <v>P075109100939</v>
      </c>
      <c r="C1788" s="101" t="s">
        <v>7136</v>
      </c>
      <c r="D1788" s="101" t="s">
        <v>7137</v>
      </c>
      <c r="E1788" s="103">
        <v>63.61</v>
      </c>
      <c r="F1788" s="101" t="s">
        <v>1000</v>
      </c>
      <c r="G1788" s="101" t="s">
        <v>1001</v>
      </c>
      <c r="H1788" s="101" t="s">
        <v>6417</v>
      </c>
      <c r="I1788" s="101" t="s">
        <v>6418</v>
      </c>
      <c r="J1788" s="128">
        <v>754310</v>
      </c>
      <c r="K1788" s="101" t="s">
        <v>6333</v>
      </c>
      <c r="L1788" s="102">
        <v>43435</v>
      </c>
      <c r="M1788" s="102">
        <v>44926</v>
      </c>
      <c r="N1788" s="101" t="s">
        <v>6332</v>
      </c>
      <c r="O1788" s="101" t="s">
        <v>6445</v>
      </c>
    </row>
    <row r="1789" spans="1:15" s="97" customFormat="1" x14ac:dyDescent="0.25">
      <c r="A1789" s="97" t="s">
        <v>344</v>
      </c>
      <c r="B1789" s="104" t="str">
        <f t="shared" si="27"/>
        <v>P075109101429</v>
      </c>
      <c r="C1789" s="101" t="s">
        <v>7136</v>
      </c>
      <c r="D1789" s="101" t="s">
        <v>7137</v>
      </c>
      <c r="E1789" s="103">
        <v>33.270000000000003</v>
      </c>
      <c r="F1789" s="101" t="s">
        <v>1334</v>
      </c>
      <c r="G1789" s="101" t="s">
        <v>1335</v>
      </c>
      <c r="H1789" s="101" t="s">
        <v>7112</v>
      </c>
      <c r="I1789" s="101" t="s">
        <v>7113</v>
      </c>
      <c r="J1789" s="128">
        <v>754310</v>
      </c>
      <c r="K1789" s="101" t="s">
        <v>6333</v>
      </c>
      <c r="L1789" s="102">
        <v>43435</v>
      </c>
      <c r="M1789" s="102">
        <v>44926</v>
      </c>
      <c r="N1789" s="101" t="s">
        <v>6333</v>
      </c>
      <c r="O1789" s="101" t="s">
        <v>6445</v>
      </c>
    </row>
    <row r="1790" spans="1:15" s="97" customFormat="1" x14ac:dyDescent="0.25">
      <c r="A1790" s="97" t="s">
        <v>344</v>
      </c>
      <c r="B1790" s="104" t="str">
        <f t="shared" si="27"/>
        <v>P075109101695</v>
      </c>
      <c r="C1790" s="101" t="s">
        <v>7136</v>
      </c>
      <c r="D1790" s="101" t="s">
        <v>7137</v>
      </c>
      <c r="E1790" s="103">
        <v>50.09</v>
      </c>
      <c r="F1790" s="101" t="s">
        <v>1570</v>
      </c>
      <c r="G1790" s="101" t="s">
        <v>1571</v>
      </c>
      <c r="H1790" s="101" t="s">
        <v>7112</v>
      </c>
      <c r="I1790" s="101" t="s">
        <v>7113</v>
      </c>
      <c r="J1790" s="128">
        <v>754310</v>
      </c>
      <c r="K1790" s="101" t="s">
        <v>6333</v>
      </c>
      <c r="L1790" s="102">
        <v>43435</v>
      </c>
      <c r="M1790" s="102">
        <v>44926</v>
      </c>
      <c r="N1790" s="101" t="s">
        <v>6333</v>
      </c>
      <c r="O1790" s="101" t="s">
        <v>6445</v>
      </c>
    </row>
    <row r="1791" spans="1:15" s="97" customFormat="1" x14ac:dyDescent="0.25">
      <c r="A1791" s="97" t="s">
        <v>344</v>
      </c>
      <c r="B1791" s="104" t="str">
        <f t="shared" si="27"/>
        <v>P075109102378</v>
      </c>
      <c r="C1791" s="101" t="s">
        <v>7136</v>
      </c>
      <c r="D1791" s="101" t="s">
        <v>7137</v>
      </c>
      <c r="E1791" s="103">
        <v>60.11</v>
      </c>
      <c r="F1791" s="101" t="s">
        <v>2076</v>
      </c>
      <c r="G1791" s="101" t="s">
        <v>2077</v>
      </c>
      <c r="H1791" s="101" t="s">
        <v>7112</v>
      </c>
      <c r="I1791" s="101" t="s">
        <v>7113</v>
      </c>
      <c r="J1791" s="128">
        <v>754310</v>
      </c>
      <c r="K1791" s="101" t="s">
        <v>6333</v>
      </c>
      <c r="L1791" s="102">
        <v>43435</v>
      </c>
      <c r="M1791" s="102">
        <v>44926</v>
      </c>
      <c r="N1791" s="101" t="s">
        <v>6333</v>
      </c>
      <c r="O1791" s="101" t="s">
        <v>6445</v>
      </c>
    </row>
    <row r="1792" spans="1:15" s="97" customFormat="1" x14ac:dyDescent="0.25">
      <c r="A1792" s="97" t="s">
        <v>344</v>
      </c>
      <c r="B1792" s="104" t="str">
        <f t="shared" si="27"/>
        <v>P075109102401</v>
      </c>
      <c r="C1792" s="101" t="s">
        <v>7136</v>
      </c>
      <c r="D1792" s="101" t="s">
        <v>7137</v>
      </c>
      <c r="E1792" s="103">
        <v>62.97</v>
      </c>
      <c r="F1792" s="101" t="s">
        <v>2098</v>
      </c>
      <c r="G1792" s="101" t="s">
        <v>2099</v>
      </c>
      <c r="H1792" s="101" t="s">
        <v>7112</v>
      </c>
      <c r="I1792" s="101" t="s">
        <v>7113</v>
      </c>
      <c r="J1792" s="128">
        <v>754310</v>
      </c>
      <c r="K1792" s="101" t="s">
        <v>6333</v>
      </c>
      <c r="L1792" s="102">
        <v>43435</v>
      </c>
      <c r="M1792" s="102">
        <v>44926</v>
      </c>
      <c r="N1792" s="101" t="s">
        <v>6333</v>
      </c>
      <c r="O1792" s="101" t="s">
        <v>6445</v>
      </c>
    </row>
    <row r="1793" spans="1:15" s="97" customFormat="1" x14ac:dyDescent="0.25">
      <c r="A1793" s="97" t="s">
        <v>344</v>
      </c>
      <c r="B1793" s="104" t="str">
        <f t="shared" si="27"/>
        <v>P075109102864</v>
      </c>
      <c r="C1793" s="101" t="s">
        <v>7136</v>
      </c>
      <c r="D1793" s="101" t="s">
        <v>7137</v>
      </c>
      <c r="E1793" s="103">
        <v>42.01</v>
      </c>
      <c r="F1793" s="101" t="s">
        <v>2416</v>
      </c>
      <c r="G1793" s="101" t="s">
        <v>2417</v>
      </c>
      <c r="H1793" s="101" t="s">
        <v>7112</v>
      </c>
      <c r="I1793" s="101" t="s">
        <v>7113</v>
      </c>
      <c r="J1793" s="128">
        <v>754310</v>
      </c>
      <c r="K1793" s="101" t="s">
        <v>6333</v>
      </c>
      <c r="L1793" s="102">
        <v>43435</v>
      </c>
      <c r="M1793" s="102">
        <v>44926</v>
      </c>
      <c r="N1793" s="101" t="s">
        <v>6333</v>
      </c>
      <c r="O1793" s="101" t="s">
        <v>6445</v>
      </c>
    </row>
    <row r="1794" spans="1:15" s="97" customFormat="1" x14ac:dyDescent="0.25">
      <c r="A1794" s="97" t="s">
        <v>344</v>
      </c>
      <c r="B1794" s="104" t="str">
        <f t="shared" si="27"/>
        <v>P075109102944</v>
      </c>
      <c r="C1794" s="101" t="s">
        <v>7136</v>
      </c>
      <c r="D1794" s="101" t="s">
        <v>7137</v>
      </c>
      <c r="E1794" s="103">
        <v>54.67</v>
      </c>
      <c r="F1794" s="101" t="s">
        <v>2498</v>
      </c>
      <c r="G1794" s="101" t="s">
        <v>2499</v>
      </c>
      <c r="H1794" s="101" t="s">
        <v>7112</v>
      </c>
      <c r="I1794" s="101" t="s">
        <v>7113</v>
      </c>
      <c r="J1794" s="128">
        <v>754310</v>
      </c>
      <c r="K1794" s="101" t="s">
        <v>6333</v>
      </c>
      <c r="L1794" s="102">
        <v>43435</v>
      </c>
      <c r="M1794" s="102">
        <v>44926</v>
      </c>
      <c r="N1794" s="101" t="s">
        <v>6333</v>
      </c>
      <c r="O1794" s="101" t="s">
        <v>6445</v>
      </c>
    </row>
    <row r="1795" spans="1:15" s="97" customFormat="1" x14ac:dyDescent="0.25">
      <c r="A1795" s="97" t="s">
        <v>344</v>
      </c>
      <c r="B1795" s="104" t="str">
        <f t="shared" si="27"/>
        <v>P075109103000</v>
      </c>
      <c r="C1795" s="101" t="s">
        <v>7136</v>
      </c>
      <c r="D1795" s="101" t="s">
        <v>7137</v>
      </c>
      <c r="E1795" s="103">
        <v>32.53</v>
      </c>
      <c r="F1795" s="101" t="s">
        <v>2552</v>
      </c>
      <c r="G1795" s="101" t="s">
        <v>2553</v>
      </c>
      <c r="H1795" s="101" t="s">
        <v>7112</v>
      </c>
      <c r="I1795" s="101" t="s">
        <v>7113</v>
      </c>
      <c r="J1795" s="128">
        <v>754310</v>
      </c>
      <c r="K1795" s="101" t="s">
        <v>6333</v>
      </c>
      <c r="L1795" s="102">
        <v>43435</v>
      </c>
      <c r="M1795" s="102">
        <v>44926</v>
      </c>
      <c r="N1795" s="101" t="s">
        <v>6333</v>
      </c>
      <c r="O1795" s="101" t="s">
        <v>6445</v>
      </c>
    </row>
    <row r="1796" spans="1:15" s="97" customFormat="1" x14ac:dyDescent="0.25">
      <c r="A1796" s="97" t="s">
        <v>344</v>
      </c>
      <c r="B1796" s="104" t="str">
        <f t="shared" si="27"/>
        <v>P075109103931</v>
      </c>
      <c r="C1796" s="101" t="s">
        <v>7136</v>
      </c>
      <c r="D1796" s="101" t="s">
        <v>7137</v>
      </c>
      <c r="E1796" s="103">
        <v>33.36</v>
      </c>
      <c r="F1796" s="101" t="s">
        <v>3354</v>
      </c>
      <c r="G1796" s="101" t="s">
        <v>3355</v>
      </c>
      <c r="H1796" s="101" t="s">
        <v>7112</v>
      </c>
      <c r="I1796" s="101" t="s">
        <v>7113</v>
      </c>
      <c r="J1796" s="128">
        <v>754310</v>
      </c>
      <c r="K1796" s="101" t="s">
        <v>6333</v>
      </c>
      <c r="L1796" s="102">
        <v>43435</v>
      </c>
      <c r="M1796" s="102">
        <v>44926</v>
      </c>
      <c r="N1796" s="101" t="s">
        <v>6333</v>
      </c>
      <c r="O1796" s="101" t="s">
        <v>6445</v>
      </c>
    </row>
    <row r="1797" spans="1:15" s="97" customFormat="1" x14ac:dyDescent="0.25">
      <c r="A1797" s="97" t="s">
        <v>344</v>
      </c>
      <c r="B1797" s="104" t="str">
        <f t="shared" si="27"/>
        <v>P075109104215</v>
      </c>
      <c r="C1797" s="101" t="s">
        <v>7136</v>
      </c>
      <c r="D1797" s="101" t="s">
        <v>7137</v>
      </c>
      <c r="E1797" s="103">
        <v>43.2</v>
      </c>
      <c r="F1797" s="101" t="s">
        <v>3574</v>
      </c>
      <c r="G1797" s="101" t="s">
        <v>3575</v>
      </c>
      <c r="H1797" s="101" t="s">
        <v>7112</v>
      </c>
      <c r="I1797" s="101" t="s">
        <v>7113</v>
      </c>
      <c r="J1797" s="128">
        <v>754310</v>
      </c>
      <c r="K1797" s="101" t="s">
        <v>6333</v>
      </c>
      <c r="L1797" s="102">
        <v>43435</v>
      </c>
      <c r="M1797" s="102">
        <v>44926</v>
      </c>
      <c r="N1797" s="101" t="s">
        <v>6333</v>
      </c>
      <c r="O1797" s="101" t="s">
        <v>6445</v>
      </c>
    </row>
    <row r="1798" spans="1:15" s="97" customFormat="1" x14ac:dyDescent="0.25">
      <c r="A1798" s="97" t="s">
        <v>344</v>
      </c>
      <c r="B1798" s="104" t="str">
        <f t="shared" ref="B1798:B1861" si="28">CONCATENATE(C1798,F1798)</f>
        <v>P075109104397</v>
      </c>
      <c r="C1798" s="101" t="s">
        <v>7136</v>
      </c>
      <c r="D1798" s="101" t="s">
        <v>7137</v>
      </c>
      <c r="E1798" s="103">
        <v>47.35</v>
      </c>
      <c r="F1798" s="101" t="s">
        <v>7114</v>
      </c>
      <c r="G1798" s="101" t="s">
        <v>7115</v>
      </c>
      <c r="H1798" s="101" t="s">
        <v>7112</v>
      </c>
      <c r="I1798" s="101" t="s">
        <v>7113</v>
      </c>
      <c r="J1798" s="128">
        <v>754310</v>
      </c>
      <c r="K1798" s="101" t="s">
        <v>6333</v>
      </c>
      <c r="L1798" s="102">
        <v>43435</v>
      </c>
      <c r="M1798" s="102">
        <v>44926</v>
      </c>
      <c r="N1798" s="101" t="s">
        <v>6333</v>
      </c>
      <c r="O1798" s="101" t="s">
        <v>6445</v>
      </c>
    </row>
    <row r="1799" spans="1:15" s="97" customFormat="1" x14ac:dyDescent="0.25">
      <c r="A1799" s="97" t="s">
        <v>344</v>
      </c>
      <c r="B1799" s="104" t="str">
        <f t="shared" si="28"/>
        <v>P075109104433</v>
      </c>
      <c r="C1799" s="101" t="s">
        <v>7136</v>
      </c>
      <c r="D1799" s="101" t="s">
        <v>7137</v>
      </c>
      <c r="E1799" s="103">
        <v>33.17</v>
      </c>
      <c r="F1799" s="101" t="s">
        <v>3780</v>
      </c>
      <c r="G1799" s="101" t="s">
        <v>3781</v>
      </c>
      <c r="H1799" s="101" t="s">
        <v>7112</v>
      </c>
      <c r="I1799" s="101" t="s">
        <v>7113</v>
      </c>
      <c r="J1799" s="128">
        <v>754310</v>
      </c>
      <c r="K1799" s="101" t="s">
        <v>6333</v>
      </c>
      <c r="L1799" s="102">
        <v>43435</v>
      </c>
      <c r="M1799" s="102">
        <v>44926</v>
      </c>
      <c r="N1799" s="101" t="s">
        <v>6333</v>
      </c>
      <c r="O1799" s="101" t="s">
        <v>6445</v>
      </c>
    </row>
    <row r="1800" spans="1:15" s="97" customFormat="1" x14ac:dyDescent="0.25">
      <c r="A1800" s="97" t="s">
        <v>344</v>
      </c>
      <c r="B1800" s="104" t="str">
        <f t="shared" si="28"/>
        <v>P075109104452</v>
      </c>
      <c r="C1800" s="101" t="s">
        <v>7136</v>
      </c>
      <c r="D1800" s="101" t="s">
        <v>7137</v>
      </c>
      <c r="E1800" s="103">
        <v>64.58</v>
      </c>
      <c r="F1800" s="101" t="s">
        <v>3798</v>
      </c>
      <c r="G1800" s="101" t="s">
        <v>3799</v>
      </c>
      <c r="H1800" s="101" t="s">
        <v>7112</v>
      </c>
      <c r="I1800" s="101" t="s">
        <v>7113</v>
      </c>
      <c r="J1800" s="128">
        <v>754310</v>
      </c>
      <c r="K1800" s="101" t="s">
        <v>6333</v>
      </c>
      <c r="L1800" s="102">
        <v>43435</v>
      </c>
      <c r="M1800" s="102">
        <v>44926</v>
      </c>
      <c r="N1800" s="101" t="s">
        <v>6333</v>
      </c>
      <c r="O1800" s="101" t="s">
        <v>6445</v>
      </c>
    </row>
    <row r="1801" spans="1:15" s="97" customFormat="1" x14ac:dyDescent="0.25">
      <c r="A1801" s="97" t="s">
        <v>344</v>
      </c>
      <c r="B1801" s="104" t="str">
        <f t="shared" si="28"/>
        <v>P075109104524</v>
      </c>
      <c r="C1801" s="101" t="s">
        <v>7136</v>
      </c>
      <c r="D1801" s="101" t="s">
        <v>7137</v>
      </c>
      <c r="E1801" s="103">
        <v>53.65</v>
      </c>
      <c r="F1801" s="101" t="s">
        <v>3836</v>
      </c>
      <c r="G1801" s="101" t="s">
        <v>3837</v>
      </c>
      <c r="H1801" s="101" t="s">
        <v>7116</v>
      </c>
      <c r="I1801" s="101" t="s">
        <v>7117</v>
      </c>
      <c r="J1801" s="128">
        <v>754310</v>
      </c>
      <c r="K1801" s="101" t="s">
        <v>6333</v>
      </c>
      <c r="L1801" s="102">
        <v>43435</v>
      </c>
      <c r="M1801" s="102">
        <v>44926</v>
      </c>
      <c r="N1801" s="101" t="s">
        <v>6333</v>
      </c>
      <c r="O1801" s="101" t="s">
        <v>6445</v>
      </c>
    </row>
    <row r="1802" spans="1:15" s="97" customFormat="1" x14ac:dyDescent="0.25">
      <c r="A1802" s="97" t="s">
        <v>344</v>
      </c>
      <c r="B1802" s="104" t="str">
        <f t="shared" si="28"/>
        <v>P075109104604</v>
      </c>
      <c r="C1802" s="101" t="s">
        <v>7136</v>
      </c>
      <c r="D1802" s="101" t="s">
        <v>7137</v>
      </c>
      <c r="E1802" s="103">
        <v>46.28</v>
      </c>
      <c r="F1802" s="101" t="s">
        <v>3864</v>
      </c>
      <c r="G1802" s="101" t="s">
        <v>3865</v>
      </c>
      <c r="H1802" s="101" t="s">
        <v>7112</v>
      </c>
      <c r="I1802" s="101" t="s">
        <v>7113</v>
      </c>
      <c r="J1802" s="128">
        <v>754310</v>
      </c>
      <c r="K1802" s="101" t="s">
        <v>6333</v>
      </c>
      <c r="L1802" s="102">
        <v>43435</v>
      </c>
      <c r="M1802" s="102">
        <v>44926</v>
      </c>
      <c r="N1802" s="101" t="s">
        <v>6333</v>
      </c>
      <c r="O1802" s="101" t="s">
        <v>6445</v>
      </c>
    </row>
    <row r="1803" spans="1:15" s="97" customFormat="1" x14ac:dyDescent="0.25">
      <c r="A1803" s="97" t="s">
        <v>344</v>
      </c>
      <c r="B1803" s="104" t="str">
        <f t="shared" si="28"/>
        <v>P075109105205</v>
      </c>
      <c r="C1803" s="101" t="s">
        <v>7136</v>
      </c>
      <c r="D1803" s="101" t="s">
        <v>7137</v>
      </c>
      <c r="E1803" s="103">
        <v>49.36</v>
      </c>
      <c r="F1803" s="101" t="s">
        <v>7118</v>
      </c>
      <c r="G1803" s="101" t="s">
        <v>7119</v>
      </c>
      <c r="H1803" s="101" t="s">
        <v>7112</v>
      </c>
      <c r="I1803" s="101" t="s">
        <v>7113</v>
      </c>
      <c r="J1803" s="128">
        <v>754310</v>
      </c>
      <c r="K1803" s="101" t="s">
        <v>6333</v>
      </c>
      <c r="L1803" s="102">
        <v>43435</v>
      </c>
      <c r="M1803" s="102">
        <v>43513</v>
      </c>
      <c r="N1803" s="101" t="s">
        <v>6333</v>
      </c>
      <c r="O1803" s="101" t="s">
        <v>6445</v>
      </c>
    </row>
    <row r="1804" spans="1:15" s="97" customFormat="1" x14ac:dyDescent="0.25">
      <c r="A1804" s="97" t="s">
        <v>344</v>
      </c>
      <c r="B1804" s="104" t="str">
        <f t="shared" si="28"/>
        <v>P075109105298</v>
      </c>
      <c r="C1804" s="101" t="s">
        <v>7136</v>
      </c>
      <c r="D1804" s="101" t="s">
        <v>7137</v>
      </c>
      <c r="E1804" s="103">
        <v>45.95</v>
      </c>
      <c r="F1804" s="101" t="s">
        <v>7122</v>
      </c>
      <c r="G1804" s="101" t="s">
        <v>7123</v>
      </c>
      <c r="H1804" s="101" t="s">
        <v>7112</v>
      </c>
      <c r="I1804" s="101" t="s">
        <v>7113</v>
      </c>
      <c r="J1804" s="128">
        <v>754310</v>
      </c>
      <c r="K1804" s="101" t="s">
        <v>6333</v>
      </c>
      <c r="L1804" s="102">
        <v>43435</v>
      </c>
      <c r="M1804" s="102">
        <v>43677</v>
      </c>
      <c r="N1804" s="101" t="s">
        <v>6333</v>
      </c>
      <c r="O1804" s="101" t="s">
        <v>6445</v>
      </c>
    </row>
    <row r="1805" spans="1:15" s="97" customFormat="1" x14ac:dyDescent="0.25">
      <c r="A1805" s="97" t="s">
        <v>344</v>
      </c>
      <c r="B1805" s="104" t="str">
        <f t="shared" si="28"/>
        <v>P075109105606</v>
      </c>
      <c r="C1805" s="101" t="s">
        <v>7136</v>
      </c>
      <c r="D1805" s="101" t="s">
        <v>7137</v>
      </c>
      <c r="E1805" s="103">
        <v>60.48</v>
      </c>
      <c r="F1805" s="101" t="s">
        <v>4316</v>
      </c>
      <c r="G1805" s="101" t="s">
        <v>4317</v>
      </c>
      <c r="H1805" s="101" t="s">
        <v>7112</v>
      </c>
      <c r="I1805" s="101" t="s">
        <v>7113</v>
      </c>
      <c r="J1805" s="128">
        <v>754310</v>
      </c>
      <c r="K1805" s="101" t="s">
        <v>6333</v>
      </c>
      <c r="L1805" s="102">
        <v>43435</v>
      </c>
      <c r="M1805" s="102">
        <v>44926</v>
      </c>
      <c r="N1805" s="101" t="s">
        <v>6333</v>
      </c>
      <c r="O1805" s="101" t="s">
        <v>6445</v>
      </c>
    </row>
    <row r="1806" spans="1:15" s="97" customFormat="1" x14ac:dyDescent="0.25">
      <c r="A1806" s="97" t="s">
        <v>344</v>
      </c>
      <c r="B1806" s="104" t="str">
        <f t="shared" si="28"/>
        <v>P075109106559</v>
      </c>
      <c r="C1806" s="101" t="s">
        <v>7136</v>
      </c>
      <c r="D1806" s="101" t="s">
        <v>7137</v>
      </c>
      <c r="E1806" s="103">
        <v>21.37</v>
      </c>
      <c r="F1806" s="101" t="s">
        <v>4884</v>
      </c>
      <c r="G1806" s="101" t="s">
        <v>4885</v>
      </c>
      <c r="H1806" s="101" t="s">
        <v>7112</v>
      </c>
      <c r="I1806" s="101" t="s">
        <v>7113</v>
      </c>
      <c r="J1806" s="128">
        <v>754310</v>
      </c>
      <c r="K1806" s="101" t="s">
        <v>6333</v>
      </c>
      <c r="L1806" s="102">
        <v>43435</v>
      </c>
      <c r="M1806" s="102">
        <v>44926</v>
      </c>
      <c r="N1806" s="101" t="s">
        <v>6333</v>
      </c>
      <c r="O1806" s="101" t="s">
        <v>6445</v>
      </c>
    </row>
    <row r="1807" spans="1:15" s="97" customFormat="1" x14ac:dyDescent="0.25">
      <c r="A1807" s="97" t="s">
        <v>344</v>
      </c>
      <c r="B1807" s="104" t="str">
        <f t="shared" si="28"/>
        <v>P075109106779</v>
      </c>
      <c r="C1807" s="101" t="s">
        <v>7136</v>
      </c>
      <c r="D1807" s="101" t="s">
        <v>7137</v>
      </c>
      <c r="E1807" s="103">
        <v>46</v>
      </c>
      <c r="F1807" s="101" t="s">
        <v>4994</v>
      </c>
      <c r="G1807" s="101" t="s">
        <v>4995</v>
      </c>
      <c r="H1807" s="101" t="s">
        <v>7112</v>
      </c>
      <c r="I1807" s="101" t="s">
        <v>7113</v>
      </c>
      <c r="J1807" s="128">
        <v>754310</v>
      </c>
      <c r="K1807" s="101" t="s">
        <v>6333</v>
      </c>
      <c r="L1807" s="102">
        <v>43435</v>
      </c>
      <c r="M1807" s="102">
        <v>44926</v>
      </c>
      <c r="N1807" s="101" t="s">
        <v>6333</v>
      </c>
      <c r="O1807" s="101" t="s">
        <v>6445</v>
      </c>
    </row>
    <row r="1808" spans="1:15" s="97" customFormat="1" x14ac:dyDescent="0.25">
      <c r="A1808" s="97" t="s">
        <v>344</v>
      </c>
      <c r="B1808" s="104" t="str">
        <f t="shared" si="28"/>
        <v>P075109400010816</v>
      </c>
      <c r="C1808" s="101" t="s">
        <v>7136</v>
      </c>
      <c r="D1808" s="101" t="s">
        <v>7137</v>
      </c>
      <c r="E1808" s="103">
        <v>0.01</v>
      </c>
      <c r="F1808" s="101" t="s">
        <v>6113</v>
      </c>
      <c r="G1808" s="101" t="s">
        <v>6114</v>
      </c>
      <c r="H1808" s="101" t="s">
        <v>7112</v>
      </c>
      <c r="I1808" s="101" t="s">
        <v>7113</v>
      </c>
      <c r="J1808" s="128">
        <v>754310</v>
      </c>
      <c r="K1808" s="101" t="s">
        <v>6333</v>
      </c>
      <c r="L1808" s="102">
        <v>43435</v>
      </c>
      <c r="M1808" s="102">
        <v>43570</v>
      </c>
      <c r="N1808" s="101" t="s">
        <v>6333</v>
      </c>
      <c r="O1808" s="101" t="s">
        <v>6445</v>
      </c>
    </row>
    <row r="1809" spans="1:15" s="97" customFormat="1" x14ac:dyDescent="0.25">
      <c r="A1809" s="97" t="s">
        <v>344</v>
      </c>
      <c r="B1809" s="104" t="str">
        <f t="shared" si="28"/>
        <v>P075109400010862</v>
      </c>
      <c r="C1809" s="101" t="s">
        <v>7136</v>
      </c>
      <c r="D1809" s="101" t="s">
        <v>7137</v>
      </c>
      <c r="E1809" s="103">
        <v>111.2</v>
      </c>
      <c r="F1809" s="101" t="s">
        <v>6117</v>
      </c>
      <c r="G1809" s="101" t="s">
        <v>6118</v>
      </c>
      <c r="H1809" s="101" t="s">
        <v>7112</v>
      </c>
      <c r="I1809" s="101" t="s">
        <v>7113</v>
      </c>
      <c r="J1809" s="128">
        <v>754310</v>
      </c>
      <c r="K1809" s="101" t="s">
        <v>6333</v>
      </c>
      <c r="L1809" s="102">
        <v>43435</v>
      </c>
      <c r="M1809" s="102">
        <v>43555</v>
      </c>
      <c r="N1809" s="101" t="s">
        <v>6333</v>
      </c>
      <c r="O1809" s="101" t="s">
        <v>6445</v>
      </c>
    </row>
    <row r="1810" spans="1:15" s="97" customFormat="1" x14ac:dyDescent="0.25">
      <c r="A1810" s="97" t="s">
        <v>344</v>
      </c>
      <c r="B1810" s="104" t="str">
        <f t="shared" si="28"/>
        <v>P075110100730</v>
      </c>
      <c r="C1810" s="101" t="s">
        <v>7138</v>
      </c>
      <c r="D1810" s="101" t="s">
        <v>7139</v>
      </c>
      <c r="E1810" s="103">
        <v>41.79</v>
      </c>
      <c r="F1810" s="101" t="s">
        <v>846</v>
      </c>
      <c r="G1810" s="101" t="s">
        <v>847</v>
      </c>
      <c r="H1810" s="101" t="s">
        <v>7112</v>
      </c>
      <c r="I1810" s="101" t="s">
        <v>7113</v>
      </c>
      <c r="J1810" s="128">
        <v>754310</v>
      </c>
      <c r="K1810" s="101" t="s">
        <v>6333</v>
      </c>
      <c r="L1810" s="102">
        <v>43435</v>
      </c>
      <c r="M1810" s="102">
        <v>44926</v>
      </c>
      <c r="N1810" s="101" t="s">
        <v>6333</v>
      </c>
      <c r="O1810" s="101" t="s">
        <v>6445</v>
      </c>
    </row>
    <row r="1811" spans="1:15" s="97" customFormat="1" x14ac:dyDescent="0.25">
      <c r="A1811" s="97" t="s">
        <v>344</v>
      </c>
      <c r="B1811" s="104" t="str">
        <f t="shared" si="28"/>
        <v>P075110100939</v>
      </c>
      <c r="C1811" s="101" t="s">
        <v>7138</v>
      </c>
      <c r="D1811" s="101" t="s">
        <v>7139</v>
      </c>
      <c r="E1811" s="103">
        <v>63.61</v>
      </c>
      <c r="F1811" s="101" t="s">
        <v>1000</v>
      </c>
      <c r="G1811" s="101" t="s">
        <v>1001</v>
      </c>
      <c r="H1811" s="101" t="s">
        <v>6417</v>
      </c>
      <c r="I1811" s="101" t="s">
        <v>6418</v>
      </c>
      <c r="J1811" s="128">
        <v>754310</v>
      </c>
      <c r="K1811" s="101" t="s">
        <v>6333</v>
      </c>
      <c r="L1811" s="102">
        <v>43435</v>
      </c>
      <c r="M1811" s="102">
        <v>44926</v>
      </c>
      <c r="N1811" s="101" t="s">
        <v>6332</v>
      </c>
      <c r="O1811" s="101" t="s">
        <v>6445</v>
      </c>
    </row>
    <row r="1812" spans="1:15" s="97" customFormat="1" x14ac:dyDescent="0.25">
      <c r="A1812" s="97" t="s">
        <v>344</v>
      </c>
      <c r="B1812" s="104" t="str">
        <f t="shared" si="28"/>
        <v>P075110101429</v>
      </c>
      <c r="C1812" s="101" t="s">
        <v>7138</v>
      </c>
      <c r="D1812" s="101" t="s">
        <v>7139</v>
      </c>
      <c r="E1812" s="103">
        <v>33.270000000000003</v>
      </c>
      <c r="F1812" s="101" t="s">
        <v>1334</v>
      </c>
      <c r="G1812" s="101" t="s">
        <v>1335</v>
      </c>
      <c r="H1812" s="101" t="s">
        <v>7112</v>
      </c>
      <c r="I1812" s="101" t="s">
        <v>7113</v>
      </c>
      <c r="J1812" s="128">
        <v>754310</v>
      </c>
      <c r="K1812" s="101" t="s">
        <v>6333</v>
      </c>
      <c r="L1812" s="102">
        <v>43435</v>
      </c>
      <c r="M1812" s="102">
        <v>44926</v>
      </c>
      <c r="N1812" s="101" t="s">
        <v>6333</v>
      </c>
      <c r="O1812" s="101" t="s">
        <v>6445</v>
      </c>
    </row>
    <row r="1813" spans="1:15" s="97" customFormat="1" x14ac:dyDescent="0.25">
      <c r="A1813" s="97" t="s">
        <v>344</v>
      </c>
      <c r="B1813" s="104" t="str">
        <f t="shared" si="28"/>
        <v>P075110101695</v>
      </c>
      <c r="C1813" s="101" t="s">
        <v>7138</v>
      </c>
      <c r="D1813" s="101" t="s">
        <v>7139</v>
      </c>
      <c r="E1813" s="103">
        <v>50.09</v>
      </c>
      <c r="F1813" s="101" t="s">
        <v>1570</v>
      </c>
      <c r="G1813" s="101" t="s">
        <v>1571</v>
      </c>
      <c r="H1813" s="101" t="s">
        <v>7112</v>
      </c>
      <c r="I1813" s="101" t="s">
        <v>7113</v>
      </c>
      <c r="J1813" s="128">
        <v>754310</v>
      </c>
      <c r="K1813" s="101" t="s">
        <v>6333</v>
      </c>
      <c r="L1813" s="102">
        <v>43435</v>
      </c>
      <c r="M1813" s="102">
        <v>44926</v>
      </c>
      <c r="N1813" s="101" t="s">
        <v>6333</v>
      </c>
      <c r="O1813" s="101" t="s">
        <v>6445</v>
      </c>
    </row>
    <row r="1814" spans="1:15" s="97" customFormat="1" x14ac:dyDescent="0.25">
      <c r="A1814" s="97" t="s">
        <v>344</v>
      </c>
      <c r="B1814" s="104" t="str">
        <f t="shared" si="28"/>
        <v>P075110102378</v>
      </c>
      <c r="C1814" s="101" t="s">
        <v>7138</v>
      </c>
      <c r="D1814" s="101" t="s">
        <v>7139</v>
      </c>
      <c r="E1814" s="103">
        <v>60.11</v>
      </c>
      <c r="F1814" s="101" t="s">
        <v>2076</v>
      </c>
      <c r="G1814" s="101" t="s">
        <v>2077</v>
      </c>
      <c r="H1814" s="101" t="s">
        <v>7112</v>
      </c>
      <c r="I1814" s="101" t="s">
        <v>7113</v>
      </c>
      <c r="J1814" s="128">
        <v>754310</v>
      </c>
      <c r="K1814" s="101" t="s">
        <v>6333</v>
      </c>
      <c r="L1814" s="102">
        <v>43435</v>
      </c>
      <c r="M1814" s="102">
        <v>44926</v>
      </c>
      <c r="N1814" s="101" t="s">
        <v>6333</v>
      </c>
      <c r="O1814" s="101" t="s">
        <v>6445</v>
      </c>
    </row>
    <row r="1815" spans="1:15" s="97" customFormat="1" x14ac:dyDescent="0.25">
      <c r="A1815" s="97" t="s">
        <v>344</v>
      </c>
      <c r="B1815" s="104" t="str">
        <f t="shared" si="28"/>
        <v>P075110102401</v>
      </c>
      <c r="C1815" s="101" t="s">
        <v>7138</v>
      </c>
      <c r="D1815" s="101" t="s">
        <v>7139</v>
      </c>
      <c r="E1815" s="103">
        <v>62.97</v>
      </c>
      <c r="F1815" s="101" t="s">
        <v>2098</v>
      </c>
      <c r="G1815" s="101" t="s">
        <v>2099</v>
      </c>
      <c r="H1815" s="101" t="s">
        <v>7112</v>
      </c>
      <c r="I1815" s="101" t="s">
        <v>7113</v>
      </c>
      <c r="J1815" s="128">
        <v>754310</v>
      </c>
      <c r="K1815" s="101" t="s">
        <v>6333</v>
      </c>
      <c r="L1815" s="102">
        <v>43435</v>
      </c>
      <c r="M1815" s="102">
        <v>44926</v>
      </c>
      <c r="N1815" s="101" t="s">
        <v>6333</v>
      </c>
      <c r="O1815" s="101" t="s">
        <v>6445</v>
      </c>
    </row>
    <row r="1816" spans="1:15" s="97" customFormat="1" x14ac:dyDescent="0.25">
      <c r="A1816" s="97" t="s">
        <v>344</v>
      </c>
      <c r="B1816" s="104" t="str">
        <f t="shared" si="28"/>
        <v>P075110102864</v>
      </c>
      <c r="C1816" s="101" t="s">
        <v>7138</v>
      </c>
      <c r="D1816" s="101" t="s">
        <v>7139</v>
      </c>
      <c r="E1816" s="103">
        <v>42.01</v>
      </c>
      <c r="F1816" s="101" t="s">
        <v>2416</v>
      </c>
      <c r="G1816" s="101" t="s">
        <v>2417</v>
      </c>
      <c r="H1816" s="101" t="s">
        <v>7112</v>
      </c>
      <c r="I1816" s="101" t="s">
        <v>7113</v>
      </c>
      <c r="J1816" s="128">
        <v>754310</v>
      </c>
      <c r="K1816" s="101" t="s">
        <v>6333</v>
      </c>
      <c r="L1816" s="102">
        <v>43435</v>
      </c>
      <c r="M1816" s="102">
        <v>44926</v>
      </c>
      <c r="N1816" s="101" t="s">
        <v>6333</v>
      </c>
      <c r="O1816" s="101" t="s">
        <v>6445</v>
      </c>
    </row>
    <row r="1817" spans="1:15" s="97" customFormat="1" x14ac:dyDescent="0.25">
      <c r="A1817" s="97" t="s">
        <v>344</v>
      </c>
      <c r="B1817" s="104" t="str">
        <f t="shared" si="28"/>
        <v>P075110102944</v>
      </c>
      <c r="C1817" s="101" t="s">
        <v>7138</v>
      </c>
      <c r="D1817" s="101" t="s">
        <v>7139</v>
      </c>
      <c r="E1817" s="103">
        <v>54.67</v>
      </c>
      <c r="F1817" s="101" t="s">
        <v>2498</v>
      </c>
      <c r="G1817" s="101" t="s">
        <v>2499</v>
      </c>
      <c r="H1817" s="101" t="s">
        <v>7112</v>
      </c>
      <c r="I1817" s="101" t="s">
        <v>7113</v>
      </c>
      <c r="J1817" s="128">
        <v>754310</v>
      </c>
      <c r="K1817" s="101" t="s">
        <v>6333</v>
      </c>
      <c r="L1817" s="102">
        <v>43435</v>
      </c>
      <c r="M1817" s="102">
        <v>44926</v>
      </c>
      <c r="N1817" s="101" t="s">
        <v>6333</v>
      </c>
      <c r="O1817" s="101" t="s">
        <v>6445</v>
      </c>
    </row>
    <row r="1818" spans="1:15" s="97" customFormat="1" x14ac:dyDescent="0.25">
      <c r="A1818" s="97" t="s">
        <v>344</v>
      </c>
      <c r="B1818" s="104" t="str">
        <f t="shared" si="28"/>
        <v>P075110103000</v>
      </c>
      <c r="C1818" s="101" t="s">
        <v>7138</v>
      </c>
      <c r="D1818" s="101" t="s">
        <v>7139</v>
      </c>
      <c r="E1818" s="103">
        <v>32.53</v>
      </c>
      <c r="F1818" s="101" t="s">
        <v>2552</v>
      </c>
      <c r="G1818" s="101" t="s">
        <v>2553</v>
      </c>
      <c r="H1818" s="101" t="s">
        <v>7112</v>
      </c>
      <c r="I1818" s="101" t="s">
        <v>7113</v>
      </c>
      <c r="J1818" s="128">
        <v>754310</v>
      </c>
      <c r="K1818" s="101" t="s">
        <v>6333</v>
      </c>
      <c r="L1818" s="102">
        <v>43435</v>
      </c>
      <c r="M1818" s="102">
        <v>44926</v>
      </c>
      <c r="N1818" s="101" t="s">
        <v>6333</v>
      </c>
      <c r="O1818" s="101" t="s">
        <v>6445</v>
      </c>
    </row>
    <row r="1819" spans="1:15" s="97" customFormat="1" x14ac:dyDescent="0.25">
      <c r="A1819" s="97" t="s">
        <v>344</v>
      </c>
      <c r="B1819" s="104" t="str">
        <f t="shared" si="28"/>
        <v>P075110103931</v>
      </c>
      <c r="C1819" s="101" t="s">
        <v>7138</v>
      </c>
      <c r="D1819" s="101" t="s">
        <v>7139</v>
      </c>
      <c r="E1819" s="103">
        <v>33.36</v>
      </c>
      <c r="F1819" s="101" t="s">
        <v>3354</v>
      </c>
      <c r="G1819" s="101" t="s">
        <v>3355</v>
      </c>
      <c r="H1819" s="101" t="s">
        <v>7112</v>
      </c>
      <c r="I1819" s="101" t="s">
        <v>7113</v>
      </c>
      <c r="J1819" s="128">
        <v>754310</v>
      </c>
      <c r="K1819" s="101" t="s">
        <v>6333</v>
      </c>
      <c r="L1819" s="102">
        <v>43435</v>
      </c>
      <c r="M1819" s="102">
        <v>44926</v>
      </c>
      <c r="N1819" s="101" t="s">
        <v>6333</v>
      </c>
      <c r="O1819" s="101" t="s">
        <v>6445</v>
      </c>
    </row>
    <row r="1820" spans="1:15" s="97" customFormat="1" x14ac:dyDescent="0.25">
      <c r="A1820" s="97" t="s">
        <v>344</v>
      </c>
      <c r="B1820" s="104" t="str">
        <f t="shared" si="28"/>
        <v>P075110104215</v>
      </c>
      <c r="C1820" s="101" t="s">
        <v>7138</v>
      </c>
      <c r="D1820" s="101" t="s">
        <v>7139</v>
      </c>
      <c r="E1820" s="103">
        <v>43.2</v>
      </c>
      <c r="F1820" s="101" t="s">
        <v>3574</v>
      </c>
      <c r="G1820" s="101" t="s">
        <v>3575</v>
      </c>
      <c r="H1820" s="101" t="s">
        <v>7112</v>
      </c>
      <c r="I1820" s="101" t="s">
        <v>7113</v>
      </c>
      <c r="J1820" s="128">
        <v>754310</v>
      </c>
      <c r="K1820" s="101" t="s">
        <v>6333</v>
      </c>
      <c r="L1820" s="102">
        <v>43435</v>
      </c>
      <c r="M1820" s="102">
        <v>44926</v>
      </c>
      <c r="N1820" s="101" t="s">
        <v>6333</v>
      </c>
      <c r="O1820" s="101" t="s">
        <v>6445</v>
      </c>
    </row>
    <row r="1821" spans="1:15" s="97" customFormat="1" x14ac:dyDescent="0.25">
      <c r="A1821" s="97" t="s">
        <v>344</v>
      </c>
      <c r="B1821" s="104" t="str">
        <f t="shared" si="28"/>
        <v>P075110104397</v>
      </c>
      <c r="C1821" s="101" t="s">
        <v>7138</v>
      </c>
      <c r="D1821" s="101" t="s">
        <v>7139</v>
      </c>
      <c r="E1821" s="103">
        <v>47.35</v>
      </c>
      <c r="F1821" s="101" t="s">
        <v>7114</v>
      </c>
      <c r="G1821" s="101" t="s">
        <v>7115</v>
      </c>
      <c r="H1821" s="101" t="s">
        <v>7112</v>
      </c>
      <c r="I1821" s="101" t="s">
        <v>7113</v>
      </c>
      <c r="J1821" s="128">
        <v>754310</v>
      </c>
      <c r="K1821" s="101" t="s">
        <v>6333</v>
      </c>
      <c r="L1821" s="102">
        <v>43435</v>
      </c>
      <c r="M1821" s="102">
        <v>44926</v>
      </c>
      <c r="N1821" s="101" t="s">
        <v>6333</v>
      </c>
      <c r="O1821" s="101" t="s">
        <v>6445</v>
      </c>
    </row>
    <row r="1822" spans="1:15" s="97" customFormat="1" x14ac:dyDescent="0.25">
      <c r="A1822" s="97" t="s">
        <v>344</v>
      </c>
      <c r="B1822" s="104" t="str">
        <f t="shared" si="28"/>
        <v>P075110104433</v>
      </c>
      <c r="C1822" s="101" t="s">
        <v>7138</v>
      </c>
      <c r="D1822" s="101" t="s">
        <v>7139</v>
      </c>
      <c r="E1822" s="103">
        <v>33.17</v>
      </c>
      <c r="F1822" s="101" t="s">
        <v>3780</v>
      </c>
      <c r="G1822" s="101" t="s">
        <v>3781</v>
      </c>
      <c r="H1822" s="101" t="s">
        <v>7112</v>
      </c>
      <c r="I1822" s="101" t="s">
        <v>7113</v>
      </c>
      <c r="J1822" s="128">
        <v>754310</v>
      </c>
      <c r="K1822" s="101" t="s">
        <v>6333</v>
      </c>
      <c r="L1822" s="102">
        <v>43435</v>
      </c>
      <c r="M1822" s="102">
        <v>44926</v>
      </c>
      <c r="N1822" s="101" t="s">
        <v>6333</v>
      </c>
      <c r="O1822" s="101" t="s">
        <v>6445</v>
      </c>
    </row>
    <row r="1823" spans="1:15" s="97" customFormat="1" x14ac:dyDescent="0.25">
      <c r="A1823" s="97" t="s">
        <v>344</v>
      </c>
      <c r="B1823" s="104" t="str">
        <f t="shared" si="28"/>
        <v>P075110104452</v>
      </c>
      <c r="C1823" s="101" t="s">
        <v>7138</v>
      </c>
      <c r="D1823" s="101" t="s">
        <v>7139</v>
      </c>
      <c r="E1823" s="103">
        <v>64.58</v>
      </c>
      <c r="F1823" s="101" t="s">
        <v>3798</v>
      </c>
      <c r="G1823" s="101" t="s">
        <v>3799</v>
      </c>
      <c r="H1823" s="101" t="s">
        <v>7112</v>
      </c>
      <c r="I1823" s="101" t="s">
        <v>7113</v>
      </c>
      <c r="J1823" s="128">
        <v>754310</v>
      </c>
      <c r="K1823" s="101" t="s">
        <v>6333</v>
      </c>
      <c r="L1823" s="102">
        <v>43435</v>
      </c>
      <c r="M1823" s="102">
        <v>44926</v>
      </c>
      <c r="N1823" s="101" t="s">
        <v>6333</v>
      </c>
      <c r="O1823" s="101" t="s">
        <v>6445</v>
      </c>
    </row>
    <row r="1824" spans="1:15" s="97" customFormat="1" x14ac:dyDescent="0.25">
      <c r="A1824" s="97" t="s">
        <v>344</v>
      </c>
      <c r="B1824" s="104" t="str">
        <f t="shared" si="28"/>
        <v>P075110104524</v>
      </c>
      <c r="C1824" s="101" t="s">
        <v>7138</v>
      </c>
      <c r="D1824" s="101" t="s">
        <v>7139</v>
      </c>
      <c r="E1824" s="103">
        <v>53.65</v>
      </c>
      <c r="F1824" s="101" t="s">
        <v>3836</v>
      </c>
      <c r="G1824" s="101" t="s">
        <v>3837</v>
      </c>
      <c r="H1824" s="101" t="s">
        <v>7116</v>
      </c>
      <c r="I1824" s="101" t="s">
        <v>7117</v>
      </c>
      <c r="J1824" s="128">
        <v>754310</v>
      </c>
      <c r="K1824" s="101" t="s">
        <v>6333</v>
      </c>
      <c r="L1824" s="102">
        <v>43435</v>
      </c>
      <c r="M1824" s="102">
        <v>44926</v>
      </c>
      <c r="N1824" s="101" t="s">
        <v>6333</v>
      </c>
      <c r="O1824" s="101" t="s">
        <v>6445</v>
      </c>
    </row>
    <row r="1825" spans="1:15" s="97" customFormat="1" x14ac:dyDescent="0.25">
      <c r="A1825" s="97" t="s">
        <v>344</v>
      </c>
      <c r="B1825" s="104" t="str">
        <f t="shared" si="28"/>
        <v>P075110104604</v>
      </c>
      <c r="C1825" s="101" t="s">
        <v>7138</v>
      </c>
      <c r="D1825" s="101" t="s">
        <v>7139</v>
      </c>
      <c r="E1825" s="103">
        <v>46.28</v>
      </c>
      <c r="F1825" s="101" t="s">
        <v>3864</v>
      </c>
      <c r="G1825" s="101" t="s">
        <v>3865</v>
      </c>
      <c r="H1825" s="101" t="s">
        <v>7112</v>
      </c>
      <c r="I1825" s="101" t="s">
        <v>7113</v>
      </c>
      <c r="J1825" s="128">
        <v>754310</v>
      </c>
      <c r="K1825" s="101" t="s">
        <v>6333</v>
      </c>
      <c r="L1825" s="102">
        <v>43435</v>
      </c>
      <c r="M1825" s="102">
        <v>44926</v>
      </c>
      <c r="N1825" s="101" t="s">
        <v>6333</v>
      </c>
      <c r="O1825" s="101" t="s">
        <v>6445</v>
      </c>
    </row>
    <row r="1826" spans="1:15" s="97" customFormat="1" x14ac:dyDescent="0.25">
      <c r="A1826" s="97" t="s">
        <v>344</v>
      </c>
      <c r="B1826" s="104" t="str">
        <f t="shared" si="28"/>
        <v>P075110105205</v>
      </c>
      <c r="C1826" s="101" t="s">
        <v>7138</v>
      </c>
      <c r="D1826" s="101" t="s">
        <v>7139</v>
      </c>
      <c r="E1826" s="103">
        <v>49.36</v>
      </c>
      <c r="F1826" s="101" t="s">
        <v>7118</v>
      </c>
      <c r="G1826" s="101" t="s">
        <v>7119</v>
      </c>
      <c r="H1826" s="101" t="s">
        <v>7112</v>
      </c>
      <c r="I1826" s="101" t="s">
        <v>7113</v>
      </c>
      <c r="J1826" s="128">
        <v>754310</v>
      </c>
      <c r="K1826" s="101" t="s">
        <v>6333</v>
      </c>
      <c r="L1826" s="102">
        <v>43435</v>
      </c>
      <c r="M1826" s="102">
        <v>43513</v>
      </c>
      <c r="N1826" s="101" t="s">
        <v>6333</v>
      </c>
      <c r="O1826" s="101" t="s">
        <v>6445</v>
      </c>
    </row>
    <row r="1827" spans="1:15" s="97" customFormat="1" x14ac:dyDescent="0.25">
      <c r="A1827" s="97" t="s">
        <v>344</v>
      </c>
      <c r="B1827" s="104" t="str">
        <f t="shared" si="28"/>
        <v>P075110105298</v>
      </c>
      <c r="C1827" s="101" t="s">
        <v>7138</v>
      </c>
      <c r="D1827" s="101" t="s">
        <v>7139</v>
      </c>
      <c r="E1827" s="103">
        <v>45.95</v>
      </c>
      <c r="F1827" s="101" t="s">
        <v>7122</v>
      </c>
      <c r="G1827" s="101" t="s">
        <v>7123</v>
      </c>
      <c r="H1827" s="101" t="s">
        <v>7112</v>
      </c>
      <c r="I1827" s="101" t="s">
        <v>7113</v>
      </c>
      <c r="J1827" s="128">
        <v>754310</v>
      </c>
      <c r="K1827" s="101" t="s">
        <v>6333</v>
      </c>
      <c r="L1827" s="102">
        <v>43435</v>
      </c>
      <c r="M1827" s="102">
        <v>43677</v>
      </c>
      <c r="N1827" s="101" t="s">
        <v>6333</v>
      </c>
      <c r="O1827" s="101" t="s">
        <v>6445</v>
      </c>
    </row>
    <row r="1828" spans="1:15" s="97" customFormat="1" x14ac:dyDescent="0.25">
      <c r="A1828" s="97" t="s">
        <v>344</v>
      </c>
      <c r="B1828" s="104" t="str">
        <f t="shared" si="28"/>
        <v>P075110105606</v>
      </c>
      <c r="C1828" s="101" t="s">
        <v>7138</v>
      </c>
      <c r="D1828" s="101" t="s">
        <v>7139</v>
      </c>
      <c r="E1828" s="103">
        <v>60.48</v>
      </c>
      <c r="F1828" s="101" t="s">
        <v>4316</v>
      </c>
      <c r="G1828" s="101" t="s">
        <v>4317</v>
      </c>
      <c r="H1828" s="101" t="s">
        <v>7112</v>
      </c>
      <c r="I1828" s="101" t="s">
        <v>7113</v>
      </c>
      <c r="J1828" s="128">
        <v>754310</v>
      </c>
      <c r="K1828" s="101" t="s">
        <v>6333</v>
      </c>
      <c r="L1828" s="102">
        <v>43435</v>
      </c>
      <c r="M1828" s="102">
        <v>44926</v>
      </c>
      <c r="N1828" s="101" t="s">
        <v>6333</v>
      </c>
      <c r="O1828" s="101" t="s">
        <v>6445</v>
      </c>
    </row>
    <row r="1829" spans="1:15" s="97" customFormat="1" x14ac:dyDescent="0.25">
      <c r="A1829" s="97" t="s">
        <v>344</v>
      </c>
      <c r="B1829" s="104" t="str">
        <f t="shared" si="28"/>
        <v>P075110106559</v>
      </c>
      <c r="C1829" s="101" t="s">
        <v>7138</v>
      </c>
      <c r="D1829" s="101" t="s">
        <v>7139</v>
      </c>
      <c r="E1829" s="103">
        <v>21.37</v>
      </c>
      <c r="F1829" s="101" t="s">
        <v>4884</v>
      </c>
      <c r="G1829" s="101" t="s">
        <v>4885</v>
      </c>
      <c r="H1829" s="101" t="s">
        <v>7112</v>
      </c>
      <c r="I1829" s="101" t="s">
        <v>7113</v>
      </c>
      <c r="J1829" s="128">
        <v>754310</v>
      </c>
      <c r="K1829" s="101" t="s">
        <v>6333</v>
      </c>
      <c r="L1829" s="102">
        <v>43435</v>
      </c>
      <c r="M1829" s="102">
        <v>44926</v>
      </c>
      <c r="N1829" s="101" t="s">
        <v>6333</v>
      </c>
      <c r="O1829" s="101" t="s">
        <v>6445</v>
      </c>
    </row>
    <row r="1830" spans="1:15" s="97" customFormat="1" x14ac:dyDescent="0.25">
      <c r="A1830" s="97" t="s">
        <v>344</v>
      </c>
      <c r="B1830" s="104" t="str">
        <f t="shared" si="28"/>
        <v>P075110106779</v>
      </c>
      <c r="C1830" s="101" t="s">
        <v>7138</v>
      </c>
      <c r="D1830" s="101" t="s">
        <v>7139</v>
      </c>
      <c r="E1830" s="103">
        <v>46</v>
      </c>
      <c r="F1830" s="101" t="s">
        <v>4994</v>
      </c>
      <c r="G1830" s="101" t="s">
        <v>4995</v>
      </c>
      <c r="H1830" s="101" t="s">
        <v>7112</v>
      </c>
      <c r="I1830" s="101" t="s">
        <v>7113</v>
      </c>
      <c r="J1830" s="128">
        <v>754310</v>
      </c>
      <c r="K1830" s="101" t="s">
        <v>6333</v>
      </c>
      <c r="L1830" s="102">
        <v>43435</v>
      </c>
      <c r="M1830" s="102">
        <v>44926</v>
      </c>
      <c r="N1830" s="101" t="s">
        <v>6333</v>
      </c>
      <c r="O1830" s="101" t="s">
        <v>6445</v>
      </c>
    </row>
    <row r="1831" spans="1:15" s="97" customFormat="1" x14ac:dyDescent="0.25">
      <c r="A1831" s="97" t="s">
        <v>344</v>
      </c>
      <c r="B1831" s="104" t="str">
        <f t="shared" si="28"/>
        <v>P075110400010816</v>
      </c>
      <c r="C1831" s="101" t="s">
        <v>7138</v>
      </c>
      <c r="D1831" s="101" t="s">
        <v>7139</v>
      </c>
      <c r="E1831" s="103">
        <v>0.01</v>
      </c>
      <c r="F1831" s="101" t="s">
        <v>6113</v>
      </c>
      <c r="G1831" s="101" t="s">
        <v>6114</v>
      </c>
      <c r="H1831" s="101" t="s">
        <v>7112</v>
      </c>
      <c r="I1831" s="101" t="s">
        <v>7113</v>
      </c>
      <c r="J1831" s="128">
        <v>754310</v>
      </c>
      <c r="K1831" s="101" t="s">
        <v>6333</v>
      </c>
      <c r="L1831" s="102">
        <v>43435</v>
      </c>
      <c r="M1831" s="102">
        <v>43570</v>
      </c>
      <c r="N1831" s="101" t="s">
        <v>6333</v>
      </c>
      <c r="O1831" s="101" t="s">
        <v>6445</v>
      </c>
    </row>
    <row r="1832" spans="1:15" s="97" customFormat="1" x14ac:dyDescent="0.25">
      <c r="A1832" s="97" t="s">
        <v>344</v>
      </c>
      <c r="B1832" s="104" t="str">
        <f t="shared" si="28"/>
        <v>P075110400010862</v>
      </c>
      <c r="C1832" s="101" t="s">
        <v>7138</v>
      </c>
      <c r="D1832" s="101" t="s">
        <v>7139</v>
      </c>
      <c r="E1832" s="103">
        <v>111.2</v>
      </c>
      <c r="F1832" s="101" t="s">
        <v>6117</v>
      </c>
      <c r="G1832" s="101" t="s">
        <v>6118</v>
      </c>
      <c r="H1832" s="101" t="s">
        <v>7112</v>
      </c>
      <c r="I1832" s="101" t="s">
        <v>7113</v>
      </c>
      <c r="J1832" s="128">
        <v>754310</v>
      </c>
      <c r="K1832" s="101" t="s">
        <v>6333</v>
      </c>
      <c r="L1832" s="102">
        <v>43435</v>
      </c>
      <c r="M1832" s="102">
        <v>43555</v>
      </c>
      <c r="N1832" s="101" t="s">
        <v>6333</v>
      </c>
      <c r="O1832" s="101" t="s">
        <v>6445</v>
      </c>
    </row>
    <row r="1833" spans="1:15" s="97" customFormat="1" x14ac:dyDescent="0.25">
      <c r="A1833" s="97" t="s">
        <v>344</v>
      </c>
      <c r="B1833" s="104" t="str">
        <f t="shared" si="28"/>
        <v>P075111100730</v>
      </c>
      <c r="C1833" s="101" t="s">
        <v>7140</v>
      </c>
      <c r="D1833" s="101" t="s">
        <v>7141</v>
      </c>
      <c r="E1833" s="103">
        <v>41.79</v>
      </c>
      <c r="F1833" s="101" t="s">
        <v>846</v>
      </c>
      <c r="G1833" s="101" t="s">
        <v>847</v>
      </c>
      <c r="H1833" s="101" t="s">
        <v>7112</v>
      </c>
      <c r="I1833" s="101" t="s">
        <v>7113</v>
      </c>
      <c r="J1833" s="128">
        <v>754310</v>
      </c>
      <c r="K1833" s="101" t="s">
        <v>6333</v>
      </c>
      <c r="L1833" s="102">
        <v>43435</v>
      </c>
      <c r="M1833" s="102">
        <v>44926</v>
      </c>
      <c r="N1833" s="101" t="s">
        <v>6333</v>
      </c>
      <c r="O1833" s="101" t="s">
        <v>6445</v>
      </c>
    </row>
    <row r="1834" spans="1:15" s="97" customFormat="1" x14ac:dyDescent="0.25">
      <c r="A1834" s="97" t="s">
        <v>344</v>
      </c>
      <c r="B1834" s="104" t="str">
        <f t="shared" si="28"/>
        <v>P075111100939</v>
      </c>
      <c r="C1834" s="101" t="s">
        <v>7140</v>
      </c>
      <c r="D1834" s="101" t="s">
        <v>7141</v>
      </c>
      <c r="E1834" s="103">
        <v>63.61</v>
      </c>
      <c r="F1834" s="101" t="s">
        <v>1000</v>
      </c>
      <c r="G1834" s="101" t="s">
        <v>1001</v>
      </c>
      <c r="H1834" s="101" t="s">
        <v>6417</v>
      </c>
      <c r="I1834" s="101" t="s">
        <v>6418</v>
      </c>
      <c r="J1834" s="128">
        <v>754310</v>
      </c>
      <c r="K1834" s="101" t="s">
        <v>6333</v>
      </c>
      <c r="L1834" s="102">
        <v>43435</v>
      </c>
      <c r="M1834" s="102">
        <v>44926</v>
      </c>
      <c r="N1834" s="101" t="s">
        <v>6332</v>
      </c>
      <c r="O1834" s="101" t="s">
        <v>6445</v>
      </c>
    </row>
    <row r="1835" spans="1:15" s="97" customFormat="1" x14ac:dyDescent="0.25">
      <c r="A1835" s="97" t="s">
        <v>344</v>
      </c>
      <c r="B1835" s="104" t="str">
        <f t="shared" si="28"/>
        <v>P075111101429</v>
      </c>
      <c r="C1835" s="101" t="s">
        <v>7140</v>
      </c>
      <c r="D1835" s="101" t="s">
        <v>7141</v>
      </c>
      <c r="E1835" s="103">
        <v>33.270000000000003</v>
      </c>
      <c r="F1835" s="101" t="s">
        <v>1334</v>
      </c>
      <c r="G1835" s="101" t="s">
        <v>1335</v>
      </c>
      <c r="H1835" s="101" t="s">
        <v>7112</v>
      </c>
      <c r="I1835" s="101" t="s">
        <v>7113</v>
      </c>
      <c r="J1835" s="128">
        <v>754310</v>
      </c>
      <c r="K1835" s="101" t="s">
        <v>6333</v>
      </c>
      <c r="L1835" s="102">
        <v>43435</v>
      </c>
      <c r="M1835" s="102">
        <v>44926</v>
      </c>
      <c r="N1835" s="101" t="s">
        <v>6333</v>
      </c>
      <c r="O1835" s="101" t="s">
        <v>6445</v>
      </c>
    </row>
    <row r="1836" spans="1:15" s="97" customFormat="1" x14ac:dyDescent="0.25">
      <c r="A1836" s="97" t="s">
        <v>344</v>
      </c>
      <c r="B1836" s="104" t="str">
        <f t="shared" si="28"/>
        <v>P075111101695</v>
      </c>
      <c r="C1836" s="101" t="s">
        <v>7140</v>
      </c>
      <c r="D1836" s="101" t="s">
        <v>7141</v>
      </c>
      <c r="E1836" s="103">
        <v>50.09</v>
      </c>
      <c r="F1836" s="101" t="s">
        <v>1570</v>
      </c>
      <c r="G1836" s="101" t="s">
        <v>1571</v>
      </c>
      <c r="H1836" s="101" t="s">
        <v>7112</v>
      </c>
      <c r="I1836" s="101" t="s">
        <v>7113</v>
      </c>
      <c r="J1836" s="128">
        <v>754310</v>
      </c>
      <c r="K1836" s="101" t="s">
        <v>6333</v>
      </c>
      <c r="L1836" s="102">
        <v>43435</v>
      </c>
      <c r="M1836" s="102">
        <v>44926</v>
      </c>
      <c r="N1836" s="101" t="s">
        <v>6333</v>
      </c>
      <c r="O1836" s="101" t="s">
        <v>6445</v>
      </c>
    </row>
    <row r="1837" spans="1:15" s="97" customFormat="1" x14ac:dyDescent="0.25">
      <c r="A1837" s="97" t="s">
        <v>344</v>
      </c>
      <c r="B1837" s="104" t="str">
        <f t="shared" si="28"/>
        <v>P075111102378</v>
      </c>
      <c r="C1837" s="101" t="s">
        <v>7140</v>
      </c>
      <c r="D1837" s="101" t="s">
        <v>7141</v>
      </c>
      <c r="E1837" s="103">
        <v>60.11</v>
      </c>
      <c r="F1837" s="101" t="s">
        <v>2076</v>
      </c>
      <c r="G1837" s="101" t="s">
        <v>2077</v>
      </c>
      <c r="H1837" s="101" t="s">
        <v>7112</v>
      </c>
      <c r="I1837" s="101" t="s">
        <v>7113</v>
      </c>
      <c r="J1837" s="128">
        <v>754310</v>
      </c>
      <c r="K1837" s="101" t="s">
        <v>6333</v>
      </c>
      <c r="L1837" s="102">
        <v>43435</v>
      </c>
      <c r="M1837" s="102">
        <v>44926</v>
      </c>
      <c r="N1837" s="101" t="s">
        <v>6333</v>
      </c>
      <c r="O1837" s="101" t="s">
        <v>6445</v>
      </c>
    </row>
    <row r="1838" spans="1:15" s="97" customFormat="1" x14ac:dyDescent="0.25">
      <c r="A1838" s="97" t="s">
        <v>344</v>
      </c>
      <c r="B1838" s="104" t="str">
        <f t="shared" si="28"/>
        <v>P075111102401</v>
      </c>
      <c r="C1838" s="101" t="s">
        <v>7140</v>
      </c>
      <c r="D1838" s="101" t="s">
        <v>7141</v>
      </c>
      <c r="E1838" s="103">
        <v>62.97</v>
      </c>
      <c r="F1838" s="101" t="s">
        <v>2098</v>
      </c>
      <c r="G1838" s="101" t="s">
        <v>2099</v>
      </c>
      <c r="H1838" s="101" t="s">
        <v>7112</v>
      </c>
      <c r="I1838" s="101" t="s">
        <v>7113</v>
      </c>
      <c r="J1838" s="128">
        <v>754310</v>
      </c>
      <c r="K1838" s="101" t="s">
        <v>6333</v>
      </c>
      <c r="L1838" s="102">
        <v>43435</v>
      </c>
      <c r="M1838" s="102">
        <v>44926</v>
      </c>
      <c r="N1838" s="101" t="s">
        <v>6333</v>
      </c>
      <c r="O1838" s="101" t="s">
        <v>6445</v>
      </c>
    </row>
    <row r="1839" spans="1:15" s="97" customFormat="1" x14ac:dyDescent="0.25">
      <c r="A1839" s="97" t="s">
        <v>344</v>
      </c>
      <c r="B1839" s="104" t="str">
        <f t="shared" si="28"/>
        <v>P075111102864</v>
      </c>
      <c r="C1839" s="101" t="s">
        <v>7140</v>
      </c>
      <c r="D1839" s="101" t="s">
        <v>7141</v>
      </c>
      <c r="E1839" s="103">
        <v>42.01</v>
      </c>
      <c r="F1839" s="101" t="s">
        <v>2416</v>
      </c>
      <c r="G1839" s="101" t="s">
        <v>2417</v>
      </c>
      <c r="H1839" s="101" t="s">
        <v>7112</v>
      </c>
      <c r="I1839" s="101" t="s">
        <v>7113</v>
      </c>
      <c r="J1839" s="128">
        <v>754310</v>
      </c>
      <c r="K1839" s="101" t="s">
        <v>6333</v>
      </c>
      <c r="L1839" s="102">
        <v>43435</v>
      </c>
      <c r="M1839" s="102">
        <v>44926</v>
      </c>
      <c r="N1839" s="101" t="s">
        <v>6333</v>
      </c>
      <c r="O1839" s="101" t="s">
        <v>6445</v>
      </c>
    </row>
    <row r="1840" spans="1:15" s="97" customFormat="1" x14ac:dyDescent="0.25">
      <c r="A1840" s="97" t="s">
        <v>344</v>
      </c>
      <c r="B1840" s="104" t="str">
        <f t="shared" si="28"/>
        <v>P075111102944</v>
      </c>
      <c r="C1840" s="101" t="s">
        <v>7140</v>
      </c>
      <c r="D1840" s="101" t="s">
        <v>7141</v>
      </c>
      <c r="E1840" s="103">
        <v>54.67</v>
      </c>
      <c r="F1840" s="101" t="s">
        <v>2498</v>
      </c>
      <c r="G1840" s="101" t="s">
        <v>2499</v>
      </c>
      <c r="H1840" s="101" t="s">
        <v>7112</v>
      </c>
      <c r="I1840" s="101" t="s">
        <v>7113</v>
      </c>
      <c r="J1840" s="128">
        <v>754310</v>
      </c>
      <c r="K1840" s="101" t="s">
        <v>6333</v>
      </c>
      <c r="L1840" s="102">
        <v>43435</v>
      </c>
      <c r="M1840" s="102">
        <v>44926</v>
      </c>
      <c r="N1840" s="101" t="s">
        <v>6333</v>
      </c>
      <c r="O1840" s="101" t="s">
        <v>6445</v>
      </c>
    </row>
    <row r="1841" spans="1:15" s="97" customFormat="1" x14ac:dyDescent="0.25">
      <c r="A1841" s="97" t="s">
        <v>344</v>
      </c>
      <c r="B1841" s="104" t="str">
        <f t="shared" si="28"/>
        <v>P075111103000</v>
      </c>
      <c r="C1841" s="101" t="s">
        <v>7140</v>
      </c>
      <c r="D1841" s="101" t="s">
        <v>7141</v>
      </c>
      <c r="E1841" s="103">
        <v>32.53</v>
      </c>
      <c r="F1841" s="101" t="s">
        <v>2552</v>
      </c>
      <c r="G1841" s="101" t="s">
        <v>2553</v>
      </c>
      <c r="H1841" s="101" t="s">
        <v>7112</v>
      </c>
      <c r="I1841" s="101" t="s">
        <v>7113</v>
      </c>
      <c r="J1841" s="128">
        <v>754310</v>
      </c>
      <c r="K1841" s="101" t="s">
        <v>6333</v>
      </c>
      <c r="L1841" s="102">
        <v>43435</v>
      </c>
      <c r="M1841" s="102">
        <v>44926</v>
      </c>
      <c r="N1841" s="101" t="s">
        <v>6333</v>
      </c>
      <c r="O1841" s="101" t="s">
        <v>6445</v>
      </c>
    </row>
    <row r="1842" spans="1:15" s="97" customFormat="1" x14ac:dyDescent="0.25">
      <c r="A1842" s="97" t="s">
        <v>344</v>
      </c>
      <c r="B1842" s="104" t="str">
        <f t="shared" si="28"/>
        <v>P075111103931</v>
      </c>
      <c r="C1842" s="101" t="s">
        <v>7140</v>
      </c>
      <c r="D1842" s="101" t="s">
        <v>7141</v>
      </c>
      <c r="E1842" s="103">
        <v>33.36</v>
      </c>
      <c r="F1842" s="101" t="s">
        <v>3354</v>
      </c>
      <c r="G1842" s="101" t="s">
        <v>3355</v>
      </c>
      <c r="H1842" s="101" t="s">
        <v>7112</v>
      </c>
      <c r="I1842" s="101" t="s">
        <v>7113</v>
      </c>
      <c r="J1842" s="128">
        <v>754310</v>
      </c>
      <c r="K1842" s="101" t="s">
        <v>6333</v>
      </c>
      <c r="L1842" s="102">
        <v>43435</v>
      </c>
      <c r="M1842" s="102">
        <v>44926</v>
      </c>
      <c r="N1842" s="101" t="s">
        <v>6333</v>
      </c>
      <c r="O1842" s="101" t="s">
        <v>6445</v>
      </c>
    </row>
    <row r="1843" spans="1:15" s="97" customFormat="1" x14ac:dyDescent="0.25">
      <c r="A1843" s="97" t="s">
        <v>344</v>
      </c>
      <c r="B1843" s="104" t="str">
        <f t="shared" si="28"/>
        <v>P075111104215</v>
      </c>
      <c r="C1843" s="101" t="s">
        <v>7140</v>
      </c>
      <c r="D1843" s="101" t="s">
        <v>7141</v>
      </c>
      <c r="E1843" s="103">
        <v>43.2</v>
      </c>
      <c r="F1843" s="101" t="s">
        <v>3574</v>
      </c>
      <c r="G1843" s="101" t="s">
        <v>3575</v>
      </c>
      <c r="H1843" s="101" t="s">
        <v>7112</v>
      </c>
      <c r="I1843" s="101" t="s">
        <v>7113</v>
      </c>
      <c r="J1843" s="128">
        <v>754310</v>
      </c>
      <c r="K1843" s="101" t="s">
        <v>6333</v>
      </c>
      <c r="L1843" s="102">
        <v>43435</v>
      </c>
      <c r="M1843" s="102">
        <v>44926</v>
      </c>
      <c r="N1843" s="101" t="s">
        <v>6333</v>
      </c>
      <c r="O1843" s="101" t="s">
        <v>6445</v>
      </c>
    </row>
    <row r="1844" spans="1:15" s="97" customFormat="1" x14ac:dyDescent="0.25">
      <c r="A1844" s="97" t="s">
        <v>344</v>
      </c>
      <c r="B1844" s="104" t="str">
        <f t="shared" si="28"/>
        <v>P075111104397</v>
      </c>
      <c r="C1844" s="101" t="s">
        <v>7140</v>
      </c>
      <c r="D1844" s="101" t="s">
        <v>7141</v>
      </c>
      <c r="E1844" s="103">
        <v>47.35</v>
      </c>
      <c r="F1844" s="101" t="s">
        <v>7114</v>
      </c>
      <c r="G1844" s="101" t="s">
        <v>7115</v>
      </c>
      <c r="H1844" s="101" t="s">
        <v>7112</v>
      </c>
      <c r="I1844" s="101" t="s">
        <v>7113</v>
      </c>
      <c r="J1844" s="128">
        <v>754310</v>
      </c>
      <c r="K1844" s="101" t="s">
        <v>6333</v>
      </c>
      <c r="L1844" s="102">
        <v>43435</v>
      </c>
      <c r="M1844" s="102">
        <v>44926</v>
      </c>
      <c r="N1844" s="101" t="s">
        <v>6333</v>
      </c>
      <c r="O1844" s="101" t="s">
        <v>6445</v>
      </c>
    </row>
    <row r="1845" spans="1:15" s="97" customFormat="1" x14ac:dyDescent="0.25">
      <c r="A1845" s="97" t="s">
        <v>344</v>
      </c>
      <c r="B1845" s="104" t="str">
        <f t="shared" si="28"/>
        <v>P075111104433</v>
      </c>
      <c r="C1845" s="101" t="s">
        <v>7140</v>
      </c>
      <c r="D1845" s="101" t="s">
        <v>7141</v>
      </c>
      <c r="E1845" s="103">
        <v>33.17</v>
      </c>
      <c r="F1845" s="101" t="s">
        <v>3780</v>
      </c>
      <c r="G1845" s="101" t="s">
        <v>3781</v>
      </c>
      <c r="H1845" s="101" t="s">
        <v>7112</v>
      </c>
      <c r="I1845" s="101" t="s">
        <v>7113</v>
      </c>
      <c r="J1845" s="128">
        <v>754310</v>
      </c>
      <c r="K1845" s="101" t="s">
        <v>6333</v>
      </c>
      <c r="L1845" s="102">
        <v>43435</v>
      </c>
      <c r="M1845" s="102">
        <v>44926</v>
      </c>
      <c r="N1845" s="101" t="s">
        <v>6333</v>
      </c>
      <c r="O1845" s="101" t="s">
        <v>6445</v>
      </c>
    </row>
    <row r="1846" spans="1:15" s="97" customFormat="1" x14ac:dyDescent="0.25">
      <c r="A1846" s="97" t="s">
        <v>344</v>
      </c>
      <c r="B1846" s="104" t="str">
        <f t="shared" si="28"/>
        <v>P075111104452</v>
      </c>
      <c r="C1846" s="101" t="s">
        <v>7140</v>
      </c>
      <c r="D1846" s="101" t="s">
        <v>7141</v>
      </c>
      <c r="E1846" s="103">
        <v>64.58</v>
      </c>
      <c r="F1846" s="101" t="s">
        <v>3798</v>
      </c>
      <c r="G1846" s="101" t="s">
        <v>3799</v>
      </c>
      <c r="H1846" s="101" t="s">
        <v>7112</v>
      </c>
      <c r="I1846" s="101" t="s">
        <v>7113</v>
      </c>
      <c r="J1846" s="128">
        <v>754310</v>
      </c>
      <c r="K1846" s="101" t="s">
        <v>6333</v>
      </c>
      <c r="L1846" s="102">
        <v>43435</v>
      </c>
      <c r="M1846" s="102">
        <v>44926</v>
      </c>
      <c r="N1846" s="101" t="s">
        <v>6333</v>
      </c>
      <c r="O1846" s="101" t="s">
        <v>6445</v>
      </c>
    </row>
    <row r="1847" spans="1:15" s="97" customFormat="1" x14ac:dyDescent="0.25">
      <c r="A1847" s="97" t="s">
        <v>344</v>
      </c>
      <c r="B1847" s="104" t="str">
        <f t="shared" si="28"/>
        <v>P075111104524</v>
      </c>
      <c r="C1847" s="101" t="s">
        <v>7140</v>
      </c>
      <c r="D1847" s="101" t="s">
        <v>7141</v>
      </c>
      <c r="E1847" s="103">
        <v>53.65</v>
      </c>
      <c r="F1847" s="101" t="s">
        <v>3836</v>
      </c>
      <c r="G1847" s="101" t="s">
        <v>3837</v>
      </c>
      <c r="H1847" s="101" t="s">
        <v>7116</v>
      </c>
      <c r="I1847" s="101" t="s">
        <v>7117</v>
      </c>
      <c r="J1847" s="128">
        <v>754310</v>
      </c>
      <c r="K1847" s="101" t="s">
        <v>6333</v>
      </c>
      <c r="L1847" s="102">
        <v>43435</v>
      </c>
      <c r="M1847" s="102">
        <v>44926</v>
      </c>
      <c r="N1847" s="101" t="s">
        <v>6333</v>
      </c>
      <c r="O1847" s="101" t="s">
        <v>6445</v>
      </c>
    </row>
    <row r="1848" spans="1:15" s="97" customFormat="1" x14ac:dyDescent="0.25">
      <c r="A1848" s="97" t="s">
        <v>344</v>
      </c>
      <c r="B1848" s="104" t="str">
        <f t="shared" si="28"/>
        <v>P075111104604</v>
      </c>
      <c r="C1848" s="101" t="s">
        <v>7140</v>
      </c>
      <c r="D1848" s="101" t="s">
        <v>7141</v>
      </c>
      <c r="E1848" s="103">
        <v>46.28</v>
      </c>
      <c r="F1848" s="101" t="s">
        <v>3864</v>
      </c>
      <c r="G1848" s="101" t="s">
        <v>3865</v>
      </c>
      <c r="H1848" s="101" t="s">
        <v>7112</v>
      </c>
      <c r="I1848" s="101" t="s">
        <v>7113</v>
      </c>
      <c r="J1848" s="128">
        <v>754310</v>
      </c>
      <c r="K1848" s="101" t="s">
        <v>6333</v>
      </c>
      <c r="L1848" s="102">
        <v>43435</v>
      </c>
      <c r="M1848" s="102">
        <v>44926</v>
      </c>
      <c r="N1848" s="101" t="s">
        <v>6333</v>
      </c>
      <c r="O1848" s="101" t="s">
        <v>6445</v>
      </c>
    </row>
    <row r="1849" spans="1:15" s="97" customFormat="1" x14ac:dyDescent="0.25">
      <c r="A1849" s="97" t="s">
        <v>344</v>
      </c>
      <c r="B1849" s="104" t="str">
        <f t="shared" si="28"/>
        <v>P075111105205</v>
      </c>
      <c r="C1849" s="101" t="s">
        <v>7140</v>
      </c>
      <c r="D1849" s="101" t="s">
        <v>7141</v>
      </c>
      <c r="E1849" s="103">
        <v>49.36</v>
      </c>
      <c r="F1849" s="101" t="s">
        <v>7118</v>
      </c>
      <c r="G1849" s="101" t="s">
        <v>7119</v>
      </c>
      <c r="H1849" s="101" t="s">
        <v>7112</v>
      </c>
      <c r="I1849" s="101" t="s">
        <v>7113</v>
      </c>
      <c r="J1849" s="128">
        <v>754310</v>
      </c>
      <c r="K1849" s="101" t="s">
        <v>6333</v>
      </c>
      <c r="L1849" s="102">
        <v>43435</v>
      </c>
      <c r="M1849" s="102">
        <v>43513</v>
      </c>
      <c r="N1849" s="101" t="s">
        <v>6333</v>
      </c>
      <c r="O1849" s="101" t="s">
        <v>6445</v>
      </c>
    </row>
    <row r="1850" spans="1:15" s="97" customFormat="1" x14ac:dyDescent="0.25">
      <c r="A1850" s="97" t="s">
        <v>344</v>
      </c>
      <c r="B1850" s="104" t="str">
        <f t="shared" si="28"/>
        <v>P075111105298</v>
      </c>
      <c r="C1850" s="101" t="s">
        <v>7140</v>
      </c>
      <c r="D1850" s="101" t="s">
        <v>7141</v>
      </c>
      <c r="E1850" s="103">
        <v>45.95</v>
      </c>
      <c r="F1850" s="101" t="s">
        <v>7122</v>
      </c>
      <c r="G1850" s="101" t="s">
        <v>7123</v>
      </c>
      <c r="H1850" s="101" t="s">
        <v>7112</v>
      </c>
      <c r="I1850" s="101" t="s">
        <v>7113</v>
      </c>
      <c r="J1850" s="128">
        <v>754310</v>
      </c>
      <c r="K1850" s="101" t="s">
        <v>6333</v>
      </c>
      <c r="L1850" s="102">
        <v>43435</v>
      </c>
      <c r="M1850" s="102">
        <v>43677</v>
      </c>
      <c r="N1850" s="101" t="s">
        <v>6333</v>
      </c>
      <c r="O1850" s="101" t="s">
        <v>6445</v>
      </c>
    </row>
    <row r="1851" spans="1:15" s="97" customFormat="1" x14ac:dyDescent="0.25">
      <c r="A1851" s="97" t="s">
        <v>344</v>
      </c>
      <c r="B1851" s="104" t="str">
        <f t="shared" si="28"/>
        <v>P075111105606</v>
      </c>
      <c r="C1851" s="101" t="s">
        <v>7140</v>
      </c>
      <c r="D1851" s="101" t="s">
        <v>7141</v>
      </c>
      <c r="E1851" s="103">
        <v>60.48</v>
      </c>
      <c r="F1851" s="101" t="s">
        <v>4316</v>
      </c>
      <c r="G1851" s="101" t="s">
        <v>4317</v>
      </c>
      <c r="H1851" s="101" t="s">
        <v>7112</v>
      </c>
      <c r="I1851" s="101" t="s">
        <v>7113</v>
      </c>
      <c r="J1851" s="128">
        <v>754310</v>
      </c>
      <c r="K1851" s="101" t="s">
        <v>6333</v>
      </c>
      <c r="L1851" s="102">
        <v>43435</v>
      </c>
      <c r="M1851" s="102">
        <v>44926</v>
      </c>
      <c r="N1851" s="101" t="s">
        <v>6333</v>
      </c>
      <c r="O1851" s="101" t="s">
        <v>6445</v>
      </c>
    </row>
    <row r="1852" spans="1:15" s="97" customFormat="1" x14ac:dyDescent="0.25">
      <c r="A1852" s="97" t="s">
        <v>344</v>
      </c>
      <c r="B1852" s="104" t="str">
        <f t="shared" si="28"/>
        <v>P075111106559</v>
      </c>
      <c r="C1852" s="101" t="s">
        <v>7140</v>
      </c>
      <c r="D1852" s="101" t="s">
        <v>7141</v>
      </c>
      <c r="E1852" s="103">
        <v>21.37</v>
      </c>
      <c r="F1852" s="101" t="s">
        <v>4884</v>
      </c>
      <c r="G1852" s="101" t="s">
        <v>4885</v>
      </c>
      <c r="H1852" s="101" t="s">
        <v>7112</v>
      </c>
      <c r="I1852" s="101" t="s">
        <v>7113</v>
      </c>
      <c r="J1852" s="128">
        <v>754310</v>
      </c>
      <c r="K1852" s="101" t="s">
        <v>6333</v>
      </c>
      <c r="L1852" s="102">
        <v>43435</v>
      </c>
      <c r="M1852" s="102">
        <v>44926</v>
      </c>
      <c r="N1852" s="101" t="s">
        <v>6333</v>
      </c>
      <c r="O1852" s="101" t="s">
        <v>6445</v>
      </c>
    </row>
    <row r="1853" spans="1:15" s="97" customFormat="1" x14ac:dyDescent="0.25">
      <c r="A1853" s="97" t="s">
        <v>344</v>
      </c>
      <c r="B1853" s="104" t="str">
        <f t="shared" si="28"/>
        <v>P075111106779</v>
      </c>
      <c r="C1853" s="101" t="s">
        <v>7140</v>
      </c>
      <c r="D1853" s="101" t="s">
        <v>7141</v>
      </c>
      <c r="E1853" s="103">
        <v>46</v>
      </c>
      <c r="F1853" s="101" t="s">
        <v>4994</v>
      </c>
      <c r="G1853" s="101" t="s">
        <v>4995</v>
      </c>
      <c r="H1853" s="101" t="s">
        <v>7112</v>
      </c>
      <c r="I1853" s="101" t="s">
        <v>7113</v>
      </c>
      <c r="J1853" s="128">
        <v>754310</v>
      </c>
      <c r="K1853" s="101" t="s">
        <v>6333</v>
      </c>
      <c r="L1853" s="102">
        <v>43435</v>
      </c>
      <c r="M1853" s="102">
        <v>44926</v>
      </c>
      <c r="N1853" s="101" t="s">
        <v>6333</v>
      </c>
      <c r="O1853" s="101" t="s">
        <v>6445</v>
      </c>
    </row>
    <row r="1854" spans="1:15" s="97" customFormat="1" x14ac:dyDescent="0.25">
      <c r="A1854" s="97" t="s">
        <v>344</v>
      </c>
      <c r="B1854" s="104" t="str">
        <f t="shared" si="28"/>
        <v>P075111400010816</v>
      </c>
      <c r="C1854" s="101" t="s">
        <v>7140</v>
      </c>
      <c r="D1854" s="101" t="s">
        <v>7141</v>
      </c>
      <c r="E1854" s="103">
        <v>0.01</v>
      </c>
      <c r="F1854" s="101" t="s">
        <v>6113</v>
      </c>
      <c r="G1854" s="101" t="s">
        <v>6114</v>
      </c>
      <c r="H1854" s="101" t="s">
        <v>7112</v>
      </c>
      <c r="I1854" s="101" t="s">
        <v>7113</v>
      </c>
      <c r="J1854" s="128">
        <v>754310</v>
      </c>
      <c r="K1854" s="101" t="s">
        <v>6333</v>
      </c>
      <c r="L1854" s="102">
        <v>43435</v>
      </c>
      <c r="M1854" s="102">
        <v>43570</v>
      </c>
      <c r="N1854" s="101" t="s">
        <v>6333</v>
      </c>
      <c r="O1854" s="101" t="s">
        <v>6445</v>
      </c>
    </row>
    <row r="1855" spans="1:15" s="97" customFormat="1" x14ac:dyDescent="0.25">
      <c r="A1855" s="97" t="s">
        <v>344</v>
      </c>
      <c r="B1855" s="104" t="str">
        <f t="shared" si="28"/>
        <v>P075111400010862</v>
      </c>
      <c r="C1855" s="101" t="s">
        <v>7140</v>
      </c>
      <c r="D1855" s="101" t="s">
        <v>7141</v>
      </c>
      <c r="E1855" s="103">
        <v>111.2</v>
      </c>
      <c r="F1855" s="101" t="s">
        <v>6117</v>
      </c>
      <c r="G1855" s="101" t="s">
        <v>6118</v>
      </c>
      <c r="H1855" s="101" t="s">
        <v>7112</v>
      </c>
      <c r="I1855" s="101" t="s">
        <v>7113</v>
      </c>
      <c r="J1855" s="128">
        <v>754310</v>
      </c>
      <c r="K1855" s="101" t="s">
        <v>6333</v>
      </c>
      <c r="L1855" s="102">
        <v>43435</v>
      </c>
      <c r="M1855" s="102">
        <v>43555</v>
      </c>
      <c r="N1855" s="101" t="s">
        <v>6333</v>
      </c>
      <c r="O1855" s="101" t="s">
        <v>6445</v>
      </c>
    </row>
    <row r="1856" spans="1:15" s="97" customFormat="1" x14ac:dyDescent="0.25">
      <c r="A1856" s="97" t="s">
        <v>344</v>
      </c>
      <c r="B1856" s="104" t="str">
        <f t="shared" si="28"/>
        <v>P075112100730</v>
      </c>
      <c r="C1856" s="101" t="s">
        <v>7142</v>
      </c>
      <c r="D1856" s="101" t="s">
        <v>7143</v>
      </c>
      <c r="E1856" s="103">
        <v>41.79</v>
      </c>
      <c r="F1856" s="101" t="s">
        <v>846</v>
      </c>
      <c r="G1856" s="101" t="s">
        <v>847</v>
      </c>
      <c r="H1856" s="101" t="s">
        <v>7112</v>
      </c>
      <c r="I1856" s="101" t="s">
        <v>7113</v>
      </c>
      <c r="J1856" s="128">
        <v>754310</v>
      </c>
      <c r="K1856" s="101" t="s">
        <v>6333</v>
      </c>
      <c r="L1856" s="102">
        <v>43435</v>
      </c>
      <c r="M1856" s="102">
        <v>44926</v>
      </c>
      <c r="N1856" s="101" t="s">
        <v>6333</v>
      </c>
      <c r="O1856" s="101" t="s">
        <v>6445</v>
      </c>
    </row>
    <row r="1857" spans="1:15" s="97" customFormat="1" x14ac:dyDescent="0.25">
      <c r="A1857" s="97" t="s">
        <v>344</v>
      </c>
      <c r="B1857" s="104" t="str">
        <f t="shared" si="28"/>
        <v>P075112100939</v>
      </c>
      <c r="C1857" s="101" t="s">
        <v>7142</v>
      </c>
      <c r="D1857" s="101" t="s">
        <v>7143</v>
      </c>
      <c r="E1857" s="103">
        <v>63.61</v>
      </c>
      <c r="F1857" s="101" t="s">
        <v>1000</v>
      </c>
      <c r="G1857" s="101" t="s">
        <v>1001</v>
      </c>
      <c r="H1857" s="101" t="s">
        <v>6417</v>
      </c>
      <c r="I1857" s="101" t="s">
        <v>6418</v>
      </c>
      <c r="J1857" s="128">
        <v>754310</v>
      </c>
      <c r="K1857" s="101" t="s">
        <v>6333</v>
      </c>
      <c r="L1857" s="102">
        <v>43435</v>
      </c>
      <c r="M1857" s="102">
        <v>44926</v>
      </c>
      <c r="N1857" s="101" t="s">
        <v>6332</v>
      </c>
      <c r="O1857" s="101" t="s">
        <v>6445</v>
      </c>
    </row>
    <row r="1858" spans="1:15" s="97" customFormat="1" x14ac:dyDescent="0.25">
      <c r="A1858" s="97" t="s">
        <v>344</v>
      </c>
      <c r="B1858" s="104" t="str">
        <f t="shared" si="28"/>
        <v>P075112101429</v>
      </c>
      <c r="C1858" s="101" t="s">
        <v>7142</v>
      </c>
      <c r="D1858" s="101" t="s">
        <v>7143</v>
      </c>
      <c r="E1858" s="103">
        <v>33.270000000000003</v>
      </c>
      <c r="F1858" s="101" t="s">
        <v>1334</v>
      </c>
      <c r="G1858" s="101" t="s">
        <v>1335</v>
      </c>
      <c r="H1858" s="101" t="s">
        <v>7112</v>
      </c>
      <c r="I1858" s="101" t="s">
        <v>7113</v>
      </c>
      <c r="J1858" s="128">
        <v>754310</v>
      </c>
      <c r="K1858" s="101" t="s">
        <v>6333</v>
      </c>
      <c r="L1858" s="102">
        <v>43435</v>
      </c>
      <c r="M1858" s="102">
        <v>44926</v>
      </c>
      <c r="N1858" s="101" t="s">
        <v>6333</v>
      </c>
      <c r="O1858" s="101" t="s">
        <v>6445</v>
      </c>
    </row>
    <row r="1859" spans="1:15" s="97" customFormat="1" x14ac:dyDescent="0.25">
      <c r="A1859" s="97" t="s">
        <v>344</v>
      </c>
      <c r="B1859" s="104" t="str">
        <f t="shared" si="28"/>
        <v>P075112101695</v>
      </c>
      <c r="C1859" s="101" t="s">
        <v>7142</v>
      </c>
      <c r="D1859" s="101" t="s">
        <v>7143</v>
      </c>
      <c r="E1859" s="103">
        <v>50.09</v>
      </c>
      <c r="F1859" s="101" t="s">
        <v>1570</v>
      </c>
      <c r="G1859" s="101" t="s">
        <v>1571</v>
      </c>
      <c r="H1859" s="101" t="s">
        <v>7112</v>
      </c>
      <c r="I1859" s="101" t="s">
        <v>7113</v>
      </c>
      <c r="J1859" s="128">
        <v>754310</v>
      </c>
      <c r="K1859" s="101" t="s">
        <v>6333</v>
      </c>
      <c r="L1859" s="102">
        <v>43435</v>
      </c>
      <c r="M1859" s="102">
        <v>44926</v>
      </c>
      <c r="N1859" s="101" t="s">
        <v>6333</v>
      </c>
      <c r="O1859" s="101" t="s">
        <v>6445</v>
      </c>
    </row>
    <row r="1860" spans="1:15" s="97" customFormat="1" x14ac:dyDescent="0.25">
      <c r="A1860" s="97" t="s">
        <v>344</v>
      </c>
      <c r="B1860" s="104" t="str">
        <f t="shared" si="28"/>
        <v>P075112102378</v>
      </c>
      <c r="C1860" s="101" t="s">
        <v>7142</v>
      </c>
      <c r="D1860" s="101" t="s">
        <v>7143</v>
      </c>
      <c r="E1860" s="103">
        <v>60.11</v>
      </c>
      <c r="F1860" s="101" t="s">
        <v>2076</v>
      </c>
      <c r="G1860" s="101" t="s">
        <v>2077</v>
      </c>
      <c r="H1860" s="101" t="s">
        <v>7112</v>
      </c>
      <c r="I1860" s="101" t="s">
        <v>7113</v>
      </c>
      <c r="J1860" s="128">
        <v>754310</v>
      </c>
      <c r="K1860" s="101" t="s">
        <v>6333</v>
      </c>
      <c r="L1860" s="102">
        <v>43435</v>
      </c>
      <c r="M1860" s="102">
        <v>44926</v>
      </c>
      <c r="N1860" s="101" t="s">
        <v>6333</v>
      </c>
      <c r="O1860" s="101" t="s">
        <v>6445</v>
      </c>
    </row>
    <row r="1861" spans="1:15" s="97" customFormat="1" x14ac:dyDescent="0.25">
      <c r="A1861" s="97" t="s">
        <v>344</v>
      </c>
      <c r="B1861" s="104" t="str">
        <f t="shared" si="28"/>
        <v>P075112102401</v>
      </c>
      <c r="C1861" s="101" t="s">
        <v>7142</v>
      </c>
      <c r="D1861" s="101" t="s">
        <v>7143</v>
      </c>
      <c r="E1861" s="103">
        <v>62.97</v>
      </c>
      <c r="F1861" s="101" t="s">
        <v>2098</v>
      </c>
      <c r="G1861" s="101" t="s">
        <v>2099</v>
      </c>
      <c r="H1861" s="101" t="s">
        <v>7112</v>
      </c>
      <c r="I1861" s="101" t="s">
        <v>7113</v>
      </c>
      <c r="J1861" s="128">
        <v>754310</v>
      </c>
      <c r="K1861" s="101" t="s">
        <v>6333</v>
      </c>
      <c r="L1861" s="102">
        <v>43435</v>
      </c>
      <c r="M1861" s="102">
        <v>44926</v>
      </c>
      <c r="N1861" s="101" t="s">
        <v>6333</v>
      </c>
      <c r="O1861" s="101" t="s">
        <v>6445</v>
      </c>
    </row>
    <row r="1862" spans="1:15" s="97" customFormat="1" x14ac:dyDescent="0.25">
      <c r="A1862" s="97" t="s">
        <v>344</v>
      </c>
      <c r="B1862" s="104" t="str">
        <f t="shared" ref="B1862:B1925" si="29">CONCATENATE(C1862,F1862)</f>
        <v>P075112102864</v>
      </c>
      <c r="C1862" s="101" t="s">
        <v>7142</v>
      </c>
      <c r="D1862" s="101" t="s">
        <v>7143</v>
      </c>
      <c r="E1862" s="103">
        <v>42.01</v>
      </c>
      <c r="F1862" s="101" t="s">
        <v>2416</v>
      </c>
      <c r="G1862" s="101" t="s">
        <v>2417</v>
      </c>
      <c r="H1862" s="101" t="s">
        <v>7112</v>
      </c>
      <c r="I1862" s="101" t="s">
        <v>7113</v>
      </c>
      <c r="J1862" s="128">
        <v>754310</v>
      </c>
      <c r="K1862" s="101" t="s">
        <v>6333</v>
      </c>
      <c r="L1862" s="102">
        <v>43435</v>
      </c>
      <c r="M1862" s="102">
        <v>44926</v>
      </c>
      <c r="N1862" s="101" t="s">
        <v>6333</v>
      </c>
      <c r="O1862" s="101" t="s">
        <v>6445</v>
      </c>
    </row>
    <row r="1863" spans="1:15" s="97" customFormat="1" x14ac:dyDescent="0.25">
      <c r="A1863" s="97" t="s">
        <v>344</v>
      </c>
      <c r="B1863" s="104" t="str">
        <f t="shared" si="29"/>
        <v>P075112102944</v>
      </c>
      <c r="C1863" s="101" t="s">
        <v>7142</v>
      </c>
      <c r="D1863" s="101" t="s">
        <v>7143</v>
      </c>
      <c r="E1863" s="103">
        <v>54.67</v>
      </c>
      <c r="F1863" s="101" t="s">
        <v>2498</v>
      </c>
      <c r="G1863" s="101" t="s">
        <v>2499</v>
      </c>
      <c r="H1863" s="101" t="s">
        <v>7112</v>
      </c>
      <c r="I1863" s="101" t="s">
        <v>7113</v>
      </c>
      <c r="J1863" s="128">
        <v>754310</v>
      </c>
      <c r="K1863" s="101" t="s">
        <v>6333</v>
      </c>
      <c r="L1863" s="102">
        <v>43435</v>
      </c>
      <c r="M1863" s="102">
        <v>44926</v>
      </c>
      <c r="N1863" s="101" t="s">
        <v>6333</v>
      </c>
      <c r="O1863" s="101" t="s">
        <v>6445</v>
      </c>
    </row>
    <row r="1864" spans="1:15" s="97" customFormat="1" x14ac:dyDescent="0.25">
      <c r="A1864" s="97" t="s">
        <v>344</v>
      </c>
      <c r="B1864" s="104" t="str">
        <f t="shared" si="29"/>
        <v>P075112103000</v>
      </c>
      <c r="C1864" s="101" t="s">
        <v>7142</v>
      </c>
      <c r="D1864" s="101" t="s">
        <v>7143</v>
      </c>
      <c r="E1864" s="103">
        <v>32.53</v>
      </c>
      <c r="F1864" s="101" t="s">
        <v>2552</v>
      </c>
      <c r="G1864" s="101" t="s">
        <v>2553</v>
      </c>
      <c r="H1864" s="101" t="s">
        <v>7112</v>
      </c>
      <c r="I1864" s="101" t="s">
        <v>7113</v>
      </c>
      <c r="J1864" s="128">
        <v>754310</v>
      </c>
      <c r="K1864" s="101" t="s">
        <v>6333</v>
      </c>
      <c r="L1864" s="102">
        <v>43435</v>
      </c>
      <c r="M1864" s="102">
        <v>44926</v>
      </c>
      <c r="N1864" s="101" t="s">
        <v>6333</v>
      </c>
      <c r="O1864" s="101" t="s">
        <v>6445</v>
      </c>
    </row>
    <row r="1865" spans="1:15" s="97" customFormat="1" x14ac:dyDescent="0.25">
      <c r="A1865" s="97" t="s">
        <v>344</v>
      </c>
      <c r="B1865" s="104" t="str">
        <f t="shared" si="29"/>
        <v>P075112103931</v>
      </c>
      <c r="C1865" s="101" t="s">
        <v>7142</v>
      </c>
      <c r="D1865" s="101" t="s">
        <v>7143</v>
      </c>
      <c r="E1865" s="103">
        <v>33.36</v>
      </c>
      <c r="F1865" s="101" t="s">
        <v>3354</v>
      </c>
      <c r="G1865" s="101" t="s">
        <v>3355</v>
      </c>
      <c r="H1865" s="101" t="s">
        <v>7112</v>
      </c>
      <c r="I1865" s="101" t="s">
        <v>7113</v>
      </c>
      <c r="J1865" s="128">
        <v>754310</v>
      </c>
      <c r="K1865" s="101" t="s">
        <v>6333</v>
      </c>
      <c r="L1865" s="102">
        <v>43435</v>
      </c>
      <c r="M1865" s="102">
        <v>44926</v>
      </c>
      <c r="N1865" s="101" t="s">
        <v>6333</v>
      </c>
      <c r="O1865" s="101" t="s">
        <v>6445</v>
      </c>
    </row>
    <row r="1866" spans="1:15" s="97" customFormat="1" x14ac:dyDescent="0.25">
      <c r="A1866" s="97" t="s">
        <v>344</v>
      </c>
      <c r="B1866" s="104" t="str">
        <f t="shared" si="29"/>
        <v>P075112104215</v>
      </c>
      <c r="C1866" s="101" t="s">
        <v>7142</v>
      </c>
      <c r="D1866" s="101" t="s">
        <v>7143</v>
      </c>
      <c r="E1866" s="103">
        <v>43.2</v>
      </c>
      <c r="F1866" s="101" t="s">
        <v>3574</v>
      </c>
      <c r="G1866" s="101" t="s">
        <v>3575</v>
      </c>
      <c r="H1866" s="101" t="s">
        <v>7112</v>
      </c>
      <c r="I1866" s="101" t="s">
        <v>7113</v>
      </c>
      <c r="J1866" s="128">
        <v>754310</v>
      </c>
      <c r="K1866" s="101" t="s">
        <v>6333</v>
      </c>
      <c r="L1866" s="102">
        <v>43435</v>
      </c>
      <c r="M1866" s="102">
        <v>44926</v>
      </c>
      <c r="N1866" s="101" t="s">
        <v>6333</v>
      </c>
      <c r="O1866" s="101" t="s">
        <v>6445</v>
      </c>
    </row>
    <row r="1867" spans="1:15" s="97" customFormat="1" x14ac:dyDescent="0.25">
      <c r="A1867" s="97" t="s">
        <v>344</v>
      </c>
      <c r="B1867" s="104" t="str">
        <f t="shared" si="29"/>
        <v>P075112104397</v>
      </c>
      <c r="C1867" s="101" t="s">
        <v>7142</v>
      </c>
      <c r="D1867" s="101" t="s">
        <v>7143</v>
      </c>
      <c r="E1867" s="103">
        <v>47.35</v>
      </c>
      <c r="F1867" s="101" t="s">
        <v>7114</v>
      </c>
      <c r="G1867" s="101" t="s">
        <v>7115</v>
      </c>
      <c r="H1867" s="101" t="s">
        <v>7112</v>
      </c>
      <c r="I1867" s="101" t="s">
        <v>7113</v>
      </c>
      <c r="J1867" s="128">
        <v>754310</v>
      </c>
      <c r="K1867" s="101" t="s">
        <v>6333</v>
      </c>
      <c r="L1867" s="102">
        <v>43435</v>
      </c>
      <c r="M1867" s="102">
        <v>44926</v>
      </c>
      <c r="N1867" s="101" t="s">
        <v>6333</v>
      </c>
      <c r="O1867" s="101" t="s">
        <v>6445</v>
      </c>
    </row>
    <row r="1868" spans="1:15" s="97" customFormat="1" x14ac:dyDescent="0.25">
      <c r="A1868" s="97" t="s">
        <v>344</v>
      </c>
      <c r="B1868" s="104" t="str">
        <f t="shared" si="29"/>
        <v>P075112104433</v>
      </c>
      <c r="C1868" s="101" t="s">
        <v>7142</v>
      </c>
      <c r="D1868" s="101" t="s">
        <v>7143</v>
      </c>
      <c r="E1868" s="103">
        <v>33.17</v>
      </c>
      <c r="F1868" s="101" t="s">
        <v>3780</v>
      </c>
      <c r="G1868" s="101" t="s">
        <v>3781</v>
      </c>
      <c r="H1868" s="101" t="s">
        <v>7112</v>
      </c>
      <c r="I1868" s="101" t="s">
        <v>7113</v>
      </c>
      <c r="J1868" s="128">
        <v>754310</v>
      </c>
      <c r="K1868" s="101" t="s">
        <v>6333</v>
      </c>
      <c r="L1868" s="102">
        <v>43435</v>
      </c>
      <c r="M1868" s="102">
        <v>44926</v>
      </c>
      <c r="N1868" s="101" t="s">
        <v>6333</v>
      </c>
      <c r="O1868" s="101" t="s">
        <v>6445</v>
      </c>
    </row>
    <row r="1869" spans="1:15" s="97" customFormat="1" x14ac:dyDescent="0.25">
      <c r="A1869" s="97" t="s">
        <v>344</v>
      </c>
      <c r="B1869" s="104" t="str">
        <f t="shared" si="29"/>
        <v>P075112104452</v>
      </c>
      <c r="C1869" s="101" t="s">
        <v>7142</v>
      </c>
      <c r="D1869" s="101" t="s">
        <v>7143</v>
      </c>
      <c r="E1869" s="103">
        <v>64.58</v>
      </c>
      <c r="F1869" s="101" t="s">
        <v>3798</v>
      </c>
      <c r="G1869" s="101" t="s">
        <v>3799</v>
      </c>
      <c r="H1869" s="101" t="s">
        <v>7112</v>
      </c>
      <c r="I1869" s="101" t="s">
        <v>7113</v>
      </c>
      <c r="J1869" s="128">
        <v>754310</v>
      </c>
      <c r="K1869" s="101" t="s">
        <v>6333</v>
      </c>
      <c r="L1869" s="102">
        <v>43435</v>
      </c>
      <c r="M1869" s="102">
        <v>44926</v>
      </c>
      <c r="N1869" s="101" t="s">
        <v>6333</v>
      </c>
      <c r="O1869" s="101" t="s">
        <v>6445</v>
      </c>
    </row>
    <row r="1870" spans="1:15" s="97" customFormat="1" x14ac:dyDescent="0.25">
      <c r="A1870" s="97" t="s">
        <v>344</v>
      </c>
      <c r="B1870" s="104" t="str">
        <f t="shared" si="29"/>
        <v>P075112104524</v>
      </c>
      <c r="C1870" s="101" t="s">
        <v>7142</v>
      </c>
      <c r="D1870" s="101" t="s">
        <v>7143</v>
      </c>
      <c r="E1870" s="103">
        <v>53.65</v>
      </c>
      <c r="F1870" s="101" t="s">
        <v>3836</v>
      </c>
      <c r="G1870" s="101" t="s">
        <v>3837</v>
      </c>
      <c r="H1870" s="101" t="s">
        <v>7116</v>
      </c>
      <c r="I1870" s="101" t="s">
        <v>7117</v>
      </c>
      <c r="J1870" s="128">
        <v>754310</v>
      </c>
      <c r="K1870" s="101" t="s">
        <v>6333</v>
      </c>
      <c r="L1870" s="102">
        <v>43435</v>
      </c>
      <c r="M1870" s="102">
        <v>44926</v>
      </c>
      <c r="N1870" s="101" t="s">
        <v>6333</v>
      </c>
      <c r="O1870" s="101" t="s">
        <v>6445</v>
      </c>
    </row>
    <row r="1871" spans="1:15" s="97" customFormat="1" x14ac:dyDescent="0.25">
      <c r="A1871" s="97" t="s">
        <v>344</v>
      </c>
      <c r="B1871" s="104" t="str">
        <f t="shared" si="29"/>
        <v>P075112104604</v>
      </c>
      <c r="C1871" s="101" t="s">
        <v>7142</v>
      </c>
      <c r="D1871" s="101" t="s">
        <v>7143</v>
      </c>
      <c r="E1871" s="103">
        <v>46.28</v>
      </c>
      <c r="F1871" s="101" t="s">
        <v>3864</v>
      </c>
      <c r="G1871" s="101" t="s">
        <v>3865</v>
      </c>
      <c r="H1871" s="101" t="s">
        <v>7112</v>
      </c>
      <c r="I1871" s="101" t="s">
        <v>7113</v>
      </c>
      <c r="J1871" s="128">
        <v>754310</v>
      </c>
      <c r="K1871" s="101" t="s">
        <v>6333</v>
      </c>
      <c r="L1871" s="102">
        <v>43435</v>
      </c>
      <c r="M1871" s="102">
        <v>44926</v>
      </c>
      <c r="N1871" s="101" t="s">
        <v>6333</v>
      </c>
      <c r="O1871" s="101" t="s">
        <v>6445</v>
      </c>
    </row>
    <row r="1872" spans="1:15" s="97" customFormat="1" x14ac:dyDescent="0.25">
      <c r="A1872" s="97" t="s">
        <v>344</v>
      </c>
      <c r="B1872" s="104" t="str">
        <f t="shared" si="29"/>
        <v>P075112105205</v>
      </c>
      <c r="C1872" s="101" t="s">
        <v>7142</v>
      </c>
      <c r="D1872" s="101" t="s">
        <v>7143</v>
      </c>
      <c r="E1872" s="103">
        <v>49.36</v>
      </c>
      <c r="F1872" s="101" t="s">
        <v>7118</v>
      </c>
      <c r="G1872" s="101" t="s">
        <v>7119</v>
      </c>
      <c r="H1872" s="101" t="s">
        <v>7112</v>
      </c>
      <c r="I1872" s="101" t="s">
        <v>7113</v>
      </c>
      <c r="J1872" s="128">
        <v>754310</v>
      </c>
      <c r="K1872" s="101" t="s">
        <v>6333</v>
      </c>
      <c r="L1872" s="102">
        <v>43435</v>
      </c>
      <c r="M1872" s="102">
        <v>43513</v>
      </c>
      <c r="N1872" s="101" t="s">
        <v>6333</v>
      </c>
      <c r="O1872" s="101" t="s">
        <v>6445</v>
      </c>
    </row>
    <row r="1873" spans="1:15" s="97" customFormat="1" x14ac:dyDescent="0.25">
      <c r="A1873" s="97" t="s">
        <v>344</v>
      </c>
      <c r="B1873" s="104" t="str">
        <f t="shared" si="29"/>
        <v>P075112105298</v>
      </c>
      <c r="C1873" s="101" t="s">
        <v>7142</v>
      </c>
      <c r="D1873" s="101" t="s">
        <v>7143</v>
      </c>
      <c r="E1873" s="103">
        <v>45.95</v>
      </c>
      <c r="F1873" s="101" t="s">
        <v>7122</v>
      </c>
      <c r="G1873" s="101" t="s">
        <v>7123</v>
      </c>
      <c r="H1873" s="101" t="s">
        <v>7112</v>
      </c>
      <c r="I1873" s="101" t="s">
        <v>7113</v>
      </c>
      <c r="J1873" s="128">
        <v>754310</v>
      </c>
      <c r="K1873" s="101" t="s">
        <v>6333</v>
      </c>
      <c r="L1873" s="102">
        <v>43435</v>
      </c>
      <c r="M1873" s="102">
        <v>43681</v>
      </c>
      <c r="N1873" s="101" t="s">
        <v>6333</v>
      </c>
      <c r="O1873" s="101" t="s">
        <v>6445</v>
      </c>
    </row>
    <row r="1874" spans="1:15" s="97" customFormat="1" x14ac:dyDescent="0.25">
      <c r="A1874" s="97" t="s">
        <v>344</v>
      </c>
      <c r="B1874" s="104" t="str">
        <f t="shared" si="29"/>
        <v>P075112105584</v>
      </c>
      <c r="C1874" s="101" t="s">
        <v>7142</v>
      </c>
      <c r="D1874" s="101" t="s">
        <v>7143</v>
      </c>
      <c r="E1874" s="103">
        <v>53.9</v>
      </c>
      <c r="F1874" s="101" t="s">
        <v>4296</v>
      </c>
      <c r="G1874" s="101" t="s">
        <v>4297</v>
      </c>
      <c r="H1874" s="101" t="s">
        <v>7116</v>
      </c>
      <c r="I1874" s="101" t="s">
        <v>7117</v>
      </c>
      <c r="J1874" s="128">
        <v>754310</v>
      </c>
      <c r="K1874" s="101" t="s">
        <v>6333</v>
      </c>
      <c r="L1874" s="102">
        <v>43647</v>
      </c>
      <c r="M1874" s="102">
        <v>44926</v>
      </c>
      <c r="N1874" s="101" t="s">
        <v>6333</v>
      </c>
      <c r="O1874" s="101" t="s">
        <v>6445</v>
      </c>
    </row>
    <row r="1875" spans="1:15" s="97" customFormat="1" x14ac:dyDescent="0.25">
      <c r="A1875" s="97" t="s">
        <v>344</v>
      </c>
      <c r="B1875" s="104" t="str">
        <f t="shared" si="29"/>
        <v>P075112105606</v>
      </c>
      <c r="C1875" s="101" t="s">
        <v>7142</v>
      </c>
      <c r="D1875" s="101" t="s">
        <v>7143</v>
      </c>
      <c r="E1875" s="103">
        <v>60.48</v>
      </c>
      <c r="F1875" s="101" t="s">
        <v>4316</v>
      </c>
      <c r="G1875" s="101" t="s">
        <v>4317</v>
      </c>
      <c r="H1875" s="101" t="s">
        <v>7112</v>
      </c>
      <c r="I1875" s="101" t="s">
        <v>7113</v>
      </c>
      <c r="J1875" s="128">
        <v>754310</v>
      </c>
      <c r="K1875" s="101" t="s">
        <v>6333</v>
      </c>
      <c r="L1875" s="102">
        <v>43435</v>
      </c>
      <c r="M1875" s="102">
        <v>44926</v>
      </c>
      <c r="N1875" s="101" t="s">
        <v>6333</v>
      </c>
      <c r="O1875" s="101" t="s">
        <v>6445</v>
      </c>
    </row>
    <row r="1876" spans="1:15" s="97" customFormat="1" x14ac:dyDescent="0.25">
      <c r="A1876" s="97" t="s">
        <v>344</v>
      </c>
      <c r="B1876" s="104" t="str">
        <f t="shared" si="29"/>
        <v>P075112106241</v>
      </c>
      <c r="C1876" s="101" t="s">
        <v>7142</v>
      </c>
      <c r="D1876" s="101" t="s">
        <v>7143</v>
      </c>
      <c r="E1876" s="103">
        <v>53.97</v>
      </c>
      <c r="F1876" s="101" t="s">
        <v>4706</v>
      </c>
      <c r="G1876" s="101" t="s">
        <v>4707</v>
      </c>
      <c r="H1876" s="101" t="s">
        <v>7116</v>
      </c>
      <c r="I1876" s="101" t="s">
        <v>7117</v>
      </c>
      <c r="J1876" s="128">
        <v>754310</v>
      </c>
      <c r="K1876" s="101" t="s">
        <v>6333</v>
      </c>
      <c r="L1876" s="102">
        <v>43647</v>
      </c>
      <c r="M1876" s="102">
        <v>44926</v>
      </c>
      <c r="N1876" s="101" t="s">
        <v>6333</v>
      </c>
      <c r="O1876" s="101" t="s">
        <v>6445</v>
      </c>
    </row>
    <row r="1877" spans="1:15" s="97" customFormat="1" x14ac:dyDescent="0.25">
      <c r="A1877" s="97" t="s">
        <v>344</v>
      </c>
      <c r="B1877" s="104" t="str">
        <f t="shared" si="29"/>
        <v>P075112106559</v>
      </c>
      <c r="C1877" s="101" t="s">
        <v>7142</v>
      </c>
      <c r="D1877" s="101" t="s">
        <v>7143</v>
      </c>
      <c r="E1877" s="103">
        <v>21.37</v>
      </c>
      <c r="F1877" s="101" t="s">
        <v>4884</v>
      </c>
      <c r="G1877" s="101" t="s">
        <v>4885</v>
      </c>
      <c r="H1877" s="101" t="s">
        <v>7112</v>
      </c>
      <c r="I1877" s="101" t="s">
        <v>7113</v>
      </c>
      <c r="J1877" s="128">
        <v>754310</v>
      </c>
      <c r="K1877" s="101" t="s">
        <v>6333</v>
      </c>
      <c r="L1877" s="102">
        <v>43435</v>
      </c>
      <c r="M1877" s="102">
        <v>44926</v>
      </c>
      <c r="N1877" s="101" t="s">
        <v>6333</v>
      </c>
      <c r="O1877" s="101" t="s">
        <v>6445</v>
      </c>
    </row>
    <row r="1878" spans="1:15" s="97" customFormat="1" x14ac:dyDescent="0.25">
      <c r="A1878" s="97" t="s">
        <v>344</v>
      </c>
      <c r="B1878" s="104" t="str">
        <f t="shared" si="29"/>
        <v>P075112106779</v>
      </c>
      <c r="C1878" s="101" t="s">
        <v>7142</v>
      </c>
      <c r="D1878" s="101" t="s">
        <v>7143</v>
      </c>
      <c r="E1878" s="103">
        <v>46</v>
      </c>
      <c r="F1878" s="101" t="s">
        <v>4994</v>
      </c>
      <c r="G1878" s="101" t="s">
        <v>4995</v>
      </c>
      <c r="H1878" s="101" t="s">
        <v>7112</v>
      </c>
      <c r="I1878" s="101" t="s">
        <v>7113</v>
      </c>
      <c r="J1878" s="128">
        <v>754310</v>
      </c>
      <c r="K1878" s="101" t="s">
        <v>6333</v>
      </c>
      <c r="L1878" s="102">
        <v>43435</v>
      </c>
      <c r="M1878" s="102">
        <v>44926</v>
      </c>
      <c r="N1878" s="101" t="s">
        <v>6333</v>
      </c>
      <c r="O1878" s="101" t="s">
        <v>6445</v>
      </c>
    </row>
    <row r="1879" spans="1:15" s="97" customFormat="1" x14ac:dyDescent="0.25">
      <c r="A1879" s="97" t="s">
        <v>344</v>
      </c>
      <c r="B1879" s="104" t="str">
        <f t="shared" si="29"/>
        <v>P075112400010816</v>
      </c>
      <c r="C1879" s="101" t="s">
        <v>7142</v>
      </c>
      <c r="D1879" s="101" t="s">
        <v>7143</v>
      </c>
      <c r="E1879" s="103">
        <v>0.01</v>
      </c>
      <c r="F1879" s="101" t="s">
        <v>6113</v>
      </c>
      <c r="G1879" s="101" t="s">
        <v>6114</v>
      </c>
      <c r="H1879" s="101" t="s">
        <v>7112</v>
      </c>
      <c r="I1879" s="101" t="s">
        <v>7113</v>
      </c>
      <c r="J1879" s="128">
        <v>754310</v>
      </c>
      <c r="K1879" s="101" t="s">
        <v>6333</v>
      </c>
      <c r="L1879" s="102">
        <v>43435</v>
      </c>
      <c r="M1879" s="102">
        <v>43570</v>
      </c>
      <c r="N1879" s="101" t="s">
        <v>6333</v>
      </c>
      <c r="O1879" s="101" t="s">
        <v>6445</v>
      </c>
    </row>
    <row r="1880" spans="1:15" s="97" customFormat="1" x14ac:dyDescent="0.25">
      <c r="A1880" s="97" t="s">
        <v>344</v>
      </c>
      <c r="B1880" s="104" t="str">
        <f t="shared" si="29"/>
        <v>P075112400010862</v>
      </c>
      <c r="C1880" s="101" t="s">
        <v>7142</v>
      </c>
      <c r="D1880" s="101" t="s">
        <v>7143</v>
      </c>
      <c r="E1880" s="103">
        <v>111.2</v>
      </c>
      <c r="F1880" s="101" t="s">
        <v>6117</v>
      </c>
      <c r="G1880" s="101" t="s">
        <v>6118</v>
      </c>
      <c r="H1880" s="101" t="s">
        <v>7112</v>
      </c>
      <c r="I1880" s="101" t="s">
        <v>7113</v>
      </c>
      <c r="J1880" s="128">
        <v>754310</v>
      </c>
      <c r="K1880" s="101" t="s">
        <v>6333</v>
      </c>
      <c r="L1880" s="102">
        <v>43435</v>
      </c>
      <c r="M1880" s="102">
        <v>43555</v>
      </c>
      <c r="N1880" s="101" t="s">
        <v>6333</v>
      </c>
      <c r="O1880" s="101" t="s">
        <v>6445</v>
      </c>
    </row>
    <row r="1881" spans="1:15" s="97" customFormat="1" x14ac:dyDescent="0.25">
      <c r="A1881" s="97" t="s">
        <v>344</v>
      </c>
      <c r="B1881" s="104" t="str">
        <f t="shared" si="29"/>
        <v>P075112400011176</v>
      </c>
      <c r="C1881" s="101" t="s">
        <v>7142</v>
      </c>
      <c r="D1881" s="101" t="s">
        <v>7143</v>
      </c>
      <c r="E1881" s="103">
        <v>100</v>
      </c>
      <c r="F1881" s="101" t="s">
        <v>6133</v>
      </c>
      <c r="G1881" s="101" t="s">
        <v>6134</v>
      </c>
      <c r="H1881" s="101" t="s">
        <v>7112</v>
      </c>
      <c r="I1881" s="101" t="s">
        <v>7113</v>
      </c>
      <c r="J1881" s="128">
        <v>754310</v>
      </c>
      <c r="K1881" s="101" t="s">
        <v>6333</v>
      </c>
      <c r="L1881" s="102">
        <v>43528</v>
      </c>
      <c r="M1881" s="102">
        <v>43625</v>
      </c>
      <c r="N1881" s="101" t="s">
        <v>6333</v>
      </c>
      <c r="O1881" s="101" t="s">
        <v>6445</v>
      </c>
    </row>
    <row r="1882" spans="1:15" s="97" customFormat="1" x14ac:dyDescent="0.25">
      <c r="A1882" s="97" t="s">
        <v>344</v>
      </c>
      <c r="B1882" s="104" t="str">
        <f t="shared" si="29"/>
        <v>P075113100730</v>
      </c>
      <c r="C1882" s="101" t="s">
        <v>7144</v>
      </c>
      <c r="D1882" s="101" t="s">
        <v>7145</v>
      </c>
      <c r="E1882" s="103">
        <v>41.79</v>
      </c>
      <c r="F1882" s="101" t="s">
        <v>846</v>
      </c>
      <c r="G1882" s="101" t="s">
        <v>847</v>
      </c>
      <c r="H1882" s="101" t="s">
        <v>7112</v>
      </c>
      <c r="I1882" s="101" t="s">
        <v>7113</v>
      </c>
      <c r="J1882" s="128">
        <v>754310</v>
      </c>
      <c r="K1882" s="101" t="s">
        <v>6333</v>
      </c>
      <c r="L1882" s="102">
        <v>43405</v>
      </c>
      <c r="M1882" s="102">
        <v>44926</v>
      </c>
      <c r="N1882" s="101" t="s">
        <v>6333</v>
      </c>
      <c r="O1882" s="101" t="s">
        <v>6445</v>
      </c>
    </row>
    <row r="1883" spans="1:15" s="97" customFormat="1" x14ac:dyDescent="0.25">
      <c r="A1883" s="97" t="s">
        <v>344</v>
      </c>
      <c r="B1883" s="104" t="str">
        <f t="shared" si="29"/>
        <v>P075113100939</v>
      </c>
      <c r="C1883" s="101" t="s">
        <v>7144</v>
      </c>
      <c r="D1883" s="101" t="s">
        <v>7145</v>
      </c>
      <c r="E1883" s="103">
        <v>63.61</v>
      </c>
      <c r="F1883" s="101" t="s">
        <v>1000</v>
      </c>
      <c r="G1883" s="101" t="s">
        <v>1001</v>
      </c>
      <c r="H1883" s="101" t="s">
        <v>6417</v>
      </c>
      <c r="I1883" s="101" t="s">
        <v>6418</v>
      </c>
      <c r="J1883" s="128">
        <v>754310</v>
      </c>
      <c r="K1883" s="101" t="s">
        <v>6333</v>
      </c>
      <c r="L1883" s="102">
        <v>43405</v>
      </c>
      <c r="M1883" s="102">
        <v>44926</v>
      </c>
      <c r="N1883" s="101" t="s">
        <v>6332</v>
      </c>
      <c r="O1883" s="101" t="s">
        <v>6445</v>
      </c>
    </row>
    <row r="1884" spans="1:15" s="97" customFormat="1" x14ac:dyDescent="0.25">
      <c r="A1884" s="97" t="s">
        <v>344</v>
      </c>
      <c r="B1884" s="104" t="str">
        <f t="shared" si="29"/>
        <v>P075113101429</v>
      </c>
      <c r="C1884" s="101" t="s">
        <v>7144</v>
      </c>
      <c r="D1884" s="101" t="s">
        <v>7145</v>
      </c>
      <c r="E1884" s="103">
        <v>33.270000000000003</v>
      </c>
      <c r="F1884" s="101" t="s">
        <v>1334</v>
      </c>
      <c r="G1884" s="101" t="s">
        <v>1335</v>
      </c>
      <c r="H1884" s="101" t="s">
        <v>7112</v>
      </c>
      <c r="I1884" s="101" t="s">
        <v>7113</v>
      </c>
      <c r="J1884" s="128">
        <v>754310</v>
      </c>
      <c r="K1884" s="101" t="s">
        <v>6333</v>
      </c>
      <c r="L1884" s="102">
        <v>43405</v>
      </c>
      <c r="M1884" s="102">
        <v>44926</v>
      </c>
      <c r="N1884" s="101" t="s">
        <v>6333</v>
      </c>
      <c r="O1884" s="101" t="s">
        <v>6445</v>
      </c>
    </row>
    <row r="1885" spans="1:15" s="97" customFormat="1" x14ac:dyDescent="0.25">
      <c r="A1885" s="97" t="s">
        <v>344</v>
      </c>
      <c r="B1885" s="104" t="str">
        <f t="shared" si="29"/>
        <v>P075113101695</v>
      </c>
      <c r="C1885" s="101" t="s">
        <v>7144</v>
      </c>
      <c r="D1885" s="101" t="s">
        <v>7145</v>
      </c>
      <c r="E1885" s="103">
        <v>50.09</v>
      </c>
      <c r="F1885" s="101" t="s">
        <v>1570</v>
      </c>
      <c r="G1885" s="101" t="s">
        <v>1571</v>
      </c>
      <c r="H1885" s="101" t="s">
        <v>7112</v>
      </c>
      <c r="I1885" s="101" t="s">
        <v>7113</v>
      </c>
      <c r="J1885" s="128">
        <v>754310</v>
      </c>
      <c r="K1885" s="101" t="s">
        <v>6333</v>
      </c>
      <c r="L1885" s="102">
        <v>43405</v>
      </c>
      <c r="M1885" s="102">
        <v>44926</v>
      </c>
      <c r="N1885" s="101" t="s">
        <v>6333</v>
      </c>
      <c r="O1885" s="101" t="s">
        <v>6445</v>
      </c>
    </row>
    <row r="1886" spans="1:15" s="97" customFormat="1" x14ac:dyDescent="0.25">
      <c r="A1886" s="97" t="s">
        <v>344</v>
      </c>
      <c r="B1886" s="104" t="str">
        <f t="shared" si="29"/>
        <v>P075113102378</v>
      </c>
      <c r="C1886" s="101" t="s">
        <v>7144</v>
      </c>
      <c r="D1886" s="101" t="s">
        <v>7145</v>
      </c>
      <c r="E1886" s="103">
        <v>60.11</v>
      </c>
      <c r="F1886" s="101" t="s">
        <v>2076</v>
      </c>
      <c r="G1886" s="101" t="s">
        <v>2077</v>
      </c>
      <c r="H1886" s="101" t="s">
        <v>7112</v>
      </c>
      <c r="I1886" s="101" t="s">
        <v>7113</v>
      </c>
      <c r="J1886" s="128">
        <v>754310</v>
      </c>
      <c r="K1886" s="101" t="s">
        <v>6333</v>
      </c>
      <c r="L1886" s="102">
        <v>43405</v>
      </c>
      <c r="M1886" s="102">
        <v>44926</v>
      </c>
      <c r="N1886" s="101" t="s">
        <v>6333</v>
      </c>
      <c r="O1886" s="101" t="s">
        <v>6445</v>
      </c>
    </row>
    <row r="1887" spans="1:15" s="97" customFormat="1" x14ac:dyDescent="0.25">
      <c r="A1887" s="97" t="s">
        <v>344</v>
      </c>
      <c r="B1887" s="104" t="str">
        <f t="shared" si="29"/>
        <v>P075113102401</v>
      </c>
      <c r="C1887" s="101" t="s">
        <v>7144</v>
      </c>
      <c r="D1887" s="101" t="s">
        <v>7145</v>
      </c>
      <c r="E1887" s="103">
        <v>62.97</v>
      </c>
      <c r="F1887" s="101" t="s">
        <v>2098</v>
      </c>
      <c r="G1887" s="101" t="s">
        <v>2099</v>
      </c>
      <c r="H1887" s="101" t="s">
        <v>7112</v>
      </c>
      <c r="I1887" s="101" t="s">
        <v>7113</v>
      </c>
      <c r="J1887" s="128">
        <v>754310</v>
      </c>
      <c r="K1887" s="101" t="s">
        <v>6333</v>
      </c>
      <c r="L1887" s="102">
        <v>43405</v>
      </c>
      <c r="M1887" s="102">
        <v>44926</v>
      </c>
      <c r="N1887" s="101" t="s">
        <v>6333</v>
      </c>
      <c r="O1887" s="101" t="s">
        <v>6445</v>
      </c>
    </row>
    <row r="1888" spans="1:15" s="97" customFormat="1" x14ac:dyDescent="0.25">
      <c r="A1888" s="97" t="s">
        <v>344</v>
      </c>
      <c r="B1888" s="104" t="str">
        <f t="shared" si="29"/>
        <v>P075113102864</v>
      </c>
      <c r="C1888" s="101" t="s">
        <v>7144</v>
      </c>
      <c r="D1888" s="101" t="s">
        <v>7145</v>
      </c>
      <c r="E1888" s="103">
        <v>42.01</v>
      </c>
      <c r="F1888" s="101" t="s">
        <v>2416</v>
      </c>
      <c r="G1888" s="101" t="s">
        <v>2417</v>
      </c>
      <c r="H1888" s="101" t="s">
        <v>7112</v>
      </c>
      <c r="I1888" s="101" t="s">
        <v>7113</v>
      </c>
      <c r="J1888" s="128">
        <v>754310</v>
      </c>
      <c r="K1888" s="101" t="s">
        <v>6333</v>
      </c>
      <c r="L1888" s="102">
        <v>43405</v>
      </c>
      <c r="M1888" s="102">
        <v>44926</v>
      </c>
      <c r="N1888" s="101" t="s">
        <v>6333</v>
      </c>
      <c r="O1888" s="101" t="s">
        <v>6445</v>
      </c>
    </row>
    <row r="1889" spans="1:15" s="97" customFormat="1" x14ac:dyDescent="0.25">
      <c r="A1889" s="97" t="s">
        <v>344</v>
      </c>
      <c r="B1889" s="104" t="str">
        <f t="shared" si="29"/>
        <v>P075113102944</v>
      </c>
      <c r="C1889" s="101" t="s">
        <v>7144</v>
      </c>
      <c r="D1889" s="101" t="s">
        <v>7145</v>
      </c>
      <c r="E1889" s="103">
        <v>54.67</v>
      </c>
      <c r="F1889" s="101" t="s">
        <v>2498</v>
      </c>
      <c r="G1889" s="101" t="s">
        <v>2499</v>
      </c>
      <c r="H1889" s="101" t="s">
        <v>7112</v>
      </c>
      <c r="I1889" s="101" t="s">
        <v>7113</v>
      </c>
      <c r="J1889" s="128">
        <v>754310</v>
      </c>
      <c r="K1889" s="101" t="s">
        <v>6333</v>
      </c>
      <c r="L1889" s="102">
        <v>43405</v>
      </c>
      <c r="M1889" s="102">
        <v>44926</v>
      </c>
      <c r="N1889" s="101" t="s">
        <v>6333</v>
      </c>
      <c r="O1889" s="101" t="s">
        <v>6445</v>
      </c>
    </row>
    <row r="1890" spans="1:15" s="97" customFormat="1" x14ac:dyDescent="0.25">
      <c r="A1890" s="97" t="s">
        <v>344</v>
      </c>
      <c r="B1890" s="104" t="str">
        <f t="shared" si="29"/>
        <v>P075113103000</v>
      </c>
      <c r="C1890" s="101" t="s">
        <v>7144</v>
      </c>
      <c r="D1890" s="101" t="s">
        <v>7145</v>
      </c>
      <c r="E1890" s="103">
        <v>32.53</v>
      </c>
      <c r="F1890" s="101" t="s">
        <v>2552</v>
      </c>
      <c r="G1890" s="101" t="s">
        <v>2553</v>
      </c>
      <c r="H1890" s="101" t="s">
        <v>7112</v>
      </c>
      <c r="I1890" s="101" t="s">
        <v>7113</v>
      </c>
      <c r="J1890" s="128">
        <v>754310</v>
      </c>
      <c r="K1890" s="101" t="s">
        <v>6333</v>
      </c>
      <c r="L1890" s="102">
        <v>43405</v>
      </c>
      <c r="M1890" s="102">
        <v>44926</v>
      </c>
      <c r="N1890" s="101" t="s">
        <v>6333</v>
      </c>
      <c r="O1890" s="101" t="s">
        <v>6445</v>
      </c>
    </row>
    <row r="1891" spans="1:15" s="97" customFormat="1" x14ac:dyDescent="0.25">
      <c r="A1891" s="97" t="s">
        <v>344</v>
      </c>
      <c r="B1891" s="104" t="str">
        <f t="shared" si="29"/>
        <v>P075113103931</v>
      </c>
      <c r="C1891" s="101" t="s">
        <v>7144</v>
      </c>
      <c r="D1891" s="101" t="s">
        <v>7145</v>
      </c>
      <c r="E1891" s="103">
        <v>33.36</v>
      </c>
      <c r="F1891" s="101" t="s">
        <v>3354</v>
      </c>
      <c r="G1891" s="101" t="s">
        <v>3355</v>
      </c>
      <c r="H1891" s="101" t="s">
        <v>7112</v>
      </c>
      <c r="I1891" s="101" t="s">
        <v>7113</v>
      </c>
      <c r="J1891" s="128">
        <v>754310</v>
      </c>
      <c r="K1891" s="101" t="s">
        <v>6333</v>
      </c>
      <c r="L1891" s="102">
        <v>43405</v>
      </c>
      <c r="M1891" s="102">
        <v>44926</v>
      </c>
      <c r="N1891" s="101" t="s">
        <v>6333</v>
      </c>
      <c r="O1891" s="101" t="s">
        <v>6445</v>
      </c>
    </row>
    <row r="1892" spans="1:15" s="97" customFormat="1" x14ac:dyDescent="0.25">
      <c r="A1892" s="97" t="s">
        <v>344</v>
      </c>
      <c r="B1892" s="104" t="str">
        <f t="shared" si="29"/>
        <v>P075113104215</v>
      </c>
      <c r="C1892" s="101" t="s">
        <v>7144</v>
      </c>
      <c r="D1892" s="101" t="s">
        <v>7145</v>
      </c>
      <c r="E1892" s="103">
        <v>43.2</v>
      </c>
      <c r="F1892" s="101" t="s">
        <v>3574</v>
      </c>
      <c r="G1892" s="101" t="s">
        <v>3575</v>
      </c>
      <c r="H1892" s="101" t="s">
        <v>7112</v>
      </c>
      <c r="I1892" s="101" t="s">
        <v>7113</v>
      </c>
      <c r="J1892" s="128">
        <v>754310</v>
      </c>
      <c r="K1892" s="101" t="s">
        <v>6333</v>
      </c>
      <c r="L1892" s="102">
        <v>43405</v>
      </c>
      <c r="M1892" s="102">
        <v>44926</v>
      </c>
      <c r="N1892" s="101" t="s">
        <v>6333</v>
      </c>
      <c r="O1892" s="101" t="s">
        <v>6445</v>
      </c>
    </row>
    <row r="1893" spans="1:15" s="97" customFormat="1" x14ac:dyDescent="0.25">
      <c r="A1893" s="97" t="s">
        <v>344</v>
      </c>
      <c r="B1893" s="104" t="str">
        <f t="shared" si="29"/>
        <v>P075113104397</v>
      </c>
      <c r="C1893" s="101" t="s">
        <v>7144</v>
      </c>
      <c r="D1893" s="101" t="s">
        <v>7145</v>
      </c>
      <c r="E1893" s="103">
        <v>47.35</v>
      </c>
      <c r="F1893" s="101" t="s">
        <v>7114</v>
      </c>
      <c r="G1893" s="101" t="s">
        <v>7115</v>
      </c>
      <c r="H1893" s="101" t="s">
        <v>7112</v>
      </c>
      <c r="I1893" s="101" t="s">
        <v>7113</v>
      </c>
      <c r="J1893" s="128">
        <v>754310</v>
      </c>
      <c r="K1893" s="101" t="s">
        <v>6333</v>
      </c>
      <c r="L1893" s="102">
        <v>43405</v>
      </c>
      <c r="M1893" s="102">
        <v>44926</v>
      </c>
      <c r="N1893" s="101" t="s">
        <v>6333</v>
      </c>
      <c r="O1893" s="101" t="s">
        <v>6445</v>
      </c>
    </row>
    <row r="1894" spans="1:15" s="97" customFormat="1" x14ac:dyDescent="0.25">
      <c r="A1894" s="97" t="s">
        <v>344</v>
      </c>
      <c r="B1894" s="104" t="str">
        <f t="shared" si="29"/>
        <v>P075113104433</v>
      </c>
      <c r="C1894" s="101" t="s">
        <v>7144</v>
      </c>
      <c r="D1894" s="101" t="s">
        <v>7145</v>
      </c>
      <c r="E1894" s="103">
        <v>33.17</v>
      </c>
      <c r="F1894" s="101" t="s">
        <v>3780</v>
      </c>
      <c r="G1894" s="101" t="s">
        <v>3781</v>
      </c>
      <c r="H1894" s="101" t="s">
        <v>7112</v>
      </c>
      <c r="I1894" s="101" t="s">
        <v>7113</v>
      </c>
      <c r="J1894" s="128">
        <v>754310</v>
      </c>
      <c r="K1894" s="101" t="s">
        <v>6333</v>
      </c>
      <c r="L1894" s="102">
        <v>43405</v>
      </c>
      <c r="M1894" s="102">
        <v>44926</v>
      </c>
      <c r="N1894" s="101" t="s">
        <v>6333</v>
      </c>
      <c r="O1894" s="101" t="s">
        <v>6445</v>
      </c>
    </row>
    <row r="1895" spans="1:15" s="97" customFormat="1" x14ac:dyDescent="0.25">
      <c r="A1895" s="97" t="s">
        <v>344</v>
      </c>
      <c r="B1895" s="104" t="str">
        <f t="shared" si="29"/>
        <v>P075113104452</v>
      </c>
      <c r="C1895" s="101" t="s">
        <v>7144</v>
      </c>
      <c r="D1895" s="101" t="s">
        <v>7145</v>
      </c>
      <c r="E1895" s="103">
        <v>64.58</v>
      </c>
      <c r="F1895" s="101" t="s">
        <v>3798</v>
      </c>
      <c r="G1895" s="101" t="s">
        <v>3799</v>
      </c>
      <c r="H1895" s="101" t="s">
        <v>7112</v>
      </c>
      <c r="I1895" s="101" t="s">
        <v>7113</v>
      </c>
      <c r="J1895" s="128">
        <v>754310</v>
      </c>
      <c r="K1895" s="101" t="s">
        <v>6333</v>
      </c>
      <c r="L1895" s="102">
        <v>43405</v>
      </c>
      <c r="M1895" s="102">
        <v>44926</v>
      </c>
      <c r="N1895" s="101" t="s">
        <v>6333</v>
      </c>
      <c r="O1895" s="101" t="s">
        <v>6445</v>
      </c>
    </row>
    <row r="1896" spans="1:15" s="97" customFormat="1" x14ac:dyDescent="0.25">
      <c r="A1896" s="97" t="s">
        <v>344</v>
      </c>
      <c r="B1896" s="104" t="str">
        <f t="shared" si="29"/>
        <v>P075113104524</v>
      </c>
      <c r="C1896" s="101" t="s">
        <v>7144</v>
      </c>
      <c r="D1896" s="101" t="s">
        <v>7145</v>
      </c>
      <c r="E1896" s="103">
        <v>53.65</v>
      </c>
      <c r="F1896" s="101" t="s">
        <v>3836</v>
      </c>
      <c r="G1896" s="101" t="s">
        <v>3837</v>
      </c>
      <c r="H1896" s="101" t="s">
        <v>7116</v>
      </c>
      <c r="I1896" s="101" t="s">
        <v>7117</v>
      </c>
      <c r="J1896" s="128">
        <v>754310</v>
      </c>
      <c r="K1896" s="101" t="s">
        <v>6333</v>
      </c>
      <c r="L1896" s="102">
        <v>43405</v>
      </c>
      <c r="M1896" s="102">
        <v>44926</v>
      </c>
      <c r="N1896" s="101" t="s">
        <v>6333</v>
      </c>
      <c r="O1896" s="101" t="s">
        <v>6445</v>
      </c>
    </row>
    <row r="1897" spans="1:15" s="97" customFormat="1" x14ac:dyDescent="0.25">
      <c r="A1897" s="97" t="s">
        <v>344</v>
      </c>
      <c r="B1897" s="104" t="str">
        <f t="shared" si="29"/>
        <v>P075113104604</v>
      </c>
      <c r="C1897" s="101" t="s">
        <v>7144</v>
      </c>
      <c r="D1897" s="101" t="s">
        <v>7145</v>
      </c>
      <c r="E1897" s="103">
        <v>46.28</v>
      </c>
      <c r="F1897" s="101" t="s">
        <v>3864</v>
      </c>
      <c r="G1897" s="101" t="s">
        <v>3865</v>
      </c>
      <c r="H1897" s="101" t="s">
        <v>7112</v>
      </c>
      <c r="I1897" s="101" t="s">
        <v>7113</v>
      </c>
      <c r="J1897" s="128">
        <v>754310</v>
      </c>
      <c r="K1897" s="101" t="s">
        <v>6333</v>
      </c>
      <c r="L1897" s="102">
        <v>43405</v>
      </c>
      <c r="M1897" s="102">
        <v>44926</v>
      </c>
      <c r="N1897" s="101" t="s">
        <v>6333</v>
      </c>
      <c r="O1897" s="101" t="s">
        <v>6445</v>
      </c>
    </row>
    <row r="1898" spans="1:15" s="97" customFormat="1" x14ac:dyDescent="0.25">
      <c r="A1898" s="97" t="s">
        <v>344</v>
      </c>
      <c r="B1898" s="104" t="str">
        <f t="shared" si="29"/>
        <v>P075113105205</v>
      </c>
      <c r="C1898" s="101" t="s">
        <v>7144</v>
      </c>
      <c r="D1898" s="101" t="s">
        <v>7145</v>
      </c>
      <c r="E1898" s="103">
        <v>49.36</v>
      </c>
      <c r="F1898" s="101" t="s">
        <v>7118</v>
      </c>
      <c r="G1898" s="101" t="s">
        <v>7119</v>
      </c>
      <c r="H1898" s="101" t="s">
        <v>7112</v>
      </c>
      <c r="I1898" s="101" t="s">
        <v>7113</v>
      </c>
      <c r="J1898" s="128">
        <v>754310</v>
      </c>
      <c r="K1898" s="101" t="s">
        <v>6333</v>
      </c>
      <c r="L1898" s="102">
        <v>43405</v>
      </c>
      <c r="M1898" s="102">
        <v>43513</v>
      </c>
      <c r="N1898" s="101" t="s">
        <v>6333</v>
      </c>
      <c r="O1898" s="101" t="s">
        <v>6445</v>
      </c>
    </row>
    <row r="1899" spans="1:15" s="97" customFormat="1" x14ac:dyDescent="0.25">
      <c r="A1899" s="97" t="s">
        <v>344</v>
      </c>
      <c r="B1899" s="104" t="str">
        <f t="shared" si="29"/>
        <v>P075113105298</v>
      </c>
      <c r="C1899" s="101" t="s">
        <v>7144</v>
      </c>
      <c r="D1899" s="101" t="s">
        <v>7145</v>
      </c>
      <c r="E1899" s="103">
        <v>45.95</v>
      </c>
      <c r="F1899" s="101" t="s">
        <v>7122</v>
      </c>
      <c r="G1899" s="101" t="s">
        <v>7123</v>
      </c>
      <c r="H1899" s="101" t="s">
        <v>7112</v>
      </c>
      <c r="I1899" s="101" t="s">
        <v>7113</v>
      </c>
      <c r="J1899" s="128">
        <v>754310</v>
      </c>
      <c r="K1899" s="101" t="s">
        <v>6333</v>
      </c>
      <c r="L1899" s="102">
        <v>43405</v>
      </c>
      <c r="M1899" s="102">
        <v>43677</v>
      </c>
      <c r="N1899" s="101" t="s">
        <v>6333</v>
      </c>
      <c r="O1899" s="101" t="s">
        <v>6445</v>
      </c>
    </row>
    <row r="1900" spans="1:15" s="97" customFormat="1" x14ac:dyDescent="0.25">
      <c r="A1900" s="97" t="s">
        <v>344</v>
      </c>
      <c r="B1900" s="104" t="str">
        <f t="shared" si="29"/>
        <v>P075113105584</v>
      </c>
      <c r="C1900" s="101" t="s">
        <v>7144</v>
      </c>
      <c r="D1900" s="101" t="s">
        <v>7145</v>
      </c>
      <c r="E1900" s="103">
        <v>53.9</v>
      </c>
      <c r="F1900" s="101" t="s">
        <v>4296</v>
      </c>
      <c r="G1900" s="101" t="s">
        <v>4297</v>
      </c>
      <c r="H1900" s="101" t="s">
        <v>7116</v>
      </c>
      <c r="I1900" s="101" t="s">
        <v>7117</v>
      </c>
      <c r="J1900" s="128">
        <v>754310</v>
      </c>
      <c r="K1900" s="101" t="s">
        <v>6333</v>
      </c>
      <c r="L1900" s="102">
        <v>43647</v>
      </c>
      <c r="M1900" s="102">
        <v>44926</v>
      </c>
      <c r="N1900" s="101" t="s">
        <v>6333</v>
      </c>
      <c r="O1900" s="101" t="s">
        <v>6445</v>
      </c>
    </row>
    <row r="1901" spans="1:15" s="97" customFormat="1" x14ac:dyDescent="0.25">
      <c r="A1901" s="97" t="s">
        <v>344</v>
      </c>
      <c r="B1901" s="104" t="str">
        <f t="shared" si="29"/>
        <v>P075113105606</v>
      </c>
      <c r="C1901" s="101" t="s">
        <v>7144</v>
      </c>
      <c r="D1901" s="101" t="s">
        <v>7145</v>
      </c>
      <c r="E1901" s="103">
        <v>60.48</v>
      </c>
      <c r="F1901" s="101" t="s">
        <v>4316</v>
      </c>
      <c r="G1901" s="101" t="s">
        <v>4317</v>
      </c>
      <c r="H1901" s="101" t="s">
        <v>7112</v>
      </c>
      <c r="I1901" s="101" t="s">
        <v>7113</v>
      </c>
      <c r="J1901" s="128">
        <v>754310</v>
      </c>
      <c r="K1901" s="101" t="s">
        <v>6333</v>
      </c>
      <c r="L1901" s="102">
        <v>43405</v>
      </c>
      <c r="M1901" s="102">
        <v>44926</v>
      </c>
      <c r="N1901" s="101" t="s">
        <v>6333</v>
      </c>
      <c r="O1901" s="101" t="s">
        <v>6445</v>
      </c>
    </row>
    <row r="1902" spans="1:15" s="97" customFormat="1" x14ac:dyDescent="0.25">
      <c r="A1902" s="97" t="s">
        <v>344</v>
      </c>
      <c r="B1902" s="104" t="str">
        <f t="shared" si="29"/>
        <v>P075113106241</v>
      </c>
      <c r="C1902" s="101" t="s">
        <v>7144</v>
      </c>
      <c r="D1902" s="101" t="s">
        <v>7145</v>
      </c>
      <c r="E1902" s="103">
        <v>53.97</v>
      </c>
      <c r="F1902" s="101" t="s">
        <v>4706</v>
      </c>
      <c r="G1902" s="101" t="s">
        <v>4707</v>
      </c>
      <c r="H1902" s="101" t="s">
        <v>7116</v>
      </c>
      <c r="I1902" s="101" t="s">
        <v>7117</v>
      </c>
      <c r="J1902" s="128">
        <v>754310</v>
      </c>
      <c r="K1902" s="101" t="s">
        <v>6333</v>
      </c>
      <c r="L1902" s="102">
        <v>43647</v>
      </c>
      <c r="M1902" s="102">
        <v>44926</v>
      </c>
      <c r="N1902" s="101" t="s">
        <v>6333</v>
      </c>
      <c r="O1902" s="101" t="s">
        <v>6445</v>
      </c>
    </row>
    <row r="1903" spans="1:15" s="97" customFormat="1" x14ac:dyDescent="0.25">
      <c r="A1903" s="97" t="s">
        <v>344</v>
      </c>
      <c r="B1903" s="104" t="str">
        <f t="shared" si="29"/>
        <v>P075113106559</v>
      </c>
      <c r="C1903" s="101" t="s">
        <v>7144</v>
      </c>
      <c r="D1903" s="101" t="s">
        <v>7145</v>
      </c>
      <c r="E1903" s="103">
        <v>21.37</v>
      </c>
      <c r="F1903" s="101" t="s">
        <v>4884</v>
      </c>
      <c r="G1903" s="101" t="s">
        <v>4885</v>
      </c>
      <c r="H1903" s="101" t="s">
        <v>7112</v>
      </c>
      <c r="I1903" s="101" t="s">
        <v>7113</v>
      </c>
      <c r="J1903" s="128">
        <v>754310</v>
      </c>
      <c r="K1903" s="101" t="s">
        <v>6333</v>
      </c>
      <c r="L1903" s="102">
        <v>43405</v>
      </c>
      <c r="M1903" s="102">
        <v>44926</v>
      </c>
      <c r="N1903" s="101" t="s">
        <v>6333</v>
      </c>
      <c r="O1903" s="101" t="s">
        <v>6445</v>
      </c>
    </row>
    <row r="1904" spans="1:15" s="97" customFormat="1" x14ac:dyDescent="0.25">
      <c r="A1904" s="97" t="s">
        <v>344</v>
      </c>
      <c r="B1904" s="104" t="str">
        <f t="shared" si="29"/>
        <v>P075113106779</v>
      </c>
      <c r="C1904" s="101" t="s">
        <v>7144</v>
      </c>
      <c r="D1904" s="101" t="s">
        <v>7145</v>
      </c>
      <c r="E1904" s="103">
        <v>46</v>
      </c>
      <c r="F1904" s="101" t="s">
        <v>4994</v>
      </c>
      <c r="G1904" s="101" t="s">
        <v>4995</v>
      </c>
      <c r="H1904" s="101" t="s">
        <v>7112</v>
      </c>
      <c r="I1904" s="101" t="s">
        <v>7113</v>
      </c>
      <c r="J1904" s="128">
        <v>754310</v>
      </c>
      <c r="K1904" s="101" t="s">
        <v>6333</v>
      </c>
      <c r="L1904" s="102">
        <v>43405</v>
      </c>
      <c r="M1904" s="102">
        <v>44926</v>
      </c>
      <c r="N1904" s="101" t="s">
        <v>6333</v>
      </c>
      <c r="O1904" s="101" t="s">
        <v>6445</v>
      </c>
    </row>
    <row r="1905" spans="1:15" s="97" customFormat="1" x14ac:dyDescent="0.25">
      <c r="A1905" s="97" t="s">
        <v>344</v>
      </c>
      <c r="B1905" s="104" t="str">
        <f t="shared" si="29"/>
        <v>P075113400010816</v>
      </c>
      <c r="C1905" s="101" t="s">
        <v>7144</v>
      </c>
      <c r="D1905" s="101" t="s">
        <v>7145</v>
      </c>
      <c r="E1905" s="103">
        <v>0.01</v>
      </c>
      <c r="F1905" s="101" t="s">
        <v>6113</v>
      </c>
      <c r="G1905" s="101" t="s">
        <v>6114</v>
      </c>
      <c r="H1905" s="101" t="s">
        <v>7112</v>
      </c>
      <c r="I1905" s="101" t="s">
        <v>7113</v>
      </c>
      <c r="J1905" s="128">
        <v>754310</v>
      </c>
      <c r="K1905" s="101" t="s">
        <v>6333</v>
      </c>
      <c r="L1905" s="102">
        <v>43409</v>
      </c>
      <c r="M1905" s="102">
        <v>43570</v>
      </c>
      <c r="N1905" s="101" t="s">
        <v>6333</v>
      </c>
      <c r="O1905" s="101" t="s">
        <v>6445</v>
      </c>
    </row>
    <row r="1906" spans="1:15" s="97" customFormat="1" x14ac:dyDescent="0.25">
      <c r="A1906" s="97" t="s">
        <v>344</v>
      </c>
      <c r="B1906" s="104" t="str">
        <f t="shared" si="29"/>
        <v>P075113400010862</v>
      </c>
      <c r="C1906" s="101" t="s">
        <v>7144</v>
      </c>
      <c r="D1906" s="101" t="s">
        <v>7145</v>
      </c>
      <c r="E1906" s="103">
        <v>111.2</v>
      </c>
      <c r="F1906" s="101" t="s">
        <v>6117</v>
      </c>
      <c r="G1906" s="101" t="s">
        <v>6118</v>
      </c>
      <c r="H1906" s="101" t="s">
        <v>7112</v>
      </c>
      <c r="I1906" s="101" t="s">
        <v>7113</v>
      </c>
      <c r="J1906" s="128">
        <v>754310</v>
      </c>
      <c r="K1906" s="101" t="s">
        <v>6333</v>
      </c>
      <c r="L1906" s="102">
        <v>43405</v>
      </c>
      <c r="M1906" s="102">
        <v>43555</v>
      </c>
      <c r="N1906" s="101" t="s">
        <v>6333</v>
      </c>
      <c r="O1906" s="101" t="s">
        <v>6445</v>
      </c>
    </row>
    <row r="1907" spans="1:15" s="97" customFormat="1" x14ac:dyDescent="0.25">
      <c r="A1907" s="97" t="s">
        <v>344</v>
      </c>
      <c r="B1907" s="104" t="str">
        <f t="shared" si="29"/>
        <v>P075113400011176</v>
      </c>
      <c r="C1907" s="101" t="s">
        <v>7144</v>
      </c>
      <c r="D1907" s="101" t="s">
        <v>7145</v>
      </c>
      <c r="E1907" s="103">
        <v>100</v>
      </c>
      <c r="F1907" s="101" t="s">
        <v>6133</v>
      </c>
      <c r="G1907" s="101" t="s">
        <v>6134</v>
      </c>
      <c r="H1907" s="101" t="s">
        <v>7112</v>
      </c>
      <c r="I1907" s="101" t="s">
        <v>7113</v>
      </c>
      <c r="J1907" s="128">
        <v>754310</v>
      </c>
      <c r="K1907" s="101" t="s">
        <v>6333</v>
      </c>
      <c r="L1907" s="102">
        <v>43528</v>
      </c>
      <c r="M1907" s="102">
        <v>43625</v>
      </c>
      <c r="N1907" s="101" t="s">
        <v>6333</v>
      </c>
      <c r="O1907" s="101" t="s">
        <v>6445</v>
      </c>
    </row>
    <row r="1908" spans="1:15" s="97" customFormat="1" x14ac:dyDescent="0.25">
      <c r="A1908" s="97" t="s">
        <v>344</v>
      </c>
      <c r="B1908" s="104" t="str">
        <f t="shared" si="29"/>
        <v>P075114100730</v>
      </c>
      <c r="C1908" s="101" t="s">
        <v>7146</v>
      </c>
      <c r="D1908" s="101" t="s">
        <v>7147</v>
      </c>
      <c r="E1908" s="103">
        <v>41.79</v>
      </c>
      <c r="F1908" s="101" t="s">
        <v>846</v>
      </c>
      <c r="G1908" s="101" t="s">
        <v>847</v>
      </c>
      <c r="H1908" s="101" t="s">
        <v>7112</v>
      </c>
      <c r="I1908" s="101" t="s">
        <v>7113</v>
      </c>
      <c r="J1908" s="128">
        <v>754310</v>
      </c>
      <c r="K1908" s="101" t="s">
        <v>6333</v>
      </c>
      <c r="L1908" s="102">
        <v>43435</v>
      </c>
      <c r="M1908" s="102">
        <v>44926</v>
      </c>
      <c r="N1908" s="101" t="s">
        <v>6333</v>
      </c>
      <c r="O1908" s="101" t="s">
        <v>6445</v>
      </c>
    </row>
    <row r="1909" spans="1:15" s="97" customFormat="1" x14ac:dyDescent="0.25">
      <c r="A1909" s="97" t="s">
        <v>344</v>
      </c>
      <c r="B1909" s="104" t="str">
        <f t="shared" si="29"/>
        <v>P075114100939</v>
      </c>
      <c r="C1909" s="101" t="s">
        <v>7146</v>
      </c>
      <c r="D1909" s="101" t="s">
        <v>7147</v>
      </c>
      <c r="E1909" s="103">
        <v>63.61</v>
      </c>
      <c r="F1909" s="101" t="s">
        <v>1000</v>
      </c>
      <c r="G1909" s="101" t="s">
        <v>1001</v>
      </c>
      <c r="H1909" s="101" t="s">
        <v>6417</v>
      </c>
      <c r="I1909" s="101" t="s">
        <v>6418</v>
      </c>
      <c r="J1909" s="128">
        <v>754310</v>
      </c>
      <c r="K1909" s="101" t="s">
        <v>6333</v>
      </c>
      <c r="L1909" s="102">
        <v>43435</v>
      </c>
      <c r="M1909" s="102">
        <v>44926</v>
      </c>
      <c r="N1909" s="101" t="s">
        <v>6332</v>
      </c>
      <c r="O1909" s="101" t="s">
        <v>6445</v>
      </c>
    </row>
    <row r="1910" spans="1:15" s="97" customFormat="1" x14ac:dyDescent="0.25">
      <c r="A1910" s="97" t="s">
        <v>344</v>
      </c>
      <c r="B1910" s="104" t="str">
        <f t="shared" si="29"/>
        <v>P075114101429</v>
      </c>
      <c r="C1910" s="101" t="s">
        <v>7146</v>
      </c>
      <c r="D1910" s="101" t="s">
        <v>7147</v>
      </c>
      <c r="E1910" s="103">
        <v>33.270000000000003</v>
      </c>
      <c r="F1910" s="101" t="s">
        <v>1334</v>
      </c>
      <c r="G1910" s="101" t="s">
        <v>1335</v>
      </c>
      <c r="H1910" s="101" t="s">
        <v>7112</v>
      </c>
      <c r="I1910" s="101" t="s">
        <v>7113</v>
      </c>
      <c r="J1910" s="128">
        <v>754310</v>
      </c>
      <c r="K1910" s="101" t="s">
        <v>6333</v>
      </c>
      <c r="L1910" s="102">
        <v>43435</v>
      </c>
      <c r="M1910" s="102">
        <v>44926</v>
      </c>
      <c r="N1910" s="101" t="s">
        <v>6333</v>
      </c>
      <c r="O1910" s="101" t="s">
        <v>6445</v>
      </c>
    </row>
    <row r="1911" spans="1:15" s="97" customFormat="1" x14ac:dyDescent="0.25">
      <c r="A1911" s="97" t="s">
        <v>344</v>
      </c>
      <c r="B1911" s="104" t="str">
        <f t="shared" si="29"/>
        <v>P075114101695</v>
      </c>
      <c r="C1911" s="101" t="s">
        <v>7146</v>
      </c>
      <c r="D1911" s="101" t="s">
        <v>7147</v>
      </c>
      <c r="E1911" s="103">
        <v>50.09</v>
      </c>
      <c r="F1911" s="101" t="s">
        <v>1570</v>
      </c>
      <c r="G1911" s="101" t="s">
        <v>1571</v>
      </c>
      <c r="H1911" s="101" t="s">
        <v>7112</v>
      </c>
      <c r="I1911" s="101" t="s">
        <v>7113</v>
      </c>
      <c r="J1911" s="128">
        <v>754310</v>
      </c>
      <c r="K1911" s="101" t="s">
        <v>6333</v>
      </c>
      <c r="L1911" s="102">
        <v>43435</v>
      </c>
      <c r="M1911" s="102">
        <v>44926</v>
      </c>
      <c r="N1911" s="101" t="s">
        <v>6333</v>
      </c>
      <c r="O1911" s="101" t="s">
        <v>6445</v>
      </c>
    </row>
    <row r="1912" spans="1:15" s="97" customFormat="1" x14ac:dyDescent="0.25">
      <c r="A1912" s="97" t="s">
        <v>344</v>
      </c>
      <c r="B1912" s="104" t="str">
        <f t="shared" si="29"/>
        <v>P075114102378</v>
      </c>
      <c r="C1912" s="101" t="s">
        <v>7146</v>
      </c>
      <c r="D1912" s="101" t="s">
        <v>7147</v>
      </c>
      <c r="E1912" s="103">
        <v>60.11</v>
      </c>
      <c r="F1912" s="101" t="s">
        <v>2076</v>
      </c>
      <c r="G1912" s="101" t="s">
        <v>2077</v>
      </c>
      <c r="H1912" s="101" t="s">
        <v>7112</v>
      </c>
      <c r="I1912" s="101" t="s">
        <v>7113</v>
      </c>
      <c r="J1912" s="128">
        <v>754310</v>
      </c>
      <c r="K1912" s="101" t="s">
        <v>6333</v>
      </c>
      <c r="L1912" s="102">
        <v>43435</v>
      </c>
      <c r="M1912" s="102">
        <v>44926</v>
      </c>
      <c r="N1912" s="101" t="s">
        <v>6333</v>
      </c>
      <c r="O1912" s="101" t="s">
        <v>6445</v>
      </c>
    </row>
    <row r="1913" spans="1:15" s="97" customFormat="1" x14ac:dyDescent="0.25">
      <c r="A1913" s="97" t="s">
        <v>344</v>
      </c>
      <c r="B1913" s="104" t="str">
        <f t="shared" si="29"/>
        <v>P075114102401</v>
      </c>
      <c r="C1913" s="101" t="s">
        <v>7146</v>
      </c>
      <c r="D1913" s="101" t="s">
        <v>7147</v>
      </c>
      <c r="E1913" s="103">
        <v>62.97</v>
      </c>
      <c r="F1913" s="101" t="s">
        <v>2098</v>
      </c>
      <c r="G1913" s="101" t="s">
        <v>2099</v>
      </c>
      <c r="H1913" s="101" t="s">
        <v>7112</v>
      </c>
      <c r="I1913" s="101" t="s">
        <v>7113</v>
      </c>
      <c r="J1913" s="128">
        <v>754310</v>
      </c>
      <c r="K1913" s="101" t="s">
        <v>6333</v>
      </c>
      <c r="L1913" s="102">
        <v>43435</v>
      </c>
      <c r="M1913" s="102">
        <v>44926</v>
      </c>
      <c r="N1913" s="101" t="s">
        <v>6333</v>
      </c>
      <c r="O1913" s="101" t="s">
        <v>6445</v>
      </c>
    </row>
    <row r="1914" spans="1:15" s="97" customFormat="1" x14ac:dyDescent="0.25">
      <c r="A1914" s="97" t="s">
        <v>344</v>
      </c>
      <c r="B1914" s="104" t="str">
        <f t="shared" si="29"/>
        <v>P075114102864</v>
      </c>
      <c r="C1914" s="101" t="s">
        <v>7146</v>
      </c>
      <c r="D1914" s="101" t="s">
        <v>7147</v>
      </c>
      <c r="E1914" s="103">
        <v>42.01</v>
      </c>
      <c r="F1914" s="101" t="s">
        <v>2416</v>
      </c>
      <c r="G1914" s="101" t="s">
        <v>2417</v>
      </c>
      <c r="H1914" s="101" t="s">
        <v>7112</v>
      </c>
      <c r="I1914" s="101" t="s">
        <v>7113</v>
      </c>
      <c r="J1914" s="128">
        <v>754310</v>
      </c>
      <c r="K1914" s="101" t="s">
        <v>6333</v>
      </c>
      <c r="L1914" s="102">
        <v>43435</v>
      </c>
      <c r="M1914" s="102">
        <v>44926</v>
      </c>
      <c r="N1914" s="101" t="s">
        <v>6333</v>
      </c>
      <c r="O1914" s="101" t="s">
        <v>6445</v>
      </c>
    </row>
    <row r="1915" spans="1:15" s="97" customFormat="1" x14ac:dyDescent="0.25">
      <c r="A1915" s="97" t="s">
        <v>344</v>
      </c>
      <c r="B1915" s="104" t="str">
        <f t="shared" si="29"/>
        <v>P075114102944</v>
      </c>
      <c r="C1915" s="101" t="s">
        <v>7146</v>
      </c>
      <c r="D1915" s="101" t="s">
        <v>7147</v>
      </c>
      <c r="E1915" s="103">
        <v>54.67</v>
      </c>
      <c r="F1915" s="101" t="s">
        <v>2498</v>
      </c>
      <c r="G1915" s="101" t="s">
        <v>2499</v>
      </c>
      <c r="H1915" s="101" t="s">
        <v>7112</v>
      </c>
      <c r="I1915" s="101" t="s">
        <v>7113</v>
      </c>
      <c r="J1915" s="128">
        <v>754310</v>
      </c>
      <c r="K1915" s="101" t="s">
        <v>6333</v>
      </c>
      <c r="L1915" s="102">
        <v>43435</v>
      </c>
      <c r="M1915" s="102">
        <v>44926</v>
      </c>
      <c r="N1915" s="101" t="s">
        <v>6333</v>
      </c>
      <c r="O1915" s="101" t="s">
        <v>6445</v>
      </c>
    </row>
    <row r="1916" spans="1:15" s="97" customFormat="1" x14ac:dyDescent="0.25">
      <c r="A1916" s="97" t="s">
        <v>344</v>
      </c>
      <c r="B1916" s="104" t="str">
        <f t="shared" si="29"/>
        <v>P075114103000</v>
      </c>
      <c r="C1916" s="101" t="s">
        <v>7146</v>
      </c>
      <c r="D1916" s="101" t="s">
        <v>7147</v>
      </c>
      <c r="E1916" s="103">
        <v>32.53</v>
      </c>
      <c r="F1916" s="101" t="s">
        <v>2552</v>
      </c>
      <c r="G1916" s="101" t="s">
        <v>2553</v>
      </c>
      <c r="H1916" s="101" t="s">
        <v>7112</v>
      </c>
      <c r="I1916" s="101" t="s">
        <v>7113</v>
      </c>
      <c r="J1916" s="128">
        <v>754310</v>
      </c>
      <c r="K1916" s="101" t="s">
        <v>6333</v>
      </c>
      <c r="L1916" s="102">
        <v>43435</v>
      </c>
      <c r="M1916" s="102">
        <v>44926</v>
      </c>
      <c r="N1916" s="101" t="s">
        <v>6333</v>
      </c>
      <c r="O1916" s="101" t="s">
        <v>6445</v>
      </c>
    </row>
    <row r="1917" spans="1:15" s="97" customFormat="1" x14ac:dyDescent="0.25">
      <c r="A1917" s="97" t="s">
        <v>344</v>
      </c>
      <c r="B1917" s="104" t="str">
        <f t="shared" si="29"/>
        <v>P075114103931</v>
      </c>
      <c r="C1917" s="101" t="s">
        <v>7146</v>
      </c>
      <c r="D1917" s="101" t="s">
        <v>7147</v>
      </c>
      <c r="E1917" s="103">
        <v>33.36</v>
      </c>
      <c r="F1917" s="101" t="s">
        <v>3354</v>
      </c>
      <c r="G1917" s="101" t="s">
        <v>3355</v>
      </c>
      <c r="H1917" s="101" t="s">
        <v>7112</v>
      </c>
      <c r="I1917" s="101" t="s">
        <v>7113</v>
      </c>
      <c r="J1917" s="128">
        <v>754310</v>
      </c>
      <c r="K1917" s="101" t="s">
        <v>6333</v>
      </c>
      <c r="L1917" s="102">
        <v>43435</v>
      </c>
      <c r="M1917" s="102">
        <v>44926</v>
      </c>
      <c r="N1917" s="101" t="s">
        <v>6333</v>
      </c>
      <c r="O1917" s="101" t="s">
        <v>6445</v>
      </c>
    </row>
    <row r="1918" spans="1:15" s="97" customFormat="1" x14ac:dyDescent="0.25">
      <c r="A1918" s="97" t="s">
        <v>344</v>
      </c>
      <c r="B1918" s="104" t="str">
        <f t="shared" si="29"/>
        <v>P075114104215</v>
      </c>
      <c r="C1918" s="101" t="s">
        <v>7146</v>
      </c>
      <c r="D1918" s="101" t="s">
        <v>7147</v>
      </c>
      <c r="E1918" s="103">
        <v>43.2</v>
      </c>
      <c r="F1918" s="101" t="s">
        <v>3574</v>
      </c>
      <c r="G1918" s="101" t="s">
        <v>3575</v>
      </c>
      <c r="H1918" s="101" t="s">
        <v>7112</v>
      </c>
      <c r="I1918" s="101" t="s">
        <v>7113</v>
      </c>
      <c r="J1918" s="128">
        <v>754310</v>
      </c>
      <c r="K1918" s="101" t="s">
        <v>6333</v>
      </c>
      <c r="L1918" s="102">
        <v>43435</v>
      </c>
      <c r="M1918" s="102">
        <v>44926</v>
      </c>
      <c r="N1918" s="101" t="s">
        <v>6333</v>
      </c>
      <c r="O1918" s="101" t="s">
        <v>6445</v>
      </c>
    </row>
    <row r="1919" spans="1:15" s="97" customFormat="1" x14ac:dyDescent="0.25">
      <c r="A1919" s="97" t="s">
        <v>344</v>
      </c>
      <c r="B1919" s="104" t="str">
        <f t="shared" si="29"/>
        <v>P075114104397</v>
      </c>
      <c r="C1919" s="101" t="s">
        <v>7146</v>
      </c>
      <c r="D1919" s="101" t="s">
        <v>7147</v>
      </c>
      <c r="E1919" s="103">
        <v>47.35</v>
      </c>
      <c r="F1919" s="101" t="s">
        <v>7114</v>
      </c>
      <c r="G1919" s="101" t="s">
        <v>7115</v>
      </c>
      <c r="H1919" s="101" t="s">
        <v>7112</v>
      </c>
      <c r="I1919" s="101" t="s">
        <v>7113</v>
      </c>
      <c r="J1919" s="128">
        <v>754310</v>
      </c>
      <c r="K1919" s="101" t="s">
        <v>6333</v>
      </c>
      <c r="L1919" s="102">
        <v>43435</v>
      </c>
      <c r="M1919" s="102">
        <v>44926</v>
      </c>
      <c r="N1919" s="101" t="s">
        <v>6333</v>
      </c>
      <c r="O1919" s="101" t="s">
        <v>6445</v>
      </c>
    </row>
    <row r="1920" spans="1:15" s="97" customFormat="1" x14ac:dyDescent="0.25">
      <c r="A1920" s="97" t="s">
        <v>344</v>
      </c>
      <c r="B1920" s="104" t="str">
        <f t="shared" si="29"/>
        <v>P075114104433</v>
      </c>
      <c r="C1920" s="101" t="s">
        <v>7146</v>
      </c>
      <c r="D1920" s="101" t="s">
        <v>7147</v>
      </c>
      <c r="E1920" s="103">
        <v>33.17</v>
      </c>
      <c r="F1920" s="101" t="s">
        <v>3780</v>
      </c>
      <c r="G1920" s="101" t="s">
        <v>3781</v>
      </c>
      <c r="H1920" s="101" t="s">
        <v>7112</v>
      </c>
      <c r="I1920" s="101" t="s">
        <v>7113</v>
      </c>
      <c r="J1920" s="128">
        <v>754310</v>
      </c>
      <c r="K1920" s="101" t="s">
        <v>6333</v>
      </c>
      <c r="L1920" s="102">
        <v>43435</v>
      </c>
      <c r="M1920" s="102">
        <v>44926</v>
      </c>
      <c r="N1920" s="101" t="s">
        <v>6333</v>
      </c>
      <c r="O1920" s="101" t="s">
        <v>6445</v>
      </c>
    </row>
    <row r="1921" spans="1:15" s="97" customFormat="1" x14ac:dyDescent="0.25">
      <c r="A1921" s="97" t="s">
        <v>344</v>
      </c>
      <c r="B1921" s="104" t="str">
        <f t="shared" si="29"/>
        <v>P075114104452</v>
      </c>
      <c r="C1921" s="101" t="s">
        <v>7146</v>
      </c>
      <c r="D1921" s="101" t="s">
        <v>7147</v>
      </c>
      <c r="E1921" s="103">
        <v>64.58</v>
      </c>
      <c r="F1921" s="101" t="s">
        <v>3798</v>
      </c>
      <c r="G1921" s="101" t="s">
        <v>3799</v>
      </c>
      <c r="H1921" s="101" t="s">
        <v>7112</v>
      </c>
      <c r="I1921" s="101" t="s">
        <v>7113</v>
      </c>
      <c r="J1921" s="128">
        <v>754310</v>
      </c>
      <c r="K1921" s="101" t="s">
        <v>6333</v>
      </c>
      <c r="L1921" s="102">
        <v>43435</v>
      </c>
      <c r="M1921" s="102">
        <v>44926</v>
      </c>
      <c r="N1921" s="101" t="s">
        <v>6333</v>
      </c>
      <c r="O1921" s="101" t="s">
        <v>6445</v>
      </c>
    </row>
    <row r="1922" spans="1:15" s="97" customFormat="1" x14ac:dyDescent="0.25">
      <c r="A1922" s="97" t="s">
        <v>344</v>
      </c>
      <c r="B1922" s="104" t="str">
        <f t="shared" si="29"/>
        <v>P075114104524</v>
      </c>
      <c r="C1922" s="101" t="s">
        <v>7146</v>
      </c>
      <c r="D1922" s="101" t="s">
        <v>7147</v>
      </c>
      <c r="E1922" s="103">
        <v>53.65</v>
      </c>
      <c r="F1922" s="101" t="s">
        <v>3836</v>
      </c>
      <c r="G1922" s="101" t="s">
        <v>3837</v>
      </c>
      <c r="H1922" s="101" t="s">
        <v>7116</v>
      </c>
      <c r="I1922" s="101" t="s">
        <v>7117</v>
      </c>
      <c r="J1922" s="128">
        <v>754310</v>
      </c>
      <c r="K1922" s="101" t="s">
        <v>6333</v>
      </c>
      <c r="L1922" s="102">
        <v>43435</v>
      </c>
      <c r="M1922" s="102">
        <v>44926</v>
      </c>
      <c r="N1922" s="101" t="s">
        <v>6333</v>
      </c>
      <c r="O1922" s="101" t="s">
        <v>6445</v>
      </c>
    </row>
    <row r="1923" spans="1:15" s="97" customFormat="1" x14ac:dyDescent="0.25">
      <c r="A1923" s="97" t="s">
        <v>344</v>
      </c>
      <c r="B1923" s="104" t="str">
        <f t="shared" si="29"/>
        <v>P075114104604</v>
      </c>
      <c r="C1923" s="101" t="s">
        <v>7146</v>
      </c>
      <c r="D1923" s="101" t="s">
        <v>7147</v>
      </c>
      <c r="E1923" s="103">
        <v>46.28</v>
      </c>
      <c r="F1923" s="101" t="s">
        <v>3864</v>
      </c>
      <c r="G1923" s="101" t="s">
        <v>3865</v>
      </c>
      <c r="H1923" s="101" t="s">
        <v>7112</v>
      </c>
      <c r="I1923" s="101" t="s">
        <v>7113</v>
      </c>
      <c r="J1923" s="128">
        <v>754310</v>
      </c>
      <c r="K1923" s="101" t="s">
        <v>6333</v>
      </c>
      <c r="L1923" s="102">
        <v>43435</v>
      </c>
      <c r="M1923" s="102">
        <v>44926</v>
      </c>
      <c r="N1923" s="101" t="s">
        <v>6333</v>
      </c>
      <c r="O1923" s="101" t="s">
        <v>6445</v>
      </c>
    </row>
    <row r="1924" spans="1:15" s="97" customFormat="1" x14ac:dyDescent="0.25">
      <c r="A1924" s="97" t="s">
        <v>344</v>
      </c>
      <c r="B1924" s="104" t="str">
        <f t="shared" si="29"/>
        <v>P075114105205</v>
      </c>
      <c r="C1924" s="101" t="s">
        <v>7146</v>
      </c>
      <c r="D1924" s="101" t="s">
        <v>7147</v>
      </c>
      <c r="E1924" s="103">
        <v>49.36</v>
      </c>
      <c r="F1924" s="101" t="s">
        <v>7118</v>
      </c>
      <c r="G1924" s="101" t="s">
        <v>7119</v>
      </c>
      <c r="H1924" s="101" t="s">
        <v>7112</v>
      </c>
      <c r="I1924" s="101" t="s">
        <v>7113</v>
      </c>
      <c r="J1924" s="128">
        <v>754310</v>
      </c>
      <c r="K1924" s="101" t="s">
        <v>6333</v>
      </c>
      <c r="L1924" s="102">
        <v>43435</v>
      </c>
      <c r="M1924" s="102">
        <v>43513</v>
      </c>
      <c r="N1924" s="101" t="s">
        <v>6333</v>
      </c>
      <c r="O1924" s="101" t="s">
        <v>6445</v>
      </c>
    </row>
    <row r="1925" spans="1:15" s="97" customFormat="1" x14ac:dyDescent="0.25">
      <c r="A1925" s="97" t="s">
        <v>344</v>
      </c>
      <c r="B1925" s="104" t="str">
        <f t="shared" si="29"/>
        <v>P075114105298</v>
      </c>
      <c r="C1925" s="101" t="s">
        <v>7146</v>
      </c>
      <c r="D1925" s="101" t="s">
        <v>7147</v>
      </c>
      <c r="E1925" s="103">
        <v>45.95</v>
      </c>
      <c r="F1925" s="101" t="s">
        <v>7122</v>
      </c>
      <c r="G1925" s="101" t="s">
        <v>7123</v>
      </c>
      <c r="H1925" s="101" t="s">
        <v>7112</v>
      </c>
      <c r="I1925" s="101" t="s">
        <v>7113</v>
      </c>
      <c r="J1925" s="128">
        <v>754310</v>
      </c>
      <c r="K1925" s="101" t="s">
        <v>6333</v>
      </c>
      <c r="L1925" s="102">
        <v>43435</v>
      </c>
      <c r="M1925" s="102">
        <v>43677</v>
      </c>
      <c r="N1925" s="101" t="s">
        <v>6333</v>
      </c>
      <c r="O1925" s="101" t="s">
        <v>6445</v>
      </c>
    </row>
    <row r="1926" spans="1:15" s="97" customFormat="1" x14ac:dyDescent="0.25">
      <c r="A1926" s="97" t="s">
        <v>344</v>
      </c>
      <c r="B1926" s="104" t="str">
        <f t="shared" ref="B1926:B1989" si="30">CONCATENATE(C1926,F1926)</f>
        <v>P075114105584</v>
      </c>
      <c r="C1926" s="101" t="s">
        <v>7146</v>
      </c>
      <c r="D1926" s="101" t="s">
        <v>7147</v>
      </c>
      <c r="E1926" s="103">
        <v>53.9</v>
      </c>
      <c r="F1926" s="101" t="s">
        <v>4296</v>
      </c>
      <c r="G1926" s="101" t="s">
        <v>4297</v>
      </c>
      <c r="H1926" s="101" t="s">
        <v>7116</v>
      </c>
      <c r="I1926" s="101" t="s">
        <v>7117</v>
      </c>
      <c r="J1926" s="128">
        <v>754310</v>
      </c>
      <c r="K1926" s="101" t="s">
        <v>6333</v>
      </c>
      <c r="L1926" s="102">
        <v>43647</v>
      </c>
      <c r="M1926" s="102">
        <v>44926</v>
      </c>
      <c r="N1926" s="101" t="s">
        <v>6333</v>
      </c>
      <c r="O1926" s="101" t="s">
        <v>6445</v>
      </c>
    </row>
    <row r="1927" spans="1:15" s="97" customFormat="1" x14ac:dyDescent="0.25">
      <c r="A1927" s="97" t="s">
        <v>344</v>
      </c>
      <c r="B1927" s="104" t="str">
        <f t="shared" si="30"/>
        <v>P075114105606</v>
      </c>
      <c r="C1927" s="101" t="s">
        <v>7146</v>
      </c>
      <c r="D1927" s="101" t="s">
        <v>7147</v>
      </c>
      <c r="E1927" s="103">
        <v>60.48</v>
      </c>
      <c r="F1927" s="101" t="s">
        <v>4316</v>
      </c>
      <c r="G1927" s="101" t="s">
        <v>4317</v>
      </c>
      <c r="H1927" s="101" t="s">
        <v>7112</v>
      </c>
      <c r="I1927" s="101" t="s">
        <v>7113</v>
      </c>
      <c r="J1927" s="128">
        <v>754310</v>
      </c>
      <c r="K1927" s="101" t="s">
        <v>6333</v>
      </c>
      <c r="L1927" s="102">
        <v>43435</v>
      </c>
      <c r="M1927" s="102">
        <v>44926</v>
      </c>
      <c r="N1927" s="101" t="s">
        <v>6333</v>
      </c>
      <c r="O1927" s="101" t="s">
        <v>6445</v>
      </c>
    </row>
    <row r="1928" spans="1:15" s="97" customFormat="1" x14ac:dyDescent="0.25">
      <c r="A1928" s="97" t="s">
        <v>344</v>
      </c>
      <c r="B1928" s="104" t="str">
        <f t="shared" si="30"/>
        <v>P075114106241</v>
      </c>
      <c r="C1928" s="101" t="s">
        <v>7146</v>
      </c>
      <c r="D1928" s="101" t="s">
        <v>7147</v>
      </c>
      <c r="E1928" s="103">
        <v>53.97</v>
      </c>
      <c r="F1928" s="101" t="s">
        <v>4706</v>
      </c>
      <c r="G1928" s="101" t="s">
        <v>4707</v>
      </c>
      <c r="H1928" s="101" t="s">
        <v>7116</v>
      </c>
      <c r="I1928" s="101" t="s">
        <v>7117</v>
      </c>
      <c r="J1928" s="128">
        <v>754310</v>
      </c>
      <c r="K1928" s="101" t="s">
        <v>6333</v>
      </c>
      <c r="L1928" s="102">
        <v>43647</v>
      </c>
      <c r="M1928" s="102">
        <v>44926</v>
      </c>
      <c r="N1928" s="101" t="s">
        <v>6333</v>
      </c>
      <c r="O1928" s="101" t="s">
        <v>6445</v>
      </c>
    </row>
    <row r="1929" spans="1:15" s="97" customFormat="1" x14ac:dyDescent="0.25">
      <c r="A1929" s="97" t="s">
        <v>344</v>
      </c>
      <c r="B1929" s="104" t="str">
        <f t="shared" si="30"/>
        <v>P075114106559</v>
      </c>
      <c r="C1929" s="101" t="s">
        <v>7146</v>
      </c>
      <c r="D1929" s="101" t="s">
        <v>7147</v>
      </c>
      <c r="E1929" s="103">
        <v>21.37</v>
      </c>
      <c r="F1929" s="101" t="s">
        <v>4884</v>
      </c>
      <c r="G1929" s="101" t="s">
        <v>4885</v>
      </c>
      <c r="H1929" s="101" t="s">
        <v>7112</v>
      </c>
      <c r="I1929" s="101" t="s">
        <v>7113</v>
      </c>
      <c r="J1929" s="128">
        <v>754310</v>
      </c>
      <c r="K1929" s="101" t="s">
        <v>6333</v>
      </c>
      <c r="L1929" s="102">
        <v>43435</v>
      </c>
      <c r="M1929" s="102">
        <v>44926</v>
      </c>
      <c r="N1929" s="101" t="s">
        <v>6333</v>
      </c>
      <c r="O1929" s="101" t="s">
        <v>6445</v>
      </c>
    </row>
    <row r="1930" spans="1:15" s="97" customFormat="1" x14ac:dyDescent="0.25">
      <c r="A1930" s="97" t="s">
        <v>344</v>
      </c>
      <c r="B1930" s="104" t="str">
        <f t="shared" si="30"/>
        <v>P075114106779</v>
      </c>
      <c r="C1930" s="101" t="s">
        <v>7146</v>
      </c>
      <c r="D1930" s="101" t="s">
        <v>7147</v>
      </c>
      <c r="E1930" s="103">
        <v>46</v>
      </c>
      <c r="F1930" s="101" t="s">
        <v>4994</v>
      </c>
      <c r="G1930" s="101" t="s">
        <v>4995</v>
      </c>
      <c r="H1930" s="101" t="s">
        <v>7112</v>
      </c>
      <c r="I1930" s="101" t="s">
        <v>7113</v>
      </c>
      <c r="J1930" s="128">
        <v>754310</v>
      </c>
      <c r="K1930" s="101" t="s">
        <v>6333</v>
      </c>
      <c r="L1930" s="102">
        <v>43435</v>
      </c>
      <c r="M1930" s="102">
        <v>44926</v>
      </c>
      <c r="N1930" s="101" t="s">
        <v>6333</v>
      </c>
      <c r="O1930" s="101" t="s">
        <v>6445</v>
      </c>
    </row>
    <row r="1931" spans="1:15" s="97" customFormat="1" x14ac:dyDescent="0.25">
      <c r="A1931" s="97" t="s">
        <v>344</v>
      </c>
      <c r="B1931" s="104" t="str">
        <f t="shared" si="30"/>
        <v>P075114400010816</v>
      </c>
      <c r="C1931" s="101" t="s">
        <v>7146</v>
      </c>
      <c r="D1931" s="101" t="s">
        <v>7147</v>
      </c>
      <c r="E1931" s="103">
        <v>0.01</v>
      </c>
      <c r="F1931" s="101" t="s">
        <v>6113</v>
      </c>
      <c r="G1931" s="101" t="s">
        <v>6114</v>
      </c>
      <c r="H1931" s="101" t="s">
        <v>7112</v>
      </c>
      <c r="I1931" s="101" t="s">
        <v>7113</v>
      </c>
      <c r="J1931" s="128">
        <v>754310</v>
      </c>
      <c r="K1931" s="101" t="s">
        <v>6333</v>
      </c>
      <c r="L1931" s="102">
        <v>43435</v>
      </c>
      <c r="M1931" s="102">
        <v>43570</v>
      </c>
      <c r="N1931" s="101" t="s">
        <v>6333</v>
      </c>
      <c r="O1931" s="101" t="s">
        <v>6445</v>
      </c>
    </row>
    <row r="1932" spans="1:15" s="97" customFormat="1" x14ac:dyDescent="0.25">
      <c r="A1932" s="97" t="s">
        <v>344</v>
      </c>
      <c r="B1932" s="104" t="str">
        <f t="shared" si="30"/>
        <v>P075114400010862</v>
      </c>
      <c r="C1932" s="101" t="s">
        <v>7146</v>
      </c>
      <c r="D1932" s="101" t="s">
        <v>7147</v>
      </c>
      <c r="E1932" s="103">
        <v>111.2</v>
      </c>
      <c r="F1932" s="101" t="s">
        <v>6117</v>
      </c>
      <c r="G1932" s="101" t="s">
        <v>6118</v>
      </c>
      <c r="H1932" s="101" t="s">
        <v>7112</v>
      </c>
      <c r="I1932" s="101" t="s">
        <v>7113</v>
      </c>
      <c r="J1932" s="128">
        <v>754310</v>
      </c>
      <c r="K1932" s="101" t="s">
        <v>6333</v>
      </c>
      <c r="L1932" s="102">
        <v>43435</v>
      </c>
      <c r="M1932" s="102">
        <v>43555</v>
      </c>
      <c r="N1932" s="101" t="s">
        <v>6333</v>
      </c>
      <c r="O1932" s="101" t="s">
        <v>6445</v>
      </c>
    </row>
    <row r="1933" spans="1:15" s="97" customFormat="1" x14ac:dyDescent="0.25">
      <c r="A1933" s="97" t="s">
        <v>344</v>
      </c>
      <c r="B1933" s="104" t="str">
        <f t="shared" si="30"/>
        <v>P075114400011176</v>
      </c>
      <c r="C1933" s="101" t="s">
        <v>7146</v>
      </c>
      <c r="D1933" s="101" t="s">
        <v>7147</v>
      </c>
      <c r="E1933" s="103">
        <v>100</v>
      </c>
      <c r="F1933" s="101" t="s">
        <v>6133</v>
      </c>
      <c r="G1933" s="101" t="s">
        <v>6134</v>
      </c>
      <c r="H1933" s="101" t="s">
        <v>7112</v>
      </c>
      <c r="I1933" s="101" t="s">
        <v>7113</v>
      </c>
      <c r="J1933" s="128">
        <v>754310</v>
      </c>
      <c r="K1933" s="101" t="s">
        <v>6333</v>
      </c>
      <c r="L1933" s="102">
        <v>43528</v>
      </c>
      <c r="M1933" s="102">
        <v>43625</v>
      </c>
      <c r="N1933" s="101" t="s">
        <v>6333</v>
      </c>
      <c r="O1933" s="101" t="s">
        <v>6445</v>
      </c>
    </row>
    <row r="1934" spans="1:15" s="97" customFormat="1" x14ac:dyDescent="0.25">
      <c r="A1934" s="97" t="s">
        <v>344</v>
      </c>
      <c r="B1934" s="104" t="str">
        <f t="shared" si="30"/>
        <v>P075116100730</v>
      </c>
      <c r="C1934" s="101" t="s">
        <v>7148</v>
      </c>
      <c r="D1934" s="101" t="s">
        <v>7149</v>
      </c>
      <c r="E1934" s="103">
        <v>41.79</v>
      </c>
      <c r="F1934" s="101" t="s">
        <v>846</v>
      </c>
      <c r="G1934" s="101" t="s">
        <v>847</v>
      </c>
      <c r="H1934" s="101" t="s">
        <v>7112</v>
      </c>
      <c r="I1934" s="101" t="s">
        <v>7113</v>
      </c>
      <c r="J1934" s="128">
        <v>754310</v>
      </c>
      <c r="K1934" s="101" t="s">
        <v>6333</v>
      </c>
      <c r="L1934" s="102">
        <v>43435</v>
      </c>
      <c r="M1934" s="102">
        <v>44926</v>
      </c>
      <c r="N1934" s="101" t="s">
        <v>6333</v>
      </c>
      <c r="O1934" s="101" t="s">
        <v>6445</v>
      </c>
    </row>
    <row r="1935" spans="1:15" s="97" customFormat="1" x14ac:dyDescent="0.25">
      <c r="A1935" s="97" t="s">
        <v>344</v>
      </c>
      <c r="B1935" s="104" t="str">
        <f t="shared" si="30"/>
        <v>P075116100939</v>
      </c>
      <c r="C1935" s="101" t="s">
        <v>7148</v>
      </c>
      <c r="D1935" s="101" t="s">
        <v>7149</v>
      </c>
      <c r="E1935" s="103">
        <v>63.61</v>
      </c>
      <c r="F1935" s="101" t="s">
        <v>1000</v>
      </c>
      <c r="G1935" s="101" t="s">
        <v>1001</v>
      </c>
      <c r="H1935" s="101" t="s">
        <v>6417</v>
      </c>
      <c r="I1935" s="101" t="s">
        <v>6418</v>
      </c>
      <c r="J1935" s="128">
        <v>754310</v>
      </c>
      <c r="K1935" s="101" t="s">
        <v>6333</v>
      </c>
      <c r="L1935" s="102">
        <v>43435</v>
      </c>
      <c r="M1935" s="102">
        <v>44926</v>
      </c>
      <c r="N1935" s="101" t="s">
        <v>6332</v>
      </c>
      <c r="O1935" s="101" t="s">
        <v>6445</v>
      </c>
    </row>
    <row r="1936" spans="1:15" s="97" customFormat="1" x14ac:dyDescent="0.25">
      <c r="A1936" s="97" t="s">
        <v>344</v>
      </c>
      <c r="B1936" s="104" t="str">
        <f t="shared" si="30"/>
        <v>P075116101429</v>
      </c>
      <c r="C1936" s="101" t="s">
        <v>7148</v>
      </c>
      <c r="D1936" s="101" t="s">
        <v>7149</v>
      </c>
      <c r="E1936" s="103">
        <v>33.270000000000003</v>
      </c>
      <c r="F1936" s="101" t="s">
        <v>1334</v>
      </c>
      <c r="G1936" s="101" t="s">
        <v>1335</v>
      </c>
      <c r="H1936" s="101" t="s">
        <v>7112</v>
      </c>
      <c r="I1936" s="101" t="s">
        <v>7113</v>
      </c>
      <c r="J1936" s="128">
        <v>754310</v>
      </c>
      <c r="K1936" s="101" t="s">
        <v>6333</v>
      </c>
      <c r="L1936" s="102">
        <v>43435</v>
      </c>
      <c r="M1936" s="102">
        <v>44926</v>
      </c>
      <c r="N1936" s="101" t="s">
        <v>6333</v>
      </c>
      <c r="O1936" s="101" t="s">
        <v>6445</v>
      </c>
    </row>
    <row r="1937" spans="1:15" s="97" customFormat="1" x14ac:dyDescent="0.25">
      <c r="A1937" s="97" t="s">
        <v>344</v>
      </c>
      <c r="B1937" s="104" t="str">
        <f t="shared" si="30"/>
        <v>P075116101695</v>
      </c>
      <c r="C1937" s="101" t="s">
        <v>7148</v>
      </c>
      <c r="D1937" s="101" t="s">
        <v>7149</v>
      </c>
      <c r="E1937" s="103">
        <v>50.09</v>
      </c>
      <c r="F1937" s="101" t="s">
        <v>1570</v>
      </c>
      <c r="G1937" s="101" t="s">
        <v>1571</v>
      </c>
      <c r="H1937" s="101" t="s">
        <v>7112</v>
      </c>
      <c r="I1937" s="101" t="s">
        <v>7113</v>
      </c>
      <c r="J1937" s="128">
        <v>754310</v>
      </c>
      <c r="K1937" s="101" t="s">
        <v>6333</v>
      </c>
      <c r="L1937" s="102">
        <v>43435</v>
      </c>
      <c r="M1937" s="102">
        <v>44926</v>
      </c>
      <c r="N1937" s="101" t="s">
        <v>6333</v>
      </c>
      <c r="O1937" s="101" t="s">
        <v>6445</v>
      </c>
    </row>
    <row r="1938" spans="1:15" s="97" customFormat="1" x14ac:dyDescent="0.25">
      <c r="A1938" s="97" t="s">
        <v>344</v>
      </c>
      <c r="B1938" s="104" t="str">
        <f t="shared" si="30"/>
        <v>P075116102378</v>
      </c>
      <c r="C1938" s="101" t="s">
        <v>7148</v>
      </c>
      <c r="D1938" s="101" t="s">
        <v>7149</v>
      </c>
      <c r="E1938" s="103">
        <v>60.11</v>
      </c>
      <c r="F1938" s="101" t="s">
        <v>2076</v>
      </c>
      <c r="G1938" s="101" t="s">
        <v>2077</v>
      </c>
      <c r="H1938" s="101" t="s">
        <v>7112</v>
      </c>
      <c r="I1938" s="101" t="s">
        <v>7113</v>
      </c>
      <c r="J1938" s="128">
        <v>754310</v>
      </c>
      <c r="K1938" s="101" t="s">
        <v>6333</v>
      </c>
      <c r="L1938" s="102">
        <v>43435</v>
      </c>
      <c r="M1938" s="102">
        <v>44926</v>
      </c>
      <c r="N1938" s="101" t="s">
        <v>6333</v>
      </c>
      <c r="O1938" s="101" t="s">
        <v>6445</v>
      </c>
    </row>
    <row r="1939" spans="1:15" s="97" customFormat="1" x14ac:dyDescent="0.25">
      <c r="A1939" s="97" t="s">
        <v>344</v>
      </c>
      <c r="B1939" s="104" t="str">
        <f t="shared" si="30"/>
        <v>P075116102401</v>
      </c>
      <c r="C1939" s="101" t="s">
        <v>7148</v>
      </c>
      <c r="D1939" s="101" t="s">
        <v>7149</v>
      </c>
      <c r="E1939" s="103">
        <v>62.97</v>
      </c>
      <c r="F1939" s="101" t="s">
        <v>2098</v>
      </c>
      <c r="G1939" s="101" t="s">
        <v>2099</v>
      </c>
      <c r="H1939" s="101" t="s">
        <v>7112</v>
      </c>
      <c r="I1939" s="101" t="s">
        <v>7113</v>
      </c>
      <c r="J1939" s="128">
        <v>754310</v>
      </c>
      <c r="K1939" s="101" t="s">
        <v>6333</v>
      </c>
      <c r="L1939" s="102">
        <v>43435</v>
      </c>
      <c r="M1939" s="102">
        <v>44926</v>
      </c>
      <c r="N1939" s="101" t="s">
        <v>6333</v>
      </c>
      <c r="O1939" s="101" t="s">
        <v>6445</v>
      </c>
    </row>
    <row r="1940" spans="1:15" s="97" customFormat="1" x14ac:dyDescent="0.25">
      <c r="A1940" s="97" t="s">
        <v>344</v>
      </c>
      <c r="B1940" s="104" t="str">
        <f t="shared" si="30"/>
        <v>P075116102864</v>
      </c>
      <c r="C1940" s="101" t="s">
        <v>7148</v>
      </c>
      <c r="D1940" s="101" t="s">
        <v>7149</v>
      </c>
      <c r="E1940" s="103">
        <v>42.01</v>
      </c>
      <c r="F1940" s="101" t="s">
        <v>2416</v>
      </c>
      <c r="G1940" s="101" t="s">
        <v>2417</v>
      </c>
      <c r="H1940" s="101" t="s">
        <v>7112</v>
      </c>
      <c r="I1940" s="101" t="s">
        <v>7113</v>
      </c>
      <c r="J1940" s="128">
        <v>754310</v>
      </c>
      <c r="K1940" s="101" t="s">
        <v>6333</v>
      </c>
      <c r="L1940" s="102">
        <v>43435</v>
      </c>
      <c r="M1940" s="102">
        <v>44926</v>
      </c>
      <c r="N1940" s="101" t="s">
        <v>6333</v>
      </c>
      <c r="O1940" s="101" t="s">
        <v>6445</v>
      </c>
    </row>
    <row r="1941" spans="1:15" s="97" customFormat="1" x14ac:dyDescent="0.25">
      <c r="A1941" s="97" t="s">
        <v>344</v>
      </c>
      <c r="B1941" s="104" t="str">
        <f t="shared" si="30"/>
        <v>P075116102944</v>
      </c>
      <c r="C1941" s="101" t="s">
        <v>7148</v>
      </c>
      <c r="D1941" s="101" t="s">
        <v>7149</v>
      </c>
      <c r="E1941" s="103">
        <v>54.67</v>
      </c>
      <c r="F1941" s="101" t="s">
        <v>2498</v>
      </c>
      <c r="G1941" s="101" t="s">
        <v>2499</v>
      </c>
      <c r="H1941" s="101" t="s">
        <v>7112</v>
      </c>
      <c r="I1941" s="101" t="s">
        <v>7113</v>
      </c>
      <c r="J1941" s="128">
        <v>754310</v>
      </c>
      <c r="K1941" s="101" t="s">
        <v>6333</v>
      </c>
      <c r="L1941" s="102">
        <v>43435</v>
      </c>
      <c r="M1941" s="102">
        <v>44926</v>
      </c>
      <c r="N1941" s="101" t="s">
        <v>6333</v>
      </c>
      <c r="O1941" s="101" t="s">
        <v>6445</v>
      </c>
    </row>
    <row r="1942" spans="1:15" s="97" customFormat="1" x14ac:dyDescent="0.25">
      <c r="A1942" s="97" t="s">
        <v>344</v>
      </c>
      <c r="B1942" s="104" t="str">
        <f t="shared" si="30"/>
        <v>P075116103000</v>
      </c>
      <c r="C1942" s="101" t="s">
        <v>7148</v>
      </c>
      <c r="D1942" s="101" t="s">
        <v>7149</v>
      </c>
      <c r="E1942" s="103">
        <v>32.53</v>
      </c>
      <c r="F1942" s="101" t="s">
        <v>2552</v>
      </c>
      <c r="G1942" s="101" t="s">
        <v>2553</v>
      </c>
      <c r="H1942" s="101" t="s">
        <v>7112</v>
      </c>
      <c r="I1942" s="101" t="s">
        <v>7113</v>
      </c>
      <c r="J1942" s="128">
        <v>754310</v>
      </c>
      <c r="K1942" s="101" t="s">
        <v>6333</v>
      </c>
      <c r="L1942" s="102">
        <v>43435</v>
      </c>
      <c r="M1942" s="102">
        <v>44926</v>
      </c>
      <c r="N1942" s="101" t="s">
        <v>6333</v>
      </c>
      <c r="O1942" s="101" t="s">
        <v>6445</v>
      </c>
    </row>
    <row r="1943" spans="1:15" s="97" customFormat="1" x14ac:dyDescent="0.25">
      <c r="A1943" s="97" t="s">
        <v>344</v>
      </c>
      <c r="B1943" s="104" t="str">
        <f t="shared" si="30"/>
        <v>P075116103931</v>
      </c>
      <c r="C1943" s="101" t="s">
        <v>7148</v>
      </c>
      <c r="D1943" s="101" t="s">
        <v>7149</v>
      </c>
      <c r="E1943" s="103">
        <v>33.36</v>
      </c>
      <c r="F1943" s="101" t="s">
        <v>3354</v>
      </c>
      <c r="G1943" s="101" t="s">
        <v>3355</v>
      </c>
      <c r="H1943" s="101" t="s">
        <v>7112</v>
      </c>
      <c r="I1943" s="101" t="s">
        <v>7113</v>
      </c>
      <c r="J1943" s="128">
        <v>754310</v>
      </c>
      <c r="K1943" s="101" t="s">
        <v>6333</v>
      </c>
      <c r="L1943" s="102">
        <v>43435</v>
      </c>
      <c r="M1943" s="102">
        <v>44926</v>
      </c>
      <c r="N1943" s="101" t="s">
        <v>6333</v>
      </c>
      <c r="O1943" s="101" t="s">
        <v>6445</v>
      </c>
    </row>
    <row r="1944" spans="1:15" s="97" customFormat="1" x14ac:dyDescent="0.25">
      <c r="A1944" s="97" t="s">
        <v>344</v>
      </c>
      <c r="B1944" s="104" t="str">
        <f t="shared" si="30"/>
        <v>P075116104215</v>
      </c>
      <c r="C1944" s="101" t="s">
        <v>7148</v>
      </c>
      <c r="D1944" s="101" t="s">
        <v>7149</v>
      </c>
      <c r="E1944" s="103">
        <v>43.2</v>
      </c>
      <c r="F1944" s="101" t="s">
        <v>3574</v>
      </c>
      <c r="G1944" s="101" t="s">
        <v>3575</v>
      </c>
      <c r="H1944" s="101" t="s">
        <v>7112</v>
      </c>
      <c r="I1944" s="101" t="s">
        <v>7113</v>
      </c>
      <c r="J1944" s="128">
        <v>754310</v>
      </c>
      <c r="K1944" s="101" t="s">
        <v>6333</v>
      </c>
      <c r="L1944" s="102">
        <v>43435</v>
      </c>
      <c r="M1944" s="102">
        <v>44926</v>
      </c>
      <c r="N1944" s="101" t="s">
        <v>6333</v>
      </c>
      <c r="O1944" s="101" t="s">
        <v>6445</v>
      </c>
    </row>
    <row r="1945" spans="1:15" s="97" customFormat="1" x14ac:dyDescent="0.25">
      <c r="A1945" s="97" t="s">
        <v>344</v>
      </c>
      <c r="B1945" s="104" t="str">
        <f t="shared" si="30"/>
        <v>P075116104397</v>
      </c>
      <c r="C1945" s="101" t="s">
        <v>7148</v>
      </c>
      <c r="D1945" s="101" t="s">
        <v>7149</v>
      </c>
      <c r="E1945" s="103">
        <v>47.35</v>
      </c>
      <c r="F1945" s="101" t="s">
        <v>7114</v>
      </c>
      <c r="G1945" s="101" t="s">
        <v>7115</v>
      </c>
      <c r="H1945" s="101" t="s">
        <v>7112</v>
      </c>
      <c r="I1945" s="101" t="s">
        <v>7113</v>
      </c>
      <c r="J1945" s="128">
        <v>754310</v>
      </c>
      <c r="K1945" s="101" t="s">
        <v>6333</v>
      </c>
      <c r="L1945" s="102">
        <v>43435</v>
      </c>
      <c r="M1945" s="102">
        <v>44926</v>
      </c>
      <c r="N1945" s="101" t="s">
        <v>6333</v>
      </c>
      <c r="O1945" s="101" t="s">
        <v>6445</v>
      </c>
    </row>
    <row r="1946" spans="1:15" s="97" customFormat="1" x14ac:dyDescent="0.25">
      <c r="A1946" s="97" t="s">
        <v>344</v>
      </c>
      <c r="B1946" s="104" t="str">
        <f t="shared" si="30"/>
        <v>P075116104433</v>
      </c>
      <c r="C1946" s="101" t="s">
        <v>7148</v>
      </c>
      <c r="D1946" s="101" t="s">
        <v>7149</v>
      </c>
      <c r="E1946" s="103">
        <v>33.17</v>
      </c>
      <c r="F1946" s="101" t="s">
        <v>3780</v>
      </c>
      <c r="G1946" s="101" t="s">
        <v>3781</v>
      </c>
      <c r="H1946" s="101" t="s">
        <v>7112</v>
      </c>
      <c r="I1946" s="101" t="s">
        <v>7113</v>
      </c>
      <c r="J1946" s="128">
        <v>754310</v>
      </c>
      <c r="K1946" s="101" t="s">
        <v>6333</v>
      </c>
      <c r="L1946" s="102">
        <v>43435</v>
      </c>
      <c r="M1946" s="102">
        <v>44926</v>
      </c>
      <c r="N1946" s="101" t="s">
        <v>6333</v>
      </c>
      <c r="O1946" s="101" t="s">
        <v>6445</v>
      </c>
    </row>
    <row r="1947" spans="1:15" s="97" customFormat="1" x14ac:dyDescent="0.25">
      <c r="A1947" s="97" t="s">
        <v>344</v>
      </c>
      <c r="B1947" s="104" t="str">
        <f t="shared" si="30"/>
        <v>P075116104452</v>
      </c>
      <c r="C1947" s="101" t="s">
        <v>7148</v>
      </c>
      <c r="D1947" s="101" t="s">
        <v>7149</v>
      </c>
      <c r="E1947" s="103">
        <v>64.58</v>
      </c>
      <c r="F1947" s="101" t="s">
        <v>3798</v>
      </c>
      <c r="G1947" s="101" t="s">
        <v>3799</v>
      </c>
      <c r="H1947" s="101" t="s">
        <v>7112</v>
      </c>
      <c r="I1947" s="101" t="s">
        <v>7113</v>
      </c>
      <c r="J1947" s="128">
        <v>754310</v>
      </c>
      <c r="K1947" s="101" t="s">
        <v>6333</v>
      </c>
      <c r="L1947" s="102">
        <v>43435</v>
      </c>
      <c r="M1947" s="102">
        <v>44926</v>
      </c>
      <c r="N1947" s="101" t="s">
        <v>6333</v>
      </c>
      <c r="O1947" s="101" t="s">
        <v>6445</v>
      </c>
    </row>
    <row r="1948" spans="1:15" s="97" customFormat="1" x14ac:dyDescent="0.25">
      <c r="A1948" s="97" t="s">
        <v>344</v>
      </c>
      <c r="B1948" s="104" t="str">
        <f t="shared" si="30"/>
        <v>P075116104524</v>
      </c>
      <c r="C1948" s="101" t="s">
        <v>7148</v>
      </c>
      <c r="D1948" s="101" t="s">
        <v>7149</v>
      </c>
      <c r="E1948" s="103">
        <v>53.65</v>
      </c>
      <c r="F1948" s="101" t="s">
        <v>3836</v>
      </c>
      <c r="G1948" s="101" t="s">
        <v>3837</v>
      </c>
      <c r="H1948" s="101" t="s">
        <v>7116</v>
      </c>
      <c r="I1948" s="101" t="s">
        <v>7117</v>
      </c>
      <c r="J1948" s="128">
        <v>754310</v>
      </c>
      <c r="K1948" s="101" t="s">
        <v>6333</v>
      </c>
      <c r="L1948" s="102">
        <v>43435</v>
      </c>
      <c r="M1948" s="102">
        <v>44926</v>
      </c>
      <c r="N1948" s="101" t="s">
        <v>6333</v>
      </c>
      <c r="O1948" s="101" t="s">
        <v>6445</v>
      </c>
    </row>
    <row r="1949" spans="1:15" s="97" customFormat="1" x14ac:dyDescent="0.25">
      <c r="A1949" s="97" t="s">
        <v>344</v>
      </c>
      <c r="B1949" s="104" t="str">
        <f t="shared" si="30"/>
        <v>P075116104604</v>
      </c>
      <c r="C1949" s="101" t="s">
        <v>7148</v>
      </c>
      <c r="D1949" s="101" t="s">
        <v>7149</v>
      </c>
      <c r="E1949" s="103">
        <v>46.28</v>
      </c>
      <c r="F1949" s="101" t="s">
        <v>3864</v>
      </c>
      <c r="G1949" s="101" t="s">
        <v>3865</v>
      </c>
      <c r="H1949" s="101" t="s">
        <v>7112</v>
      </c>
      <c r="I1949" s="101" t="s">
        <v>7113</v>
      </c>
      <c r="J1949" s="128">
        <v>754310</v>
      </c>
      <c r="K1949" s="101" t="s">
        <v>6333</v>
      </c>
      <c r="L1949" s="102">
        <v>43435</v>
      </c>
      <c r="M1949" s="102">
        <v>44926</v>
      </c>
      <c r="N1949" s="101" t="s">
        <v>6333</v>
      </c>
      <c r="O1949" s="101" t="s">
        <v>6445</v>
      </c>
    </row>
    <row r="1950" spans="1:15" s="97" customFormat="1" x14ac:dyDescent="0.25">
      <c r="A1950" s="97" t="s">
        <v>344</v>
      </c>
      <c r="B1950" s="104" t="str">
        <f t="shared" si="30"/>
        <v>P075116105205</v>
      </c>
      <c r="C1950" s="101" t="s">
        <v>7148</v>
      </c>
      <c r="D1950" s="101" t="s">
        <v>7149</v>
      </c>
      <c r="E1950" s="103">
        <v>49.36</v>
      </c>
      <c r="F1950" s="101" t="s">
        <v>7118</v>
      </c>
      <c r="G1950" s="101" t="s">
        <v>7119</v>
      </c>
      <c r="H1950" s="101" t="s">
        <v>7112</v>
      </c>
      <c r="I1950" s="101" t="s">
        <v>7113</v>
      </c>
      <c r="J1950" s="128">
        <v>754310</v>
      </c>
      <c r="K1950" s="101" t="s">
        <v>6333</v>
      </c>
      <c r="L1950" s="102">
        <v>43435</v>
      </c>
      <c r="M1950" s="102">
        <v>43513</v>
      </c>
      <c r="N1950" s="101" t="s">
        <v>6333</v>
      </c>
      <c r="O1950" s="101" t="s">
        <v>6445</v>
      </c>
    </row>
    <row r="1951" spans="1:15" s="97" customFormat="1" x14ac:dyDescent="0.25">
      <c r="A1951" s="97" t="s">
        <v>344</v>
      </c>
      <c r="B1951" s="104" t="str">
        <f t="shared" si="30"/>
        <v>P075116105298</v>
      </c>
      <c r="C1951" s="101" t="s">
        <v>7148</v>
      </c>
      <c r="D1951" s="101" t="s">
        <v>7149</v>
      </c>
      <c r="E1951" s="103">
        <v>45.95</v>
      </c>
      <c r="F1951" s="101" t="s">
        <v>7122</v>
      </c>
      <c r="G1951" s="101" t="s">
        <v>7123</v>
      </c>
      <c r="H1951" s="101" t="s">
        <v>7112</v>
      </c>
      <c r="I1951" s="101" t="s">
        <v>7113</v>
      </c>
      <c r="J1951" s="128">
        <v>754310</v>
      </c>
      <c r="K1951" s="101" t="s">
        <v>6333</v>
      </c>
      <c r="L1951" s="102">
        <v>43435</v>
      </c>
      <c r="M1951" s="102">
        <v>43677</v>
      </c>
      <c r="N1951" s="101" t="s">
        <v>6333</v>
      </c>
      <c r="O1951" s="101" t="s">
        <v>6445</v>
      </c>
    </row>
    <row r="1952" spans="1:15" s="97" customFormat="1" x14ac:dyDescent="0.25">
      <c r="A1952" s="97" t="s">
        <v>344</v>
      </c>
      <c r="B1952" s="104" t="str">
        <f t="shared" si="30"/>
        <v>P075116105606</v>
      </c>
      <c r="C1952" s="101" t="s">
        <v>7148</v>
      </c>
      <c r="D1952" s="101" t="s">
        <v>7149</v>
      </c>
      <c r="E1952" s="103">
        <v>60.48</v>
      </c>
      <c r="F1952" s="101" t="s">
        <v>4316</v>
      </c>
      <c r="G1952" s="101" t="s">
        <v>4317</v>
      </c>
      <c r="H1952" s="101" t="s">
        <v>7112</v>
      </c>
      <c r="I1952" s="101" t="s">
        <v>7113</v>
      </c>
      <c r="J1952" s="128">
        <v>754310</v>
      </c>
      <c r="K1952" s="101" t="s">
        <v>6333</v>
      </c>
      <c r="L1952" s="102">
        <v>43435</v>
      </c>
      <c r="M1952" s="102">
        <v>44926</v>
      </c>
      <c r="N1952" s="101" t="s">
        <v>6333</v>
      </c>
      <c r="O1952" s="101" t="s">
        <v>6445</v>
      </c>
    </row>
    <row r="1953" spans="1:15" s="97" customFormat="1" x14ac:dyDescent="0.25">
      <c r="A1953" s="97" t="s">
        <v>344</v>
      </c>
      <c r="B1953" s="104" t="str">
        <f t="shared" si="30"/>
        <v>P075116106559</v>
      </c>
      <c r="C1953" s="101" t="s">
        <v>7148</v>
      </c>
      <c r="D1953" s="101" t="s">
        <v>7149</v>
      </c>
      <c r="E1953" s="103">
        <v>21.37</v>
      </c>
      <c r="F1953" s="101" t="s">
        <v>4884</v>
      </c>
      <c r="G1953" s="101" t="s">
        <v>4885</v>
      </c>
      <c r="H1953" s="101" t="s">
        <v>7112</v>
      </c>
      <c r="I1953" s="101" t="s">
        <v>7113</v>
      </c>
      <c r="J1953" s="128">
        <v>754310</v>
      </c>
      <c r="K1953" s="101" t="s">
        <v>6333</v>
      </c>
      <c r="L1953" s="102">
        <v>43435</v>
      </c>
      <c r="M1953" s="102">
        <v>44926</v>
      </c>
      <c r="N1953" s="101" t="s">
        <v>6333</v>
      </c>
      <c r="O1953" s="101" t="s">
        <v>6445</v>
      </c>
    </row>
    <row r="1954" spans="1:15" s="97" customFormat="1" x14ac:dyDescent="0.25">
      <c r="A1954" s="97" t="s">
        <v>344</v>
      </c>
      <c r="B1954" s="104" t="str">
        <f t="shared" si="30"/>
        <v>P075116106779</v>
      </c>
      <c r="C1954" s="101" t="s">
        <v>7148</v>
      </c>
      <c r="D1954" s="101" t="s">
        <v>7149</v>
      </c>
      <c r="E1954" s="103">
        <v>46</v>
      </c>
      <c r="F1954" s="101" t="s">
        <v>4994</v>
      </c>
      <c r="G1954" s="101" t="s">
        <v>4995</v>
      </c>
      <c r="H1954" s="101" t="s">
        <v>7112</v>
      </c>
      <c r="I1954" s="101" t="s">
        <v>7113</v>
      </c>
      <c r="J1954" s="128">
        <v>754310</v>
      </c>
      <c r="K1954" s="101" t="s">
        <v>6333</v>
      </c>
      <c r="L1954" s="102">
        <v>43435</v>
      </c>
      <c r="M1954" s="102">
        <v>44926</v>
      </c>
      <c r="N1954" s="101" t="s">
        <v>6333</v>
      </c>
      <c r="O1954" s="101" t="s">
        <v>6445</v>
      </c>
    </row>
    <row r="1955" spans="1:15" s="97" customFormat="1" x14ac:dyDescent="0.25">
      <c r="A1955" s="97" t="s">
        <v>344</v>
      </c>
      <c r="B1955" s="104" t="str">
        <f t="shared" si="30"/>
        <v>P075116400010816</v>
      </c>
      <c r="C1955" s="101" t="s">
        <v>7148</v>
      </c>
      <c r="D1955" s="101" t="s">
        <v>7149</v>
      </c>
      <c r="E1955" s="103">
        <v>0.01</v>
      </c>
      <c r="F1955" s="101" t="s">
        <v>6113</v>
      </c>
      <c r="G1955" s="101" t="s">
        <v>6114</v>
      </c>
      <c r="H1955" s="101" t="s">
        <v>7112</v>
      </c>
      <c r="I1955" s="101" t="s">
        <v>7113</v>
      </c>
      <c r="J1955" s="128">
        <v>754310</v>
      </c>
      <c r="K1955" s="101" t="s">
        <v>6333</v>
      </c>
      <c r="L1955" s="102">
        <v>43435</v>
      </c>
      <c r="M1955" s="102">
        <v>43576</v>
      </c>
      <c r="N1955" s="101" t="s">
        <v>6333</v>
      </c>
      <c r="O1955" s="101" t="s">
        <v>6445</v>
      </c>
    </row>
    <row r="1956" spans="1:15" s="97" customFormat="1" x14ac:dyDescent="0.25">
      <c r="A1956" s="97" t="s">
        <v>344</v>
      </c>
      <c r="B1956" s="104" t="str">
        <f t="shared" si="30"/>
        <v>P075116400010862</v>
      </c>
      <c r="C1956" s="101" t="s">
        <v>7148</v>
      </c>
      <c r="D1956" s="101" t="s">
        <v>7149</v>
      </c>
      <c r="E1956" s="103">
        <v>111.2</v>
      </c>
      <c r="F1956" s="101" t="s">
        <v>6117</v>
      </c>
      <c r="G1956" s="101" t="s">
        <v>6118</v>
      </c>
      <c r="H1956" s="101" t="s">
        <v>7112</v>
      </c>
      <c r="I1956" s="101" t="s">
        <v>7113</v>
      </c>
      <c r="J1956" s="128">
        <v>754310</v>
      </c>
      <c r="K1956" s="101" t="s">
        <v>6333</v>
      </c>
      <c r="L1956" s="102">
        <v>43435</v>
      </c>
      <c r="M1956" s="102">
        <v>43555</v>
      </c>
      <c r="N1956" s="101" t="s">
        <v>6333</v>
      </c>
      <c r="O1956" s="101" t="s">
        <v>6445</v>
      </c>
    </row>
    <row r="1957" spans="1:15" s="97" customFormat="1" x14ac:dyDescent="0.25">
      <c r="A1957" s="97" t="s">
        <v>344</v>
      </c>
      <c r="B1957" s="104" t="str">
        <f t="shared" si="30"/>
        <v>P075117100730</v>
      </c>
      <c r="C1957" s="101" t="s">
        <v>7150</v>
      </c>
      <c r="D1957" s="101" t="s">
        <v>7151</v>
      </c>
      <c r="E1957" s="103">
        <v>41.79</v>
      </c>
      <c r="F1957" s="101" t="s">
        <v>846</v>
      </c>
      <c r="G1957" s="101" t="s">
        <v>847</v>
      </c>
      <c r="H1957" s="101" t="s">
        <v>7112</v>
      </c>
      <c r="I1957" s="101" t="s">
        <v>7113</v>
      </c>
      <c r="J1957" s="128">
        <v>754310</v>
      </c>
      <c r="K1957" s="101" t="s">
        <v>6333</v>
      </c>
      <c r="L1957" s="102">
        <v>43435</v>
      </c>
      <c r="M1957" s="102">
        <v>44926</v>
      </c>
      <c r="N1957" s="101" t="s">
        <v>6333</v>
      </c>
      <c r="O1957" s="101" t="s">
        <v>6445</v>
      </c>
    </row>
    <row r="1958" spans="1:15" s="97" customFormat="1" x14ac:dyDescent="0.25">
      <c r="A1958" s="97" t="s">
        <v>344</v>
      </c>
      <c r="B1958" s="104" t="str">
        <f t="shared" si="30"/>
        <v>P075117100939</v>
      </c>
      <c r="C1958" s="101" t="s">
        <v>7150</v>
      </c>
      <c r="D1958" s="101" t="s">
        <v>7151</v>
      </c>
      <c r="E1958" s="103">
        <v>63.61</v>
      </c>
      <c r="F1958" s="101" t="s">
        <v>1000</v>
      </c>
      <c r="G1958" s="101" t="s">
        <v>1001</v>
      </c>
      <c r="H1958" s="101" t="s">
        <v>6417</v>
      </c>
      <c r="I1958" s="101" t="s">
        <v>6418</v>
      </c>
      <c r="J1958" s="128">
        <v>754310</v>
      </c>
      <c r="K1958" s="101" t="s">
        <v>6333</v>
      </c>
      <c r="L1958" s="102">
        <v>43435</v>
      </c>
      <c r="M1958" s="102">
        <v>44926</v>
      </c>
      <c r="N1958" s="101" t="s">
        <v>6332</v>
      </c>
      <c r="O1958" s="101" t="s">
        <v>6445</v>
      </c>
    </row>
    <row r="1959" spans="1:15" s="97" customFormat="1" x14ac:dyDescent="0.25">
      <c r="A1959" s="97" t="s">
        <v>344</v>
      </c>
      <c r="B1959" s="104" t="str">
        <f t="shared" si="30"/>
        <v>P075117101429</v>
      </c>
      <c r="C1959" s="101" t="s">
        <v>7150</v>
      </c>
      <c r="D1959" s="101" t="s">
        <v>7151</v>
      </c>
      <c r="E1959" s="103">
        <v>33.270000000000003</v>
      </c>
      <c r="F1959" s="101" t="s">
        <v>1334</v>
      </c>
      <c r="G1959" s="101" t="s">
        <v>1335</v>
      </c>
      <c r="H1959" s="101" t="s">
        <v>7112</v>
      </c>
      <c r="I1959" s="101" t="s">
        <v>7113</v>
      </c>
      <c r="J1959" s="128">
        <v>754310</v>
      </c>
      <c r="K1959" s="101" t="s">
        <v>6333</v>
      </c>
      <c r="L1959" s="102">
        <v>43435</v>
      </c>
      <c r="M1959" s="102">
        <v>44926</v>
      </c>
      <c r="N1959" s="101" t="s">
        <v>6333</v>
      </c>
      <c r="O1959" s="101" t="s">
        <v>6445</v>
      </c>
    </row>
    <row r="1960" spans="1:15" s="97" customFormat="1" x14ac:dyDescent="0.25">
      <c r="A1960" s="97" t="s">
        <v>344</v>
      </c>
      <c r="B1960" s="104" t="str">
        <f t="shared" si="30"/>
        <v>P075117101695</v>
      </c>
      <c r="C1960" s="101" t="s">
        <v>7150</v>
      </c>
      <c r="D1960" s="101" t="s">
        <v>7151</v>
      </c>
      <c r="E1960" s="103">
        <v>50.09</v>
      </c>
      <c r="F1960" s="101" t="s">
        <v>1570</v>
      </c>
      <c r="G1960" s="101" t="s">
        <v>1571</v>
      </c>
      <c r="H1960" s="101" t="s">
        <v>7112</v>
      </c>
      <c r="I1960" s="101" t="s">
        <v>7113</v>
      </c>
      <c r="J1960" s="128">
        <v>754310</v>
      </c>
      <c r="K1960" s="101" t="s">
        <v>6333</v>
      </c>
      <c r="L1960" s="102">
        <v>43435</v>
      </c>
      <c r="M1960" s="102">
        <v>44926</v>
      </c>
      <c r="N1960" s="101" t="s">
        <v>6333</v>
      </c>
      <c r="O1960" s="101" t="s">
        <v>6445</v>
      </c>
    </row>
    <row r="1961" spans="1:15" s="97" customFormat="1" x14ac:dyDescent="0.25">
      <c r="A1961" s="97" t="s">
        <v>344</v>
      </c>
      <c r="B1961" s="104" t="str">
        <f t="shared" si="30"/>
        <v>P075117102378</v>
      </c>
      <c r="C1961" s="101" t="s">
        <v>7150</v>
      </c>
      <c r="D1961" s="101" t="s">
        <v>7151</v>
      </c>
      <c r="E1961" s="103">
        <v>60.11</v>
      </c>
      <c r="F1961" s="101" t="s">
        <v>2076</v>
      </c>
      <c r="G1961" s="101" t="s">
        <v>2077</v>
      </c>
      <c r="H1961" s="101" t="s">
        <v>7112</v>
      </c>
      <c r="I1961" s="101" t="s">
        <v>7113</v>
      </c>
      <c r="J1961" s="128">
        <v>754310</v>
      </c>
      <c r="K1961" s="101" t="s">
        <v>6333</v>
      </c>
      <c r="L1961" s="102">
        <v>43435</v>
      </c>
      <c r="M1961" s="102">
        <v>44926</v>
      </c>
      <c r="N1961" s="101" t="s">
        <v>6333</v>
      </c>
      <c r="O1961" s="101" t="s">
        <v>6445</v>
      </c>
    </row>
    <row r="1962" spans="1:15" s="97" customFormat="1" x14ac:dyDescent="0.25">
      <c r="A1962" s="97" t="s">
        <v>344</v>
      </c>
      <c r="B1962" s="104" t="str">
        <f t="shared" si="30"/>
        <v>P075117102401</v>
      </c>
      <c r="C1962" s="101" t="s">
        <v>7150</v>
      </c>
      <c r="D1962" s="101" t="s">
        <v>7151</v>
      </c>
      <c r="E1962" s="103">
        <v>62.97</v>
      </c>
      <c r="F1962" s="101" t="s">
        <v>2098</v>
      </c>
      <c r="G1962" s="101" t="s">
        <v>2099</v>
      </c>
      <c r="H1962" s="101" t="s">
        <v>7112</v>
      </c>
      <c r="I1962" s="101" t="s">
        <v>7113</v>
      </c>
      <c r="J1962" s="128">
        <v>754310</v>
      </c>
      <c r="K1962" s="101" t="s">
        <v>6333</v>
      </c>
      <c r="L1962" s="102">
        <v>43435</v>
      </c>
      <c r="M1962" s="102">
        <v>44926</v>
      </c>
      <c r="N1962" s="101" t="s">
        <v>6333</v>
      </c>
      <c r="O1962" s="101" t="s">
        <v>6445</v>
      </c>
    </row>
    <row r="1963" spans="1:15" s="97" customFormat="1" x14ac:dyDescent="0.25">
      <c r="A1963" s="97" t="s">
        <v>344</v>
      </c>
      <c r="B1963" s="104" t="str">
        <f t="shared" si="30"/>
        <v>P075117102864</v>
      </c>
      <c r="C1963" s="101" t="s">
        <v>7150</v>
      </c>
      <c r="D1963" s="101" t="s">
        <v>7151</v>
      </c>
      <c r="E1963" s="103">
        <v>42.01</v>
      </c>
      <c r="F1963" s="101" t="s">
        <v>2416</v>
      </c>
      <c r="G1963" s="101" t="s">
        <v>2417</v>
      </c>
      <c r="H1963" s="101" t="s">
        <v>7112</v>
      </c>
      <c r="I1963" s="101" t="s">
        <v>7113</v>
      </c>
      <c r="J1963" s="128">
        <v>754310</v>
      </c>
      <c r="K1963" s="101" t="s">
        <v>6333</v>
      </c>
      <c r="L1963" s="102">
        <v>43435</v>
      </c>
      <c r="M1963" s="102">
        <v>44926</v>
      </c>
      <c r="N1963" s="101" t="s">
        <v>6333</v>
      </c>
      <c r="O1963" s="101" t="s">
        <v>6445</v>
      </c>
    </row>
    <row r="1964" spans="1:15" s="97" customFormat="1" x14ac:dyDescent="0.25">
      <c r="A1964" s="97" t="s">
        <v>344</v>
      </c>
      <c r="B1964" s="104" t="str">
        <f t="shared" si="30"/>
        <v>P075117102944</v>
      </c>
      <c r="C1964" s="101" t="s">
        <v>7150</v>
      </c>
      <c r="D1964" s="101" t="s">
        <v>7151</v>
      </c>
      <c r="E1964" s="103">
        <v>54.67</v>
      </c>
      <c r="F1964" s="101" t="s">
        <v>2498</v>
      </c>
      <c r="G1964" s="101" t="s">
        <v>2499</v>
      </c>
      <c r="H1964" s="101" t="s">
        <v>7112</v>
      </c>
      <c r="I1964" s="101" t="s">
        <v>7113</v>
      </c>
      <c r="J1964" s="128">
        <v>754310</v>
      </c>
      <c r="K1964" s="101" t="s">
        <v>6333</v>
      </c>
      <c r="L1964" s="102">
        <v>43435</v>
      </c>
      <c r="M1964" s="102">
        <v>44926</v>
      </c>
      <c r="N1964" s="101" t="s">
        <v>6333</v>
      </c>
      <c r="O1964" s="101" t="s">
        <v>6445</v>
      </c>
    </row>
    <row r="1965" spans="1:15" s="97" customFormat="1" x14ac:dyDescent="0.25">
      <c r="A1965" s="97" t="s">
        <v>344</v>
      </c>
      <c r="B1965" s="104" t="str">
        <f t="shared" si="30"/>
        <v>P075117103000</v>
      </c>
      <c r="C1965" s="101" t="s">
        <v>7150</v>
      </c>
      <c r="D1965" s="101" t="s">
        <v>7151</v>
      </c>
      <c r="E1965" s="103">
        <v>32.53</v>
      </c>
      <c r="F1965" s="101" t="s">
        <v>2552</v>
      </c>
      <c r="G1965" s="101" t="s">
        <v>2553</v>
      </c>
      <c r="H1965" s="101" t="s">
        <v>7112</v>
      </c>
      <c r="I1965" s="101" t="s">
        <v>7113</v>
      </c>
      <c r="J1965" s="128">
        <v>754310</v>
      </c>
      <c r="K1965" s="101" t="s">
        <v>6333</v>
      </c>
      <c r="L1965" s="102">
        <v>43435</v>
      </c>
      <c r="M1965" s="102">
        <v>44926</v>
      </c>
      <c r="N1965" s="101" t="s">
        <v>6333</v>
      </c>
      <c r="O1965" s="101" t="s">
        <v>6445</v>
      </c>
    </row>
    <row r="1966" spans="1:15" s="97" customFormat="1" x14ac:dyDescent="0.25">
      <c r="A1966" s="97" t="s">
        <v>344</v>
      </c>
      <c r="B1966" s="104" t="str">
        <f t="shared" si="30"/>
        <v>P075117103931</v>
      </c>
      <c r="C1966" s="101" t="s">
        <v>7150</v>
      </c>
      <c r="D1966" s="101" t="s">
        <v>7151</v>
      </c>
      <c r="E1966" s="103">
        <v>33.36</v>
      </c>
      <c r="F1966" s="101" t="s">
        <v>3354</v>
      </c>
      <c r="G1966" s="101" t="s">
        <v>3355</v>
      </c>
      <c r="H1966" s="101" t="s">
        <v>7112</v>
      </c>
      <c r="I1966" s="101" t="s">
        <v>7113</v>
      </c>
      <c r="J1966" s="128">
        <v>754310</v>
      </c>
      <c r="K1966" s="101" t="s">
        <v>6333</v>
      </c>
      <c r="L1966" s="102">
        <v>43435</v>
      </c>
      <c r="M1966" s="102">
        <v>44926</v>
      </c>
      <c r="N1966" s="101" t="s">
        <v>6333</v>
      </c>
      <c r="O1966" s="101" t="s">
        <v>6445</v>
      </c>
    </row>
    <row r="1967" spans="1:15" s="97" customFormat="1" x14ac:dyDescent="0.25">
      <c r="A1967" s="97" t="s">
        <v>344</v>
      </c>
      <c r="B1967" s="104" t="str">
        <f t="shared" si="30"/>
        <v>P075117104215</v>
      </c>
      <c r="C1967" s="101" t="s">
        <v>7150</v>
      </c>
      <c r="D1967" s="101" t="s">
        <v>7151</v>
      </c>
      <c r="E1967" s="103">
        <v>43.2</v>
      </c>
      <c r="F1967" s="101" t="s">
        <v>3574</v>
      </c>
      <c r="G1967" s="101" t="s">
        <v>3575</v>
      </c>
      <c r="H1967" s="101" t="s">
        <v>7112</v>
      </c>
      <c r="I1967" s="101" t="s">
        <v>7113</v>
      </c>
      <c r="J1967" s="128">
        <v>754310</v>
      </c>
      <c r="K1967" s="101" t="s">
        <v>6333</v>
      </c>
      <c r="L1967" s="102">
        <v>43435</v>
      </c>
      <c r="M1967" s="102">
        <v>44926</v>
      </c>
      <c r="N1967" s="101" t="s">
        <v>6333</v>
      </c>
      <c r="O1967" s="101" t="s">
        <v>6445</v>
      </c>
    </row>
    <row r="1968" spans="1:15" s="97" customFormat="1" x14ac:dyDescent="0.25">
      <c r="A1968" s="97" t="s">
        <v>344</v>
      </c>
      <c r="B1968" s="104" t="str">
        <f t="shared" si="30"/>
        <v>P075117104397</v>
      </c>
      <c r="C1968" s="101" t="s">
        <v>7150</v>
      </c>
      <c r="D1968" s="101" t="s">
        <v>7151</v>
      </c>
      <c r="E1968" s="103">
        <v>47.35</v>
      </c>
      <c r="F1968" s="101" t="s">
        <v>7114</v>
      </c>
      <c r="G1968" s="101" t="s">
        <v>7115</v>
      </c>
      <c r="H1968" s="101" t="s">
        <v>7112</v>
      </c>
      <c r="I1968" s="101" t="s">
        <v>7113</v>
      </c>
      <c r="J1968" s="128">
        <v>754310</v>
      </c>
      <c r="K1968" s="101" t="s">
        <v>6333</v>
      </c>
      <c r="L1968" s="102">
        <v>43435</v>
      </c>
      <c r="M1968" s="102">
        <v>44926</v>
      </c>
      <c r="N1968" s="101" t="s">
        <v>6333</v>
      </c>
      <c r="O1968" s="101" t="s">
        <v>6445</v>
      </c>
    </row>
    <row r="1969" spans="1:15" s="97" customFormat="1" x14ac:dyDescent="0.25">
      <c r="A1969" s="97" t="s">
        <v>344</v>
      </c>
      <c r="B1969" s="104" t="str">
        <f t="shared" si="30"/>
        <v>P075117104433</v>
      </c>
      <c r="C1969" s="101" t="s">
        <v>7150</v>
      </c>
      <c r="D1969" s="101" t="s">
        <v>7151</v>
      </c>
      <c r="E1969" s="103">
        <v>33.17</v>
      </c>
      <c r="F1969" s="101" t="s">
        <v>3780</v>
      </c>
      <c r="G1969" s="101" t="s">
        <v>3781</v>
      </c>
      <c r="H1969" s="101" t="s">
        <v>7112</v>
      </c>
      <c r="I1969" s="101" t="s">
        <v>7113</v>
      </c>
      <c r="J1969" s="128">
        <v>754310</v>
      </c>
      <c r="K1969" s="101" t="s">
        <v>6333</v>
      </c>
      <c r="L1969" s="102">
        <v>43435</v>
      </c>
      <c r="M1969" s="102">
        <v>44926</v>
      </c>
      <c r="N1969" s="101" t="s">
        <v>6333</v>
      </c>
      <c r="O1969" s="101" t="s">
        <v>6445</v>
      </c>
    </row>
    <row r="1970" spans="1:15" s="97" customFormat="1" x14ac:dyDescent="0.25">
      <c r="A1970" s="97" t="s">
        <v>344</v>
      </c>
      <c r="B1970" s="104" t="str">
        <f t="shared" si="30"/>
        <v>P075117104452</v>
      </c>
      <c r="C1970" s="101" t="s">
        <v>7150</v>
      </c>
      <c r="D1970" s="101" t="s">
        <v>7151</v>
      </c>
      <c r="E1970" s="103">
        <v>64.58</v>
      </c>
      <c r="F1970" s="101" t="s">
        <v>3798</v>
      </c>
      <c r="G1970" s="101" t="s">
        <v>3799</v>
      </c>
      <c r="H1970" s="101" t="s">
        <v>7112</v>
      </c>
      <c r="I1970" s="101" t="s">
        <v>7113</v>
      </c>
      <c r="J1970" s="128">
        <v>754310</v>
      </c>
      <c r="K1970" s="101" t="s">
        <v>6333</v>
      </c>
      <c r="L1970" s="102">
        <v>43435</v>
      </c>
      <c r="M1970" s="102">
        <v>44926</v>
      </c>
      <c r="N1970" s="101" t="s">
        <v>6333</v>
      </c>
      <c r="O1970" s="101" t="s">
        <v>6445</v>
      </c>
    </row>
    <row r="1971" spans="1:15" s="97" customFormat="1" x14ac:dyDescent="0.25">
      <c r="A1971" s="97" t="s">
        <v>344</v>
      </c>
      <c r="B1971" s="104" t="str">
        <f t="shared" si="30"/>
        <v>P075117104524</v>
      </c>
      <c r="C1971" s="101" t="s">
        <v>7150</v>
      </c>
      <c r="D1971" s="101" t="s">
        <v>7151</v>
      </c>
      <c r="E1971" s="103">
        <v>53.65</v>
      </c>
      <c r="F1971" s="101" t="s">
        <v>3836</v>
      </c>
      <c r="G1971" s="101" t="s">
        <v>3837</v>
      </c>
      <c r="H1971" s="101" t="s">
        <v>7116</v>
      </c>
      <c r="I1971" s="101" t="s">
        <v>7117</v>
      </c>
      <c r="J1971" s="128">
        <v>754310</v>
      </c>
      <c r="K1971" s="101" t="s">
        <v>6333</v>
      </c>
      <c r="L1971" s="102">
        <v>43435</v>
      </c>
      <c r="M1971" s="102">
        <v>44926</v>
      </c>
      <c r="N1971" s="101" t="s">
        <v>6333</v>
      </c>
      <c r="O1971" s="101" t="s">
        <v>6445</v>
      </c>
    </row>
    <row r="1972" spans="1:15" s="97" customFormat="1" x14ac:dyDescent="0.25">
      <c r="A1972" s="97" t="s">
        <v>344</v>
      </c>
      <c r="B1972" s="104" t="str">
        <f t="shared" si="30"/>
        <v>P075117104604</v>
      </c>
      <c r="C1972" s="101" t="s">
        <v>7150</v>
      </c>
      <c r="D1972" s="101" t="s">
        <v>7151</v>
      </c>
      <c r="E1972" s="103">
        <v>46.28</v>
      </c>
      <c r="F1972" s="101" t="s">
        <v>3864</v>
      </c>
      <c r="G1972" s="101" t="s">
        <v>3865</v>
      </c>
      <c r="H1972" s="101" t="s">
        <v>7112</v>
      </c>
      <c r="I1972" s="101" t="s">
        <v>7113</v>
      </c>
      <c r="J1972" s="128">
        <v>754310</v>
      </c>
      <c r="K1972" s="101" t="s">
        <v>6333</v>
      </c>
      <c r="L1972" s="102">
        <v>43435</v>
      </c>
      <c r="M1972" s="102">
        <v>44926</v>
      </c>
      <c r="N1972" s="101" t="s">
        <v>6333</v>
      </c>
      <c r="O1972" s="101" t="s">
        <v>6445</v>
      </c>
    </row>
    <row r="1973" spans="1:15" s="97" customFormat="1" x14ac:dyDescent="0.25">
      <c r="A1973" s="97" t="s">
        <v>344</v>
      </c>
      <c r="B1973" s="104" t="str">
        <f t="shared" si="30"/>
        <v>P075117105205</v>
      </c>
      <c r="C1973" s="101" t="s">
        <v>7150</v>
      </c>
      <c r="D1973" s="101" t="s">
        <v>7151</v>
      </c>
      <c r="E1973" s="103">
        <v>49.36</v>
      </c>
      <c r="F1973" s="101" t="s">
        <v>7118</v>
      </c>
      <c r="G1973" s="101" t="s">
        <v>7119</v>
      </c>
      <c r="H1973" s="101" t="s">
        <v>7112</v>
      </c>
      <c r="I1973" s="101" t="s">
        <v>7113</v>
      </c>
      <c r="J1973" s="128">
        <v>754310</v>
      </c>
      <c r="K1973" s="101" t="s">
        <v>6333</v>
      </c>
      <c r="L1973" s="102">
        <v>43435</v>
      </c>
      <c r="M1973" s="102">
        <v>43513</v>
      </c>
      <c r="N1973" s="101" t="s">
        <v>6333</v>
      </c>
      <c r="O1973" s="101" t="s">
        <v>6445</v>
      </c>
    </row>
    <row r="1974" spans="1:15" s="97" customFormat="1" x14ac:dyDescent="0.25">
      <c r="A1974" s="97" t="s">
        <v>344</v>
      </c>
      <c r="B1974" s="104" t="str">
        <f t="shared" si="30"/>
        <v>P075117105298</v>
      </c>
      <c r="C1974" s="101" t="s">
        <v>7150</v>
      </c>
      <c r="D1974" s="101" t="s">
        <v>7151</v>
      </c>
      <c r="E1974" s="103">
        <v>45.95</v>
      </c>
      <c r="F1974" s="101" t="s">
        <v>7122</v>
      </c>
      <c r="G1974" s="101" t="s">
        <v>7123</v>
      </c>
      <c r="H1974" s="101" t="s">
        <v>7112</v>
      </c>
      <c r="I1974" s="101" t="s">
        <v>7113</v>
      </c>
      <c r="J1974" s="128">
        <v>754310</v>
      </c>
      <c r="K1974" s="101" t="s">
        <v>6333</v>
      </c>
      <c r="L1974" s="102">
        <v>43435</v>
      </c>
      <c r="M1974" s="102">
        <v>43677</v>
      </c>
      <c r="N1974" s="101" t="s">
        <v>6333</v>
      </c>
      <c r="O1974" s="101" t="s">
        <v>6445</v>
      </c>
    </row>
    <row r="1975" spans="1:15" s="97" customFormat="1" x14ac:dyDescent="0.25">
      <c r="A1975" s="97" t="s">
        <v>344</v>
      </c>
      <c r="B1975" s="104" t="str">
        <f t="shared" si="30"/>
        <v>P075117105584</v>
      </c>
      <c r="C1975" s="101" t="s">
        <v>7150</v>
      </c>
      <c r="D1975" s="101" t="s">
        <v>7151</v>
      </c>
      <c r="E1975" s="103">
        <v>53.9</v>
      </c>
      <c r="F1975" s="101" t="s">
        <v>4296</v>
      </c>
      <c r="G1975" s="101" t="s">
        <v>4297</v>
      </c>
      <c r="H1975" s="101" t="s">
        <v>7116</v>
      </c>
      <c r="I1975" s="101" t="s">
        <v>7117</v>
      </c>
      <c r="J1975" s="128">
        <v>754310</v>
      </c>
      <c r="K1975" s="101" t="s">
        <v>6333</v>
      </c>
      <c r="L1975" s="102">
        <v>43647</v>
      </c>
      <c r="M1975" s="102">
        <v>44926</v>
      </c>
      <c r="N1975" s="101" t="s">
        <v>6333</v>
      </c>
      <c r="O1975" s="101" t="s">
        <v>6445</v>
      </c>
    </row>
    <row r="1976" spans="1:15" s="97" customFormat="1" x14ac:dyDescent="0.25">
      <c r="A1976" s="97" t="s">
        <v>344</v>
      </c>
      <c r="B1976" s="104" t="str">
        <f t="shared" si="30"/>
        <v>P075117105606</v>
      </c>
      <c r="C1976" s="101" t="s">
        <v>7150</v>
      </c>
      <c r="D1976" s="101" t="s">
        <v>7151</v>
      </c>
      <c r="E1976" s="103">
        <v>60.48</v>
      </c>
      <c r="F1976" s="101" t="s">
        <v>4316</v>
      </c>
      <c r="G1976" s="101" t="s">
        <v>4317</v>
      </c>
      <c r="H1976" s="101" t="s">
        <v>7112</v>
      </c>
      <c r="I1976" s="101" t="s">
        <v>7113</v>
      </c>
      <c r="J1976" s="128">
        <v>754310</v>
      </c>
      <c r="K1976" s="101" t="s">
        <v>6333</v>
      </c>
      <c r="L1976" s="102">
        <v>43435</v>
      </c>
      <c r="M1976" s="102">
        <v>44926</v>
      </c>
      <c r="N1976" s="101" t="s">
        <v>6333</v>
      </c>
      <c r="O1976" s="101" t="s">
        <v>6445</v>
      </c>
    </row>
    <row r="1977" spans="1:15" s="97" customFormat="1" x14ac:dyDescent="0.25">
      <c r="A1977" s="97" t="s">
        <v>344</v>
      </c>
      <c r="B1977" s="104" t="str">
        <f t="shared" si="30"/>
        <v>P075117106241</v>
      </c>
      <c r="C1977" s="101" t="s">
        <v>7150</v>
      </c>
      <c r="D1977" s="101" t="s">
        <v>7151</v>
      </c>
      <c r="E1977" s="103">
        <v>53.97</v>
      </c>
      <c r="F1977" s="101" t="s">
        <v>4706</v>
      </c>
      <c r="G1977" s="101" t="s">
        <v>4707</v>
      </c>
      <c r="H1977" s="101" t="s">
        <v>7116</v>
      </c>
      <c r="I1977" s="101" t="s">
        <v>7117</v>
      </c>
      <c r="J1977" s="128">
        <v>754310</v>
      </c>
      <c r="K1977" s="101" t="s">
        <v>6333</v>
      </c>
      <c r="L1977" s="102">
        <v>43647</v>
      </c>
      <c r="M1977" s="102">
        <v>44926</v>
      </c>
      <c r="N1977" s="101" t="s">
        <v>6333</v>
      </c>
      <c r="O1977" s="101" t="s">
        <v>6445</v>
      </c>
    </row>
    <row r="1978" spans="1:15" s="97" customFormat="1" x14ac:dyDescent="0.25">
      <c r="A1978" s="97" t="s">
        <v>344</v>
      </c>
      <c r="B1978" s="104" t="str">
        <f t="shared" si="30"/>
        <v>P075117106559</v>
      </c>
      <c r="C1978" s="101" t="s">
        <v>7150</v>
      </c>
      <c r="D1978" s="101" t="s">
        <v>7151</v>
      </c>
      <c r="E1978" s="103">
        <v>21.37</v>
      </c>
      <c r="F1978" s="101" t="s">
        <v>4884</v>
      </c>
      <c r="G1978" s="101" t="s">
        <v>4885</v>
      </c>
      <c r="H1978" s="101" t="s">
        <v>7112</v>
      </c>
      <c r="I1978" s="101" t="s">
        <v>7113</v>
      </c>
      <c r="J1978" s="128">
        <v>754310</v>
      </c>
      <c r="K1978" s="101" t="s">
        <v>6333</v>
      </c>
      <c r="L1978" s="102">
        <v>43435</v>
      </c>
      <c r="M1978" s="102">
        <v>44926</v>
      </c>
      <c r="N1978" s="101" t="s">
        <v>6333</v>
      </c>
      <c r="O1978" s="101" t="s">
        <v>6445</v>
      </c>
    </row>
    <row r="1979" spans="1:15" s="97" customFormat="1" x14ac:dyDescent="0.25">
      <c r="A1979" s="97" t="s">
        <v>344</v>
      </c>
      <c r="B1979" s="104" t="str">
        <f t="shared" si="30"/>
        <v>P075117106779</v>
      </c>
      <c r="C1979" s="101" t="s">
        <v>7150</v>
      </c>
      <c r="D1979" s="101" t="s">
        <v>7151</v>
      </c>
      <c r="E1979" s="103">
        <v>46</v>
      </c>
      <c r="F1979" s="101" t="s">
        <v>4994</v>
      </c>
      <c r="G1979" s="101" t="s">
        <v>4995</v>
      </c>
      <c r="H1979" s="101" t="s">
        <v>7112</v>
      </c>
      <c r="I1979" s="101" t="s">
        <v>7113</v>
      </c>
      <c r="J1979" s="128">
        <v>754310</v>
      </c>
      <c r="K1979" s="101" t="s">
        <v>6333</v>
      </c>
      <c r="L1979" s="102">
        <v>43435</v>
      </c>
      <c r="M1979" s="102">
        <v>44926</v>
      </c>
      <c r="N1979" s="101" t="s">
        <v>6333</v>
      </c>
      <c r="O1979" s="101" t="s">
        <v>6445</v>
      </c>
    </row>
    <row r="1980" spans="1:15" s="97" customFormat="1" x14ac:dyDescent="0.25">
      <c r="A1980" s="97" t="s">
        <v>344</v>
      </c>
      <c r="B1980" s="104" t="str">
        <f t="shared" si="30"/>
        <v>P075117400010816</v>
      </c>
      <c r="C1980" s="101" t="s">
        <v>7150</v>
      </c>
      <c r="D1980" s="101" t="s">
        <v>7151</v>
      </c>
      <c r="E1980" s="103">
        <v>0.01</v>
      </c>
      <c r="F1980" s="101" t="s">
        <v>6113</v>
      </c>
      <c r="G1980" s="101" t="s">
        <v>6114</v>
      </c>
      <c r="H1980" s="101" t="s">
        <v>7112</v>
      </c>
      <c r="I1980" s="101" t="s">
        <v>7113</v>
      </c>
      <c r="J1980" s="128">
        <v>754310</v>
      </c>
      <c r="K1980" s="101" t="s">
        <v>6333</v>
      </c>
      <c r="L1980" s="102">
        <v>43435</v>
      </c>
      <c r="M1980" s="102">
        <v>43570</v>
      </c>
      <c r="N1980" s="101" t="s">
        <v>6333</v>
      </c>
      <c r="O1980" s="101" t="s">
        <v>6445</v>
      </c>
    </row>
    <row r="1981" spans="1:15" s="97" customFormat="1" x14ac:dyDescent="0.25">
      <c r="A1981" s="97" t="s">
        <v>344</v>
      </c>
      <c r="B1981" s="104" t="str">
        <f t="shared" si="30"/>
        <v>P075117400010862</v>
      </c>
      <c r="C1981" s="101" t="s">
        <v>7150</v>
      </c>
      <c r="D1981" s="101" t="s">
        <v>7151</v>
      </c>
      <c r="E1981" s="103">
        <v>111.2</v>
      </c>
      <c r="F1981" s="101" t="s">
        <v>6117</v>
      </c>
      <c r="G1981" s="101" t="s">
        <v>6118</v>
      </c>
      <c r="H1981" s="101" t="s">
        <v>7112</v>
      </c>
      <c r="I1981" s="101" t="s">
        <v>7113</v>
      </c>
      <c r="J1981" s="128">
        <v>754310</v>
      </c>
      <c r="K1981" s="101" t="s">
        <v>6333</v>
      </c>
      <c r="L1981" s="102">
        <v>43435</v>
      </c>
      <c r="M1981" s="102">
        <v>43555</v>
      </c>
      <c r="N1981" s="101" t="s">
        <v>6333</v>
      </c>
      <c r="O1981" s="101" t="s">
        <v>6445</v>
      </c>
    </row>
    <row r="1982" spans="1:15" s="97" customFormat="1" x14ac:dyDescent="0.25">
      <c r="A1982" s="97" t="s">
        <v>344</v>
      </c>
      <c r="B1982" s="104" t="str">
        <f t="shared" si="30"/>
        <v>P075118100730</v>
      </c>
      <c r="C1982" s="101" t="s">
        <v>7152</v>
      </c>
      <c r="D1982" s="101" t="s">
        <v>7153</v>
      </c>
      <c r="E1982" s="103">
        <v>41.79</v>
      </c>
      <c r="F1982" s="101" t="s">
        <v>846</v>
      </c>
      <c r="G1982" s="101" t="s">
        <v>847</v>
      </c>
      <c r="H1982" s="101" t="s">
        <v>7112</v>
      </c>
      <c r="I1982" s="101" t="s">
        <v>7113</v>
      </c>
      <c r="J1982" s="128">
        <v>754310</v>
      </c>
      <c r="K1982" s="101" t="s">
        <v>6333</v>
      </c>
      <c r="L1982" s="102">
        <v>43435</v>
      </c>
      <c r="M1982" s="102">
        <v>44926</v>
      </c>
      <c r="N1982" s="101" t="s">
        <v>6333</v>
      </c>
      <c r="O1982" s="101" t="s">
        <v>6445</v>
      </c>
    </row>
    <row r="1983" spans="1:15" s="97" customFormat="1" x14ac:dyDescent="0.25">
      <c r="A1983" s="97" t="s">
        <v>344</v>
      </c>
      <c r="B1983" s="104" t="str">
        <f t="shared" si="30"/>
        <v>P075118100939</v>
      </c>
      <c r="C1983" s="101" t="s">
        <v>7152</v>
      </c>
      <c r="D1983" s="101" t="s">
        <v>7153</v>
      </c>
      <c r="E1983" s="103">
        <v>63.61</v>
      </c>
      <c r="F1983" s="101" t="s">
        <v>1000</v>
      </c>
      <c r="G1983" s="101" t="s">
        <v>1001</v>
      </c>
      <c r="H1983" s="101" t="s">
        <v>6417</v>
      </c>
      <c r="I1983" s="101" t="s">
        <v>6418</v>
      </c>
      <c r="J1983" s="128">
        <v>754310</v>
      </c>
      <c r="K1983" s="101" t="s">
        <v>6333</v>
      </c>
      <c r="L1983" s="102">
        <v>43435</v>
      </c>
      <c r="M1983" s="102">
        <v>44926</v>
      </c>
      <c r="N1983" s="101" t="s">
        <v>6332</v>
      </c>
      <c r="O1983" s="101" t="s">
        <v>6445</v>
      </c>
    </row>
    <row r="1984" spans="1:15" s="97" customFormat="1" x14ac:dyDescent="0.25">
      <c r="A1984" s="97" t="s">
        <v>344</v>
      </c>
      <c r="B1984" s="104" t="str">
        <f t="shared" si="30"/>
        <v>P075118101429</v>
      </c>
      <c r="C1984" s="101" t="s">
        <v>7152</v>
      </c>
      <c r="D1984" s="101" t="s">
        <v>7153</v>
      </c>
      <c r="E1984" s="103">
        <v>33.270000000000003</v>
      </c>
      <c r="F1984" s="101" t="s">
        <v>1334</v>
      </c>
      <c r="G1984" s="101" t="s">
        <v>1335</v>
      </c>
      <c r="H1984" s="101" t="s">
        <v>7112</v>
      </c>
      <c r="I1984" s="101" t="s">
        <v>7113</v>
      </c>
      <c r="J1984" s="128">
        <v>754310</v>
      </c>
      <c r="K1984" s="101" t="s">
        <v>6333</v>
      </c>
      <c r="L1984" s="102">
        <v>43435</v>
      </c>
      <c r="M1984" s="102">
        <v>44926</v>
      </c>
      <c r="N1984" s="101" t="s">
        <v>6333</v>
      </c>
      <c r="O1984" s="101" t="s">
        <v>6445</v>
      </c>
    </row>
    <row r="1985" spans="1:15" s="97" customFormat="1" x14ac:dyDescent="0.25">
      <c r="A1985" s="97" t="s">
        <v>344</v>
      </c>
      <c r="B1985" s="104" t="str">
        <f t="shared" si="30"/>
        <v>P075118101695</v>
      </c>
      <c r="C1985" s="101" t="s">
        <v>7152</v>
      </c>
      <c r="D1985" s="101" t="s">
        <v>7153</v>
      </c>
      <c r="E1985" s="103">
        <v>50.09</v>
      </c>
      <c r="F1985" s="101" t="s">
        <v>1570</v>
      </c>
      <c r="G1985" s="101" t="s">
        <v>1571</v>
      </c>
      <c r="H1985" s="101" t="s">
        <v>7112</v>
      </c>
      <c r="I1985" s="101" t="s">
        <v>7113</v>
      </c>
      <c r="J1985" s="128">
        <v>754310</v>
      </c>
      <c r="K1985" s="101" t="s">
        <v>6333</v>
      </c>
      <c r="L1985" s="102">
        <v>43435</v>
      </c>
      <c r="M1985" s="102">
        <v>44926</v>
      </c>
      <c r="N1985" s="101" t="s">
        <v>6333</v>
      </c>
      <c r="O1985" s="101" t="s">
        <v>6445</v>
      </c>
    </row>
    <row r="1986" spans="1:15" s="97" customFormat="1" x14ac:dyDescent="0.25">
      <c r="A1986" s="97" t="s">
        <v>344</v>
      </c>
      <c r="B1986" s="104" t="str">
        <f t="shared" si="30"/>
        <v>P075118102378</v>
      </c>
      <c r="C1986" s="101" t="s">
        <v>7152</v>
      </c>
      <c r="D1986" s="101" t="s">
        <v>7153</v>
      </c>
      <c r="E1986" s="103">
        <v>60.11</v>
      </c>
      <c r="F1986" s="101" t="s">
        <v>2076</v>
      </c>
      <c r="G1986" s="101" t="s">
        <v>2077</v>
      </c>
      <c r="H1986" s="101" t="s">
        <v>7112</v>
      </c>
      <c r="I1986" s="101" t="s">
        <v>7113</v>
      </c>
      <c r="J1986" s="128">
        <v>754310</v>
      </c>
      <c r="K1986" s="101" t="s">
        <v>6333</v>
      </c>
      <c r="L1986" s="102">
        <v>43435</v>
      </c>
      <c r="M1986" s="102">
        <v>44926</v>
      </c>
      <c r="N1986" s="101" t="s">
        <v>6333</v>
      </c>
      <c r="O1986" s="101" t="s">
        <v>6445</v>
      </c>
    </row>
    <row r="1987" spans="1:15" s="97" customFormat="1" x14ac:dyDescent="0.25">
      <c r="A1987" s="97" t="s">
        <v>344</v>
      </c>
      <c r="B1987" s="104" t="str">
        <f t="shared" si="30"/>
        <v>P075118102401</v>
      </c>
      <c r="C1987" s="101" t="s">
        <v>7152</v>
      </c>
      <c r="D1987" s="101" t="s">
        <v>7153</v>
      </c>
      <c r="E1987" s="103">
        <v>62.97</v>
      </c>
      <c r="F1987" s="101" t="s">
        <v>2098</v>
      </c>
      <c r="G1987" s="101" t="s">
        <v>2099</v>
      </c>
      <c r="H1987" s="101" t="s">
        <v>7112</v>
      </c>
      <c r="I1987" s="101" t="s">
        <v>7113</v>
      </c>
      <c r="J1987" s="128">
        <v>754310</v>
      </c>
      <c r="K1987" s="101" t="s">
        <v>6333</v>
      </c>
      <c r="L1987" s="102">
        <v>43435</v>
      </c>
      <c r="M1987" s="102">
        <v>44926</v>
      </c>
      <c r="N1987" s="101" t="s">
        <v>6333</v>
      </c>
      <c r="O1987" s="101" t="s">
        <v>6445</v>
      </c>
    </row>
    <row r="1988" spans="1:15" s="97" customFormat="1" x14ac:dyDescent="0.25">
      <c r="A1988" s="97" t="s">
        <v>344</v>
      </c>
      <c r="B1988" s="104" t="str">
        <f t="shared" si="30"/>
        <v>P075118102864</v>
      </c>
      <c r="C1988" s="101" t="s">
        <v>7152</v>
      </c>
      <c r="D1988" s="101" t="s">
        <v>7153</v>
      </c>
      <c r="E1988" s="103">
        <v>42.01</v>
      </c>
      <c r="F1988" s="101" t="s">
        <v>2416</v>
      </c>
      <c r="G1988" s="101" t="s">
        <v>2417</v>
      </c>
      <c r="H1988" s="101" t="s">
        <v>7112</v>
      </c>
      <c r="I1988" s="101" t="s">
        <v>7113</v>
      </c>
      <c r="J1988" s="128">
        <v>754310</v>
      </c>
      <c r="K1988" s="101" t="s">
        <v>6333</v>
      </c>
      <c r="L1988" s="102">
        <v>43435</v>
      </c>
      <c r="M1988" s="102">
        <v>44926</v>
      </c>
      <c r="N1988" s="101" t="s">
        <v>6333</v>
      </c>
      <c r="O1988" s="101" t="s">
        <v>6445</v>
      </c>
    </row>
    <row r="1989" spans="1:15" s="97" customFormat="1" x14ac:dyDescent="0.25">
      <c r="A1989" s="97" t="s">
        <v>344</v>
      </c>
      <c r="B1989" s="104" t="str">
        <f t="shared" si="30"/>
        <v>P075118102944</v>
      </c>
      <c r="C1989" s="101" t="s">
        <v>7152</v>
      </c>
      <c r="D1989" s="101" t="s">
        <v>7153</v>
      </c>
      <c r="E1989" s="103">
        <v>54.67</v>
      </c>
      <c r="F1989" s="101" t="s">
        <v>2498</v>
      </c>
      <c r="G1989" s="101" t="s">
        <v>2499</v>
      </c>
      <c r="H1989" s="101" t="s">
        <v>7112</v>
      </c>
      <c r="I1989" s="101" t="s">
        <v>7113</v>
      </c>
      <c r="J1989" s="128">
        <v>754310</v>
      </c>
      <c r="K1989" s="101" t="s">
        <v>6333</v>
      </c>
      <c r="L1989" s="102">
        <v>43435</v>
      </c>
      <c r="M1989" s="102">
        <v>44926</v>
      </c>
      <c r="N1989" s="101" t="s">
        <v>6333</v>
      </c>
      <c r="O1989" s="101" t="s">
        <v>6445</v>
      </c>
    </row>
    <row r="1990" spans="1:15" s="97" customFormat="1" x14ac:dyDescent="0.25">
      <c r="A1990" s="97" t="s">
        <v>344</v>
      </c>
      <c r="B1990" s="104" t="str">
        <f t="shared" ref="B1990:B2029" si="31">CONCATENATE(C1990,F1990)</f>
        <v>P075118103000</v>
      </c>
      <c r="C1990" s="101" t="s">
        <v>7152</v>
      </c>
      <c r="D1990" s="101" t="s">
        <v>7153</v>
      </c>
      <c r="E1990" s="103">
        <v>32.53</v>
      </c>
      <c r="F1990" s="101" t="s">
        <v>2552</v>
      </c>
      <c r="G1990" s="101" t="s">
        <v>2553</v>
      </c>
      <c r="H1990" s="101" t="s">
        <v>7112</v>
      </c>
      <c r="I1990" s="101" t="s">
        <v>7113</v>
      </c>
      <c r="J1990" s="128">
        <v>754310</v>
      </c>
      <c r="K1990" s="101" t="s">
        <v>6333</v>
      </c>
      <c r="L1990" s="102">
        <v>43435</v>
      </c>
      <c r="M1990" s="102">
        <v>44926</v>
      </c>
      <c r="N1990" s="101" t="s">
        <v>6333</v>
      </c>
      <c r="O1990" s="101" t="s">
        <v>6445</v>
      </c>
    </row>
    <row r="1991" spans="1:15" s="97" customFormat="1" x14ac:dyDescent="0.25">
      <c r="A1991" s="97" t="s">
        <v>344</v>
      </c>
      <c r="B1991" s="104" t="str">
        <f t="shared" si="31"/>
        <v>P075118103931</v>
      </c>
      <c r="C1991" s="101" t="s">
        <v>7152</v>
      </c>
      <c r="D1991" s="101" t="s">
        <v>7153</v>
      </c>
      <c r="E1991" s="103">
        <v>33.36</v>
      </c>
      <c r="F1991" s="101" t="s">
        <v>3354</v>
      </c>
      <c r="G1991" s="101" t="s">
        <v>3355</v>
      </c>
      <c r="H1991" s="101" t="s">
        <v>7112</v>
      </c>
      <c r="I1991" s="101" t="s">
        <v>7113</v>
      </c>
      <c r="J1991" s="128">
        <v>754310</v>
      </c>
      <c r="K1991" s="101" t="s">
        <v>6333</v>
      </c>
      <c r="L1991" s="102">
        <v>43435</v>
      </c>
      <c r="M1991" s="102">
        <v>44926</v>
      </c>
      <c r="N1991" s="101" t="s">
        <v>6333</v>
      </c>
      <c r="O1991" s="101" t="s">
        <v>6445</v>
      </c>
    </row>
    <row r="1992" spans="1:15" s="97" customFormat="1" x14ac:dyDescent="0.25">
      <c r="A1992" s="97" t="s">
        <v>344</v>
      </c>
      <c r="B1992" s="104" t="str">
        <f t="shared" si="31"/>
        <v>P075118104215</v>
      </c>
      <c r="C1992" s="101" t="s">
        <v>7152</v>
      </c>
      <c r="D1992" s="101" t="s">
        <v>7153</v>
      </c>
      <c r="E1992" s="103">
        <v>43.2</v>
      </c>
      <c r="F1992" s="101" t="s">
        <v>3574</v>
      </c>
      <c r="G1992" s="101" t="s">
        <v>3575</v>
      </c>
      <c r="H1992" s="101" t="s">
        <v>7112</v>
      </c>
      <c r="I1992" s="101" t="s">
        <v>7113</v>
      </c>
      <c r="J1992" s="128">
        <v>754310</v>
      </c>
      <c r="K1992" s="101" t="s">
        <v>6333</v>
      </c>
      <c r="L1992" s="102">
        <v>43435</v>
      </c>
      <c r="M1992" s="102">
        <v>44926</v>
      </c>
      <c r="N1992" s="101" t="s">
        <v>6333</v>
      </c>
      <c r="O1992" s="101" t="s">
        <v>6445</v>
      </c>
    </row>
    <row r="1993" spans="1:15" s="97" customFormat="1" x14ac:dyDescent="0.25">
      <c r="A1993" s="97" t="s">
        <v>344</v>
      </c>
      <c r="B1993" s="104" t="str">
        <f t="shared" si="31"/>
        <v>P075118104397</v>
      </c>
      <c r="C1993" s="101" t="s">
        <v>7152</v>
      </c>
      <c r="D1993" s="101" t="s">
        <v>7153</v>
      </c>
      <c r="E1993" s="103">
        <v>47.35</v>
      </c>
      <c r="F1993" s="101" t="s">
        <v>7114</v>
      </c>
      <c r="G1993" s="101" t="s">
        <v>7115</v>
      </c>
      <c r="H1993" s="101" t="s">
        <v>7112</v>
      </c>
      <c r="I1993" s="101" t="s">
        <v>7113</v>
      </c>
      <c r="J1993" s="128">
        <v>754310</v>
      </c>
      <c r="K1993" s="101" t="s">
        <v>6333</v>
      </c>
      <c r="L1993" s="102">
        <v>43435</v>
      </c>
      <c r="M1993" s="102">
        <v>44926</v>
      </c>
      <c r="N1993" s="101" t="s">
        <v>6333</v>
      </c>
      <c r="O1993" s="101" t="s">
        <v>6445</v>
      </c>
    </row>
    <row r="1994" spans="1:15" s="97" customFormat="1" x14ac:dyDescent="0.25">
      <c r="A1994" s="97" t="s">
        <v>344</v>
      </c>
      <c r="B1994" s="104" t="str">
        <f t="shared" si="31"/>
        <v>P075118104433</v>
      </c>
      <c r="C1994" s="101" t="s">
        <v>7152</v>
      </c>
      <c r="D1994" s="101" t="s">
        <v>7153</v>
      </c>
      <c r="E1994" s="103">
        <v>33.17</v>
      </c>
      <c r="F1994" s="101" t="s">
        <v>3780</v>
      </c>
      <c r="G1994" s="101" t="s">
        <v>3781</v>
      </c>
      <c r="H1994" s="101" t="s">
        <v>7112</v>
      </c>
      <c r="I1994" s="101" t="s">
        <v>7113</v>
      </c>
      <c r="J1994" s="128">
        <v>754310</v>
      </c>
      <c r="K1994" s="101" t="s">
        <v>6333</v>
      </c>
      <c r="L1994" s="102">
        <v>43435</v>
      </c>
      <c r="M1994" s="102">
        <v>44926</v>
      </c>
      <c r="N1994" s="101" t="s">
        <v>6333</v>
      </c>
      <c r="O1994" s="101" t="s">
        <v>6445</v>
      </c>
    </row>
    <row r="1995" spans="1:15" s="97" customFormat="1" x14ac:dyDescent="0.25">
      <c r="A1995" s="97" t="s">
        <v>344</v>
      </c>
      <c r="B1995" s="104" t="str">
        <f t="shared" si="31"/>
        <v>P075118104452</v>
      </c>
      <c r="C1995" s="101" t="s">
        <v>7152</v>
      </c>
      <c r="D1995" s="101" t="s">
        <v>7153</v>
      </c>
      <c r="E1995" s="103">
        <v>64.58</v>
      </c>
      <c r="F1995" s="101" t="s">
        <v>3798</v>
      </c>
      <c r="G1995" s="101" t="s">
        <v>3799</v>
      </c>
      <c r="H1995" s="101" t="s">
        <v>7112</v>
      </c>
      <c r="I1995" s="101" t="s">
        <v>7113</v>
      </c>
      <c r="J1995" s="128">
        <v>754310</v>
      </c>
      <c r="K1995" s="101" t="s">
        <v>6333</v>
      </c>
      <c r="L1995" s="102">
        <v>43435</v>
      </c>
      <c r="M1995" s="102">
        <v>44926</v>
      </c>
      <c r="N1995" s="101" t="s">
        <v>6333</v>
      </c>
      <c r="O1995" s="101" t="s">
        <v>6445</v>
      </c>
    </row>
    <row r="1996" spans="1:15" s="97" customFormat="1" x14ac:dyDescent="0.25">
      <c r="A1996" s="97" t="s">
        <v>344</v>
      </c>
      <c r="B1996" s="104" t="str">
        <f t="shared" si="31"/>
        <v>P075118104524</v>
      </c>
      <c r="C1996" s="101" t="s">
        <v>7152</v>
      </c>
      <c r="D1996" s="101" t="s">
        <v>7153</v>
      </c>
      <c r="E1996" s="103">
        <v>53.65</v>
      </c>
      <c r="F1996" s="101" t="s">
        <v>3836</v>
      </c>
      <c r="G1996" s="101" t="s">
        <v>3837</v>
      </c>
      <c r="H1996" s="101" t="s">
        <v>7116</v>
      </c>
      <c r="I1996" s="101" t="s">
        <v>7117</v>
      </c>
      <c r="J1996" s="128">
        <v>754310</v>
      </c>
      <c r="K1996" s="101" t="s">
        <v>6333</v>
      </c>
      <c r="L1996" s="102">
        <v>43435</v>
      </c>
      <c r="M1996" s="102">
        <v>44926</v>
      </c>
      <c r="N1996" s="101" t="s">
        <v>6333</v>
      </c>
      <c r="O1996" s="101" t="s">
        <v>6445</v>
      </c>
    </row>
    <row r="1997" spans="1:15" s="97" customFormat="1" x14ac:dyDescent="0.25">
      <c r="A1997" s="97" t="s">
        <v>344</v>
      </c>
      <c r="B1997" s="104" t="str">
        <f t="shared" si="31"/>
        <v>P075118104604</v>
      </c>
      <c r="C1997" s="101" t="s">
        <v>7152</v>
      </c>
      <c r="D1997" s="101" t="s">
        <v>7153</v>
      </c>
      <c r="E1997" s="103">
        <v>46.28</v>
      </c>
      <c r="F1997" s="101" t="s">
        <v>3864</v>
      </c>
      <c r="G1997" s="101" t="s">
        <v>3865</v>
      </c>
      <c r="H1997" s="101" t="s">
        <v>7112</v>
      </c>
      <c r="I1997" s="101" t="s">
        <v>7113</v>
      </c>
      <c r="J1997" s="128">
        <v>754310</v>
      </c>
      <c r="K1997" s="101" t="s">
        <v>6333</v>
      </c>
      <c r="L1997" s="102">
        <v>43435</v>
      </c>
      <c r="M1997" s="102">
        <v>44926</v>
      </c>
      <c r="N1997" s="101" t="s">
        <v>6333</v>
      </c>
      <c r="O1997" s="101" t="s">
        <v>6445</v>
      </c>
    </row>
    <row r="1998" spans="1:15" s="97" customFormat="1" x14ac:dyDescent="0.25">
      <c r="A1998" s="97" t="s">
        <v>344</v>
      </c>
      <c r="B1998" s="104" t="str">
        <f t="shared" si="31"/>
        <v>P075118105205</v>
      </c>
      <c r="C1998" s="101" t="s">
        <v>7152</v>
      </c>
      <c r="D1998" s="101" t="s">
        <v>7153</v>
      </c>
      <c r="E1998" s="103">
        <v>49.36</v>
      </c>
      <c r="F1998" s="101" t="s">
        <v>7118</v>
      </c>
      <c r="G1998" s="101" t="s">
        <v>7119</v>
      </c>
      <c r="H1998" s="101" t="s">
        <v>7112</v>
      </c>
      <c r="I1998" s="101" t="s">
        <v>7113</v>
      </c>
      <c r="J1998" s="128">
        <v>754310</v>
      </c>
      <c r="K1998" s="101" t="s">
        <v>6333</v>
      </c>
      <c r="L1998" s="102">
        <v>43435</v>
      </c>
      <c r="M1998" s="102">
        <v>43513</v>
      </c>
      <c r="N1998" s="101" t="s">
        <v>6333</v>
      </c>
      <c r="O1998" s="101" t="s">
        <v>6445</v>
      </c>
    </row>
    <row r="1999" spans="1:15" s="97" customFormat="1" x14ac:dyDescent="0.25">
      <c r="A1999" s="97" t="s">
        <v>344</v>
      </c>
      <c r="B1999" s="104" t="str">
        <f t="shared" si="31"/>
        <v>P075118105298</v>
      </c>
      <c r="C1999" s="101" t="s">
        <v>7152</v>
      </c>
      <c r="D1999" s="101" t="s">
        <v>7153</v>
      </c>
      <c r="E1999" s="103">
        <v>45.95</v>
      </c>
      <c r="F1999" s="101" t="s">
        <v>7122</v>
      </c>
      <c r="G1999" s="101" t="s">
        <v>7123</v>
      </c>
      <c r="H1999" s="101" t="s">
        <v>7112</v>
      </c>
      <c r="I1999" s="101" t="s">
        <v>7113</v>
      </c>
      <c r="J1999" s="128">
        <v>754310</v>
      </c>
      <c r="K1999" s="101" t="s">
        <v>6333</v>
      </c>
      <c r="L1999" s="102">
        <v>43435</v>
      </c>
      <c r="M1999" s="102">
        <v>43677</v>
      </c>
      <c r="N1999" s="101" t="s">
        <v>6333</v>
      </c>
      <c r="O1999" s="101" t="s">
        <v>6445</v>
      </c>
    </row>
    <row r="2000" spans="1:15" s="97" customFormat="1" x14ac:dyDescent="0.25">
      <c r="A2000" s="97" t="s">
        <v>344</v>
      </c>
      <c r="B2000" s="104" t="str">
        <f t="shared" si="31"/>
        <v>P075118105606</v>
      </c>
      <c r="C2000" s="101" t="s">
        <v>7152</v>
      </c>
      <c r="D2000" s="101" t="s">
        <v>7153</v>
      </c>
      <c r="E2000" s="103">
        <v>60.48</v>
      </c>
      <c r="F2000" s="101" t="s">
        <v>4316</v>
      </c>
      <c r="G2000" s="101" t="s">
        <v>4317</v>
      </c>
      <c r="H2000" s="101" t="s">
        <v>7112</v>
      </c>
      <c r="I2000" s="101" t="s">
        <v>7113</v>
      </c>
      <c r="J2000" s="128">
        <v>754310</v>
      </c>
      <c r="K2000" s="101" t="s">
        <v>6333</v>
      </c>
      <c r="L2000" s="102">
        <v>43435</v>
      </c>
      <c r="M2000" s="102">
        <v>44926</v>
      </c>
      <c r="N2000" s="101" t="s">
        <v>6333</v>
      </c>
      <c r="O2000" s="101" t="s">
        <v>6445</v>
      </c>
    </row>
    <row r="2001" spans="1:15" s="97" customFormat="1" x14ac:dyDescent="0.25">
      <c r="A2001" s="97" t="s">
        <v>344</v>
      </c>
      <c r="B2001" s="104" t="str">
        <f t="shared" si="31"/>
        <v>P075118106559</v>
      </c>
      <c r="C2001" s="101" t="s">
        <v>7152</v>
      </c>
      <c r="D2001" s="101" t="s">
        <v>7153</v>
      </c>
      <c r="E2001" s="103">
        <v>21.37</v>
      </c>
      <c r="F2001" s="101" t="s">
        <v>4884</v>
      </c>
      <c r="G2001" s="101" t="s">
        <v>4885</v>
      </c>
      <c r="H2001" s="101" t="s">
        <v>7112</v>
      </c>
      <c r="I2001" s="101" t="s">
        <v>7113</v>
      </c>
      <c r="J2001" s="128">
        <v>754310</v>
      </c>
      <c r="K2001" s="101" t="s">
        <v>6333</v>
      </c>
      <c r="L2001" s="102">
        <v>43435</v>
      </c>
      <c r="M2001" s="102">
        <v>44926</v>
      </c>
      <c r="N2001" s="101" t="s">
        <v>6333</v>
      </c>
      <c r="O2001" s="101" t="s">
        <v>6445</v>
      </c>
    </row>
    <row r="2002" spans="1:15" s="97" customFormat="1" x14ac:dyDescent="0.25">
      <c r="A2002" s="97" t="s">
        <v>344</v>
      </c>
      <c r="B2002" s="104" t="str">
        <f t="shared" si="31"/>
        <v>P075118106779</v>
      </c>
      <c r="C2002" s="101" t="s">
        <v>7152</v>
      </c>
      <c r="D2002" s="101" t="s">
        <v>7153</v>
      </c>
      <c r="E2002" s="103">
        <v>46</v>
      </c>
      <c r="F2002" s="101" t="s">
        <v>4994</v>
      </c>
      <c r="G2002" s="101" t="s">
        <v>4995</v>
      </c>
      <c r="H2002" s="101" t="s">
        <v>7112</v>
      </c>
      <c r="I2002" s="101" t="s">
        <v>7113</v>
      </c>
      <c r="J2002" s="128">
        <v>754310</v>
      </c>
      <c r="K2002" s="101" t="s">
        <v>6333</v>
      </c>
      <c r="L2002" s="102">
        <v>43435</v>
      </c>
      <c r="M2002" s="102">
        <v>44926</v>
      </c>
      <c r="N2002" s="101" t="s">
        <v>6333</v>
      </c>
      <c r="O2002" s="101" t="s">
        <v>6445</v>
      </c>
    </row>
    <row r="2003" spans="1:15" s="97" customFormat="1" x14ac:dyDescent="0.25">
      <c r="A2003" s="97" t="s">
        <v>344</v>
      </c>
      <c r="B2003" s="104" t="str">
        <f t="shared" si="31"/>
        <v>P075118400010816</v>
      </c>
      <c r="C2003" s="101" t="s">
        <v>7152</v>
      </c>
      <c r="D2003" s="101" t="s">
        <v>7153</v>
      </c>
      <c r="E2003" s="103">
        <v>0.01</v>
      </c>
      <c r="F2003" s="101" t="s">
        <v>6113</v>
      </c>
      <c r="G2003" s="101" t="s">
        <v>6114</v>
      </c>
      <c r="H2003" s="101" t="s">
        <v>7112</v>
      </c>
      <c r="I2003" s="101" t="s">
        <v>7113</v>
      </c>
      <c r="J2003" s="128">
        <v>754310</v>
      </c>
      <c r="K2003" s="101" t="s">
        <v>6333</v>
      </c>
      <c r="L2003" s="102">
        <v>43435</v>
      </c>
      <c r="M2003" s="102">
        <v>43570</v>
      </c>
      <c r="N2003" s="101" t="s">
        <v>6333</v>
      </c>
      <c r="O2003" s="101" t="s">
        <v>6445</v>
      </c>
    </row>
    <row r="2004" spans="1:15" s="97" customFormat="1" x14ac:dyDescent="0.25">
      <c r="A2004" s="97" t="s">
        <v>344</v>
      </c>
      <c r="B2004" s="104" t="str">
        <f t="shared" si="31"/>
        <v>P075118400010862</v>
      </c>
      <c r="C2004" s="101" t="s">
        <v>7152</v>
      </c>
      <c r="D2004" s="101" t="s">
        <v>7153</v>
      </c>
      <c r="E2004" s="103">
        <v>111.2</v>
      </c>
      <c r="F2004" s="101" t="s">
        <v>6117</v>
      </c>
      <c r="G2004" s="101" t="s">
        <v>6118</v>
      </c>
      <c r="H2004" s="101" t="s">
        <v>7112</v>
      </c>
      <c r="I2004" s="101" t="s">
        <v>7113</v>
      </c>
      <c r="J2004" s="128">
        <v>754310</v>
      </c>
      <c r="K2004" s="101" t="s">
        <v>6333</v>
      </c>
      <c r="L2004" s="102">
        <v>43435</v>
      </c>
      <c r="M2004" s="102">
        <v>43555</v>
      </c>
      <c r="N2004" s="101" t="s">
        <v>6333</v>
      </c>
      <c r="O2004" s="101" t="s">
        <v>6445</v>
      </c>
    </row>
    <row r="2005" spans="1:15" s="97" customFormat="1" x14ac:dyDescent="0.25">
      <c r="A2005" s="97" t="s">
        <v>344</v>
      </c>
      <c r="B2005" s="104" t="str">
        <f t="shared" si="31"/>
        <v>P080101101741</v>
      </c>
      <c r="C2005" s="101" t="s">
        <v>386</v>
      </c>
      <c r="D2005" s="101" t="s">
        <v>7154</v>
      </c>
      <c r="E2005" s="103">
        <v>46.98</v>
      </c>
      <c r="F2005" s="101" t="s">
        <v>1618</v>
      </c>
      <c r="G2005" s="101" t="s">
        <v>1619</v>
      </c>
      <c r="H2005" s="101" t="s">
        <v>7155</v>
      </c>
      <c r="I2005" s="101" t="s">
        <v>7156</v>
      </c>
      <c r="J2005" s="128"/>
      <c r="K2005" s="101" t="s">
        <v>6332</v>
      </c>
      <c r="L2005" s="102">
        <v>43466</v>
      </c>
      <c r="M2005" s="102">
        <v>44378</v>
      </c>
      <c r="N2005" s="101" t="s">
        <v>6333</v>
      </c>
      <c r="O2005" s="101" t="s">
        <v>6358</v>
      </c>
    </row>
    <row r="2006" spans="1:15" s="97" customFormat="1" x14ac:dyDescent="0.25">
      <c r="A2006" s="97" t="s">
        <v>344</v>
      </c>
      <c r="B2006" s="104" t="str">
        <f t="shared" si="31"/>
        <v>P080101103953</v>
      </c>
      <c r="C2006" s="101" t="s">
        <v>386</v>
      </c>
      <c r="D2006" s="101" t="s">
        <v>7154</v>
      </c>
      <c r="E2006" s="103">
        <v>42.23</v>
      </c>
      <c r="F2006" s="101" t="s">
        <v>3372</v>
      </c>
      <c r="G2006" s="101" t="s">
        <v>3373</v>
      </c>
      <c r="H2006" s="101" t="s">
        <v>7155</v>
      </c>
      <c r="I2006" s="101" t="s">
        <v>7156</v>
      </c>
      <c r="J2006" s="128"/>
      <c r="K2006" s="101" t="s">
        <v>6332</v>
      </c>
      <c r="L2006" s="102">
        <v>43346</v>
      </c>
      <c r="M2006" s="102">
        <v>44378</v>
      </c>
      <c r="N2006" s="101" t="s">
        <v>6333</v>
      </c>
      <c r="O2006" s="101" t="s">
        <v>6358</v>
      </c>
    </row>
    <row r="2007" spans="1:15" s="97" customFormat="1" x14ac:dyDescent="0.25">
      <c r="A2007" s="97" t="s">
        <v>344</v>
      </c>
      <c r="B2007" s="104" t="str">
        <f t="shared" si="31"/>
        <v>P080104100879</v>
      </c>
      <c r="C2007" s="101" t="s">
        <v>7157</v>
      </c>
      <c r="D2007" s="101" t="s">
        <v>7158</v>
      </c>
      <c r="E2007" s="103">
        <v>37.03</v>
      </c>
      <c r="F2007" s="101" t="s">
        <v>954</v>
      </c>
      <c r="G2007" s="101" t="s">
        <v>955</v>
      </c>
      <c r="H2007" s="101" t="s">
        <v>6609</v>
      </c>
      <c r="I2007" s="101" t="s">
        <v>6610</v>
      </c>
      <c r="J2007" s="128"/>
      <c r="K2007" s="101" t="s">
        <v>6332</v>
      </c>
      <c r="L2007" s="102">
        <v>43346</v>
      </c>
      <c r="M2007" s="102">
        <v>73050</v>
      </c>
      <c r="N2007" s="101" t="s">
        <v>6333</v>
      </c>
      <c r="O2007" s="101" t="s">
        <v>389</v>
      </c>
    </row>
    <row r="2008" spans="1:15" s="97" customFormat="1" x14ac:dyDescent="0.25">
      <c r="A2008" s="97" t="s">
        <v>344</v>
      </c>
      <c r="B2008" s="104" t="str">
        <f t="shared" si="31"/>
        <v>P080106101283</v>
      </c>
      <c r="C2008" s="101" t="s">
        <v>387</v>
      </c>
      <c r="D2008" s="101" t="s">
        <v>7159</v>
      </c>
      <c r="E2008" s="103">
        <v>32.549999999999997</v>
      </c>
      <c r="F2008" s="101" t="s">
        <v>1232</v>
      </c>
      <c r="G2008" s="101" t="s">
        <v>1233</v>
      </c>
      <c r="H2008" s="101" t="s">
        <v>7160</v>
      </c>
      <c r="I2008" s="101" t="s">
        <v>7161</v>
      </c>
      <c r="J2008" s="128"/>
      <c r="K2008" s="101" t="s">
        <v>6332</v>
      </c>
      <c r="L2008" s="102">
        <v>43570</v>
      </c>
      <c r="M2008" s="102">
        <v>44348</v>
      </c>
      <c r="N2008" s="101" t="s">
        <v>6332</v>
      </c>
      <c r="O2008" s="101" t="s">
        <v>6358</v>
      </c>
    </row>
    <row r="2009" spans="1:15" s="97" customFormat="1" x14ac:dyDescent="0.25">
      <c r="A2009" s="97" t="s">
        <v>344</v>
      </c>
      <c r="B2009" s="104" t="str">
        <f t="shared" si="31"/>
        <v>P080106102823</v>
      </c>
      <c r="C2009" s="101" t="s">
        <v>387</v>
      </c>
      <c r="D2009" s="101" t="s">
        <v>7159</v>
      </c>
      <c r="E2009" s="103">
        <v>41.79</v>
      </c>
      <c r="F2009" s="101" t="s">
        <v>2392</v>
      </c>
      <c r="G2009" s="101" t="s">
        <v>2393</v>
      </c>
      <c r="H2009" s="101" t="s">
        <v>6609</v>
      </c>
      <c r="I2009" s="101" t="s">
        <v>6610</v>
      </c>
      <c r="J2009" s="128"/>
      <c r="K2009" s="101" t="s">
        <v>6332</v>
      </c>
      <c r="L2009" s="102">
        <v>43466</v>
      </c>
      <c r="M2009" s="102">
        <v>44348</v>
      </c>
      <c r="N2009" s="101" t="s">
        <v>6333</v>
      </c>
      <c r="O2009" s="101" t="s">
        <v>6358</v>
      </c>
    </row>
    <row r="2010" spans="1:15" s="97" customFormat="1" x14ac:dyDescent="0.25">
      <c r="A2010" s="97" t="s">
        <v>344</v>
      </c>
      <c r="B2010" s="104" t="str">
        <f t="shared" si="31"/>
        <v>P080106103198</v>
      </c>
      <c r="C2010" s="101" t="s">
        <v>387</v>
      </c>
      <c r="D2010" s="101" t="s">
        <v>7159</v>
      </c>
      <c r="E2010" s="103">
        <v>53.81</v>
      </c>
      <c r="F2010" s="101" t="s">
        <v>2730</v>
      </c>
      <c r="G2010" s="101" t="s">
        <v>2731</v>
      </c>
      <c r="H2010" s="101" t="s">
        <v>6563</v>
      </c>
      <c r="I2010" s="101" t="s">
        <v>6564</v>
      </c>
      <c r="J2010" s="128"/>
      <c r="K2010" s="101" t="s">
        <v>6332</v>
      </c>
      <c r="L2010" s="102">
        <v>43466</v>
      </c>
      <c r="M2010" s="102">
        <v>44348</v>
      </c>
      <c r="N2010" s="101" t="s">
        <v>6332</v>
      </c>
      <c r="O2010" s="101" t="s">
        <v>6358</v>
      </c>
    </row>
    <row r="2011" spans="1:15" s="97" customFormat="1" x14ac:dyDescent="0.25">
      <c r="A2011" s="97" t="s">
        <v>344</v>
      </c>
      <c r="B2011" s="104" t="str">
        <f t="shared" si="31"/>
        <v>P080106103953</v>
      </c>
      <c r="C2011" s="101" t="s">
        <v>387</v>
      </c>
      <c r="D2011" s="101" t="s">
        <v>7159</v>
      </c>
      <c r="E2011" s="103">
        <v>42.23</v>
      </c>
      <c r="F2011" s="101" t="s">
        <v>3372</v>
      </c>
      <c r="G2011" s="101" t="s">
        <v>3373</v>
      </c>
      <c r="H2011" s="101" t="s">
        <v>7155</v>
      </c>
      <c r="I2011" s="101" t="s">
        <v>7156</v>
      </c>
      <c r="J2011" s="128"/>
      <c r="K2011" s="101" t="s">
        <v>6332</v>
      </c>
      <c r="L2011" s="102">
        <v>43466</v>
      </c>
      <c r="M2011" s="102">
        <v>44348</v>
      </c>
      <c r="N2011" s="101" t="s">
        <v>6333</v>
      </c>
      <c r="O2011" s="101" t="s">
        <v>6358</v>
      </c>
    </row>
    <row r="2012" spans="1:15" s="97" customFormat="1" x14ac:dyDescent="0.25">
      <c r="A2012" s="97" t="s">
        <v>344</v>
      </c>
      <c r="B2012" s="104" t="str">
        <f t="shared" si="31"/>
        <v>P080106105826</v>
      </c>
      <c r="C2012" s="101" t="s">
        <v>387</v>
      </c>
      <c r="D2012" s="101" t="s">
        <v>7159</v>
      </c>
      <c r="E2012" s="103">
        <v>50.04</v>
      </c>
      <c r="F2012" s="101" t="s">
        <v>4458</v>
      </c>
      <c r="G2012" s="101" t="s">
        <v>4459</v>
      </c>
      <c r="H2012" s="101" t="s">
        <v>6496</v>
      </c>
      <c r="I2012" s="101" t="s">
        <v>6497</v>
      </c>
      <c r="J2012" s="128"/>
      <c r="K2012" s="101" t="s">
        <v>6332</v>
      </c>
      <c r="L2012" s="102">
        <v>43570</v>
      </c>
      <c r="M2012" s="102">
        <v>44348</v>
      </c>
      <c r="N2012" s="101" t="s">
        <v>6332</v>
      </c>
      <c r="O2012" s="101" t="s">
        <v>6358</v>
      </c>
    </row>
    <row r="2013" spans="1:15" s="97" customFormat="1" x14ac:dyDescent="0.25">
      <c r="A2013" s="97" t="s">
        <v>344</v>
      </c>
      <c r="B2013" s="104" t="str">
        <f t="shared" si="31"/>
        <v>P080106106092</v>
      </c>
      <c r="C2013" s="101" t="s">
        <v>387</v>
      </c>
      <c r="D2013" s="101" t="s">
        <v>7159</v>
      </c>
      <c r="E2013" s="103">
        <v>53.86</v>
      </c>
      <c r="F2013" s="101" t="s">
        <v>4610</v>
      </c>
      <c r="G2013" s="101" t="s">
        <v>4611</v>
      </c>
      <c r="H2013" s="101" t="s">
        <v>6490</v>
      </c>
      <c r="I2013" s="101" t="s">
        <v>6491</v>
      </c>
      <c r="J2013" s="128"/>
      <c r="K2013" s="101" t="s">
        <v>6332</v>
      </c>
      <c r="L2013" s="102">
        <v>43570</v>
      </c>
      <c r="M2013" s="102">
        <v>44348</v>
      </c>
      <c r="N2013" s="101" t="s">
        <v>6332</v>
      </c>
      <c r="O2013" s="101" t="s">
        <v>6358</v>
      </c>
    </row>
    <row r="2014" spans="1:15" s="97" customFormat="1" x14ac:dyDescent="0.25">
      <c r="A2014" s="97" t="s">
        <v>344</v>
      </c>
      <c r="B2014" s="104" t="str">
        <f t="shared" si="31"/>
        <v>P080106106569</v>
      </c>
      <c r="C2014" s="101" t="s">
        <v>387</v>
      </c>
      <c r="D2014" s="101" t="s">
        <v>7159</v>
      </c>
      <c r="E2014" s="103">
        <v>53.33</v>
      </c>
      <c r="F2014" s="101" t="s">
        <v>4892</v>
      </c>
      <c r="G2014" s="101" t="s">
        <v>4893</v>
      </c>
      <c r="H2014" s="101" t="s">
        <v>6563</v>
      </c>
      <c r="I2014" s="101" t="s">
        <v>6564</v>
      </c>
      <c r="J2014" s="128"/>
      <c r="K2014" s="101" t="s">
        <v>6332</v>
      </c>
      <c r="L2014" s="102">
        <v>43466</v>
      </c>
      <c r="M2014" s="102">
        <v>44348</v>
      </c>
      <c r="N2014" s="101" t="s">
        <v>6332</v>
      </c>
      <c r="O2014" s="101" t="s">
        <v>6358</v>
      </c>
    </row>
    <row r="2015" spans="1:15" s="97" customFormat="1" x14ac:dyDescent="0.25">
      <c r="A2015" s="97" t="s">
        <v>344</v>
      </c>
      <c r="B2015" s="104" t="str">
        <f t="shared" si="31"/>
        <v>P080107101750</v>
      </c>
      <c r="C2015" s="101" t="s">
        <v>7162</v>
      </c>
      <c r="D2015" s="101" t="s">
        <v>7163</v>
      </c>
      <c r="E2015" s="103">
        <v>32.880000000000003</v>
      </c>
      <c r="F2015" s="101" t="s">
        <v>1630</v>
      </c>
      <c r="G2015" s="101" t="s">
        <v>1631</v>
      </c>
      <c r="H2015" s="101" t="s">
        <v>7164</v>
      </c>
      <c r="I2015" s="101" t="s">
        <v>7165</v>
      </c>
      <c r="J2015" s="128"/>
      <c r="K2015" s="101" t="s">
        <v>6332</v>
      </c>
      <c r="L2015" s="102">
        <v>43466</v>
      </c>
      <c r="M2015" s="102">
        <v>73050</v>
      </c>
      <c r="N2015" s="101" t="s">
        <v>6333</v>
      </c>
      <c r="O2015" s="101" t="s">
        <v>6445</v>
      </c>
    </row>
    <row r="2016" spans="1:15" s="97" customFormat="1" x14ac:dyDescent="0.25">
      <c r="A2016" s="97" t="s">
        <v>344</v>
      </c>
      <c r="B2016" s="104" t="str">
        <f t="shared" si="31"/>
        <v>P080107102823</v>
      </c>
      <c r="C2016" s="101" t="s">
        <v>7162</v>
      </c>
      <c r="D2016" s="101" t="s">
        <v>7163</v>
      </c>
      <c r="E2016" s="103">
        <v>41.79</v>
      </c>
      <c r="F2016" s="101" t="s">
        <v>2392</v>
      </c>
      <c r="G2016" s="101" t="s">
        <v>2393</v>
      </c>
      <c r="H2016" s="101" t="s">
        <v>6609</v>
      </c>
      <c r="I2016" s="101" t="s">
        <v>6610</v>
      </c>
      <c r="J2016" s="128"/>
      <c r="K2016" s="101" t="s">
        <v>6332</v>
      </c>
      <c r="L2016" s="102">
        <v>43466</v>
      </c>
      <c r="M2016" s="102">
        <v>73050</v>
      </c>
      <c r="N2016" s="101" t="s">
        <v>6333</v>
      </c>
      <c r="O2016" s="101" t="s">
        <v>6445</v>
      </c>
    </row>
    <row r="2017" spans="1:15" s="97" customFormat="1" x14ac:dyDescent="0.25">
      <c r="A2017" s="97" t="s">
        <v>344</v>
      </c>
      <c r="B2017" s="104" t="str">
        <f t="shared" si="31"/>
        <v>P080107103137</v>
      </c>
      <c r="C2017" s="101" t="s">
        <v>7162</v>
      </c>
      <c r="D2017" s="101" t="s">
        <v>7163</v>
      </c>
      <c r="E2017" s="103">
        <v>41.76</v>
      </c>
      <c r="F2017" s="101" t="s">
        <v>2668</v>
      </c>
      <c r="G2017" s="101" t="s">
        <v>2669</v>
      </c>
      <c r="H2017" s="101" t="s">
        <v>7164</v>
      </c>
      <c r="I2017" s="101" t="s">
        <v>7165</v>
      </c>
      <c r="J2017" s="128"/>
      <c r="K2017" s="101" t="s">
        <v>6332</v>
      </c>
      <c r="L2017" s="102">
        <v>43466</v>
      </c>
      <c r="M2017" s="102">
        <v>73050</v>
      </c>
      <c r="N2017" s="101" t="s">
        <v>6333</v>
      </c>
      <c r="O2017" s="101" t="s">
        <v>6445</v>
      </c>
    </row>
    <row r="2018" spans="1:15" s="97" customFormat="1" x14ac:dyDescent="0.25">
      <c r="A2018" s="97" t="s">
        <v>344</v>
      </c>
      <c r="B2018" s="104" t="str">
        <f t="shared" si="31"/>
        <v>P080107104290</v>
      </c>
      <c r="C2018" s="101" t="s">
        <v>7162</v>
      </c>
      <c r="D2018" s="101" t="s">
        <v>7163</v>
      </c>
      <c r="E2018" s="103">
        <v>32.58</v>
      </c>
      <c r="F2018" s="101" t="s">
        <v>3636</v>
      </c>
      <c r="G2018" s="101" t="s">
        <v>3637</v>
      </c>
      <c r="H2018" s="101" t="s">
        <v>7164</v>
      </c>
      <c r="I2018" s="101" t="s">
        <v>7165</v>
      </c>
      <c r="J2018" s="128"/>
      <c r="K2018" s="101" t="s">
        <v>6332</v>
      </c>
      <c r="L2018" s="102">
        <v>43466</v>
      </c>
      <c r="M2018" s="102">
        <v>73050</v>
      </c>
      <c r="N2018" s="101" t="s">
        <v>6333</v>
      </c>
      <c r="O2018" s="101" t="s">
        <v>6445</v>
      </c>
    </row>
    <row r="2019" spans="1:15" s="97" customFormat="1" x14ac:dyDescent="0.25">
      <c r="A2019" s="97" t="s">
        <v>344</v>
      </c>
      <c r="B2019" s="104" t="str">
        <f t="shared" si="31"/>
        <v>P080107104481</v>
      </c>
      <c r="C2019" s="101" t="s">
        <v>7162</v>
      </c>
      <c r="D2019" s="101" t="s">
        <v>7163</v>
      </c>
      <c r="E2019" s="103">
        <v>33.1</v>
      </c>
      <c r="F2019" s="101" t="s">
        <v>3812</v>
      </c>
      <c r="G2019" s="101" t="s">
        <v>3813</v>
      </c>
      <c r="H2019" s="101" t="s">
        <v>7164</v>
      </c>
      <c r="I2019" s="101" t="s">
        <v>7165</v>
      </c>
      <c r="J2019" s="128"/>
      <c r="K2019" s="101" t="s">
        <v>6332</v>
      </c>
      <c r="L2019" s="102">
        <v>43466</v>
      </c>
      <c r="M2019" s="102">
        <v>73050</v>
      </c>
      <c r="N2019" s="101" t="s">
        <v>6333</v>
      </c>
      <c r="O2019" s="101" t="s">
        <v>6445</v>
      </c>
    </row>
    <row r="2020" spans="1:15" s="97" customFormat="1" x14ac:dyDescent="0.25">
      <c r="A2020" s="97" t="s">
        <v>344</v>
      </c>
      <c r="B2020" s="104" t="str">
        <f t="shared" si="31"/>
        <v>P080107104878</v>
      </c>
      <c r="C2020" s="101" t="s">
        <v>7162</v>
      </c>
      <c r="D2020" s="101" t="s">
        <v>7163</v>
      </c>
      <c r="E2020" s="103">
        <v>48.67</v>
      </c>
      <c r="F2020" s="101" t="s">
        <v>4064</v>
      </c>
      <c r="G2020" s="101" t="s">
        <v>4065</v>
      </c>
      <c r="H2020" s="101" t="s">
        <v>7155</v>
      </c>
      <c r="I2020" s="101" t="s">
        <v>7156</v>
      </c>
      <c r="J2020" s="128"/>
      <c r="K2020" s="101" t="s">
        <v>6332</v>
      </c>
      <c r="L2020" s="102">
        <v>43466</v>
      </c>
      <c r="M2020" s="102">
        <v>73050</v>
      </c>
      <c r="N2020" s="101" t="s">
        <v>6333</v>
      </c>
      <c r="O2020" s="101" t="s">
        <v>6445</v>
      </c>
    </row>
    <row r="2021" spans="1:15" s="97" customFormat="1" x14ac:dyDescent="0.25">
      <c r="A2021" s="97" t="s">
        <v>344</v>
      </c>
      <c r="B2021" s="104" t="str">
        <f t="shared" si="31"/>
        <v>P080107106219</v>
      </c>
      <c r="C2021" s="101" t="s">
        <v>7162</v>
      </c>
      <c r="D2021" s="101" t="s">
        <v>7163</v>
      </c>
      <c r="E2021" s="103">
        <v>35.770000000000003</v>
      </c>
      <c r="F2021" s="101" t="s">
        <v>4684</v>
      </c>
      <c r="G2021" s="101" t="s">
        <v>4685</v>
      </c>
      <c r="H2021" s="101" t="s">
        <v>7155</v>
      </c>
      <c r="I2021" s="101" t="s">
        <v>7156</v>
      </c>
      <c r="J2021" s="128"/>
      <c r="K2021" s="101" t="s">
        <v>6332</v>
      </c>
      <c r="L2021" s="102">
        <v>43466</v>
      </c>
      <c r="M2021" s="102">
        <v>73050</v>
      </c>
      <c r="N2021" s="101" t="s">
        <v>6333</v>
      </c>
      <c r="O2021" s="101" t="s">
        <v>6445</v>
      </c>
    </row>
    <row r="2022" spans="1:15" s="97" customFormat="1" x14ac:dyDescent="0.25">
      <c r="A2022" s="97" t="s">
        <v>344</v>
      </c>
      <c r="B2022" s="104" t="str">
        <f t="shared" si="31"/>
        <v>P080107107270</v>
      </c>
      <c r="C2022" s="101" t="s">
        <v>7162</v>
      </c>
      <c r="D2022" s="101" t="s">
        <v>7163</v>
      </c>
      <c r="E2022" s="103">
        <v>47.63</v>
      </c>
      <c r="F2022" s="101" t="s">
        <v>7166</v>
      </c>
      <c r="G2022" s="101" t="s">
        <v>7167</v>
      </c>
      <c r="H2022" s="101" t="s">
        <v>6458</v>
      </c>
      <c r="I2022" s="101" t="s">
        <v>6459</v>
      </c>
      <c r="J2022" s="128"/>
      <c r="K2022" s="101" t="s">
        <v>6332</v>
      </c>
      <c r="L2022" s="102">
        <v>43466</v>
      </c>
      <c r="M2022" s="102">
        <v>43527</v>
      </c>
      <c r="N2022" s="101" t="s">
        <v>6333</v>
      </c>
      <c r="O2022" s="101" t="s">
        <v>6445</v>
      </c>
    </row>
    <row r="2023" spans="1:15" s="97" customFormat="1" x14ac:dyDescent="0.25">
      <c r="A2023" s="97" t="s">
        <v>344</v>
      </c>
      <c r="B2023" s="104" t="str">
        <f t="shared" si="31"/>
        <v>P080108100250</v>
      </c>
      <c r="C2023" s="101" t="s">
        <v>7168</v>
      </c>
      <c r="D2023" s="101" t="s">
        <v>7169</v>
      </c>
      <c r="E2023" s="103">
        <v>37.700000000000003</v>
      </c>
      <c r="F2023" s="101" t="s">
        <v>520</v>
      </c>
      <c r="G2023" s="101" t="s">
        <v>521</v>
      </c>
      <c r="H2023" s="101" t="s">
        <v>7164</v>
      </c>
      <c r="I2023" s="101" t="s">
        <v>7165</v>
      </c>
      <c r="J2023" s="128"/>
      <c r="K2023" s="101" t="s">
        <v>6332</v>
      </c>
      <c r="L2023" s="102">
        <v>43466</v>
      </c>
      <c r="M2023" s="102">
        <v>73050</v>
      </c>
      <c r="N2023" s="101" t="s">
        <v>6333</v>
      </c>
      <c r="O2023" s="101" t="s">
        <v>6445</v>
      </c>
    </row>
    <row r="2024" spans="1:15" s="97" customFormat="1" x14ac:dyDescent="0.25">
      <c r="A2024" s="97" t="s">
        <v>344</v>
      </c>
      <c r="B2024" s="104" t="str">
        <f t="shared" si="31"/>
        <v>P080108100306</v>
      </c>
      <c r="C2024" s="101" t="s">
        <v>7168</v>
      </c>
      <c r="D2024" s="101" t="s">
        <v>7169</v>
      </c>
      <c r="E2024" s="103">
        <v>41.75</v>
      </c>
      <c r="F2024" s="101" t="s">
        <v>554</v>
      </c>
      <c r="G2024" s="101" t="s">
        <v>555</v>
      </c>
      <c r="H2024" s="101" t="s">
        <v>6609</v>
      </c>
      <c r="I2024" s="101" t="s">
        <v>6610</v>
      </c>
      <c r="J2024" s="128"/>
      <c r="K2024" s="101" t="s">
        <v>6332</v>
      </c>
      <c r="L2024" s="102">
        <v>43521</v>
      </c>
      <c r="M2024" s="102">
        <v>73050</v>
      </c>
      <c r="N2024" s="101" t="s">
        <v>6333</v>
      </c>
      <c r="O2024" s="101" t="s">
        <v>6445</v>
      </c>
    </row>
    <row r="2025" spans="1:15" s="97" customFormat="1" x14ac:dyDescent="0.25">
      <c r="A2025" s="97" t="s">
        <v>344</v>
      </c>
      <c r="B2025" s="104" t="str">
        <f t="shared" si="31"/>
        <v>P080108102467</v>
      </c>
      <c r="C2025" s="101" t="s">
        <v>7168</v>
      </c>
      <c r="D2025" s="101" t="s">
        <v>7169</v>
      </c>
      <c r="E2025" s="103">
        <v>37.630000000000003</v>
      </c>
      <c r="F2025" s="101" t="s">
        <v>2142</v>
      </c>
      <c r="G2025" s="101" t="s">
        <v>2143</v>
      </c>
      <c r="H2025" s="101" t="s">
        <v>7164</v>
      </c>
      <c r="I2025" s="101" t="s">
        <v>7165</v>
      </c>
      <c r="J2025" s="128"/>
      <c r="K2025" s="101" t="s">
        <v>6332</v>
      </c>
      <c r="L2025" s="102">
        <v>43466</v>
      </c>
      <c r="M2025" s="102">
        <v>73050</v>
      </c>
      <c r="N2025" s="101" t="s">
        <v>6333</v>
      </c>
      <c r="O2025" s="101" t="s">
        <v>6445</v>
      </c>
    </row>
    <row r="2026" spans="1:15" s="97" customFormat="1" x14ac:dyDescent="0.25">
      <c r="A2026" s="97" t="s">
        <v>344</v>
      </c>
      <c r="B2026" s="104" t="str">
        <f t="shared" si="31"/>
        <v>P080108105236</v>
      </c>
      <c r="C2026" s="101" t="s">
        <v>7168</v>
      </c>
      <c r="D2026" s="101" t="s">
        <v>7169</v>
      </c>
      <c r="E2026" s="103">
        <v>42.39</v>
      </c>
      <c r="F2026" s="101" t="s">
        <v>7170</v>
      </c>
      <c r="G2026" s="101" t="s">
        <v>7171</v>
      </c>
      <c r="H2026" s="101" t="s">
        <v>7155</v>
      </c>
      <c r="I2026" s="101" t="s">
        <v>7156</v>
      </c>
      <c r="J2026" s="128"/>
      <c r="K2026" s="101" t="s">
        <v>6332</v>
      </c>
      <c r="L2026" s="102">
        <v>43466</v>
      </c>
      <c r="M2026" s="102">
        <v>43583</v>
      </c>
      <c r="N2026" s="101" t="s">
        <v>6333</v>
      </c>
      <c r="O2026" s="101" t="s">
        <v>6445</v>
      </c>
    </row>
    <row r="2027" spans="1:15" s="97" customFormat="1" x14ac:dyDescent="0.25">
      <c r="A2027" s="97" t="s">
        <v>344</v>
      </c>
      <c r="B2027" s="104" t="str">
        <f t="shared" si="31"/>
        <v>P080108106604</v>
      </c>
      <c r="C2027" s="101" t="s">
        <v>7168</v>
      </c>
      <c r="D2027" s="101" t="s">
        <v>7169</v>
      </c>
      <c r="E2027" s="103">
        <v>29.77</v>
      </c>
      <c r="F2027" s="101" t="s">
        <v>4914</v>
      </c>
      <c r="G2027" s="101" t="s">
        <v>4915</v>
      </c>
      <c r="H2027" s="101" t="s">
        <v>7155</v>
      </c>
      <c r="I2027" s="101" t="s">
        <v>7156</v>
      </c>
      <c r="J2027" s="128"/>
      <c r="K2027" s="101" t="s">
        <v>6332</v>
      </c>
      <c r="L2027" s="102">
        <v>43466</v>
      </c>
      <c r="M2027" s="102">
        <v>73050</v>
      </c>
      <c r="N2027" s="101" t="s">
        <v>6333</v>
      </c>
      <c r="O2027" s="101" t="s">
        <v>6445</v>
      </c>
    </row>
    <row r="2028" spans="1:15" s="97" customFormat="1" x14ac:dyDescent="0.25">
      <c r="A2028" s="97" t="s">
        <v>344</v>
      </c>
      <c r="B2028" s="104" t="str">
        <f t="shared" si="31"/>
        <v>P080108106750</v>
      </c>
      <c r="C2028" s="101" t="s">
        <v>7168</v>
      </c>
      <c r="D2028" s="101" t="s">
        <v>7169</v>
      </c>
      <c r="E2028" s="103">
        <v>39.56</v>
      </c>
      <c r="F2028" s="101" t="s">
        <v>4980</v>
      </c>
      <c r="G2028" s="101" t="s">
        <v>4981</v>
      </c>
      <c r="H2028" s="101" t="s">
        <v>7155</v>
      </c>
      <c r="I2028" s="101" t="s">
        <v>7156</v>
      </c>
      <c r="J2028" s="128"/>
      <c r="K2028" s="101" t="s">
        <v>6332</v>
      </c>
      <c r="L2028" s="102">
        <v>43466</v>
      </c>
      <c r="M2028" s="102">
        <v>73050</v>
      </c>
      <c r="N2028" s="101" t="s">
        <v>6333</v>
      </c>
      <c r="O2028" s="101" t="s">
        <v>6445</v>
      </c>
    </row>
    <row r="2029" spans="1:15" s="97" customFormat="1" x14ac:dyDescent="0.25">
      <c r="A2029" s="97" t="s">
        <v>344</v>
      </c>
      <c r="B2029" s="104" t="str">
        <f t="shared" si="31"/>
        <v>P080108107282</v>
      </c>
      <c r="C2029" s="101" t="s">
        <v>7168</v>
      </c>
      <c r="D2029" s="101" t="s">
        <v>7169</v>
      </c>
      <c r="E2029" s="103">
        <v>37</v>
      </c>
      <c r="F2029" s="101" t="s">
        <v>5376</v>
      </c>
      <c r="G2029" s="101" t="s">
        <v>5377</v>
      </c>
      <c r="H2029" s="101" t="s">
        <v>7155</v>
      </c>
      <c r="I2029" s="101" t="s">
        <v>7156</v>
      </c>
      <c r="J2029" s="128"/>
      <c r="K2029" s="101" t="s">
        <v>6332</v>
      </c>
      <c r="L2029" s="102">
        <v>43466</v>
      </c>
      <c r="M2029" s="102">
        <v>73050</v>
      </c>
      <c r="N2029" s="101" t="s">
        <v>6333</v>
      </c>
      <c r="O2029" s="101" t="s">
        <v>6445</v>
      </c>
    </row>
    <row r="2030" spans="1:15" s="97" customFormat="1" x14ac:dyDescent="0.25">
      <c r="A2030" s="97" t="s">
        <v>6327</v>
      </c>
      <c r="B2030" s="98"/>
      <c r="C2030" s="98"/>
      <c r="D2030" s="98"/>
      <c r="E2030" s="100">
        <f>SUBTOTAL(9,E6:E2029)</f>
        <v>96633.139999999577</v>
      </c>
      <c r="F2030" s="98"/>
      <c r="G2030" s="98"/>
      <c r="H2030" s="98"/>
      <c r="I2030" s="98"/>
      <c r="J2030" s="129"/>
      <c r="K2030" s="98"/>
      <c r="L2030" s="99"/>
      <c r="M2030" s="99"/>
      <c r="N2030" s="98"/>
      <c r="O2030" s="98"/>
    </row>
    <row r="2031" spans="1:15" s="97" customFormat="1" hidden="1" x14ac:dyDescent="0.25">
      <c r="A2031" s="97" t="s">
        <v>225</v>
      </c>
      <c r="B2031" s="104" t="str">
        <f>CONCATENATE(C2031,F2031)</f>
        <v/>
      </c>
      <c r="C2031" s="101"/>
      <c r="D2031" s="101"/>
      <c r="E2031" s="103"/>
      <c r="F2031" s="101"/>
      <c r="G2031" s="101"/>
      <c r="H2031" s="101"/>
      <c r="I2031" s="101"/>
      <c r="J2031" s="128"/>
      <c r="K2031" s="101"/>
      <c r="L2031" s="102"/>
      <c r="M2031" s="102"/>
      <c r="N2031" s="101"/>
      <c r="O2031" s="101"/>
    </row>
    <row r="2032" spans="1:15" s="97" customFormat="1" hidden="1" x14ac:dyDescent="0.25">
      <c r="A2032" s="97" t="s">
        <v>170</v>
      </c>
      <c r="B2032" s="98"/>
      <c r="C2032" s="98"/>
      <c r="D2032" s="98"/>
      <c r="E2032" s="100"/>
      <c r="F2032" s="98"/>
      <c r="G2032" s="98"/>
      <c r="H2032" s="98"/>
      <c r="I2032" s="98"/>
      <c r="J2032" s="129"/>
      <c r="K2032" s="98"/>
      <c r="L2032" s="99"/>
      <c r="M2032" s="99"/>
      <c r="N2032" s="98"/>
      <c r="O2032" s="98"/>
    </row>
    <row r="2033" s="97" customFormat="1" x14ac:dyDescent="0.25"/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24"/>
  <sheetViews>
    <sheetView topLeftCell="B4" workbookViewId="0"/>
  </sheetViews>
  <sheetFormatPr defaultColWidth="9.109375" defaultRowHeight="13.2" x14ac:dyDescent="0.25"/>
  <cols>
    <col min="1" max="1" width="51.44140625" style="74" hidden="1" customWidth="1"/>
    <col min="2" max="2" width="18.33203125" style="74" bestFit="1" customWidth="1"/>
    <col min="3" max="3" width="14.88671875" style="74" bestFit="1" customWidth="1"/>
    <col min="4" max="4" width="48.6640625" style="74" bestFit="1" customWidth="1"/>
    <col min="5" max="6" width="16" style="74" bestFit="1" customWidth="1"/>
    <col min="7" max="7" width="18.33203125" style="74" customWidth="1"/>
    <col min="8" max="8" width="10.109375" style="74" bestFit="1" customWidth="1"/>
    <col min="9" max="9" width="16.33203125" style="74" bestFit="1" customWidth="1"/>
    <col min="10" max="10" width="12.88671875" style="74" bestFit="1" customWidth="1"/>
    <col min="11" max="11" width="10.88671875" style="74" bestFit="1" customWidth="1"/>
    <col min="12" max="12" width="9.88671875" style="74" bestFit="1" customWidth="1"/>
    <col min="13" max="13" width="14.88671875" style="74" bestFit="1" customWidth="1"/>
    <col min="14" max="16384" width="9.109375" style="74"/>
  </cols>
  <sheetData>
    <row r="1" spans="1:13" hidden="1" x14ac:dyDescent="0.25">
      <c r="A1" s="74" t="s">
        <v>283</v>
      </c>
    </row>
    <row r="2" spans="1:13" hidden="1" x14ac:dyDescent="0.25">
      <c r="A2" s="74" t="s">
        <v>343</v>
      </c>
    </row>
    <row r="3" spans="1:13" hidden="1" x14ac:dyDescent="0.25">
      <c r="A3" s="74" t="s">
        <v>1</v>
      </c>
      <c r="C3" s="97" t="s">
        <v>282</v>
      </c>
      <c r="D3" s="97" t="s">
        <v>281</v>
      </c>
      <c r="E3" s="97" t="s">
        <v>280</v>
      </c>
      <c r="F3" s="97" t="s">
        <v>279</v>
      </c>
      <c r="G3" s="97" t="s">
        <v>278</v>
      </c>
      <c r="H3" s="97" t="s">
        <v>266</v>
      </c>
      <c r="I3" s="97" t="s">
        <v>277</v>
      </c>
      <c r="J3" s="97" t="s">
        <v>260</v>
      </c>
      <c r="K3" s="97" t="s">
        <v>237</v>
      </c>
      <c r="L3" s="97" t="s">
        <v>276</v>
      </c>
      <c r="M3" s="97" t="s">
        <v>282</v>
      </c>
    </row>
    <row r="4" spans="1:13" x14ac:dyDescent="0.25">
      <c r="B4" s="105" t="s">
        <v>257</v>
      </c>
      <c r="C4" s="106" t="s">
        <v>275</v>
      </c>
      <c r="D4" s="106" t="s">
        <v>219</v>
      </c>
      <c r="E4" s="106" t="s">
        <v>274</v>
      </c>
      <c r="F4" s="106" t="s">
        <v>273</v>
      </c>
      <c r="G4" s="106" t="s">
        <v>272</v>
      </c>
      <c r="H4" s="106" t="s">
        <v>220</v>
      </c>
      <c r="I4" s="106" t="s">
        <v>271</v>
      </c>
      <c r="J4" s="106" t="s">
        <v>249</v>
      </c>
      <c r="K4" s="106" t="s">
        <v>270</v>
      </c>
      <c r="L4" s="106" t="s">
        <v>269</v>
      </c>
      <c r="M4" s="106" t="s">
        <v>275</v>
      </c>
    </row>
    <row r="5" spans="1:13" hidden="1" x14ac:dyDescent="0.25">
      <c r="A5" s="74" t="s">
        <v>246</v>
      </c>
      <c r="C5" s="101"/>
      <c r="D5" s="101"/>
      <c r="E5" s="101"/>
      <c r="F5" s="101"/>
      <c r="G5" s="101"/>
      <c r="H5" s="103"/>
      <c r="I5" s="101"/>
      <c r="J5" s="102"/>
      <c r="K5" s="102"/>
      <c r="L5" s="101"/>
      <c r="M5" s="101"/>
    </row>
    <row r="6" spans="1:13" x14ac:dyDescent="0.25">
      <c r="A6" s="74" t="s">
        <v>344</v>
      </c>
      <c r="B6" s="107" t="str">
        <f t="shared" ref="B6:B69" si="0">CONCATENATE(C6,E6)</f>
        <v>100003111910</v>
      </c>
      <c r="C6" s="101" t="s">
        <v>394</v>
      </c>
      <c r="D6" s="101" t="s">
        <v>395</v>
      </c>
      <c r="E6" s="101" t="s">
        <v>7172</v>
      </c>
      <c r="F6" s="101" t="s">
        <v>7173</v>
      </c>
      <c r="G6" s="101" t="s">
        <v>7174</v>
      </c>
      <c r="H6" s="103">
        <v>44.73</v>
      </c>
      <c r="I6" s="101" t="s">
        <v>7175</v>
      </c>
      <c r="J6" s="102">
        <v>41183</v>
      </c>
      <c r="K6" s="102">
        <v>73050</v>
      </c>
      <c r="L6" s="101" t="s">
        <v>6332</v>
      </c>
      <c r="M6" s="101" t="s">
        <v>394</v>
      </c>
    </row>
    <row r="7" spans="1:13" x14ac:dyDescent="0.25">
      <c r="A7" s="74" t="s">
        <v>344</v>
      </c>
      <c r="B7" s="107" t="str">
        <f t="shared" si="0"/>
        <v>100010802100</v>
      </c>
      <c r="C7" s="101" t="s">
        <v>396</v>
      </c>
      <c r="D7" s="101" t="s">
        <v>397</v>
      </c>
      <c r="E7" s="101" t="s">
        <v>7176</v>
      </c>
      <c r="F7" s="101" t="s">
        <v>7177</v>
      </c>
      <c r="G7" s="101" t="s">
        <v>7178</v>
      </c>
      <c r="H7" s="103">
        <v>48.88</v>
      </c>
      <c r="I7" s="101" t="s">
        <v>7175</v>
      </c>
      <c r="J7" s="102">
        <v>36861</v>
      </c>
      <c r="K7" s="102">
        <v>73050</v>
      </c>
      <c r="L7" s="101" t="s">
        <v>6332</v>
      </c>
      <c r="M7" s="101" t="s">
        <v>396</v>
      </c>
    </row>
    <row r="8" spans="1:13" x14ac:dyDescent="0.25">
      <c r="A8" s="74" t="s">
        <v>344</v>
      </c>
      <c r="B8" s="107" t="str">
        <f t="shared" si="0"/>
        <v>100018753930</v>
      </c>
      <c r="C8" s="101" t="s">
        <v>398</v>
      </c>
      <c r="D8" s="101" t="s">
        <v>399</v>
      </c>
      <c r="E8" s="101" t="s">
        <v>7179</v>
      </c>
      <c r="F8" s="101" t="s">
        <v>7180</v>
      </c>
      <c r="G8" s="101" t="s">
        <v>7181</v>
      </c>
      <c r="H8" s="103">
        <v>60.03</v>
      </c>
      <c r="I8" s="101" t="s">
        <v>7175</v>
      </c>
      <c r="J8" s="102">
        <v>39722</v>
      </c>
      <c r="K8" s="102">
        <v>73050</v>
      </c>
      <c r="L8" s="101" t="s">
        <v>6332</v>
      </c>
      <c r="M8" s="101" t="s">
        <v>398</v>
      </c>
    </row>
    <row r="9" spans="1:13" x14ac:dyDescent="0.25">
      <c r="A9" s="74" t="s">
        <v>344</v>
      </c>
      <c r="B9" s="107" t="str">
        <f t="shared" si="0"/>
        <v>100019264300</v>
      </c>
      <c r="C9" s="101" t="s">
        <v>7182</v>
      </c>
      <c r="D9" s="101" t="s">
        <v>7183</v>
      </c>
      <c r="E9" s="101" t="s">
        <v>7184</v>
      </c>
      <c r="F9" s="101" t="s">
        <v>7185</v>
      </c>
      <c r="G9" s="101" t="s">
        <v>7186</v>
      </c>
      <c r="H9" s="103">
        <v>58.78</v>
      </c>
      <c r="I9" s="101" t="s">
        <v>7175</v>
      </c>
      <c r="J9" s="102">
        <v>29822</v>
      </c>
      <c r="K9" s="102">
        <v>43677</v>
      </c>
      <c r="L9" s="101" t="s">
        <v>6332</v>
      </c>
      <c r="M9" s="101" t="s">
        <v>7182</v>
      </c>
    </row>
    <row r="10" spans="1:13" x14ac:dyDescent="0.25">
      <c r="A10" s="74" t="s">
        <v>344</v>
      </c>
      <c r="B10" s="107" t="str">
        <f t="shared" si="0"/>
        <v>100030341200</v>
      </c>
      <c r="C10" s="101" t="s">
        <v>400</v>
      </c>
      <c r="D10" s="101" t="s">
        <v>401</v>
      </c>
      <c r="E10" s="101" t="s">
        <v>6559</v>
      </c>
      <c r="F10" s="101" t="s">
        <v>7185</v>
      </c>
      <c r="G10" s="101" t="s">
        <v>7186</v>
      </c>
      <c r="H10" s="103">
        <v>62.94</v>
      </c>
      <c r="I10" s="101" t="s">
        <v>7175</v>
      </c>
      <c r="J10" s="102">
        <v>32448</v>
      </c>
      <c r="K10" s="102">
        <v>73050</v>
      </c>
      <c r="L10" s="101" t="s">
        <v>6332</v>
      </c>
      <c r="M10" s="101" t="s">
        <v>400</v>
      </c>
    </row>
    <row r="11" spans="1:13" x14ac:dyDescent="0.25">
      <c r="A11" s="74" t="s">
        <v>344</v>
      </c>
      <c r="B11" s="107" t="str">
        <f t="shared" si="0"/>
        <v>100031232100</v>
      </c>
      <c r="C11" s="101" t="s">
        <v>402</v>
      </c>
      <c r="D11" s="101" t="s">
        <v>403</v>
      </c>
      <c r="E11" s="101" t="s">
        <v>6498</v>
      </c>
      <c r="F11" s="101" t="s">
        <v>7187</v>
      </c>
      <c r="G11" s="101" t="s">
        <v>7174</v>
      </c>
      <c r="H11" s="103">
        <v>41.79</v>
      </c>
      <c r="I11" s="101" t="s">
        <v>7175</v>
      </c>
      <c r="J11" s="102">
        <v>39873</v>
      </c>
      <c r="K11" s="102">
        <v>73050</v>
      </c>
      <c r="L11" s="101" t="s">
        <v>6332</v>
      </c>
      <c r="M11" s="101" t="s">
        <v>402</v>
      </c>
    </row>
    <row r="12" spans="1:13" x14ac:dyDescent="0.25">
      <c r="A12" s="74" t="s">
        <v>344</v>
      </c>
      <c r="B12" s="107" t="str">
        <f t="shared" si="0"/>
        <v>100034603400</v>
      </c>
      <c r="C12" s="101" t="s">
        <v>7188</v>
      </c>
      <c r="D12" s="101" t="s">
        <v>7189</v>
      </c>
      <c r="E12" s="101" t="s">
        <v>7190</v>
      </c>
      <c r="F12" s="101" t="s">
        <v>7191</v>
      </c>
      <c r="G12" s="101" t="s">
        <v>7192</v>
      </c>
      <c r="H12" s="103">
        <v>28.2</v>
      </c>
      <c r="I12" s="101" t="s">
        <v>7175</v>
      </c>
      <c r="J12" s="102">
        <v>33801</v>
      </c>
      <c r="K12" s="102">
        <v>43814</v>
      </c>
      <c r="L12" s="101" t="s">
        <v>6332</v>
      </c>
      <c r="M12" s="101" t="s">
        <v>7188</v>
      </c>
    </row>
    <row r="13" spans="1:13" x14ac:dyDescent="0.25">
      <c r="A13" s="74" t="s">
        <v>344</v>
      </c>
      <c r="B13" s="107" t="str">
        <f t="shared" si="0"/>
        <v>100035231300</v>
      </c>
      <c r="C13" s="101" t="s">
        <v>404</v>
      </c>
      <c r="D13" s="101" t="s">
        <v>405</v>
      </c>
      <c r="E13" s="101" t="s">
        <v>7193</v>
      </c>
      <c r="F13" s="101" t="s">
        <v>7185</v>
      </c>
      <c r="G13" s="101" t="s">
        <v>7186</v>
      </c>
      <c r="H13" s="103">
        <v>62.16</v>
      </c>
      <c r="I13" s="101" t="s">
        <v>7175</v>
      </c>
      <c r="J13" s="102">
        <v>35657</v>
      </c>
      <c r="K13" s="102">
        <v>73050</v>
      </c>
      <c r="L13" s="101" t="s">
        <v>6332</v>
      </c>
      <c r="M13" s="101" t="s">
        <v>404</v>
      </c>
    </row>
    <row r="14" spans="1:13" x14ac:dyDescent="0.25">
      <c r="A14" s="74" t="s">
        <v>344</v>
      </c>
      <c r="B14" s="107" t="str">
        <f t="shared" si="0"/>
        <v>100042263140</v>
      </c>
      <c r="C14" s="101" t="s">
        <v>406</v>
      </c>
      <c r="D14" s="101" t="s">
        <v>407</v>
      </c>
      <c r="E14" s="101" t="s">
        <v>7194</v>
      </c>
      <c r="F14" s="101" t="s">
        <v>7187</v>
      </c>
      <c r="G14" s="101" t="s">
        <v>7174</v>
      </c>
      <c r="H14" s="103">
        <v>38.49</v>
      </c>
      <c r="I14" s="101" t="s">
        <v>7175</v>
      </c>
      <c r="J14" s="102">
        <v>36710</v>
      </c>
      <c r="K14" s="102">
        <v>73050</v>
      </c>
      <c r="L14" s="101" t="s">
        <v>6332</v>
      </c>
      <c r="M14" s="101" t="s">
        <v>406</v>
      </c>
    </row>
    <row r="15" spans="1:13" x14ac:dyDescent="0.25">
      <c r="A15" s="74" t="s">
        <v>344</v>
      </c>
      <c r="B15" s="107" t="str">
        <f t="shared" si="0"/>
        <v>100047341100</v>
      </c>
      <c r="C15" s="101" t="s">
        <v>408</v>
      </c>
      <c r="D15" s="101" t="s">
        <v>409</v>
      </c>
      <c r="E15" s="101" t="s">
        <v>6557</v>
      </c>
      <c r="F15" s="101" t="s">
        <v>7185</v>
      </c>
      <c r="G15" s="101" t="s">
        <v>7186</v>
      </c>
      <c r="H15" s="103">
        <v>60.11</v>
      </c>
      <c r="I15" s="101" t="s">
        <v>7175</v>
      </c>
      <c r="J15" s="102">
        <v>39539</v>
      </c>
      <c r="K15" s="102">
        <v>73050</v>
      </c>
      <c r="L15" s="101" t="s">
        <v>6332</v>
      </c>
      <c r="M15" s="101" t="s">
        <v>408</v>
      </c>
    </row>
    <row r="16" spans="1:13" x14ac:dyDescent="0.25">
      <c r="A16" s="74" t="s">
        <v>344</v>
      </c>
      <c r="B16" s="107" t="str">
        <f t="shared" si="0"/>
        <v>100050201801</v>
      </c>
      <c r="C16" s="101" t="s">
        <v>7195</v>
      </c>
      <c r="D16" s="101" t="s">
        <v>7196</v>
      </c>
      <c r="E16" s="101" t="s">
        <v>6773</v>
      </c>
      <c r="F16" s="101" t="s">
        <v>7185</v>
      </c>
      <c r="G16" s="101" t="s">
        <v>7186</v>
      </c>
      <c r="H16" s="103">
        <v>49.83</v>
      </c>
      <c r="I16" s="101" t="s">
        <v>7175</v>
      </c>
      <c r="J16" s="102">
        <v>34578</v>
      </c>
      <c r="K16" s="102">
        <v>43691</v>
      </c>
      <c r="L16" s="101" t="s">
        <v>6332</v>
      </c>
      <c r="M16" s="101" t="s">
        <v>7195</v>
      </c>
    </row>
    <row r="17" spans="1:13" x14ac:dyDescent="0.25">
      <c r="A17" s="74" t="s">
        <v>344</v>
      </c>
      <c r="B17" s="107" t="str">
        <f t="shared" si="0"/>
        <v>100058142100</v>
      </c>
      <c r="C17" s="101" t="s">
        <v>7197</v>
      </c>
      <c r="D17" s="101" t="s">
        <v>7198</v>
      </c>
      <c r="E17" s="101" t="s">
        <v>7199</v>
      </c>
      <c r="F17" s="101" t="s">
        <v>7200</v>
      </c>
      <c r="G17" s="101" t="s">
        <v>7201</v>
      </c>
      <c r="H17" s="103">
        <v>27.46</v>
      </c>
      <c r="I17" s="101" t="s">
        <v>7175</v>
      </c>
      <c r="J17" s="102">
        <v>34425</v>
      </c>
      <c r="K17" s="102">
        <v>43616</v>
      </c>
      <c r="L17" s="101" t="s">
        <v>6332</v>
      </c>
      <c r="M17" s="101" t="s">
        <v>7197</v>
      </c>
    </row>
    <row r="18" spans="1:13" x14ac:dyDescent="0.25">
      <c r="A18" s="74" t="s">
        <v>344</v>
      </c>
      <c r="B18" s="107" t="str">
        <f t="shared" si="0"/>
        <v>100069203910</v>
      </c>
      <c r="C18" s="101" t="s">
        <v>410</v>
      </c>
      <c r="D18" s="101" t="s">
        <v>411</v>
      </c>
      <c r="E18" s="101" t="s">
        <v>7202</v>
      </c>
      <c r="F18" s="101" t="s">
        <v>7203</v>
      </c>
      <c r="G18" s="101" t="s">
        <v>7186</v>
      </c>
      <c r="H18" s="103">
        <v>64.53</v>
      </c>
      <c r="I18" s="101" t="s">
        <v>7175</v>
      </c>
      <c r="J18" s="102">
        <v>37012</v>
      </c>
      <c r="K18" s="102">
        <v>73050</v>
      </c>
      <c r="L18" s="101" t="s">
        <v>6332</v>
      </c>
      <c r="M18" s="101" t="s">
        <v>410</v>
      </c>
    </row>
    <row r="19" spans="1:13" x14ac:dyDescent="0.25">
      <c r="A19" s="74" t="s">
        <v>344</v>
      </c>
      <c r="B19" s="107" t="str">
        <f t="shared" si="0"/>
        <v>100071191200</v>
      </c>
      <c r="C19" s="101" t="s">
        <v>412</v>
      </c>
      <c r="D19" s="101" t="s">
        <v>413</v>
      </c>
      <c r="E19" s="101" t="s">
        <v>6462</v>
      </c>
      <c r="F19" s="101" t="s">
        <v>7185</v>
      </c>
      <c r="G19" s="101" t="s">
        <v>7186</v>
      </c>
      <c r="H19" s="103">
        <v>60.58</v>
      </c>
      <c r="I19" s="101" t="s">
        <v>7175</v>
      </c>
      <c r="J19" s="102">
        <v>36759</v>
      </c>
      <c r="K19" s="102">
        <v>73050</v>
      </c>
      <c r="L19" s="101" t="s">
        <v>6332</v>
      </c>
      <c r="M19" s="101" t="s">
        <v>412</v>
      </c>
    </row>
    <row r="20" spans="1:13" x14ac:dyDescent="0.25">
      <c r="A20" s="74" t="s">
        <v>344</v>
      </c>
      <c r="B20" s="107" t="str">
        <f t="shared" si="0"/>
        <v>100074201601</v>
      </c>
      <c r="C20" s="101" t="s">
        <v>414</v>
      </c>
      <c r="D20" s="101" t="s">
        <v>415</v>
      </c>
      <c r="E20" s="101" t="s">
        <v>6477</v>
      </c>
      <c r="F20" s="101" t="s">
        <v>7185</v>
      </c>
      <c r="G20" s="101" t="s">
        <v>7186</v>
      </c>
      <c r="H20" s="103">
        <v>51.37</v>
      </c>
      <c r="I20" s="101" t="s">
        <v>7175</v>
      </c>
      <c r="J20" s="102">
        <v>40770</v>
      </c>
      <c r="K20" s="102">
        <v>73050</v>
      </c>
      <c r="L20" s="101" t="s">
        <v>6332</v>
      </c>
      <c r="M20" s="101" t="s">
        <v>414</v>
      </c>
    </row>
    <row r="21" spans="1:13" x14ac:dyDescent="0.25">
      <c r="A21" s="74" t="s">
        <v>344</v>
      </c>
      <c r="B21" s="107" t="str">
        <f t="shared" si="0"/>
        <v>100078502020</v>
      </c>
      <c r="C21" s="101" t="s">
        <v>7204</v>
      </c>
      <c r="D21" s="101" t="s">
        <v>7205</v>
      </c>
      <c r="E21" s="101" t="s">
        <v>7206</v>
      </c>
      <c r="F21" s="101" t="s">
        <v>7207</v>
      </c>
      <c r="G21" s="101" t="s">
        <v>7201</v>
      </c>
      <c r="H21" s="103">
        <v>28.71</v>
      </c>
      <c r="I21" s="101" t="s">
        <v>7175</v>
      </c>
      <c r="J21" s="102">
        <v>40238</v>
      </c>
      <c r="K21" s="102">
        <v>43639</v>
      </c>
      <c r="L21" s="101" t="s">
        <v>6332</v>
      </c>
      <c r="M21" s="101" t="s">
        <v>7204</v>
      </c>
    </row>
    <row r="22" spans="1:13" x14ac:dyDescent="0.25">
      <c r="A22" s="74" t="s">
        <v>344</v>
      </c>
      <c r="B22" s="107" t="str">
        <f t="shared" si="0"/>
        <v>100079352100</v>
      </c>
      <c r="C22" s="101" t="s">
        <v>416</v>
      </c>
      <c r="D22" s="101" t="s">
        <v>417</v>
      </c>
      <c r="E22" s="101" t="s">
        <v>7208</v>
      </c>
      <c r="F22" s="101" t="s">
        <v>7200</v>
      </c>
      <c r="G22" s="101" t="s">
        <v>7201</v>
      </c>
      <c r="H22" s="103">
        <v>29.75</v>
      </c>
      <c r="I22" s="101" t="s">
        <v>7175</v>
      </c>
      <c r="J22" s="102">
        <v>41000</v>
      </c>
      <c r="K22" s="102">
        <v>73050</v>
      </c>
      <c r="L22" s="101" t="s">
        <v>6332</v>
      </c>
      <c r="M22" s="101" t="s">
        <v>416</v>
      </c>
    </row>
    <row r="23" spans="1:13" x14ac:dyDescent="0.25">
      <c r="A23" s="74" t="s">
        <v>344</v>
      </c>
      <c r="B23" s="107" t="str">
        <f t="shared" si="0"/>
        <v>100080141001</v>
      </c>
      <c r="C23" s="101" t="s">
        <v>7209</v>
      </c>
      <c r="D23" s="101" t="s">
        <v>7210</v>
      </c>
      <c r="E23" s="101" t="s">
        <v>6351</v>
      </c>
      <c r="F23" s="101" t="s">
        <v>7185</v>
      </c>
      <c r="G23" s="101" t="s">
        <v>7186</v>
      </c>
      <c r="H23" s="103">
        <v>62.07</v>
      </c>
      <c r="I23" s="101" t="s">
        <v>7175</v>
      </c>
      <c r="J23" s="102">
        <v>33147</v>
      </c>
      <c r="K23" s="102">
        <v>43733</v>
      </c>
      <c r="L23" s="101" t="s">
        <v>6332</v>
      </c>
      <c r="M23" s="101" t="s">
        <v>7209</v>
      </c>
    </row>
    <row r="24" spans="1:13" x14ac:dyDescent="0.25">
      <c r="A24" s="74" t="s">
        <v>344</v>
      </c>
      <c r="B24" s="107" t="str">
        <f t="shared" si="0"/>
        <v>100081111260</v>
      </c>
      <c r="C24" s="101" t="s">
        <v>418</v>
      </c>
      <c r="D24" s="101" t="s">
        <v>419</v>
      </c>
      <c r="E24" s="101" t="s">
        <v>7211</v>
      </c>
      <c r="F24" s="101" t="s">
        <v>7212</v>
      </c>
      <c r="G24" s="101" t="s">
        <v>7181</v>
      </c>
      <c r="H24" s="103">
        <v>54.18</v>
      </c>
      <c r="I24" s="101" t="s">
        <v>7175</v>
      </c>
      <c r="J24" s="102">
        <v>36312</v>
      </c>
      <c r="K24" s="102">
        <v>73050</v>
      </c>
      <c r="L24" s="101" t="s">
        <v>6332</v>
      </c>
      <c r="M24" s="101" t="s">
        <v>418</v>
      </c>
    </row>
    <row r="25" spans="1:13" x14ac:dyDescent="0.25">
      <c r="A25" s="74" t="s">
        <v>344</v>
      </c>
      <c r="B25" s="107" t="str">
        <f t="shared" si="0"/>
        <v>100082302100</v>
      </c>
      <c r="C25" s="101" t="s">
        <v>420</v>
      </c>
      <c r="D25" s="101" t="s">
        <v>421</v>
      </c>
      <c r="E25" s="101" t="s">
        <v>7213</v>
      </c>
      <c r="F25" s="101" t="s">
        <v>7214</v>
      </c>
      <c r="G25" s="101" t="s">
        <v>7215</v>
      </c>
      <c r="H25" s="103">
        <v>37.01</v>
      </c>
      <c r="I25" s="101" t="s">
        <v>7175</v>
      </c>
      <c r="J25" s="102">
        <v>37911</v>
      </c>
      <c r="K25" s="102">
        <v>73050</v>
      </c>
      <c r="L25" s="101" t="s">
        <v>6332</v>
      </c>
      <c r="M25" s="101" t="s">
        <v>420</v>
      </c>
    </row>
    <row r="26" spans="1:13" x14ac:dyDescent="0.25">
      <c r="A26" s="74" t="s">
        <v>344</v>
      </c>
      <c r="B26" s="107" t="str">
        <f t="shared" si="0"/>
        <v>100083301650</v>
      </c>
      <c r="C26" s="101" t="s">
        <v>422</v>
      </c>
      <c r="D26" s="101" t="s">
        <v>423</v>
      </c>
      <c r="E26" s="101" t="s">
        <v>6466</v>
      </c>
      <c r="F26" s="101" t="s">
        <v>7185</v>
      </c>
      <c r="G26" s="101" t="s">
        <v>7186</v>
      </c>
      <c r="H26" s="103">
        <v>60.43</v>
      </c>
      <c r="I26" s="101" t="s">
        <v>7175</v>
      </c>
      <c r="J26" s="102">
        <v>39114</v>
      </c>
      <c r="K26" s="102">
        <v>73050</v>
      </c>
      <c r="L26" s="101" t="s">
        <v>6332</v>
      </c>
      <c r="M26" s="101" t="s">
        <v>422</v>
      </c>
    </row>
    <row r="27" spans="1:13" x14ac:dyDescent="0.25">
      <c r="A27" s="74" t="s">
        <v>344</v>
      </c>
      <c r="B27" s="107" t="str">
        <f t="shared" si="0"/>
        <v>100084301610</v>
      </c>
      <c r="C27" s="101" t="s">
        <v>424</v>
      </c>
      <c r="D27" s="101" t="s">
        <v>425</v>
      </c>
      <c r="E27" s="101" t="s">
        <v>6775</v>
      </c>
      <c r="F27" s="101" t="s">
        <v>7212</v>
      </c>
      <c r="G27" s="101" t="s">
        <v>7181</v>
      </c>
      <c r="H27" s="103">
        <v>59.7</v>
      </c>
      <c r="I27" s="101" t="s">
        <v>7175</v>
      </c>
      <c r="J27" s="102">
        <v>39234</v>
      </c>
      <c r="K27" s="102">
        <v>73050</v>
      </c>
      <c r="L27" s="101" t="s">
        <v>6332</v>
      </c>
      <c r="M27" s="101" t="s">
        <v>424</v>
      </c>
    </row>
    <row r="28" spans="1:13" x14ac:dyDescent="0.25">
      <c r="A28" s="74" t="s">
        <v>344</v>
      </c>
      <c r="B28" s="107" t="str">
        <f t="shared" si="0"/>
        <v>100086191100</v>
      </c>
      <c r="C28" s="101" t="s">
        <v>426</v>
      </c>
      <c r="D28" s="101" t="s">
        <v>427</v>
      </c>
      <c r="E28" s="101" t="s">
        <v>6460</v>
      </c>
      <c r="F28" s="101" t="s">
        <v>7185</v>
      </c>
      <c r="G28" s="101" t="s">
        <v>7181</v>
      </c>
      <c r="H28" s="103">
        <v>58.66</v>
      </c>
      <c r="I28" s="101" t="s">
        <v>7175</v>
      </c>
      <c r="J28" s="102">
        <v>40777</v>
      </c>
      <c r="K28" s="102">
        <v>73050</v>
      </c>
      <c r="L28" s="101" t="s">
        <v>6332</v>
      </c>
      <c r="M28" s="101" t="s">
        <v>426</v>
      </c>
    </row>
    <row r="29" spans="1:13" x14ac:dyDescent="0.25">
      <c r="A29" s="74" t="s">
        <v>344</v>
      </c>
      <c r="B29" s="107" t="str">
        <f t="shared" si="0"/>
        <v>100089181400</v>
      </c>
      <c r="C29" s="101" t="s">
        <v>428</v>
      </c>
      <c r="D29" s="101" t="s">
        <v>429</v>
      </c>
      <c r="E29" s="101" t="s">
        <v>6417</v>
      </c>
      <c r="F29" s="101" t="s">
        <v>7212</v>
      </c>
      <c r="G29" s="101" t="s">
        <v>7181</v>
      </c>
      <c r="H29" s="103">
        <v>53.34</v>
      </c>
      <c r="I29" s="101" t="s">
        <v>7175</v>
      </c>
      <c r="J29" s="102">
        <v>37104</v>
      </c>
      <c r="K29" s="102">
        <v>73050</v>
      </c>
      <c r="L29" s="101" t="s">
        <v>6332</v>
      </c>
      <c r="M29" s="101" t="s">
        <v>428</v>
      </c>
    </row>
    <row r="30" spans="1:13" x14ac:dyDescent="0.25">
      <c r="A30" s="74" t="s">
        <v>344</v>
      </c>
      <c r="B30" s="107" t="str">
        <f t="shared" si="0"/>
        <v>100090211400</v>
      </c>
      <c r="C30" s="101" t="s">
        <v>430</v>
      </c>
      <c r="D30" s="101" t="s">
        <v>431</v>
      </c>
      <c r="E30" s="101" t="s">
        <v>6490</v>
      </c>
      <c r="F30" s="101" t="s">
        <v>7212</v>
      </c>
      <c r="G30" s="101" t="s">
        <v>7181</v>
      </c>
      <c r="H30" s="103">
        <v>53.62</v>
      </c>
      <c r="I30" s="101" t="s">
        <v>7175</v>
      </c>
      <c r="J30" s="102">
        <v>37118</v>
      </c>
      <c r="K30" s="102">
        <v>73050</v>
      </c>
      <c r="L30" s="101" t="s">
        <v>6332</v>
      </c>
      <c r="M30" s="101" t="s">
        <v>430</v>
      </c>
    </row>
    <row r="31" spans="1:13" x14ac:dyDescent="0.25">
      <c r="A31" s="74" t="s">
        <v>344</v>
      </c>
      <c r="B31" s="107" t="str">
        <f t="shared" si="0"/>
        <v>100092341100</v>
      </c>
      <c r="C31" s="101" t="s">
        <v>432</v>
      </c>
      <c r="D31" s="101" t="s">
        <v>433</v>
      </c>
      <c r="E31" s="101" t="s">
        <v>6557</v>
      </c>
      <c r="F31" s="101" t="s">
        <v>7185</v>
      </c>
      <c r="G31" s="101" t="s">
        <v>7186</v>
      </c>
      <c r="H31" s="103">
        <v>61.51</v>
      </c>
      <c r="I31" s="101" t="s">
        <v>7175</v>
      </c>
      <c r="J31" s="102">
        <v>40026</v>
      </c>
      <c r="K31" s="102">
        <v>73050</v>
      </c>
      <c r="L31" s="101" t="s">
        <v>6332</v>
      </c>
      <c r="M31" s="101" t="s">
        <v>432</v>
      </c>
    </row>
    <row r="32" spans="1:13" x14ac:dyDescent="0.25">
      <c r="A32" s="74" t="s">
        <v>344</v>
      </c>
      <c r="B32" s="107" t="str">
        <f t="shared" si="0"/>
        <v>100094263090</v>
      </c>
      <c r="C32" s="101" t="s">
        <v>434</v>
      </c>
      <c r="D32" s="101" t="s">
        <v>435</v>
      </c>
      <c r="E32" s="101" t="s">
        <v>7216</v>
      </c>
      <c r="F32" s="101" t="s">
        <v>7217</v>
      </c>
      <c r="G32" s="101" t="s">
        <v>7218</v>
      </c>
      <c r="H32" s="103">
        <v>32.869999999999997</v>
      </c>
      <c r="I32" s="101" t="s">
        <v>7175</v>
      </c>
      <c r="J32" s="102">
        <v>35309</v>
      </c>
      <c r="K32" s="102">
        <v>73050</v>
      </c>
      <c r="L32" s="101" t="s">
        <v>6332</v>
      </c>
      <c r="M32" s="101" t="s">
        <v>434</v>
      </c>
    </row>
    <row r="33" spans="1:13" x14ac:dyDescent="0.25">
      <c r="A33" s="74" t="s">
        <v>344</v>
      </c>
      <c r="B33" s="107" t="str">
        <f t="shared" si="0"/>
        <v>100103301640</v>
      </c>
      <c r="C33" s="101" t="s">
        <v>436</v>
      </c>
      <c r="D33" s="101" t="s">
        <v>437</v>
      </c>
      <c r="E33" s="101" t="s">
        <v>6767</v>
      </c>
      <c r="F33" s="101" t="s">
        <v>7185</v>
      </c>
      <c r="G33" s="101" t="s">
        <v>7186</v>
      </c>
      <c r="H33" s="103">
        <v>60.58</v>
      </c>
      <c r="I33" s="101" t="s">
        <v>7175</v>
      </c>
      <c r="J33" s="102">
        <v>36661</v>
      </c>
      <c r="K33" s="102">
        <v>73050</v>
      </c>
      <c r="L33" s="101" t="s">
        <v>6332</v>
      </c>
      <c r="M33" s="101" t="s">
        <v>436</v>
      </c>
    </row>
    <row r="34" spans="1:13" x14ac:dyDescent="0.25">
      <c r="A34" s="74" t="s">
        <v>344</v>
      </c>
      <c r="B34" s="107" t="str">
        <f t="shared" si="0"/>
        <v>100108251100</v>
      </c>
      <c r="C34" s="101" t="s">
        <v>7219</v>
      </c>
      <c r="D34" s="101" t="s">
        <v>7220</v>
      </c>
      <c r="E34" s="101" t="s">
        <v>6654</v>
      </c>
      <c r="F34" s="101" t="s">
        <v>7212</v>
      </c>
      <c r="G34" s="101" t="s">
        <v>7186</v>
      </c>
      <c r="H34" s="103">
        <v>59.11</v>
      </c>
      <c r="I34" s="101" t="s">
        <v>7175</v>
      </c>
      <c r="J34" s="102">
        <v>33482</v>
      </c>
      <c r="K34" s="102">
        <v>43708</v>
      </c>
      <c r="L34" s="101" t="s">
        <v>6332</v>
      </c>
      <c r="M34" s="101" t="s">
        <v>7219</v>
      </c>
    </row>
    <row r="35" spans="1:13" x14ac:dyDescent="0.25">
      <c r="A35" s="74" t="s">
        <v>344</v>
      </c>
      <c r="B35" s="107" t="str">
        <f t="shared" si="0"/>
        <v>100113181200</v>
      </c>
      <c r="C35" s="101" t="s">
        <v>438</v>
      </c>
      <c r="D35" s="101" t="s">
        <v>439</v>
      </c>
      <c r="E35" s="101" t="s">
        <v>6390</v>
      </c>
      <c r="F35" s="101" t="s">
        <v>7212</v>
      </c>
      <c r="G35" s="101" t="s">
        <v>7186</v>
      </c>
      <c r="H35" s="103">
        <v>59.87</v>
      </c>
      <c r="I35" s="101" t="s">
        <v>7175</v>
      </c>
      <c r="J35" s="102">
        <v>33494</v>
      </c>
      <c r="K35" s="102">
        <v>73050</v>
      </c>
      <c r="L35" s="101" t="s">
        <v>6332</v>
      </c>
      <c r="M35" s="101" t="s">
        <v>438</v>
      </c>
    </row>
    <row r="36" spans="1:13" x14ac:dyDescent="0.25">
      <c r="A36" s="74" t="s">
        <v>344</v>
      </c>
      <c r="B36" s="107" t="str">
        <f t="shared" si="0"/>
        <v>100114311700</v>
      </c>
      <c r="C36" s="101" t="s">
        <v>440</v>
      </c>
      <c r="D36" s="101" t="s">
        <v>441</v>
      </c>
      <c r="E36" s="101" t="s">
        <v>6694</v>
      </c>
      <c r="F36" s="101" t="s">
        <v>7185</v>
      </c>
      <c r="G36" s="101" t="s">
        <v>7186</v>
      </c>
      <c r="H36" s="103">
        <v>60.76</v>
      </c>
      <c r="I36" s="101" t="s">
        <v>7175</v>
      </c>
      <c r="J36" s="102">
        <v>40049</v>
      </c>
      <c r="K36" s="102">
        <v>73050</v>
      </c>
      <c r="L36" s="101" t="s">
        <v>6332</v>
      </c>
      <c r="M36" s="101" t="s">
        <v>440</v>
      </c>
    </row>
    <row r="37" spans="1:13" x14ac:dyDescent="0.25">
      <c r="A37" s="74" t="s">
        <v>344</v>
      </c>
      <c r="B37" s="107" t="str">
        <f t="shared" si="0"/>
        <v>100116193910</v>
      </c>
      <c r="C37" s="101" t="s">
        <v>442</v>
      </c>
      <c r="D37" s="101" t="s">
        <v>443</v>
      </c>
      <c r="E37" s="101" t="s">
        <v>7221</v>
      </c>
      <c r="F37" s="101" t="s">
        <v>7203</v>
      </c>
      <c r="G37" s="101" t="s">
        <v>7222</v>
      </c>
      <c r="H37" s="103">
        <v>68.400000000000006</v>
      </c>
      <c r="I37" s="101" t="s">
        <v>7175</v>
      </c>
      <c r="J37" s="102">
        <v>38353</v>
      </c>
      <c r="K37" s="102">
        <v>73050</v>
      </c>
      <c r="L37" s="101" t="s">
        <v>6332</v>
      </c>
      <c r="M37" s="101" t="s">
        <v>442</v>
      </c>
    </row>
    <row r="38" spans="1:13" x14ac:dyDescent="0.25">
      <c r="A38" s="74" t="s">
        <v>344</v>
      </c>
      <c r="B38" s="107" t="str">
        <f t="shared" si="0"/>
        <v>100118361100</v>
      </c>
      <c r="C38" s="101" t="s">
        <v>444</v>
      </c>
      <c r="D38" s="101" t="s">
        <v>445</v>
      </c>
      <c r="E38" s="101" t="s">
        <v>6415</v>
      </c>
      <c r="F38" s="101" t="s">
        <v>7212</v>
      </c>
      <c r="G38" s="101" t="s">
        <v>7181</v>
      </c>
      <c r="H38" s="103">
        <v>47.91</v>
      </c>
      <c r="I38" s="101" t="s">
        <v>7175</v>
      </c>
      <c r="J38" s="102">
        <v>40787</v>
      </c>
      <c r="K38" s="102">
        <v>73050</v>
      </c>
      <c r="L38" s="101" t="s">
        <v>6332</v>
      </c>
      <c r="M38" s="101" t="s">
        <v>444</v>
      </c>
    </row>
    <row r="39" spans="1:13" x14ac:dyDescent="0.25">
      <c r="A39" s="74" t="s">
        <v>344</v>
      </c>
      <c r="B39" s="107" t="str">
        <f t="shared" si="0"/>
        <v>100119802200</v>
      </c>
      <c r="C39" s="101" t="s">
        <v>446</v>
      </c>
      <c r="D39" s="101" t="s">
        <v>447</v>
      </c>
      <c r="E39" s="101" t="s">
        <v>7223</v>
      </c>
      <c r="F39" s="101" t="s">
        <v>7224</v>
      </c>
      <c r="G39" s="101" t="s">
        <v>7178</v>
      </c>
      <c r="H39" s="103">
        <v>46.38</v>
      </c>
      <c r="I39" s="101" t="s">
        <v>7175</v>
      </c>
      <c r="J39" s="102">
        <v>34608</v>
      </c>
      <c r="K39" s="102">
        <v>73050</v>
      </c>
      <c r="L39" s="101" t="s">
        <v>6332</v>
      </c>
      <c r="M39" s="101" t="s">
        <v>446</v>
      </c>
    </row>
    <row r="40" spans="1:13" x14ac:dyDescent="0.25">
      <c r="A40" s="74" t="s">
        <v>344</v>
      </c>
      <c r="B40" s="107" t="str">
        <f t="shared" si="0"/>
        <v>100123311100</v>
      </c>
      <c r="C40" s="101" t="s">
        <v>448</v>
      </c>
      <c r="D40" s="101" t="s">
        <v>449</v>
      </c>
      <c r="E40" s="101" t="s">
        <v>6531</v>
      </c>
      <c r="F40" s="101" t="s">
        <v>7185</v>
      </c>
      <c r="G40" s="101" t="s">
        <v>7186</v>
      </c>
      <c r="H40" s="103">
        <v>59.93</v>
      </c>
      <c r="I40" s="101" t="s">
        <v>7175</v>
      </c>
      <c r="J40" s="102">
        <v>33086</v>
      </c>
      <c r="K40" s="102">
        <v>73050</v>
      </c>
      <c r="L40" s="101" t="s">
        <v>6332</v>
      </c>
      <c r="M40" s="101" t="s">
        <v>448</v>
      </c>
    </row>
    <row r="41" spans="1:13" x14ac:dyDescent="0.25">
      <c r="A41" s="74" t="s">
        <v>344</v>
      </c>
      <c r="B41" s="107" t="str">
        <f t="shared" si="0"/>
        <v>100127175100</v>
      </c>
      <c r="C41" s="101" t="s">
        <v>450</v>
      </c>
      <c r="D41" s="101" t="s">
        <v>451</v>
      </c>
      <c r="E41" s="101" t="s">
        <v>6679</v>
      </c>
      <c r="F41" s="101" t="s">
        <v>7225</v>
      </c>
      <c r="G41" s="101" t="s">
        <v>7174</v>
      </c>
      <c r="H41" s="103">
        <v>43.37</v>
      </c>
      <c r="I41" s="101" t="s">
        <v>7175</v>
      </c>
      <c r="J41" s="102">
        <v>40634</v>
      </c>
      <c r="K41" s="102">
        <v>73050</v>
      </c>
      <c r="L41" s="101" t="s">
        <v>6332</v>
      </c>
      <c r="M41" s="101" t="s">
        <v>450</v>
      </c>
    </row>
    <row r="42" spans="1:13" x14ac:dyDescent="0.25">
      <c r="A42" s="74" t="s">
        <v>344</v>
      </c>
      <c r="B42" s="107" t="str">
        <f t="shared" si="0"/>
        <v>100132502010</v>
      </c>
      <c r="C42" s="101" t="s">
        <v>452</v>
      </c>
      <c r="D42" s="101" t="s">
        <v>453</v>
      </c>
      <c r="E42" s="101" t="s">
        <v>6507</v>
      </c>
      <c r="F42" s="101" t="s">
        <v>7185</v>
      </c>
      <c r="G42" s="101" t="s">
        <v>7186</v>
      </c>
      <c r="H42" s="103">
        <v>59.96</v>
      </c>
      <c r="I42" s="101" t="s">
        <v>7175</v>
      </c>
      <c r="J42" s="102">
        <v>41122</v>
      </c>
      <c r="K42" s="102">
        <v>73050</v>
      </c>
      <c r="L42" s="101" t="s">
        <v>6332</v>
      </c>
      <c r="M42" s="101" t="s">
        <v>452</v>
      </c>
    </row>
    <row r="43" spans="1:13" x14ac:dyDescent="0.25">
      <c r="A43" s="74" t="s">
        <v>344</v>
      </c>
      <c r="B43" s="107" t="str">
        <f t="shared" si="0"/>
        <v>100135211110</v>
      </c>
      <c r="C43" s="101" t="s">
        <v>454</v>
      </c>
      <c r="D43" s="101" t="s">
        <v>455</v>
      </c>
      <c r="E43" s="101" t="s">
        <v>6488</v>
      </c>
      <c r="F43" s="101" t="s">
        <v>7187</v>
      </c>
      <c r="G43" s="101" t="s">
        <v>7174</v>
      </c>
      <c r="H43" s="103">
        <v>41.68</v>
      </c>
      <c r="I43" s="101" t="s">
        <v>7175</v>
      </c>
      <c r="J43" s="102">
        <v>33573</v>
      </c>
      <c r="K43" s="102">
        <v>73050</v>
      </c>
      <c r="L43" s="101" t="s">
        <v>6332</v>
      </c>
      <c r="M43" s="101" t="s">
        <v>454</v>
      </c>
    </row>
    <row r="44" spans="1:13" x14ac:dyDescent="0.25">
      <c r="A44" s="74" t="s">
        <v>344</v>
      </c>
      <c r="B44" s="107" t="str">
        <f t="shared" si="0"/>
        <v>100139351100</v>
      </c>
      <c r="C44" s="101" t="s">
        <v>456</v>
      </c>
      <c r="D44" s="101" t="s">
        <v>457</v>
      </c>
      <c r="E44" s="101" t="s">
        <v>6563</v>
      </c>
      <c r="F44" s="101" t="s">
        <v>7185</v>
      </c>
      <c r="G44" s="101" t="s">
        <v>7186</v>
      </c>
      <c r="H44" s="103">
        <v>61.45</v>
      </c>
      <c r="I44" s="101" t="s">
        <v>7175</v>
      </c>
      <c r="J44" s="102">
        <v>33635</v>
      </c>
      <c r="K44" s="102">
        <v>73050</v>
      </c>
      <c r="L44" s="101" t="s">
        <v>6332</v>
      </c>
      <c r="M44" s="101" t="s">
        <v>456</v>
      </c>
    </row>
    <row r="45" spans="1:13" x14ac:dyDescent="0.25">
      <c r="A45" s="74" t="s">
        <v>344</v>
      </c>
      <c r="B45" s="107" t="str">
        <f t="shared" si="0"/>
        <v>100141502030</v>
      </c>
      <c r="C45" s="101" t="s">
        <v>458</v>
      </c>
      <c r="D45" s="101" t="s">
        <v>459</v>
      </c>
      <c r="E45" s="101" t="s">
        <v>7100</v>
      </c>
      <c r="F45" s="101" t="s">
        <v>7226</v>
      </c>
      <c r="G45" s="101" t="s">
        <v>7186</v>
      </c>
      <c r="H45" s="103">
        <v>48.85</v>
      </c>
      <c r="I45" s="101" t="s">
        <v>7175</v>
      </c>
      <c r="J45" s="102">
        <v>41153</v>
      </c>
      <c r="K45" s="102">
        <v>73050</v>
      </c>
      <c r="L45" s="101" t="s">
        <v>6332</v>
      </c>
      <c r="M45" s="101" t="s">
        <v>458</v>
      </c>
    </row>
    <row r="46" spans="1:13" x14ac:dyDescent="0.25">
      <c r="A46" s="74" t="s">
        <v>344</v>
      </c>
      <c r="B46" s="107" t="str">
        <f t="shared" si="0"/>
        <v>100143201601</v>
      </c>
      <c r="C46" s="101" t="s">
        <v>460</v>
      </c>
      <c r="D46" s="101" t="s">
        <v>461</v>
      </c>
      <c r="E46" s="101" t="s">
        <v>6477</v>
      </c>
      <c r="F46" s="101" t="s">
        <v>7185</v>
      </c>
      <c r="G46" s="101" t="s">
        <v>7186</v>
      </c>
      <c r="H46" s="103">
        <v>60.39</v>
      </c>
      <c r="I46" s="101" t="s">
        <v>7175</v>
      </c>
      <c r="J46" s="102">
        <v>37104</v>
      </c>
      <c r="K46" s="102">
        <v>73050</v>
      </c>
      <c r="L46" s="101" t="s">
        <v>6332</v>
      </c>
      <c r="M46" s="101" t="s">
        <v>460</v>
      </c>
    </row>
    <row r="47" spans="1:13" x14ac:dyDescent="0.25">
      <c r="A47" s="74" t="s">
        <v>344</v>
      </c>
      <c r="B47" s="107" t="str">
        <f t="shared" si="0"/>
        <v>100145111250</v>
      </c>
      <c r="C47" s="101" t="s">
        <v>462</v>
      </c>
      <c r="D47" s="101" t="s">
        <v>463</v>
      </c>
      <c r="E47" s="101" t="s">
        <v>6330</v>
      </c>
      <c r="F47" s="101" t="s">
        <v>7212</v>
      </c>
      <c r="G47" s="101" t="s">
        <v>7186</v>
      </c>
      <c r="H47" s="103">
        <v>61.33</v>
      </c>
      <c r="I47" s="101" t="s">
        <v>7175</v>
      </c>
      <c r="J47" s="102">
        <v>34957</v>
      </c>
      <c r="K47" s="102">
        <v>73050</v>
      </c>
      <c r="L47" s="101" t="s">
        <v>6332</v>
      </c>
      <c r="M47" s="101" t="s">
        <v>462</v>
      </c>
    </row>
    <row r="48" spans="1:13" x14ac:dyDescent="0.25">
      <c r="A48" s="74" t="s">
        <v>344</v>
      </c>
      <c r="B48" s="107" t="str">
        <f t="shared" si="0"/>
        <v>100148302100</v>
      </c>
      <c r="C48" s="101" t="s">
        <v>464</v>
      </c>
      <c r="D48" s="101" t="s">
        <v>465</v>
      </c>
      <c r="E48" s="101" t="s">
        <v>7213</v>
      </c>
      <c r="F48" s="101" t="s">
        <v>7224</v>
      </c>
      <c r="G48" s="101" t="s">
        <v>7178</v>
      </c>
      <c r="H48" s="103">
        <v>38.83</v>
      </c>
      <c r="I48" s="101" t="s">
        <v>7175</v>
      </c>
      <c r="J48" s="102">
        <v>41122</v>
      </c>
      <c r="K48" s="102">
        <v>73050</v>
      </c>
      <c r="L48" s="101" t="s">
        <v>6332</v>
      </c>
      <c r="M48" s="101" t="s">
        <v>464</v>
      </c>
    </row>
    <row r="49" spans="1:13" x14ac:dyDescent="0.25">
      <c r="A49" s="74" t="s">
        <v>344</v>
      </c>
      <c r="B49" s="107" t="str">
        <f t="shared" si="0"/>
        <v>100149264310</v>
      </c>
      <c r="C49" s="101" t="s">
        <v>466</v>
      </c>
      <c r="D49" s="101" t="s">
        <v>467</v>
      </c>
      <c r="E49" s="101" t="s">
        <v>7227</v>
      </c>
      <c r="F49" s="101" t="s">
        <v>7185</v>
      </c>
      <c r="G49" s="101" t="s">
        <v>7186</v>
      </c>
      <c r="H49" s="103">
        <v>59.5</v>
      </c>
      <c r="I49" s="101" t="s">
        <v>7175</v>
      </c>
      <c r="J49" s="102">
        <v>37469</v>
      </c>
      <c r="K49" s="102">
        <v>73050</v>
      </c>
      <c r="L49" s="101" t="s">
        <v>6332</v>
      </c>
      <c r="M49" s="101" t="s">
        <v>466</v>
      </c>
    </row>
    <row r="50" spans="1:13" x14ac:dyDescent="0.25">
      <c r="A50" s="74" t="s">
        <v>344</v>
      </c>
      <c r="B50" s="107" t="str">
        <f t="shared" si="0"/>
        <v>100152201701</v>
      </c>
      <c r="C50" s="101" t="s">
        <v>468</v>
      </c>
      <c r="D50" s="101" t="s">
        <v>469</v>
      </c>
      <c r="E50" s="101" t="s">
        <v>6484</v>
      </c>
      <c r="F50" s="101" t="s">
        <v>7212</v>
      </c>
      <c r="G50" s="101" t="s">
        <v>7181</v>
      </c>
      <c r="H50" s="103">
        <v>51.87</v>
      </c>
      <c r="I50" s="101" t="s">
        <v>7175</v>
      </c>
      <c r="J50" s="102">
        <v>40269</v>
      </c>
      <c r="K50" s="102">
        <v>73050</v>
      </c>
      <c r="L50" s="101" t="s">
        <v>6332</v>
      </c>
      <c r="M50" s="101" t="s">
        <v>468</v>
      </c>
    </row>
    <row r="51" spans="1:13" x14ac:dyDescent="0.25">
      <c r="A51" s="74" t="s">
        <v>344</v>
      </c>
      <c r="B51" s="107" t="str">
        <f t="shared" si="0"/>
        <v>100155341100</v>
      </c>
      <c r="C51" s="101" t="s">
        <v>470</v>
      </c>
      <c r="D51" s="101" t="s">
        <v>471</v>
      </c>
      <c r="E51" s="101" t="s">
        <v>6557</v>
      </c>
      <c r="F51" s="101" t="s">
        <v>7212</v>
      </c>
      <c r="G51" s="101" t="s">
        <v>7181</v>
      </c>
      <c r="H51" s="103">
        <v>54.37</v>
      </c>
      <c r="I51" s="101" t="s">
        <v>7175</v>
      </c>
      <c r="J51" s="102">
        <v>41122</v>
      </c>
      <c r="K51" s="102">
        <v>73050</v>
      </c>
      <c r="L51" s="101" t="s">
        <v>6332</v>
      </c>
      <c r="M51" s="101" t="s">
        <v>470</v>
      </c>
    </row>
    <row r="52" spans="1:13" x14ac:dyDescent="0.25">
      <c r="A52" s="74" t="s">
        <v>344</v>
      </c>
      <c r="B52" s="107" t="str">
        <f t="shared" si="0"/>
        <v>100157191100</v>
      </c>
      <c r="C52" s="101" t="s">
        <v>472</v>
      </c>
      <c r="D52" s="101" t="s">
        <v>473</v>
      </c>
      <c r="E52" s="101" t="s">
        <v>6460</v>
      </c>
      <c r="F52" s="101" t="s">
        <v>7212</v>
      </c>
      <c r="G52" s="101" t="s">
        <v>7181</v>
      </c>
      <c r="H52" s="103">
        <v>53.91</v>
      </c>
      <c r="I52" s="101" t="s">
        <v>7175</v>
      </c>
      <c r="J52" s="102">
        <v>37196</v>
      </c>
      <c r="K52" s="102">
        <v>73050</v>
      </c>
      <c r="L52" s="101" t="s">
        <v>6332</v>
      </c>
      <c r="M52" s="101" t="s">
        <v>472</v>
      </c>
    </row>
    <row r="53" spans="1:13" x14ac:dyDescent="0.25">
      <c r="A53" s="74" t="s">
        <v>344</v>
      </c>
      <c r="B53" s="107" t="str">
        <f t="shared" si="0"/>
        <v>100168111400</v>
      </c>
      <c r="C53" s="101" t="s">
        <v>474</v>
      </c>
      <c r="D53" s="101" t="s">
        <v>475</v>
      </c>
      <c r="E53" s="101" t="s">
        <v>7228</v>
      </c>
      <c r="F53" s="101" t="s">
        <v>7212</v>
      </c>
      <c r="G53" s="101" t="s">
        <v>7181</v>
      </c>
      <c r="H53" s="103">
        <v>54.61</v>
      </c>
      <c r="I53" s="101" t="s">
        <v>7175</v>
      </c>
      <c r="J53" s="102">
        <v>37865</v>
      </c>
      <c r="K53" s="102">
        <v>73050</v>
      </c>
      <c r="L53" s="101" t="s">
        <v>6332</v>
      </c>
      <c r="M53" s="101" t="s">
        <v>474</v>
      </c>
    </row>
    <row r="54" spans="1:13" x14ac:dyDescent="0.25">
      <c r="A54" s="74" t="s">
        <v>344</v>
      </c>
      <c r="B54" s="107" t="str">
        <f t="shared" si="0"/>
        <v>100171603400</v>
      </c>
      <c r="C54" s="101" t="s">
        <v>476</v>
      </c>
      <c r="D54" s="101" t="s">
        <v>477</v>
      </c>
      <c r="E54" s="101" t="s">
        <v>7190</v>
      </c>
      <c r="F54" s="101" t="s">
        <v>7229</v>
      </c>
      <c r="G54" s="101" t="s">
        <v>7192</v>
      </c>
      <c r="H54" s="103">
        <v>29.45</v>
      </c>
      <c r="I54" s="101" t="s">
        <v>7175</v>
      </c>
      <c r="J54" s="102">
        <v>36388</v>
      </c>
      <c r="K54" s="102">
        <v>73050</v>
      </c>
      <c r="L54" s="101" t="s">
        <v>6332</v>
      </c>
      <c r="M54" s="101" t="s">
        <v>476</v>
      </c>
    </row>
    <row r="55" spans="1:13" x14ac:dyDescent="0.25">
      <c r="A55" s="74" t="s">
        <v>344</v>
      </c>
      <c r="B55" s="107" t="str">
        <f t="shared" si="0"/>
        <v>100174363910</v>
      </c>
      <c r="C55" s="101" t="s">
        <v>478</v>
      </c>
      <c r="D55" s="101" t="s">
        <v>479</v>
      </c>
      <c r="E55" s="101" t="s">
        <v>6577</v>
      </c>
      <c r="F55" s="101" t="s">
        <v>7203</v>
      </c>
      <c r="G55" s="101" t="s">
        <v>7222</v>
      </c>
      <c r="H55" s="103">
        <v>70.69</v>
      </c>
      <c r="I55" s="101" t="s">
        <v>7175</v>
      </c>
      <c r="J55" s="102">
        <v>37288</v>
      </c>
      <c r="K55" s="102">
        <v>73050</v>
      </c>
      <c r="L55" s="101" t="s">
        <v>6332</v>
      </c>
      <c r="M55" s="101" t="s">
        <v>478</v>
      </c>
    </row>
    <row r="56" spans="1:13" x14ac:dyDescent="0.25">
      <c r="A56" s="74" t="s">
        <v>344</v>
      </c>
      <c r="B56" s="107" t="str">
        <f t="shared" si="0"/>
        <v>100175803910</v>
      </c>
      <c r="C56" s="101" t="s">
        <v>480</v>
      </c>
      <c r="D56" s="101" t="s">
        <v>481</v>
      </c>
      <c r="E56" s="101" t="s">
        <v>7230</v>
      </c>
      <c r="F56" s="101" t="s">
        <v>7203</v>
      </c>
      <c r="G56" s="101" t="s">
        <v>7222</v>
      </c>
      <c r="H56" s="103">
        <v>70.36</v>
      </c>
      <c r="I56" s="101" t="s">
        <v>7175</v>
      </c>
      <c r="J56" s="102">
        <v>35827</v>
      </c>
      <c r="K56" s="102">
        <v>73050</v>
      </c>
      <c r="L56" s="101" t="s">
        <v>6332</v>
      </c>
      <c r="M56" s="101" t="s">
        <v>480</v>
      </c>
    </row>
    <row r="57" spans="1:13" x14ac:dyDescent="0.25">
      <c r="A57" s="74" t="s">
        <v>344</v>
      </c>
      <c r="B57" s="107" t="str">
        <f t="shared" si="0"/>
        <v>100179301620</v>
      </c>
      <c r="C57" s="101" t="s">
        <v>482</v>
      </c>
      <c r="D57" s="101" t="s">
        <v>483</v>
      </c>
      <c r="E57" s="101" t="s">
        <v>6464</v>
      </c>
      <c r="F57" s="101" t="s">
        <v>7185</v>
      </c>
      <c r="G57" s="101" t="s">
        <v>7186</v>
      </c>
      <c r="H57" s="103">
        <v>60.67</v>
      </c>
      <c r="I57" s="101" t="s">
        <v>7175</v>
      </c>
      <c r="J57" s="102">
        <v>35667</v>
      </c>
      <c r="K57" s="102">
        <v>73050</v>
      </c>
      <c r="L57" s="101" t="s">
        <v>6332</v>
      </c>
      <c r="M57" s="101" t="s">
        <v>482</v>
      </c>
    </row>
    <row r="58" spans="1:13" x14ac:dyDescent="0.25">
      <c r="A58" s="74" t="s">
        <v>344</v>
      </c>
      <c r="B58" s="107" t="str">
        <f t="shared" si="0"/>
        <v>100185754200</v>
      </c>
      <c r="C58" s="101" t="s">
        <v>484</v>
      </c>
      <c r="D58" s="101" t="s">
        <v>485</v>
      </c>
      <c r="E58" s="101" t="s">
        <v>7116</v>
      </c>
      <c r="F58" s="101" t="s">
        <v>7231</v>
      </c>
      <c r="G58" s="101" t="s">
        <v>7181</v>
      </c>
      <c r="H58" s="103">
        <v>53.07</v>
      </c>
      <c r="I58" s="101" t="s">
        <v>7175</v>
      </c>
      <c r="J58" s="102">
        <v>34578</v>
      </c>
      <c r="K58" s="102">
        <v>73050</v>
      </c>
      <c r="L58" s="101" t="s">
        <v>6332</v>
      </c>
      <c r="M58" s="101" t="s">
        <v>484</v>
      </c>
    </row>
    <row r="59" spans="1:13" x14ac:dyDescent="0.25">
      <c r="A59" s="74" t="s">
        <v>344</v>
      </c>
      <c r="B59" s="107" t="str">
        <f t="shared" si="0"/>
        <v>100186321200</v>
      </c>
      <c r="C59" s="101" t="s">
        <v>486</v>
      </c>
      <c r="D59" s="101" t="s">
        <v>487</v>
      </c>
      <c r="E59" s="101" t="s">
        <v>7001</v>
      </c>
      <c r="F59" s="101" t="s">
        <v>7185</v>
      </c>
      <c r="G59" s="101" t="s">
        <v>7186</v>
      </c>
      <c r="H59" s="103">
        <v>57.57</v>
      </c>
      <c r="I59" s="101" t="s">
        <v>7175</v>
      </c>
      <c r="J59" s="102">
        <v>37123</v>
      </c>
      <c r="K59" s="102">
        <v>73050</v>
      </c>
      <c r="L59" s="101" t="s">
        <v>6332</v>
      </c>
      <c r="M59" s="101" t="s">
        <v>486</v>
      </c>
    </row>
    <row r="60" spans="1:13" x14ac:dyDescent="0.25">
      <c r="A60" s="74" t="s">
        <v>344</v>
      </c>
      <c r="B60" s="107" t="str">
        <f t="shared" si="0"/>
        <v>100189341200</v>
      </c>
      <c r="C60" s="101" t="s">
        <v>488</v>
      </c>
      <c r="D60" s="101" t="s">
        <v>489</v>
      </c>
      <c r="E60" s="101" t="s">
        <v>6559</v>
      </c>
      <c r="F60" s="101" t="s">
        <v>7212</v>
      </c>
      <c r="G60" s="101" t="s">
        <v>7181</v>
      </c>
      <c r="H60" s="103">
        <v>53.1</v>
      </c>
      <c r="I60" s="101" t="s">
        <v>7175</v>
      </c>
      <c r="J60" s="102">
        <v>38747</v>
      </c>
      <c r="K60" s="102">
        <v>73050</v>
      </c>
      <c r="L60" s="101" t="s">
        <v>6332</v>
      </c>
      <c r="M60" s="101" t="s">
        <v>488</v>
      </c>
    </row>
    <row r="61" spans="1:13" x14ac:dyDescent="0.25">
      <c r="A61" s="74" t="s">
        <v>344</v>
      </c>
      <c r="B61" s="107" t="str">
        <f t="shared" si="0"/>
        <v>100194264260</v>
      </c>
      <c r="C61" s="101" t="s">
        <v>490</v>
      </c>
      <c r="D61" s="101" t="s">
        <v>491</v>
      </c>
      <c r="E61" s="101" t="s">
        <v>7232</v>
      </c>
      <c r="F61" s="101" t="s">
        <v>7185</v>
      </c>
      <c r="G61" s="101" t="s">
        <v>7186</v>
      </c>
      <c r="H61" s="103">
        <v>58.02</v>
      </c>
      <c r="I61" s="101" t="s">
        <v>7175</v>
      </c>
      <c r="J61" s="102">
        <v>37271</v>
      </c>
      <c r="K61" s="102">
        <v>73050</v>
      </c>
      <c r="L61" s="101" t="s">
        <v>6332</v>
      </c>
      <c r="M61" s="101" t="s">
        <v>490</v>
      </c>
    </row>
    <row r="62" spans="1:13" x14ac:dyDescent="0.25">
      <c r="A62" s="74" t="s">
        <v>344</v>
      </c>
      <c r="B62" s="107" t="str">
        <f t="shared" si="0"/>
        <v>100200703100</v>
      </c>
      <c r="C62" s="101" t="s">
        <v>492</v>
      </c>
      <c r="D62" s="101" t="s">
        <v>493</v>
      </c>
      <c r="E62" s="101" t="s">
        <v>7233</v>
      </c>
      <c r="F62" s="101" t="s">
        <v>7217</v>
      </c>
      <c r="G62" s="101" t="s">
        <v>7218</v>
      </c>
      <c r="H62" s="103">
        <v>33.28</v>
      </c>
      <c r="I62" s="101" t="s">
        <v>7175</v>
      </c>
      <c r="J62" s="102">
        <v>40315</v>
      </c>
      <c r="K62" s="102">
        <v>73050</v>
      </c>
      <c r="L62" s="101" t="s">
        <v>6332</v>
      </c>
      <c r="M62" s="101" t="s">
        <v>492</v>
      </c>
    </row>
    <row r="63" spans="1:13" x14ac:dyDescent="0.25">
      <c r="A63" s="74" t="s">
        <v>344</v>
      </c>
      <c r="B63" s="107" t="str">
        <f t="shared" si="0"/>
        <v>100201603100</v>
      </c>
      <c r="C63" s="101" t="s">
        <v>494</v>
      </c>
      <c r="D63" s="101" t="s">
        <v>495</v>
      </c>
      <c r="E63" s="101" t="s">
        <v>7234</v>
      </c>
      <c r="F63" s="101" t="s">
        <v>7235</v>
      </c>
      <c r="G63" s="101" t="s">
        <v>7218</v>
      </c>
      <c r="H63" s="103">
        <v>32.96</v>
      </c>
      <c r="I63" s="101" t="s">
        <v>7175</v>
      </c>
      <c r="J63" s="102">
        <v>33573</v>
      </c>
      <c r="K63" s="102">
        <v>73050</v>
      </c>
      <c r="L63" s="101" t="s">
        <v>6332</v>
      </c>
      <c r="M63" s="101" t="s">
        <v>494</v>
      </c>
    </row>
    <row r="64" spans="1:13" x14ac:dyDescent="0.25">
      <c r="A64" s="74" t="s">
        <v>344</v>
      </c>
      <c r="B64" s="107" t="str">
        <f t="shared" si="0"/>
        <v>100204141100</v>
      </c>
      <c r="C64" s="101" t="s">
        <v>496</v>
      </c>
      <c r="D64" s="101" t="s">
        <v>497</v>
      </c>
      <c r="E64" s="101" t="s">
        <v>6353</v>
      </c>
      <c r="F64" s="101" t="s">
        <v>7185</v>
      </c>
      <c r="G64" s="101" t="s">
        <v>7186</v>
      </c>
      <c r="H64" s="103">
        <v>62.82</v>
      </c>
      <c r="I64" s="101" t="s">
        <v>7175</v>
      </c>
      <c r="J64" s="102">
        <v>40060</v>
      </c>
      <c r="K64" s="102">
        <v>73050</v>
      </c>
      <c r="L64" s="101" t="s">
        <v>6332</v>
      </c>
      <c r="M64" s="101" t="s">
        <v>496</v>
      </c>
    </row>
    <row r="65" spans="1:13" x14ac:dyDescent="0.25">
      <c r="A65" s="74" t="s">
        <v>344</v>
      </c>
      <c r="B65" s="107" t="str">
        <f t="shared" si="0"/>
        <v>100213603100</v>
      </c>
      <c r="C65" s="101" t="s">
        <v>498</v>
      </c>
      <c r="D65" s="101" t="s">
        <v>499</v>
      </c>
      <c r="E65" s="101" t="s">
        <v>7234</v>
      </c>
      <c r="F65" s="101" t="s">
        <v>7235</v>
      </c>
      <c r="G65" s="101" t="s">
        <v>7218</v>
      </c>
      <c r="H65" s="103">
        <v>32.89</v>
      </c>
      <c r="I65" s="101" t="s">
        <v>7175</v>
      </c>
      <c r="J65" s="102">
        <v>36620</v>
      </c>
      <c r="K65" s="102">
        <v>73050</v>
      </c>
      <c r="L65" s="101" t="s">
        <v>6332</v>
      </c>
      <c r="M65" s="101" t="s">
        <v>498</v>
      </c>
    </row>
    <row r="66" spans="1:13" x14ac:dyDescent="0.25">
      <c r="A66" s="74" t="s">
        <v>344</v>
      </c>
      <c r="B66" s="107" t="str">
        <f t="shared" si="0"/>
        <v>100214281110</v>
      </c>
      <c r="C66" s="101" t="s">
        <v>500</v>
      </c>
      <c r="D66" s="101" t="s">
        <v>501</v>
      </c>
      <c r="E66" s="101" t="s">
        <v>6523</v>
      </c>
      <c r="F66" s="101" t="s">
        <v>7212</v>
      </c>
      <c r="G66" s="101" t="s">
        <v>7181</v>
      </c>
      <c r="H66" s="103">
        <v>53.45</v>
      </c>
      <c r="I66" s="101" t="s">
        <v>7175</v>
      </c>
      <c r="J66" s="102">
        <v>36577</v>
      </c>
      <c r="K66" s="102">
        <v>73050</v>
      </c>
      <c r="L66" s="101" t="s">
        <v>6332</v>
      </c>
      <c r="M66" s="101" t="s">
        <v>500</v>
      </c>
    </row>
    <row r="67" spans="1:13" x14ac:dyDescent="0.25">
      <c r="A67" s="74" t="s">
        <v>344</v>
      </c>
      <c r="B67" s="107" t="str">
        <f t="shared" si="0"/>
        <v>100228112000</v>
      </c>
      <c r="C67" s="101" t="s">
        <v>502</v>
      </c>
      <c r="D67" s="101" t="s">
        <v>503</v>
      </c>
      <c r="E67" s="101" t="s">
        <v>7236</v>
      </c>
      <c r="F67" s="101" t="s">
        <v>7217</v>
      </c>
      <c r="G67" s="101" t="s">
        <v>7218</v>
      </c>
      <c r="H67" s="103">
        <v>33</v>
      </c>
      <c r="I67" s="101" t="s">
        <v>7175</v>
      </c>
      <c r="J67" s="102">
        <v>35431</v>
      </c>
      <c r="K67" s="102">
        <v>73050</v>
      </c>
      <c r="L67" s="101" t="s">
        <v>6332</v>
      </c>
      <c r="M67" s="101" t="s">
        <v>502</v>
      </c>
    </row>
    <row r="68" spans="1:13" x14ac:dyDescent="0.25">
      <c r="A68" s="74" t="s">
        <v>344</v>
      </c>
      <c r="B68" s="107" t="str">
        <f t="shared" si="0"/>
        <v>100230191400</v>
      </c>
      <c r="C68" s="101" t="s">
        <v>504</v>
      </c>
      <c r="D68" s="101" t="s">
        <v>505</v>
      </c>
      <c r="E68" s="101" t="s">
        <v>7237</v>
      </c>
      <c r="F68" s="101" t="s">
        <v>7185</v>
      </c>
      <c r="G68" s="101" t="s">
        <v>7186</v>
      </c>
      <c r="H68" s="103">
        <v>59.87</v>
      </c>
      <c r="I68" s="101" t="s">
        <v>7175</v>
      </c>
      <c r="J68" s="102">
        <v>38596</v>
      </c>
      <c r="K68" s="102">
        <v>73050</v>
      </c>
      <c r="L68" s="101" t="s">
        <v>6332</v>
      </c>
      <c r="M68" s="101" t="s">
        <v>504</v>
      </c>
    </row>
    <row r="69" spans="1:13" x14ac:dyDescent="0.25">
      <c r="A69" s="74" t="s">
        <v>344</v>
      </c>
      <c r="B69" s="107" t="str">
        <f t="shared" si="0"/>
        <v>100233211110</v>
      </c>
      <c r="C69" s="101" t="s">
        <v>506</v>
      </c>
      <c r="D69" s="101" t="s">
        <v>507</v>
      </c>
      <c r="E69" s="101" t="s">
        <v>6488</v>
      </c>
      <c r="F69" s="101" t="s">
        <v>7185</v>
      </c>
      <c r="G69" s="101" t="s">
        <v>7186</v>
      </c>
      <c r="H69" s="103">
        <v>57.43</v>
      </c>
      <c r="I69" s="101" t="s">
        <v>7175</v>
      </c>
      <c r="J69" s="102">
        <v>38732</v>
      </c>
      <c r="K69" s="102">
        <v>73050</v>
      </c>
      <c r="L69" s="101" t="s">
        <v>6332</v>
      </c>
      <c r="M69" s="101" t="s">
        <v>506</v>
      </c>
    </row>
    <row r="70" spans="1:13" x14ac:dyDescent="0.25">
      <c r="A70" s="74" t="s">
        <v>344</v>
      </c>
      <c r="B70" s="107" t="str">
        <f t="shared" ref="B70:B133" si="1">CONCATENATE(C70,E70)</f>
        <v>100235802100</v>
      </c>
      <c r="C70" s="101" t="s">
        <v>508</v>
      </c>
      <c r="D70" s="101" t="s">
        <v>509</v>
      </c>
      <c r="E70" s="101" t="s">
        <v>7176</v>
      </c>
      <c r="F70" s="101" t="s">
        <v>7177</v>
      </c>
      <c r="G70" s="101" t="s">
        <v>7178</v>
      </c>
      <c r="H70" s="103">
        <v>48.88</v>
      </c>
      <c r="I70" s="101" t="s">
        <v>7175</v>
      </c>
      <c r="J70" s="102">
        <v>37025</v>
      </c>
      <c r="K70" s="102">
        <v>73050</v>
      </c>
      <c r="L70" s="101" t="s">
        <v>6332</v>
      </c>
      <c r="M70" s="101" t="s">
        <v>508</v>
      </c>
    </row>
    <row r="71" spans="1:13" x14ac:dyDescent="0.25">
      <c r="A71" s="74" t="s">
        <v>344</v>
      </c>
      <c r="B71" s="107" t="str">
        <f t="shared" si="1"/>
        <v>100239115100</v>
      </c>
      <c r="C71" s="101" t="s">
        <v>510</v>
      </c>
      <c r="D71" s="101" t="s">
        <v>511</v>
      </c>
      <c r="E71" s="101" t="s">
        <v>7238</v>
      </c>
      <c r="F71" s="101" t="s">
        <v>7239</v>
      </c>
      <c r="G71" s="101" t="s">
        <v>7215</v>
      </c>
      <c r="H71" s="103">
        <v>37.31</v>
      </c>
      <c r="I71" s="101" t="s">
        <v>7175</v>
      </c>
      <c r="J71" s="102">
        <v>39951</v>
      </c>
      <c r="K71" s="102">
        <v>73050</v>
      </c>
      <c r="L71" s="101" t="s">
        <v>6332</v>
      </c>
      <c r="M71" s="101" t="s">
        <v>510</v>
      </c>
    </row>
    <row r="72" spans="1:13" x14ac:dyDescent="0.25">
      <c r="A72" s="74" t="s">
        <v>344</v>
      </c>
      <c r="B72" s="107" t="str">
        <f t="shared" si="1"/>
        <v>100240301640</v>
      </c>
      <c r="C72" s="101" t="s">
        <v>512</v>
      </c>
      <c r="D72" s="101" t="s">
        <v>513</v>
      </c>
      <c r="E72" s="101" t="s">
        <v>6767</v>
      </c>
      <c r="F72" s="101" t="s">
        <v>7185</v>
      </c>
      <c r="G72" s="101" t="s">
        <v>7186</v>
      </c>
      <c r="H72" s="103">
        <v>61.06</v>
      </c>
      <c r="I72" s="101" t="s">
        <v>7175</v>
      </c>
      <c r="J72" s="102">
        <v>36404</v>
      </c>
      <c r="K72" s="102">
        <v>73050</v>
      </c>
      <c r="L72" s="101" t="s">
        <v>6332</v>
      </c>
      <c r="M72" s="101" t="s">
        <v>512</v>
      </c>
    </row>
    <row r="73" spans="1:13" x14ac:dyDescent="0.25">
      <c r="A73" s="74" t="s">
        <v>344</v>
      </c>
      <c r="B73" s="107" t="str">
        <f t="shared" si="1"/>
        <v>100241301620</v>
      </c>
      <c r="C73" s="101" t="s">
        <v>514</v>
      </c>
      <c r="D73" s="101" t="s">
        <v>515</v>
      </c>
      <c r="E73" s="101" t="s">
        <v>6464</v>
      </c>
      <c r="F73" s="101" t="s">
        <v>7212</v>
      </c>
      <c r="G73" s="101" t="s">
        <v>7181</v>
      </c>
      <c r="H73" s="103">
        <v>57.35</v>
      </c>
      <c r="I73" s="101" t="s">
        <v>7175</v>
      </c>
      <c r="J73" s="102">
        <v>40210</v>
      </c>
      <c r="K73" s="102">
        <v>73050</v>
      </c>
      <c r="L73" s="101" t="s">
        <v>6332</v>
      </c>
      <c r="M73" s="101" t="s">
        <v>514</v>
      </c>
    </row>
    <row r="74" spans="1:13" x14ac:dyDescent="0.25">
      <c r="A74" s="74" t="s">
        <v>344</v>
      </c>
      <c r="B74" s="107" t="str">
        <f t="shared" si="1"/>
        <v>100244603100</v>
      </c>
      <c r="C74" s="101" t="s">
        <v>7240</v>
      </c>
      <c r="D74" s="101" t="s">
        <v>7241</v>
      </c>
      <c r="E74" s="101" t="s">
        <v>7234</v>
      </c>
      <c r="F74" s="101" t="s">
        <v>7242</v>
      </c>
      <c r="G74" s="101" t="s">
        <v>7192</v>
      </c>
      <c r="H74" s="103">
        <v>23.78</v>
      </c>
      <c r="I74" s="101" t="s">
        <v>7175</v>
      </c>
      <c r="J74" s="102">
        <v>35855</v>
      </c>
      <c r="K74" s="102">
        <v>43496</v>
      </c>
      <c r="L74" s="101" t="s">
        <v>6332</v>
      </c>
      <c r="M74" s="101" t="s">
        <v>7240</v>
      </c>
    </row>
    <row r="75" spans="1:13" x14ac:dyDescent="0.25">
      <c r="A75" s="74" t="s">
        <v>344</v>
      </c>
      <c r="B75" s="107" t="str">
        <f t="shared" si="1"/>
        <v>100246802100</v>
      </c>
      <c r="C75" s="101" t="s">
        <v>516</v>
      </c>
      <c r="D75" s="101" t="s">
        <v>517</v>
      </c>
      <c r="E75" s="101" t="s">
        <v>7176</v>
      </c>
      <c r="F75" s="101" t="s">
        <v>7243</v>
      </c>
      <c r="G75" s="101" t="s">
        <v>7181</v>
      </c>
      <c r="H75" s="103">
        <v>46.36</v>
      </c>
      <c r="I75" s="101" t="s">
        <v>7175</v>
      </c>
      <c r="J75" s="102">
        <v>34304</v>
      </c>
      <c r="K75" s="102">
        <v>73050</v>
      </c>
      <c r="L75" s="101" t="s">
        <v>6332</v>
      </c>
      <c r="M75" s="101" t="s">
        <v>516</v>
      </c>
    </row>
    <row r="76" spans="1:13" x14ac:dyDescent="0.25">
      <c r="A76" s="74" t="s">
        <v>344</v>
      </c>
      <c r="B76" s="107" t="str">
        <f t="shared" si="1"/>
        <v>100249251100</v>
      </c>
      <c r="C76" s="101" t="s">
        <v>518</v>
      </c>
      <c r="D76" s="101" t="s">
        <v>519</v>
      </c>
      <c r="E76" s="101" t="s">
        <v>6654</v>
      </c>
      <c r="F76" s="101" t="s">
        <v>7185</v>
      </c>
      <c r="G76" s="101" t="s">
        <v>7186</v>
      </c>
      <c r="H76" s="103">
        <v>64.819999999999993</v>
      </c>
      <c r="I76" s="101" t="s">
        <v>7175</v>
      </c>
      <c r="J76" s="102">
        <v>31460</v>
      </c>
      <c r="K76" s="102">
        <v>73050</v>
      </c>
      <c r="L76" s="101" t="s">
        <v>6332</v>
      </c>
      <c r="M76" s="101" t="s">
        <v>518</v>
      </c>
    </row>
    <row r="77" spans="1:13" x14ac:dyDescent="0.25">
      <c r="A77" s="74" t="s">
        <v>344</v>
      </c>
      <c r="B77" s="107" t="str">
        <f t="shared" si="1"/>
        <v>100250803020</v>
      </c>
      <c r="C77" s="101" t="s">
        <v>520</v>
      </c>
      <c r="D77" s="101" t="s">
        <v>521</v>
      </c>
      <c r="E77" s="101" t="s">
        <v>7164</v>
      </c>
      <c r="F77" s="101" t="s">
        <v>7244</v>
      </c>
      <c r="G77" s="101" t="s">
        <v>7215</v>
      </c>
      <c r="H77" s="103">
        <v>37.700000000000003</v>
      </c>
      <c r="I77" s="101" t="s">
        <v>7175</v>
      </c>
      <c r="J77" s="102">
        <v>40861</v>
      </c>
      <c r="K77" s="102">
        <v>73050</v>
      </c>
      <c r="L77" s="101" t="s">
        <v>6332</v>
      </c>
      <c r="M77" s="101" t="s">
        <v>520</v>
      </c>
    </row>
    <row r="78" spans="1:13" x14ac:dyDescent="0.25">
      <c r="A78" s="74" t="s">
        <v>344</v>
      </c>
      <c r="B78" s="107" t="str">
        <f t="shared" si="1"/>
        <v>100251321200</v>
      </c>
      <c r="C78" s="101" t="s">
        <v>522</v>
      </c>
      <c r="D78" s="101" t="s">
        <v>523</v>
      </c>
      <c r="E78" s="101" t="s">
        <v>7001</v>
      </c>
      <c r="F78" s="101" t="s">
        <v>7185</v>
      </c>
      <c r="G78" s="101" t="s">
        <v>7186</v>
      </c>
      <c r="H78" s="103">
        <v>61.04</v>
      </c>
      <c r="I78" s="101" t="s">
        <v>7175</v>
      </c>
      <c r="J78" s="102">
        <v>39979</v>
      </c>
      <c r="K78" s="102">
        <v>73050</v>
      </c>
      <c r="L78" s="101" t="s">
        <v>6332</v>
      </c>
      <c r="M78" s="101" t="s">
        <v>522</v>
      </c>
    </row>
    <row r="79" spans="1:13" x14ac:dyDescent="0.25">
      <c r="A79" s="74" t="s">
        <v>344</v>
      </c>
      <c r="B79" s="107" t="str">
        <f t="shared" si="1"/>
        <v>100255301630</v>
      </c>
      <c r="C79" s="101" t="s">
        <v>524</v>
      </c>
      <c r="D79" s="101" t="s">
        <v>525</v>
      </c>
      <c r="E79" s="101" t="s">
        <v>6763</v>
      </c>
      <c r="F79" s="101" t="s">
        <v>7212</v>
      </c>
      <c r="G79" s="101" t="s">
        <v>7181</v>
      </c>
      <c r="H79" s="103">
        <v>49.61</v>
      </c>
      <c r="I79" s="101" t="s">
        <v>7175</v>
      </c>
      <c r="J79" s="102">
        <v>41214</v>
      </c>
      <c r="K79" s="102">
        <v>73050</v>
      </c>
      <c r="L79" s="101" t="s">
        <v>6332</v>
      </c>
      <c r="M79" s="101" t="s">
        <v>524</v>
      </c>
    </row>
    <row r="80" spans="1:13" x14ac:dyDescent="0.25">
      <c r="A80" s="74" t="s">
        <v>344</v>
      </c>
      <c r="B80" s="107" t="str">
        <f t="shared" si="1"/>
        <v>100260171200</v>
      </c>
      <c r="C80" s="101" t="s">
        <v>526</v>
      </c>
      <c r="D80" s="101" t="s">
        <v>527</v>
      </c>
      <c r="E80" s="101" t="s">
        <v>6369</v>
      </c>
      <c r="F80" s="101" t="s">
        <v>7245</v>
      </c>
      <c r="G80" s="101" t="s">
        <v>7174</v>
      </c>
      <c r="H80" s="103">
        <v>41.9</v>
      </c>
      <c r="I80" s="101" t="s">
        <v>7175</v>
      </c>
      <c r="J80" s="102">
        <v>41214</v>
      </c>
      <c r="K80" s="102">
        <v>73050</v>
      </c>
      <c r="L80" s="101" t="s">
        <v>6332</v>
      </c>
      <c r="M80" s="101" t="s">
        <v>526</v>
      </c>
    </row>
    <row r="81" spans="1:13" x14ac:dyDescent="0.25">
      <c r="A81" s="74" t="s">
        <v>344</v>
      </c>
      <c r="B81" s="107" t="str">
        <f t="shared" si="1"/>
        <v>100264703400</v>
      </c>
      <c r="C81" s="101" t="s">
        <v>528</v>
      </c>
      <c r="D81" s="101" t="s">
        <v>529</v>
      </c>
      <c r="E81" s="101" t="s">
        <v>7246</v>
      </c>
      <c r="F81" s="101" t="s">
        <v>7231</v>
      </c>
      <c r="G81" s="101" t="s">
        <v>7181</v>
      </c>
      <c r="H81" s="103">
        <v>55.37</v>
      </c>
      <c r="I81" s="101" t="s">
        <v>7175</v>
      </c>
      <c r="J81" s="102">
        <v>39448</v>
      </c>
      <c r="K81" s="102">
        <v>73050</v>
      </c>
      <c r="L81" s="101" t="s">
        <v>6332</v>
      </c>
      <c r="M81" s="101" t="s">
        <v>528</v>
      </c>
    </row>
    <row r="82" spans="1:13" x14ac:dyDescent="0.25">
      <c r="A82" s="74" t="s">
        <v>344</v>
      </c>
      <c r="B82" s="107" t="str">
        <f t="shared" si="1"/>
        <v>100265251100</v>
      </c>
      <c r="C82" s="101" t="s">
        <v>530</v>
      </c>
      <c r="D82" s="101" t="s">
        <v>531</v>
      </c>
      <c r="E82" s="101" t="s">
        <v>6654</v>
      </c>
      <c r="F82" s="101" t="s">
        <v>7212</v>
      </c>
      <c r="G82" s="101" t="s">
        <v>7181</v>
      </c>
      <c r="H82" s="103">
        <v>54.13</v>
      </c>
      <c r="I82" s="101" t="s">
        <v>7175</v>
      </c>
      <c r="J82" s="102">
        <v>39845</v>
      </c>
      <c r="K82" s="102">
        <v>73050</v>
      </c>
      <c r="L82" s="101" t="s">
        <v>6332</v>
      </c>
      <c r="M82" s="101" t="s">
        <v>530</v>
      </c>
    </row>
    <row r="83" spans="1:13" x14ac:dyDescent="0.25">
      <c r="A83" s="74" t="s">
        <v>344</v>
      </c>
      <c r="B83" s="107" t="str">
        <f t="shared" si="1"/>
        <v>100267502030</v>
      </c>
      <c r="C83" s="101" t="s">
        <v>532</v>
      </c>
      <c r="D83" s="101" t="s">
        <v>533</v>
      </c>
      <c r="E83" s="101" t="s">
        <v>7100</v>
      </c>
      <c r="F83" s="101" t="s">
        <v>7226</v>
      </c>
      <c r="G83" s="101" t="s">
        <v>7186</v>
      </c>
      <c r="H83" s="103">
        <v>60.53</v>
      </c>
      <c r="I83" s="101" t="s">
        <v>7175</v>
      </c>
      <c r="J83" s="102">
        <v>41214</v>
      </c>
      <c r="K83" s="102">
        <v>73050</v>
      </c>
      <c r="L83" s="101" t="s">
        <v>6332</v>
      </c>
      <c r="M83" s="101" t="s">
        <v>532</v>
      </c>
    </row>
    <row r="84" spans="1:13" x14ac:dyDescent="0.25">
      <c r="A84" s="74" t="s">
        <v>344</v>
      </c>
      <c r="B84" s="107" t="str">
        <f t="shared" si="1"/>
        <v>100282302100</v>
      </c>
      <c r="C84" s="101" t="s">
        <v>534</v>
      </c>
      <c r="D84" s="101" t="s">
        <v>535</v>
      </c>
      <c r="E84" s="101" t="s">
        <v>7213</v>
      </c>
      <c r="F84" s="101" t="s">
        <v>7217</v>
      </c>
      <c r="G84" s="101" t="s">
        <v>7218</v>
      </c>
      <c r="H84" s="103">
        <v>32.6</v>
      </c>
      <c r="I84" s="101" t="s">
        <v>7175</v>
      </c>
      <c r="J84" s="102">
        <v>39539</v>
      </c>
      <c r="K84" s="102">
        <v>73050</v>
      </c>
      <c r="L84" s="101" t="s">
        <v>6332</v>
      </c>
      <c r="M84" s="101" t="s">
        <v>534</v>
      </c>
    </row>
    <row r="85" spans="1:13" x14ac:dyDescent="0.25">
      <c r="A85" s="74" t="s">
        <v>344</v>
      </c>
      <c r="B85" s="107" t="str">
        <f t="shared" si="1"/>
        <v>100284803010</v>
      </c>
      <c r="C85" s="101" t="s">
        <v>536</v>
      </c>
      <c r="D85" s="101" t="s">
        <v>537</v>
      </c>
      <c r="E85" s="101" t="s">
        <v>7155</v>
      </c>
      <c r="F85" s="101" t="s">
        <v>7247</v>
      </c>
      <c r="G85" s="101" t="s">
        <v>7178</v>
      </c>
      <c r="H85" s="103">
        <v>46.34</v>
      </c>
      <c r="I85" s="101" t="s">
        <v>7175</v>
      </c>
      <c r="J85" s="102">
        <v>40227</v>
      </c>
      <c r="K85" s="102">
        <v>73050</v>
      </c>
      <c r="L85" s="101" t="s">
        <v>6332</v>
      </c>
      <c r="M85" s="101" t="s">
        <v>536</v>
      </c>
    </row>
    <row r="86" spans="1:13" x14ac:dyDescent="0.25">
      <c r="A86" s="74" t="s">
        <v>344</v>
      </c>
      <c r="B86" s="107" t="str">
        <f t="shared" si="1"/>
        <v>100285263140</v>
      </c>
      <c r="C86" s="101" t="s">
        <v>538</v>
      </c>
      <c r="D86" s="101" t="s">
        <v>539</v>
      </c>
      <c r="E86" s="101" t="s">
        <v>7194</v>
      </c>
      <c r="F86" s="101" t="s">
        <v>7187</v>
      </c>
      <c r="G86" s="101" t="s">
        <v>7174</v>
      </c>
      <c r="H86" s="103">
        <v>39.06</v>
      </c>
      <c r="I86" s="101" t="s">
        <v>7175</v>
      </c>
      <c r="J86" s="102">
        <v>36526</v>
      </c>
      <c r="K86" s="102">
        <v>73050</v>
      </c>
      <c r="L86" s="101" t="s">
        <v>6332</v>
      </c>
      <c r="M86" s="101" t="s">
        <v>538</v>
      </c>
    </row>
    <row r="87" spans="1:13" x14ac:dyDescent="0.25">
      <c r="A87" s="74" t="s">
        <v>344</v>
      </c>
      <c r="B87" s="107" t="str">
        <f t="shared" si="1"/>
        <v>100286171100</v>
      </c>
      <c r="C87" s="101" t="s">
        <v>540</v>
      </c>
      <c r="D87" s="101" t="s">
        <v>541</v>
      </c>
      <c r="E87" s="101" t="s">
        <v>6639</v>
      </c>
      <c r="F87" s="101" t="s">
        <v>7185</v>
      </c>
      <c r="G87" s="101" t="s">
        <v>7186</v>
      </c>
      <c r="H87" s="103">
        <v>60.58</v>
      </c>
      <c r="I87" s="101" t="s">
        <v>7175</v>
      </c>
      <c r="J87" s="102">
        <v>39934</v>
      </c>
      <c r="K87" s="102">
        <v>73050</v>
      </c>
      <c r="L87" s="101" t="s">
        <v>6332</v>
      </c>
      <c r="M87" s="101" t="s">
        <v>540</v>
      </c>
    </row>
    <row r="88" spans="1:13" x14ac:dyDescent="0.25">
      <c r="A88" s="74" t="s">
        <v>344</v>
      </c>
      <c r="B88" s="107" t="str">
        <f t="shared" si="1"/>
        <v>100295321200</v>
      </c>
      <c r="C88" s="101" t="s">
        <v>542</v>
      </c>
      <c r="D88" s="101" t="s">
        <v>543</v>
      </c>
      <c r="E88" s="101" t="s">
        <v>7001</v>
      </c>
      <c r="F88" s="101" t="s">
        <v>7185</v>
      </c>
      <c r="G88" s="101" t="s">
        <v>7186</v>
      </c>
      <c r="H88" s="103">
        <v>60.58</v>
      </c>
      <c r="I88" s="101" t="s">
        <v>7175</v>
      </c>
      <c r="J88" s="102">
        <v>35551</v>
      </c>
      <c r="K88" s="102">
        <v>73050</v>
      </c>
      <c r="L88" s="101" t="s">
        <v>6332</v>
      </c>
      <c r="M88" s="101" t="s">
        <v>542</v>
      </c>
    </row>
    <row r="89" spans="1:13" x14ac:dyDescent="0.25">
      <c r="A89" s="74" t="s">
        <v>344</v>
      </c>
      <c r="B89" s="107" t="str">
        <f t="shared" si="1"/>
        <v>100296313910</v>
      </c>
      <c r="C89" s="101" t="s">
        <v>544</v>
      </c>
      <c r="D89" s="101" t="s">
        <v>545</v>
      </c>
      <c r="E89" s="101" t="s">
        <v>7248</v>
      </c>
      <c r="F89" s="101" t="s">
        <v>7203</v>
      </c>
      <c r="G89" s="101" t="s">
        <v>7222</v>
      </c>
      <c r="H89" s="103">
        <v>70.290000000000006</v>
      </c>
      <c r="I89" s="101" t="s">
        <v>7175</v>
      </c>
      <c r="J89" s="102">
        <v>41122</v>
      </c>
      <c r="K89" s="102">
        <v>73050</v>
      </c>
      <c r="L89" s="101" t="s">
        <v>6332</v>
      </c>
      <c r="M89" s="101" t="s">
        <v>544</v>
      </c>
    </row>
    <row r="90" spans="1:13" x14ac:dyDescent="0.25">
      <c r="A90" s="74" t="s">
        <v>344</v>
      </c>
      <c r="B90" s="107" t="str">
        <f t="shared" si="1"/>
        <v>100297603300</v>
      </c>
      <c r="C90" s="101" t="s">
        <v>546</v>
      </c>
      <c r="D90" s="101" t="s">
        <v>547</v>
      </c>
      <c r="E90" s="101" t="s">
        <v>7249</v>
      </c>
      <c r="F90" s="101" t="s">
        <v>7250</v>
      </c>
      <c r="G90" s="101" t="s">
        <v>7174</v>
      </c>
      <c r="H90" s="103">
        <v>42.26</v>
      </c>
      <c r="I90" s="101" t="s">
        <v>7175</v>
      </c>
      <c r="J90" s="102">
        <v>41030</v>
      </c>
      <c r="K90" s="102">
        <v>73050</v>
      </c>
      <c r="L90" s="101" t="s">
        <v>6332</v>
      </c>
      <c r="M90" s="101" t="s">
        <v>546</v>
      </c>
    </row>
    <row r="91" spans="1:13" x14ac:dyDescent="0.25">
      <c r="A91" s="74" t="s">
        <v>344</v>
      </c>
      <c r="B91" s="107" t="str">
        <f t="shared" si="1"/>
        <v>100301361100</v>
      </c>
      <c r="C91" s="101" t="s">
        <v>548</v>
      </c>
      <c r="D91" s="101" t="s">
        <v>549</v>
      </c>
      <c r="E91" s="101" t="s">
        <v>6415</v>
      </c>
      <c r="F91" s="101" t="s">
        <v>7185</v>
      </c>
      <c r="G91" s="101" t="s">
        <v>7186</v>
      </c>
      <c r="H91" s="103">
        <v>59.39</v>
      </c>
      <c r="I91" s="101" t="s">
        <v>7175</v>
      </c>
      <c r="J91" s="102">
        <v>39173</v>
      </c>
      <c r="K91" s="102">
        <v>73050</v>
      </c>
      <c r="L91" s="101" t="s">
        <v>6332</v>
      </c>
      <c r="M91" s="101" t="s">
        <v>548</v>
      </c>
    </row>
    <row r="92" spans="1:13" x14ac:dyDescent="0.25">
      <c r="A92" s="74" t="s">
        <v>344</v>
      </c>
      <c r="B92" s="107" t="str">
        <f t="shared" si="1"/>
        <v>100302141100</v>
      </c>
      <c r="C92" s="101" t="s">
        <v>550</v>
      </c>
      <c r="D92" s="101" t="s">
        <v>551</v>
      </c>
      <c r="E92" s="101" t="s">
        <v>6353</v>
      </c>
      <c r="F92" s="101" t="s">
        <v>7185</v>
      </c>
      <c r="G92" s="101" t="s">
        <v>7186</v>
      </c>
      <c r="H92" s="103">
        <v>59.96</v>
      </c>
      <c r="I92" s="101" t="s">
        <v>7175</v>
      </c>
      <c r="J92" s="102">
        <v>36373</v>
      </c>
      <c r="K92" s="102">
        <v>73050</v>
      </c>
      <c r="L92" s="101" t="s">
        <v>6332</v>
      </c>
      <c r="M92" s="101" t="s">
        <v>550</v>
      </c>
    </row>
    <row r="93" spans="1:13" x14ac:dyDescent="0.25">
      <c r="A93" s="74" t="s">
        <v>344</v>
      </c>
      <c r="B93" s="107" t="str">
        <f t="shared" si="1"/>
        <v>100304141100</v>
      </c>
      <c r="C93" s="101" t="s">
        <v>552</v>
      </c>
      <c r="D93" s="101" t="s">
        <v>553</v>
      </c>
      <c r="E93" s="101" t="s">
        <v>6353</v>
      </c>
      <c r="F93" s="101" t="s">
        <v>7185</v>
      </c>
      <c r="G93" s="101" t="s">
        <v>7186</v>
      </c>
      <c r="H93" s="103">
        <v>60.98</v>
      </c>
      <c r="I93" s="101" t="s">
        <v>7175</v>
      </c>
      <c r="J93" s="102">
        <v>39295</v>
      </c>
      <c r="K93" s="102">
        <v>73050</v>
      </c>
      <c r="L93" s="101" t="s">
        <v>6332</v>
      </c>
      <c r="M93" s="101" t="s">
        <v>552</v>
      </c>
    </row>
    <row r="94" spans="1:13" x14ac:dyDescent="0.25">
      <c r="A94" s="74" t="s">
        <v>344</v>
      </c>
      <c r="B94" s="107" t="str">
        <f t="shared" si="1"/>
        <v>100306803030</v>
      </c>
      <c r="C94" s="101" t="s">
        <v>554</v>
      </c>
      <c r="D94" s="101" t="s">
        <v>555</v>
      </c>
      <c r="E94" s="101" t="s">
        <v>6609</v>
      </c>
      <c r="F94" s="101" t="s">
        <v>7251</v>
      </c>
      <c r="G94" s="101" t="s">
        <v>7174</v>
      </c>
      <c r="H94" s="103">
        <v>41.75</v>
      </c>
      <c r="I94" s="101" t="s">
        <v>7175</v>
      </c>
      <c r="J94" s="102">
        <v>37431</v>
      </c>
      <c r="K94" s="102">
        <v>73050</v>
      </c>
      <c r="L94" s="101" t="s">
        <v>6332</v>
      </c>
      <c r="M94" s="101" t="s">
        <v>554</v>
      </c>
    </row>
    <row r="95" spans="1:13" x14ac:dyDescent="0.25">
      <c r="A95" s="74" t="s">
        <v>344</v>
      </c>
      <c r="B95" s="107" t="str">
        <f t="shared" si="1"/>
        <v>100313121110</v>
      </c>
      <c r="C95" s="101" t="s">
        <v>556</v>
      </c>
      <c r="D95" s="101" t="s">
        <v>557</v>
      </c>
      <c r="E95" s="101" t="s">
        <v>6338</v>
      </c>
      <c r="F95" s="101" t="s">
        <v>7212</v>
      </c>
      <c r="G95" s="101" t="s">
        <v>7186</v>
      </c>
      <c r="H95" s="103">
        <v>63.15</v>
      </c>
      <c r="I95" s="101" t="s">
        <v>7175</v>
      </c>
      <c r="J95" s="102">
        <v>36373</v>
      </c>
      <c r="K95" s="102">
        <v>73050</v>
      </c>
      <c r="L95" s="101" t="s">
        <v>6332</v>
      </c>
      <c r="M95" s="101" t="s">
        <v>556</v>
      </c>
    </row>
    <row r="96" spans="1:13" x14ac:dyDescent="0.25">
      <c r="A96" s="74" t="s">
        <v>344</v>
      </c>
      <c r="B96" s="107" t="str">
        <f t="shared" si="1"/>
        <v>100314175100</v>
      </c>
      <c r="C96" s="101" t="s">
        <v>558</v>
      </c>
      <c r="D96" s="101" t="s">
        <v>559</v>
      </c>
      <c r="E96" s="101" t="s">
        <v>6679</v>
      </c>
      <c r="F96" s="101" t="s">
        <v>7252</v>
      </c>
      <c r="G96" s="101" t="s">
        <v>7178</v>
      </c>
      <c r="H96" s="103">
        <v>46.46</v>
      </c>
      <c r="I96" s="101" t="s">
        <v>7175</v>
      </c>
      <c r="J96" s="102">
        <v>33569</v>
      </c>
      <c r="K96" s="102">
        <v>73050</v>
      </c>
      <c r="L96" s="101" t="s">
        <v>6332</v>
      </c>
      <c r="M96" s="101" t="s">
        <v>558</v>
      </c>
    </row>
    <row r="97" spans="1:13" x14ac:dyDescent="0.25">
      <c r="A97" s="74" t="s">
        <v>344</v>
      </c>
      <c r="B97" s="107" t="str">
        <f t="shared" si="1"/>
        <v>100315181300</v>
      </c>
      <c r="C97" s="101" t="s">
        <v>560</v>
      </c>
      <c r="D97" s="101" t="s">
        <v>561</v>
      </c>
      <c r="E97" s="101" t="s">
        <v>6386</v>
      </c>
      <c r="F97" s="101" t="s">
        <v>7252</v>
      </c>
      <c r="G97" s="101" t="s">
        <v>7178</v>
      </c>
      <c r="H97" s="103">
        <v>46.45</v>
      </c>
      <c r="I97" s="101" t="s">
        <v>7175</v>
      </c>
      <c r="J97" s="102">
        <v>39356</v>
      </c>
      <c r="K97" s="102">
        <v>73050</v>
      </c>
      <c r="L97" s="101" t="s">
        <v>6332</v>
      </c>
      <c r="M97" s="101" t="s">
        <v>560</v>
      </c>
    </row>
    <row r="98" spans="1:13" x14ac:dyDescent="0.25">
      <c r="A98" s="74" t="s">
        <v>344</v>
      </c>
      <c r="B98" s="107" t="str">
        <f t="shared" si="1"/>
        <v>100319181500</v>
      </c>
      <c r="C98" s="101" t="s">
        <v>562</v>
      </c>
      <c r="D98" s="101" t="s">
        <v>563</v>
      </c>
      <c r="E98" s="101" t="s">
        <v>6421</v>
      </c>
      <c r="F98" s="101" t="s">
        <v>7185</v>
      </c>
      <c r="G98" s="101" t="s">
        <v>7186</v>
      </c>
      <c r="H98" s="103">
        <v>61.39</v>
      </c>
      <c r="I98" s="101" t="s">
        <v>7175</v>
      </c>
      <c r="J98" s="102">
        <v>40756</v>
      </c>
      <c r="K98" s="102">
        <v>73050</v>
      </c>
      <c r="L98" s="101" t="s">
        <v>6332</v>
      </c>
      <c r="M98" s="101" t="s">
        <v>562</v>
      </c>
    </row>
    <row r="99" spans="1:13" x14ac:dyDescent="0.25">
      <c r="A99" s="74" t="s">
        <v>344</v>
      </c>
      <c r="B99" s="107" t="str">
        <f t="shared" si="1"/>
        <v>100321301600</v>
      </c>
      <c r="C99" s="101" t="s">
        <v>564</v>
      </c>
      <c r="D99" s="101" t="s">
        <v>565</v>
      </c>
      <c r="E99" s="101" t="s">
        <v>7025</v>
      </c>
      <c r="F99" s="101" t="s">
        <v>7212</v>
      </c>
      <c r="G99" s="101" t="s">
        <v>7181</v>
      </c>
      <c r="H99" s="103">
        <v>52.43</v>
      </c>
      <c r="I99" s="101" t="s">
        <v>7175</v>
      </c>
      <c r="J99" s="102">
        <v>40210</v>
      </c>
      <c r="K99" s="102">
        <v>73050</v>
      </c>
      <c r="L99" s="101" t="s">
        <v>6332</v>
      </c>
      <c r="M99" s="101" t="s">
        <v>564</v>
      </c>
    </row>
    <row r="100" spans="1:13" x14ac:dyDescent="0.25">
      <c r="A100" s="74" t="s">
        <v>344</v>
      </c>
      <c r="B100" s="107" t="str">
        <f t="shared" si="1"/>
        <v>100328142100</v>
      </c>
      <c r="C100" s="101" t="s">
        <v>566</v>
      </c>
      <c r="D100" s="101" t="s">
        <v>567</v>
      </c>
      <c r="E100" s="101" t="s">
        <v>7199</v>
      </c>
      <c r="F100" s="101" t="s">
        <v>7214</v>
      </c>
      <c r="G100" s="101" t="s">
        <v>7215</v>
      </c>
      <c r="H100" s="103">
        <v>30.66</v>
      </c>
      <c r="I100" s="101" t="s">
        <v>7175</v>
      </c>
      <c r="J100" s="102">
        <v>40931</v>
      </c>
      <c r="K100" s="102">
        <v>73050</v>
      </c>
      <c r="L100" s="101" t="s">
        <v>6332</v>
      </c>
      <c r="M100" s="101" t="s">
        <v>566</v>
      </c>
    </row>
    <row r="101" spans="1:13" x14ac:dyDescent="0.25">
      <c r="A101" s="74" t="s">
        <v>344</v>
      </c>
      <c r="B101" s="107" t="str">
        <f t="shared" si="1"/>
        <v>100331332100</v>
      </c>
      <c r="C101" s="101" t="s">
        <v>568</v>
      </c>
      <c r="D101" s="101" t="s">
        <v>569</v>
      </c>
      <c r="E101" s="101" t="s">
        <v>7253</v>
      </c>
      <c r="F101" s="101" t="s">
        <v>7217</v>
      </c>
      <c r="G101" s="101" t="s">
        <v>7201</v>
      </c>
      <c r="H101" s="103">
        <v>30.14</v>
      </c>
      <c r="I101" s="101" t="s">
        <v>7175</v>
      </c>
      <c r="J101" s="102">
        <v>37488</v>
      </c>
      <c r="K101" s="102">
        <v>73050</v>
      </c>
      <c r="L101" s="101" t="s">
        <v>6332</v>
      </c>
      <c r="M101" s="101" t="s">
        <v>568</v>
      </c>
    </row>
    <row r="102" spans="1:13" x14ac:dyDescent="0.25">
      <c r="A102" s="74" t="s">
        <v>344</v>
      </c>
      <c r="B102" s="107" t="str">
        <f t="shared" si="1"/>
        <v>100332311400</v>
      </c>
      <c r="C102" s="101" t="s">
        <v>570</v>
      </c>
      <c r="D102" s="101" t="s">
        <v>571</v>
      </c>
      <c r="E102" s="101" t="s">
        <v>6547</v>
      </c>
      <c r="F102" s="101" t="s">
        <v>7212</v>
      </c>
      <c r="G102" s="101" t="s">
        <v>7181</v>
      </c>
      <c r="H102" s="103">
        <v>53.53</v>
      </c>
      <c r="I102" s="101" t="s">
        <v>7175</v>
      </c>
      <c r="J102" s="102">
        <v>36039</v>
      </c>
      <c r="K102" s="102">
        <v>73050</v>
      </c>
      <c r="L102" s="101" t="s">
        <v>6332</v>
      </c>
      <c r="M102" s="101" t="s">
        <v>570</v>
      </c>
    </row>
    <row r="103" spans="1:13" x14ac:dyDescent="0.25">
      <c r="A103" s="74" t="s">
        <v>344</v>
      </c>
      <c r="B103" s="107" t="str">
        <f t="shared" si="1"/>
        <v>100333211110</v>
      </c>
      <c r="C103" s="101" t="s">
        <v>572</v>
      </c>
      <c r="D103" s="101" t="s">
        <v>573</v>
      </c>
      <c r="E103" s="101" t="s">
        <v>6488</v>
      </c>
      <c r="F103" s="101" t="s">
        <v>7212</v>
      </c>
      <c r="G103" s="101" t="s">
        <v>7181</v>
      </c>
      <c r="H103" s="103">
        <v>53.8</v>
      </c>
      <c r="I103" s="101" t="s">
        <v>7175</v>
      </c>
      <c r="J103" s="102">
        <v>41030</v>
      </c>
      <c r="K103" s="102">
        <v>73050</v>
      </c>
      <c r="L103" s="101" t="s">
        <v>6332</v>
      </c>
      <c r="M103" s="101" t="s">
        <v>572</v>
      </c>
    </row>
    <row r="104" spans="1:13" x14ac:dyDescent="0.25">
      <c r="A104" s="74" t="s">
        <v>344</v>
      </c>
      <c r="B104" s="107" t="str">
        <f t="shared" si="1"/>
        <v>100335602100</v>
      </c>
      <c r="C104" s="101" t="s">
        <v>574</v>
      </c>
      <c r="D104" s="101" t="s">
        <v>575</v>
      </c>
      <c r="E104" s="101" t="s">
        <v>7254</v>
      </c>
      <c r="F104" s="101" t="s">
        <v>7217</v>
      </c>
      <c r="G104" s="101" t="s">
        <v>7201</v>
      </c>
      <c r="H104" s="103">
        <v>32.11</v>
      </c>
      <c r="I104" s="101" t="s">
        <v>7175</v>
      </c>
      <c r="J104" s="102">
        <v>31898</v>
      </c>
      <c r="K104" s="102">
        <v>73050</v>
      </c>
      <c r="L104" s="101" t="s">
        <v>6332</v>
      </c>
      <c r="M104" s="101" t="s">
        <v>574</v>
      </c>
    </row>
    <row r="105" spans="1:13" x14ac:dyDescent="0.25">
      <c r="A105" s="74" t="s">
        <v>344</v>
      </c>
      <c r="B105" s="107" t="str">
        <f t="shared" si="1"/>
        <v>100346311500</v>
      </c>
      <c r="C105" s="101" t="s">
        <v>576</v>
      </c>
      <c r="D105" s="101" t="s">
        <v>577</v>
      </c>
      <c r="E105" s="101" t="s">
        <v>7255</v>
      </c>
      <c r="F105" s="101" t="s">
        <v>7212</v>
      </c>
      <c r="G105" s="101" t="s">
        <v>7181</v>
      </c>
      <c r="H105" s="103">
        <v>53.9</v>
      </c>
      <c r="I105" s="101" t="s">
        <v>7175</v>
      </c>
      <c r="J105" s="102">
        <v>40057</v>
      </c>
      <c r="K105" s="102">
        <v>73050</v>
      </c>
      <c r="L105" s="101" t="s">
        <v>6332</v>
      </c>
      <c r="M105" s="101" t="s">
        <v>576</v>
      </c>
    </row>
    <row r="106" spans="1:13" x14ac:dyDescent="0.25">
      <c r="A106" s="74" t="s">
        <v>344</v>
      </c>
      <c r="B106" s="107" t="str">
        <f t="shared" si="1"/>
        <v>100350211110</v>
      </c>
      <c r="C106" s="101" t="s">
        <v>578</v>
      </c>
      <c r="D106" s="101" t="s">
        <v>579</v>
      </c>
      <c r="E106" s="101" t="s">
        <v>6488</v>
      </c>
      <c r="F106" s="101" t="s">
        <v>7185</v>
      </c>
      <c r="G106" s="101" t="s">
        <v>7186</v>
      </c>
      <c r="H106" s="103">
        <v>58.2</v>
      </c>
      <c r="I106" s="101" t="s">
        <v>7175</v>
      </c>
      <c r="J106" s="102">
        <v>41246</v>
      </c>
      <c r="K106" s="102">
        <v>73050</v>
      </c>
      <c r="L106" s="101" t="s">
        <v>6332</v>
      </c>
      <c r="M106" s="101" t="s">
        <v>578</v>
      </c>
    </row>
    <row r="107" spans="1:13" x14ac:dyDescent="0.25">
      <c r="A107" s="74" t="s">
        <v>344</v>
      </c>
      <c r="B107" s="107" t="str">
        <f t="shared" si="1"/>
        <v>100352502040</v>
      </c>
      <c r="C107" s="101" t="s">
        <v>580</v>
      </c>
      <c r="D107" s="101" t="s">
        <v>581</v>
      </c>
      <c r="E107" s="101" t="s">
        <v>6372</v>
      </c>
      <c r="F107" s="101" t="s">
        <v>7226</v>
      </c>
      <c r="G107" s="101" t="s">
        <v>7186</v>
      </c>
      <c r="H107" s="103">
        <v>61.04</v>
      </c>
      <c r="I107" s="101" t="s">
        <v>7175</v>
      </c>
      <c r="J107" s="102">
        <v>33098</v>
      </c>
      <c r="K107" s="102">
        <v>73050</v>
      </c>
      <c r="L107" s="101" t="s">
        <v>6332</v>
      </c>
      <c r="M107" s="101" t="s">
        <v>580</v>
      </c>
    </row>
    <row r="108" spans="1:13" x14ac:dyDescent="0.25">
      <c r="A108" s="74" t="s">
        <v>344</v>
      </c>
      <c r="B108" s="107" t="str">
        <f t="shared" si="1"/>
        <v>100354343920</v>
      </c>
      <c r="C108" s="101" t="s">
        <v>582</v>
      </c>
      <c r="D108" s="101" t="s">
        <v>583</v>
      </c>
      <c r="E108" s="101" t="s">
        <v>7256</v>
      </c>
      <c r="F108" s="101" t="s">
        <v>7214</v>
      </c>
      <c r="G108" s="101" t="s">
        <v>7215</v>
      </c>
      <c r="H108" s="103">
        <v>38.29</v>
      </c>
      <c r="I108" s="101" t="s">
        <v>7175</v>
      </c>
      <c r="J108" s="102">
        <v>36557</v>
      </c>
      <c r="K108" s="102">
        <v>73050</v>
      </c>
      <c r="L108" s="101" t="s">
        <v>6332</v>
      </c>
      <c r="M108" s="101" t="s">
        <v>582</v>
      </c>
    </row>
    <row r="109" spans="1:13" x14ac:dyDescent="0.25">
      <c r="A109" s="74" t="s">
        <v>344</v>
      </c>
      <c r="B109" s="107" t="str">
        <f t="shared" si="1"/>
        <v>100355211110</v>
      </c>
      <c r="C109" s="101" t="s">
        <v>584</v>
      </c>
      <c r="D109" s="101" t="s">
        <v>585</v>
      </c>
      <c r="E109" s="101" t="s">
        <v>6488</v>
      </c>
      <c r="F109" s="101" t="s">
        <v>7187</v>
      </c>
      <c r="G109" s="101" t="s">
        <v>7174</v>
      </c>
      <c r="H109" s="103">
        <v>41.83</v>
      </c>
      <c r="I109" s="101" t="s">
        <v>7175</v>
      </c>
      <c r="J109" s="102">
        <v>41214</v>
      </c>
      <c r="K109" s="102">
        <v>73050</v>
      </c>
      <c r="L109" s="101" t="s">
        <v>6332</v>
      </c>
      <c r="M109" s="101" t="s">
        <v>584</v>
      </c>
    </row>
    <row r="110" spans="1:13" x14ac:dyDescent="0.25">
      <c r="A110" s="74" t="s">
        <v>344</v>
      </c>
      <c r="B110" s="107" t="str">
        <f t="shared" si="1"/>
        <v>100357603400</v>
      </c>
      <c r="C110" s="101" t="s">
        <v>586</v>
      </c>
      <c r="D110" s="101" t="s">
        <v>587</v>
      </c>
      <c r="E110" s="101" t="s">
        <v>7190</v>
      </c>
      <c r="F110" s="101" t="s">
        <v>7191</v>
      </c>
      <c r="G110" s="101" t="s">
        <v>7192</v>
      </c>
      <c r="H110" s="103">
        <v>30.02</v>
      </c>
      <c r="I110" s="101" t="s">
        <v>7175</v>
      </c>
      <c r="J110" s="102">
        <v>32013</v>
      </c>
      <c r="K110" s="102">
        <v>73050</v>
      </c>
      <c r="L110" s="101" t="s">
        <v>6332</v>
      </c>
      <c r="M110" s="101" t="s">
        <v>586</v>
      </c>
    </row>
    <row r="111" spans="1:13" x14ac:dyDescent="0.25">
      <c r="A111" s="74" t="s">
        <v>344</v>
      </c>
      <c r="B111" s="107" t="str">
        <f t="shared" si="1"/>
        <v>100358281110</v>
      </c>
      <c r="C111" s="101" t="s">
        <v>588</v>
      </c>
      <c r="D111" s="101" t="s">
        <v>589</v>
      </c>
      <c r="E111" s="101" t="s">
        <v>6523</v>
      </c>
      <c r="F111" s="101" t="s">
        <v>7212</v>
      </c>
      <c r="G111" s="101" t="s">
        <v>7181</v>
      </c>
      <c r="H111" s="103">
        <v>53.34</v>
      </c>
      <c r="I111" s="101" t="s">
        <v>7175</v>
      </c>
      <c r="J111" s="102">
        <v>41015</v>
      </c>
      <c r="K111" s="102">
        <v>73050</v>
      </c>
      <c r="L111" s="101" t="s">
        <v>6332</v>
      </c>
      <c r="M111" s="101" t="s">
        <v>588</v>
      </c>
    </row>
    <row r="112" spans="1:13" x14ac:dyDescent="0.25">
      <c r="A112" s="74" t="s">
        <v>344</v>
      </c>
      <c r="B112" s="107" t="str">
        <f t="shared" si="1"/>
        <v>100359264310</v>
      </c>
      <c r="C112" s="101" t="s">
        <v>590</v>
      </c>
      <c r="D112" s="101" t="s">
        <v>591</v>
      </c>
      <c r="E112" s="101" t="s">
        <v>7227</v>
      </c>
      <c r="F112" s="101" t="s">
        <v>7212</v>
      </c>
      <c r="G112" s="101" t="s">
        <v>7181</v>
      </c>
      <c r="H112" s="103">
        <v>54.57</v>
      </c>
      <c r="I112" s="101" t="s">
        <v>7175</v>
      </c>
      <c r="J112" s="102">
        <v>41178</v>
      </c>
      <c r="K112" s="102">
        <v>73050</v>
      </c>
      <c r="L112" s="101" t="s">
        <v>6332</v>
      </c>
      <c r="M112" s="101" t="s">
        <v>590</v>
      </c>
    </row>
    <row r="113" spans="1:13" x14ac:dyDescent="0.25">
      <c r="A113" s="74" t="s">
        <v>344</v>
      </c>
      <c r="B113" s="107" t="str">
        <f t="shared" si="1"/>
        <v>100361231300</v>
      </c>
      <c r="C113" s="101" t="s">
        <v>592</v>
      </c>
      <c r="D113" s="101" t="s">
        <v>593</v>
      </c>
      <c r="E113" s="101" t="s">
        <v>7193</v>
      </c>
      <c r="F113" s="101" t="s">
        <v>7185</v>
      </c>
      <c r="G113" s="101" t="s">
        <v>7186</v>
      </c>
      <c r="H113" s="103">
        <v>60.48</v>
      </c>
      <c r="I113" s="101" t="s">
        <v>7175</v>
      </c>
      <c r="J113" s="102">
        <v>40560</v>
      </c>
      <c r="K113" s="102">
        <v>73050</v>
      </c>
      <c r="L113" s="101" t="s">
        <v>6332</v>
      </c>
      <c r="M113" s="101" t="s">
        <v>592</v>
      </c>
    </row>
    <row r="114" spans="1:13" x14ac:dyDescent="0.25">
      <c r="A114" s="74" t="s">
        <v>344</v>
      </c>
      <c r="B114" s="107" t="str">
        <f t="shared" si="1"/>
        <v>100367603930</v>
      </c>
      <c r="C114" s="101" t="s">
        <v>594</v>
      </c>
      <c r="D114" s="101" t="s">
        <v>595</v>
      </c>
      <c r="E114" s="101" t="s">
        <v>7257</v>
      </c>
      <c r="F114" s="101" t="s">
        <v>7180</v>
      </c>
      <c r="G114" s="101" t="s">
        <v>7186</v>
      </c>
      <c r="H114" s="103">
        <v>61.9</v>
      </c>
      <c r="I114" s="101" t="s">
        <v>7175</v>
      </c>
      <c r="J114" s="102">
        <v>40483</v>
      </c>
      <c r="K114" s="102">
        <v>43768</v>
      </c>
      <c r="L114" s="101" t="s">
        <v>6332</v>
      </c>
      <c r="M114" s="101" t="s">
        <v>594</v>
      </c>
    </row>
    <row r="115" spans="1:13" x14ac:dyDescent="0.25">
      <c r="A115" s="74" t="s">
        <v>344</v>
      </c>
      <c r="B115" s="107" t="str">
        <f t="shared" si="1"/>
        <v>100368111400</v>
      </c>
      <c r="C115" s="101" t="s">
        <v>596</v>
      </c>
      <c r="D115" s="101" t="s">
        <v>597</v>
      </c>
      <c r="E115" s="101" t="s">
        <v>7228</v>
      </c>
      <c r="F115" s="101" t="s">
        <v>7185</v>
      </c>
      <c r="G115" s="101" t="s">
        <v>7186</v>
      </c>
      <c r="H115" s="103">
        <v>67.790000000000006</v>
      </c>
      <c r="I115" s="101" t="s">
        <v>7175</v>
      </c>
      <c r="J115" s="102">
        <v>40578</v>
      </c>
      <c r="K115" s="102">
        <v>73050</v>
      </c>
      <c r="L115" s="101" t="s">
        <v>6332</v>
      </c>
      <c r="M115" s="101" t="s">
        <v>596</v>
      </c>
    </row>
    <row r="116" spans="1:13" x14ac:dyDescent="0.25">
      <c r="A116" s="74" t="s">
        <v>344</v>
      </c>
      <c r="B116" s="107" t="str">
        <f t="shared" si="1"/>
        <v>100369301630</v>
      </c>
      <c r="C116" s="101" t="s">
        <v>598</v>
      </c>
      <c r="D116" s="101" t="s">
        <v>599</v>
      </c>
      <c r="E116" s="101" t="s">
        <v>6763</v>
      </c>
      <c r="F116" s="101" t="s">
        <v>7212</v>
      </c>
      <c r="G116" s="101" t="s">
        <v>7181</v>
      </c>
      <c r="H116" s="103">
        <v>61.03</v>
      </c>
      <c r="I116" s="101" t="s">
        <v>7175</v>
      </c>
      <c r="J116" s="102">
        <v>38460</v>
      </c>
      <c r="K116" s="102">
        <v>73050</v>
      </c>
      <c r="L116" s="101" t="s">
        <v>6332</v>
      </c>
      <c r="M116" s="101" t="s">
        <v>598</v>
      </c>
    </row>
    <row r="117" spans="1:13" x14ac:dyDescent="0.25">
      <c r="A117" s="74" t="s">
        <v>344</v>
      </c>
      <c r="B117" s="107" t="str">
        <f t="shared" si="1"/>
        <v>100371754200</v>
      </c>
      <c r="C117" s="101" t="s">
        <v>600</v>
      </c>
      <c r="D117" s="101" t="s">
        <v>601</v>
      </c>
      <c r="E117" s="101" t="s">
        <v>7116</v>
      </c>
      <c r="F117" s="101" t="s">
        <v>7226</v>
      </c>
      <c r="G117" s="101" t="s">
        <v>7186</v>
      </c>
      <c r="H117" s="103">
        <v>55.99</v>
      </c>
      <c r="I117" s="101" t="s">
        <v>7175</v>
      </c>
      <c r="J117" s="102">
        <v>40787</v>
      </c>
      <c r="K117" s="102">
        <v>73050</v>
      </c>
      <c r="L117" s="101" t="s">
        <v>6332</v>
      </c>
      <c r="M117" s="101" t="s">
        <v>600</v>
      </c>
    </row>
    <row r="118" spans="1:13" x14ac:dyDescent="0.25">
      <c r="A118" s="74" t="s">
        <v>344</v>
      </c>
      <c r="B118" s="107" t="str">
        <f t="shared" si="1"/>
        <v>100372302100</v>
      </c>
      <c r="C118" s="101" t="s">
        <v>7258</v>
      </c>
      <c r="D118" s="101" t="s">
        <v>7259</v>
      </c>
      <c r="E118" s="101" t="s">
        <v>7213</v>
      </c>
      <c r="F118" s="101" t="s">
        <v>7260</v>
      </c>
      <c r="G118" s="101" t="s">
        <v>7215</v>
      </c>
      <c r="H118" s="103">
        <v>32.590000000000003</v>
      </c>
      <c r="I118" s="101" t="s">
        <v>7175</v>
      </c>
      <c r="J118" s="102">
        <v>32051</v>
      </c>
      <c r="K118" s="102">
        <v>43662</v>
      </c>
      <c r="L118" s="101" t="s">
        <v>6332</v>
      </c>
      <c r="M118" s="101" t="s">
        <v>7258</v>
      </c>
    </row>
    <row r="119" spans="1:13" x14ac:dyDescent="0.25">
      <c r="A119" s="74" t="s">
        <v>344</v>
      </c>
      <c r="B119" s="107" t="str">
        <f t="shared" si="1"/>
        <v>100380181400</v>
      </c>
      <c r="C119" s="101" t="s">
        <v>602</v>
      </c>
      <c r="D119" s="101" t="s">
        <v>603</v>
      </c>
      <c r="E119" s="101" t="s">
        <v>6417</v>
      </c>
      <c r="F119" s="101" t="s">
        <v>7212</v>
      </c>
      <c r="G119" s="101" t="s">
        <v>7186</v>
      </c>
      <c r="H119" s="103">
        <v>61.26</v>
      </c>
      <c r="I119" s="101" t="s">
        <v>7175</v>
      </c>
      <c r="J119" s="102">
        <v>33512</v>
      </c>
      <c r="K119" s="102">
        <v>73050</v>
      </c>
      <c r="L119" s="101" t="s">
        <v>6332</v>
      </c>
      <c r="M119" s="101" t="s">
        <v>602</v>
      </c>
    </row>
    <row r="120" spans="1:13" x14ac:dyDescent="0.25">
      <c r="A120" s="74" t="s">
        <v>344</v>
      </c>
      <c r="B120" s="107" t="str">
        <f t="shared" si="1"/>
        <v>100381211400</v>
      </c>
      <c r="C120" s="101" t="s">
        <v>604</v>
      </c>
      <c r="D120" s="101" t="s">
        <v>605</v>
      </c>
      <c r="E120" s="101" t="s">
        <v>6490</v>
      </c>
      <c r="F120" s="101" t="s">
        <v>7185</v>
      </c>
      <c r="G120" s="101" t="s">
        <v>7186</v>
      </c>
      <c r="H120" s="103">
        <v>59.68</v>
      </c>
      <c r="I120" s="101" t="s">
        <v>7175</v>
      </c>
      <c r="J120" s="102">
        <v>41148</v>
      </c>
      <c r="K120" s="102">
        <v>73050</v>
      </c>
      <c r="L120" s="101" t="s">
        <v>6332</v>
      </c>
      <c r="M120" s="101" t="s">
        <v>604</v>
      </c>
    </row>
    <row r="121" spans="1:13" x14ac:dyDescent="0.25">
      <c r="A121" s="74" t="s">
        <v>344</v>
      </c>
      <c r="B121" s="107" t="str">
        <f t="shared" si="1"/>
        <v>100383111300</v>
      </c>
      <c r="C121" s="101" t="s">
        <v>606</v>
      </c>
      <c r="D121" s="101" t="s">
        <v>607</v>
      </c>
      <c r="E121" s="101" t="s">
        <v>7261</v>
      </c>
      <c r="F121" s="101" t="s">
        <v>7212</v>
      </c>
      <c r="G121" s="101" t="s">
        <v>7181</v>
      </c>
      <c r="H121" s="103">
        <v>56.36</v>
      </c>
      <c r="I121" s="101" t="s">
        <v>7175</v>
      </c>
      <c r="J121" s="102">
        <v>40441</v>
      </c>
      <c r="K121" s="102">
        <v>73050</v>
      </c>
      <c r="L121" s="101" t="s">
        <v>6332</v>
      </c>
      <c r="M121" s="101" t="s">
        <v>606</v>
      </c>
    </row>
    <row r="122" spans="1:13" x14ac:dyDescent="0.25">
      <c r="A122" s="74" t="s">
        <v>344</v>
      </c>
      <c r="B122" s="107" t="str">
        <f t="shared" si="1"/>
        <v>100385175100</v>
      </c>
      <c r="C122" s="101" t="s">
        <v>608</v>
      </c>
      <c r="D122" s="101" t="s">
        <v>609</v>
      </c>
      <c r="E122" s="101" t="s">
        <v>6679</v>
      </c>
      <c r="F122" s="101" t="s">
        <v>7225</v>
      </c>
      <c r="G122" s="101" t="s">
        <v>7174</v>
      </c>
      <c r="H122" s="103">
        <v>46</v>
      </c>
      <c r="I122" s="101" t="s">
        <v>7175</v>
      </c>
      <c r="J122" s="102">
        <v>33222</v>
      </c>
      <c r="K122" s="102">
        <v>73050</v>
      </c>
      <c r="L122" s="101" t="s">
        <v>6332</v>
      </c>
      <c r="M122" s="101" t="s">
        <v>608</v>
      </c>
    </row>
    <row r="123" spans="1:13" x14ac:dyDescent="0.25">
      <c r="A123" s="74" t="s">
        <v>344</v>
      </c>
      <c r="B123" s="107" t="str">
        <f t="shared" si="1"/>
        <v>100388602100</v>
      </c>
      <c r="C123" s="101" t="s">
        <v>610</v>
      </c>
      <c r="D123" s="101" t="s">
        <v>611</v>
      </c>
      <c r="E123" s="101" t="s">
        <v>7254</v>
      </c>
      <c r="F123" s="101" t="s">
        <v>7262</v>
      </c>
      <c r="G123" s="101" t="s">
        <v>7181</v>
      </c>
      <c r="H123" s="103">
        <v>53.13</v>
      </c>
      <c r="I123" s="101" t="s">
        <v>7175</v>
      </c>
      <c r="J123" s="102">
        <v>32843</v>
      </c>
      <c r="K123" s="102">
        <v>73050</v>
      </c>
      <c r="L123" s="101" t="s">
        <v>6332</v>
      </c>
      <c r="M123" s="101" t="s">
        <v>610</v>
      </c>
    </row>
    <row r="124" spans="1:13" x14ac:dyDescent="0.25">
      <c r="A124" s="74" t="s">
        <v>344</v>
      </c>
      <c r="B124" s="107" t="str">
        <f t="shared" si="1"/>
        <v>100389311200</v>
      </c>
      <c r="C124" s="101" t="s">
        <v>612</v>
      </c>
      <c r="D124" s="101" t="s">
        <v>613</v>
      </c>
      <c r="E124" s="101" t="s">
        <v>6541</v>
      </c>
      <c r="F124" s="101" t="s">
        <v>7185</v>
      </c>
      <c r="G124" s="101" t="s">
        <v>7186</v>
      </c>
      <c r="H124" s="103">
        <v>60.35</v>
      </c>
      <c r="I124" s="101" t="s">
        <v>7175</v>
      </c>
      <c r="J124" s="102">
        <v>40770</v>
      </c>
      <c r="K124" s="102">
        <v>73050</v>
      </c>
      <c r="L124" s="101" t="s">
        <v>6332</v>
      </c>
      <c r="M124" s="101" t="s">
        <v>612</v>
      </c>
    </row>
    <row r="125" spans="1:13" x14ac:dyDescent="0.25">
      <c r="A125" s="74" t="s">
        <v>344</v>
      </c>
      <c r="B125" s="107" t="str">
        <f t="shared" si="1"/>
        <v>100390113910</v>
      </c>
      <c r="C125" s="101" t="s">
        <v>7263</v>
      </c>
      <c r="D125" s="101" t="s">
        <v>7264</v>
      </c>
      <c r="E125" s="101" t="s">
        <v>7265</v>
      </c>
      <c r="F125" s="101" t="s">
        <v>7266</v>
      </c>
      <c r="G125" s="101" t="s">
        <v>7267</v>
      </c>
      <c r="H125" s="103">
        <v>80.459999999999994</v>
      </c>
      <c r="I125" s="101" t="s">
        <v>7175</v>
      </c>
      <c r="J125" s="102">
        <v>40909</v>
      </c>
      <c r="K125" s="102">
        <v>43708</v>
      </c>
      <c r="L125" s="101" t="s">
        <v>6332</v>
      </c>
      <c r="M125" s="101" t="s">
        <v>7263</v>
      </c>
    </row>
    <row r="126" spans="1:13" x14ac:dyDescent="0.25">
      <c r="A126" s="74" t="s">
        <v>344</v>
      </c>
      <c r="B126" s="107" t="str">
        <f t="shared" si="1"/>
        <v>100393115100</v>
      </c>
      <c r="C126" s="101" t="s">
        <v>614</v>
      </c>
      <c r="D126" s="101" t="s">
        <v>615</v>
      </c>
      <c r="E126" s="101" t="s">
        <v>7238</v>
      </c>
      <c r="F126" s="101" t="s">
        <v>7225</v>
      </c>
      <c r="G126" s="101" t="s">
        <v>7174</v>
      </c>
      <c r="H126" s="103">
        <v>42.37</v>
      </c>
      <c r="I126" s="101" t="s">
        <v>7175</v>
      </c>
      <c r="J126" s="102">
        <v>37917</v>
      </c>
      <c r="K126" s="102">
        <v>73050</v>
      </c>
      <c r="L126" s="101" t="s">
        <v>6332</v>
      </c>
      <c r="M126" s="101" t="s">
        <v>614</v>
      </c>
    </row>
    <row r="127" spans="1:13" x14ac:dyDescent="0.25">
      <c r="A127" s="74" t="s">
        <v>344</v>
      </c>
      <c r="B127" s="107" t="str">
        <f t="shared" si="1"/>
        <v>100394313920</v>
      </c>
      <c r="C127" s="101" t="s">
        <v>616</v>
      </c>
      <c r="D127" s="101" t="s">
        <v>617</v>
      </c>
      <c r="E127" s="101" t="s">
        <v>6535</v>
      </c>
      <c r="F127" s="101" t="s">
        <v>7226</v>
      </c>
      <c r="G127" s="101" t="s">
        <v>7186</v>
      </c>
      <c r="H127" s="103">
        <v>62.08</v>
      </c>
      <c r="I127" s="101" t="s">
        <v>7175</v>
      </c>
      <c r="J127" s="102">
        <v>40413</v>
      </c>
      <c r="K127" s="102">
        <v>73050</v>
      </c>
      <c r="L127" s="101" t="s">
        <v>6332</v>
      </c>
      <c r="M127" s="101" t="s">
        <v>616</v>
      </c>
    </row>
    <row r="128" spans="1:13" x14ac:dyDescent="0.25">
      <c r="A128" s="74" t="s">
        <v>344</v>
      </c>
      <c r="B128" s="107" t="str">
        <f t="shared" si="1"/>
        <v>100395185120</v>
      </c>
      <c r="C128" s="101" t="s">
        <v>618</v>
      </c>
      <c r="D128" s="101" t="s">
        <v>619</v>
      </c>
      <c r="E128" s="101" t="s">
        <v>6433</v>
      </c>
      <c r="F128" s="101" t="s">
        <v>7268</v>
      </c>
      <c r="G128" s="101" t="s">
        <v>7201</v>
      </c>
      <c r="H128" s="103">
        <v>31.62</v>
      </c>
      <c r="I128" s="101" t="s">
        <v>7175</v>
      </c>
      <c r="J128" s="102">
        <v>40560</v>
      </c>
      <c r="K128" s="102">
        <v>73050</v>
      </c>
      <c r="L128" s="101" t="s">
        <v>6332</v>
      </c>
      <c r="M128" s="101" t="s">
        <v>618</v>
      </c>
    </row>
    <row r="129" spans="1:13" x14ac:dyDescent="0.25">
      <c r="A129" s="74" t="s">
        <v>344</v>
      </c>
      <c r="B129" s="107" t="str">
        <f t="shared" si="1"/>
        <v>100399141001</v>
      </c>
      <c r="C129" s="101" t="s">
        <v>7269</v>
      </c>
      <c r="D129" s="101" t="s">
        <v>7270</v>
      </c>
      <c r="E129" s="101" t="s">
        <v>6351</v>
      </c>
      <c r="F129" s="101" t="s">
        <v>7185</v>
      </c>
      <c r="G129" s="101" t="s">
        <v>7186</v>
      </c>
      <c r="H129" s="103">
        <v>60.1</v>
      </c>
      <c r="I129" s="101" t="s">
        <v>7175</v>
      </c>
      <c r="J129" s="102">
        <v>31280</v>
      </c>
      <c r="K129" s="102">
        <v>43616</v>
      </c>
      <c r="L129" s="101" t="s">
        <v>6332</v>
      </c>
      <c r="M129" s="101" t="s">
        <v>7269</v>
      </c>
    </row>
    <row r="130" spans="1:13" x14ac:dyDescent="0.25">
      <c r="A130" s="74" t="s">
        <v>344</v>
      </c>
      <c r="B130" s="107" t="str">
        <f t="shared" si="1"/>
        <v>100400171200</v>
      </c>
      <c r="C130" s="101" t="s">
        <v>620</v>
      </c>
      <c r="D130" s="101" t="s">
        <v>621</v>
      </c>
      <c r="E130" s="101" t="s">
        <v>6369</v>
      </c>
      <c r="F130" s="101" t="s">
        <v>7185</v>
      </c>
      <c r="G130" s="101" t="s">
        <v>7186</v>
      </c>
      <c r="H130" s="103">
        <v>63.68</v>
      </c>
      <c r="I130" s="101" t="s">
        <v>7175</v>
      </c>
      <c r="J130" s="102">
        <v>38078</v>
      </c>
      <c r="K130" s="102">
        <v>43758</v>
      </c>
      <c r="L130" s="101" t="s">
        <v>6332</v>
      </c>
      <c r="M130" s="101" t="s">
        <v>620</v>
      </c>
    </row>
    <row r="131" spans="1:13" x14ac:dyDescent="0.25">
      <c r="A131" s="74" t="s">
        <v>344</v>
      </c>
      <c r="B131" s="107" t="str">
        <f t="shared" si="1"/>
        <v>100401141002</v>
      </c>
      <c r="C131" s="101" t="s">
        <v>7271</v>
      </c>
      <c r="D131" s="101" t="s">
        <v>7272</v>
      </c>
      <c r="E131" s="101" t="s">
        <v>6347</v>
      </c>
      <c r="F131" s="101" t="s">
        <v>7185</v>
      </c>
      <c r="G131" s="101" t="s">
        <v>7186</v>
      </c>
      <c r="H131" s="103">
        <v>55.87</v>
      </c>
      <c r="I131" s="101" t="s">
        <v>7175</v>
      </c>
      <c r="J131" s="102">
        <v>36404</v>
      </c>
      <c r="K131" s="102">
        <v>43664</v>
      </c>
      <c r="L131" s="101" t="s">
        <v>6332</v>
      </c>
      <c r="M131" s="101" t="s">
        <v>7271</v>
      </c>
    </row>
    <row r="132" spans="1:13" x14ac:dyDescent="0.25">
      <c r="A132" s="74" t="s">
        <v>344</v>
      </c>
      <c r="B132" s="107" t="str">
        <f t="shared" si="1"/>
        <v>100402171600</v>
      </c>
      <c r="C132" s="101" t="s">
        <v>622</v>
      </c>
      <c r="D132" s="101" t="s">
        <v>623</v>
      </c>
      <c r="E132" s="101" t="s">
        <v>6363</v>
      </c>
      <c r="F132" s="101" t="s">
        <v>7245</v>
      </c>
      <c r="G132" s="101" t="s">
        <v>7174</v>
      </c>
      <c r="H132" s="103">
        <v>42.94</v>
      </c>
      <c r="I132" s="101" t="s">
        <v>7175</v>
      </c>
      <c r="J132" s="102">
        <v>40544</v>
      </c>
      <c r="K132" s="102">
        <v>73050</v>
      </c>
      <c r="L132" s="101" t="s">
        <v>6332</v>
      </c>
      <c r="M132" s="101" t="s">
        <v>622</v>
      </c>
    </row>
    <row r="133" spans="1:13" x14ac:dyDescent="0.25">
      <c r="A133" s="74" t="s">
        <v>344</v>
      </c>
      <c r="B133" s="107" t="str">
        <f t="shared" si="1"/>
        <v>100403232100</v>
      </c>
      <c r="C133" s="101" t="s">
        <v>624</v>
      </c>
      <c r="D133" s="101" t="s">
        <v>625</v>
      </c>
      <c r="E133" s="101" t="s">
        <v>6498</v>
      </c>
      <c r="F133" s="101" t="s">
        <v>7214</v>
      </c>
      <c r="G133" s="101" t="s">
        <v>7215</v>
      </c>
      <c r="H133" s="103">
        <v>39.630000000000003</v>
      </c>
      <c r="I133" s="101" t="s">
        <v>7175</v>
      </c>
      <c r="J133" s="102">
        <v>41204</v>
      </c>
      <c r="K133" s="102">
        <v>73050</v>
      </c>
      <c r="L133" s="101" t="s">
        <v>6332</v>
      </c>
      <c r="M133" s="101" t="s">
        <v>624</v>
      </c>
    </row>
    <row r="134" spans="1:13" x14ac:dyDescent="0.25">
      <c r="A134" s="74" t="s">
        <v>344</v>
      </c>
      <c r="B134" s="107" t="str">
        <f t="shared" ref="B134:B197" si="2">CONCATENATE(C134,E134)</f>
        <v>100408331200</v>
      </c>
      <c r="C134" s="101" t="s">
        <v>626</v>
      </c>
      <c r="D134" s="101" t="s">
        <v>627</v>
      </c>
      <c r="E134" s="101" t="s">
        <v>6629</v>
      </c>
      <c r="F134" s="101" t="s">
        <v>7212</v>
      </c>
      <c r="G134" s="101" t="s">
        <v>7181</v>
      </c>
      <c r="H134" s="103">
        <v>56.25</v>
      </c>
      <c r="I134" s="101" t="s">
        <v>7175</v>
      </c>
      <c r="J134" s="102">
        <v>40770</v>
      </c>
      <c r="K134" s="102">
        <v>73050</v>
      </c>
      <c r="L134" s="101" t="s">
        <v>6332</v>
      </c>
      <c r="M134" s="101" t="s">
        <v>626</v>
      </c>
    </row>
    <row r="135" spans="1:13" x14ac:dyDescent="0.25">
      <c r="A135" s="74" t="s">
        <v>344</v>
      </c>
      <c r="B135" s="107" t="str">
        <f t="shared" si="2"/>
        <v>100409201601</v>
      </c>
      <c r="C135" s="101" t="s">
        <v>628</v>
      </c>
      <c r="D135" s="101" t="s">
        <v>629</v>
      </c>
      <c r="E135" s="101" t="s">
        <v>6477</v>
      </c>
      <c r="F135" s="101" t="s">
        <v>7212</v>
      </c>
      <c r="G135" s="101" t="s">
        <v>7181</v>
      </c>
      <c r="H135" s="103">
        <v>53.91</v>
      </c>
      <c r="I135" s="101" t="s">
        <v>7175</v>
      </c>
      <c r="J135" s="102">
        <v>39661</v>
      </c>
      <c r="K135" s="102">
        <v>73050</v>
      </c>
      <c r="L135" s="101" t="s">
        <v>6332</v>
      </c>
      <c r="M135" s="101" t="s">
        <v>628</v>
      </c>
    </row>
    <row r="136" spans="1:13" x14ac:dyDescent="0.25">
      <c r="A136" s="74" t="s">
        <v>344</v>
      </c>
      <c r="B136" s="107" t="str">
        <f t="shared" si="2"/>
        <v>100410264310</v>
      </c>
      <c r="C136" s="101" t="s">
        <v>630</v>
      </c>
      <c r="D136" s="101" t="s">
        <v>631</v>
      </c>
      <c r="E136" s="101" t="s">
        <v>7227</v>
      </c>
      <c r="F136" s="101" t="s">
        <v>7212</v>
      </c>
      <c r="G136" s="101" t="s">
        <v>7181</v>
      </c>
      <c r="H136" s="103">
        <v>54.72</v>
      </c>
      <c r="I136" s="101" t="s">
        <v>7175</v>
      </c>
      <c r="J136" s="102">
        <v>41218</v>
      </c>
      <c r="K136" s="102">
        <v>73050</v>
      </c>
      <c r="L136" s="101" t="s">
        <v>6332</v>
      </c>
      <c r="M136" s="101" t="s">
        <v>630</v>
      </c>
    </row>
    <row r="137" spans="1:13" x14ac:dyDescent="0.25">
      <c r="A137" s="74" t="s">
        <v>344</v>
      </c>
      <c r="B137" s="107" t="str">
        <f t="shared" si="2"/>
        <v>100411313910</v>
      </c>
      <c r="C137" s="101" t="s">
        <v>632</v>
      </c>
      <c r="D137" s="101" t="s">
        <v>633</v>
      </c>
      <c r="E137" s="101" t="s">
        <v>7248</v>
      </c>
      <c r="F137" s="101" t="s">
        <v>7185</v>
      </c>
      <c r="G137" s="101" t="s">
        <v>7186</v>
      </c>
      <c r="H137" s="103">
        <v>59.03</v>
      </c>
      <c r="I137" s="101" t="s">
        <v>7175</v>
      </c>
      <c r="J137" s="102">
        <v>36923</v>
      </c>
      <c r="K137" s="102">
        <v>73050</v>
      </c>
      <c r="L137" s="101" t="s">
        <v>6332</v>
      </c>
      <c r="M137" s="101" t="s">
        <v>632</v>
      </c>
    </row>
    <row r="138" spans="1:13" x14ac:dyDescent="0.25">
      <c r="A138" s="74" t="s">
        <v>344</v>
      </c>
      <c r="B138" s="107" t="str">
        <f t="shared" si="2"/>
        <v>100419112000</v>
      </c>
      <c r="C138" s="101" t="s">
        <v>634</v>
      </c>
      <c r="D138" s="101" t="s">
        <v>635</v>
      </c>
      <c r="E138" s="101" t="s">
        <v>7236</v>
      </c>
      <c r="F138" s="101" t="s">
        <v>7217</v>
      </c>
      <c r="G138" s="101" t="s">
        <v>7218</v>
      </c>
      <c r="H138" s="103">
        <v>32.97</v>
      </c>
      <c r="I138" s="101" t="s">
        <v>7175</v>
      </c>
      <c r="J138" s="102">
        <v>34486</v>
      </c>
      <c r="K138" s="102">
        <v>73050</v>
      </c>
      <c r="L138" s="101" t="s">
        <v>6332</v>
      </c>
      <c r="M138" s="101" t="s">
        <v>634</v>
      </c>
    </row>
    <row r="139" spans="1:13" x14ac:dyDescent="0.25">
      <c r="A139" s="74" t="s">
        <v>344</v>
      </c>
      <c r="B139" s="107" t="str">
        <f t="shared" si="2"/>
        <v>100420321300</v>
      </c>
      <c r="C139" s="101" t="s">
        <v>636</v>
      </c>
      <c r="D139" s="101" t="s">
        <v>637</v>
      </c>
      <c r="E139" s="101" t="s">
        <v>6553</v>
      </c>
      <c r="F139" s="101" t="s">
        <v>7212</v>
      </c>
      <c r="G139" s="101" t="s">
        <v>7181</v>
      </c>
      <c r="H139" s="103">
        <v>54.57</v>
      </c>
      <c r="I139" s="101" t="s">
        <v>7175</v>
      </c>
      <c r="J139" s="102">
        <v>38950</v>
      </c>
      <c r="K139" s="102">
        <v>73050</v>
      </c>
      <c r="L139" s="101" t="s">
        <v>6332</v>
      </c>
      <c r="M139" s="101" t="s">
        <v>636</v>
      </c>
    </row>
    <row r="140" spans="1:13" x14ac:dyDescent="0.25">
      <c r="A140" s="74" t="s">
        <v>344</v>
      </c>
      <c r="B140" s="107" t="str">
        <f t="shared" si="2"/>
        <v>100421351100</v>
      </c>
      <c r="C140" s="101" t="s">
        <v>7273</v>
      </c>
      <c r="D140" s="101" t="s">
        <v>7274</v>
      </c>
      <c r="E140" s="101" t="s">
        <v>6563</v>
      </c>
      <c r="F140" s="101" t="s">
        <v>7185</v>
      </c>
      <c r="G140" s="101" t="s">
        <v>7186</v>
      </c>
      <c r="H140" s="103">
        <v>60.46</v>
      </c>
      <c r="I140" s="101" t="s">
        <v>7175</v>
      </c>
      <c r="J140" s="102">
        <v>40026</v>
      </c>
      <c r="K140" s="102">
        <v>43708</v>
      </c>
      <c r="L140" s="101" t="s">
        <v>6332</v>
      </c>
      <c r="M140" s="101" t="s">
        <v>7273</v>
      </c>
    </row>
    <row r="141" spans="1:13" x14ac:dyDescent="0.25">
      <c r="A141" s="74" t="s">
        <v>344</v>
      </c>
      <c r="B141" s="107" t="str">
        <f t="shared" si="2"/>
        <v>100422201601</v>
      </c>
      <c r="C141" s="101" t="s">
        <v>638</v>
      </c>
      <c r="D141" s="101" t="s">
        <v>639</v>
      </c>
      <c r="E141" s="101" t="s">
        <v>6477</v>
      </c>
      <c r="F141" s="101" t="s">
        <v>7185</v>
      </c>
      <c r="G141" s="101" t="s">
        <v>7186</v>
      </c>
      <c r="H141" s="103">
        <v>61.21</v>
      </c>
      <c r="I141" s="101" t="s">
        <v>7175</v>
      </c>
      <c r="J141" s="102">
        <v>36418</v>
      </c>
      <c r="K141" s="102">
        <v>73050</v>
      </c>
      <c r="L141" s="101" t="s">
        <v>6332</v>
      </c>
      <c r="M141" s="101" t="s">
        <v>638</v>
      </c>
    </row>
    <row r="142" spans="1:13" x14ac:dyDescent="0.25">
      <c r="A142" s="74" t="s">
        <v>344</v>
      </c>
      <c r="B142" s="107" t="str">
        <f t="shared" si="2"/>
        <v>100424191100</v>
      </c>
      <c r="C142" s="101" t="s">
        <v>640</v>
      </c>
      <c r="D142" s="101" t="s">
        <v>641</v>
      </c>
      <c r="E142" s="101" t="s">
        <v>6460</v>
      </c>
      <c r="F142" s="101" t="s">
        <v>7185</v>
      </c>
      <c r="G142" s="101" t="s">
        <v>7186</v>
      </c>
      <c r="H142" s="103">
        <v>60.58</v>
      </c>
      <c r="I142" s="101" t="s">
        <v>7175</v>
      </c>
      <c r="J142" s="102">
        <v>32417</v>
      </c>
      <c r="K142" s="102">
        <v>73050</v>
      </c>
      <c r="L142" s="101" t="s">
        <v>6332</v>
      </c>
      <c r="M142" s="101" t="s">
        <v>640</v>
      </c>
    </row>
    <row r="143" spans="1:13" x14ac:dyDescent="0.25">
      <c r="A143" s="74" t="s">
        <v>344</v>
      </c>
      <c r="B143" s="107" t="str">
        <f t="shared" si="2"/>
        <v>100427264270</v>
      </c>
      <c r="C143" s="101" t="s">
        <v>642</v>
      </c>
      <c r="D143" s="101" t="s">
        <v>643</v>
      </c>
      <c r="E143" s="101" t="s">
        <v>7275</v>
      </c>
      <c r="F143" s="101" t="s">
        <v>7185</v>
      </c>
      <c r="G143" s="101" t="s">
        <v>7186</v>
      </c>
      <c r="H143" s="103">
        <v>62.09</v>
      </c>
      <c r="I143" s="101" t="s">
        <v>7175</v>
      </c>
      <c r="J143" s="102">
        <v>35643</v>
      </c>
      <c r="K143" s="102">
        <v>73050</v>
      </c>
      <c r="L143" s="101" t="s">
        <v>6332</v>
      </c>
      <c r="M143" s="101" t="s">
        <v>642</v>
      </c>
    </row>
    <row r="144" spans="1:13" x14ac:dyDescent="0.25">
      <c r="A144" s="74" t="s">
        <v>344</v>
      </c>
      <c r="B144" s="107" t="str">
        <f t="shared" si="2"/>
        <v>100432754200</v>
      </c>
      <c r="C144" s="101" t="s">
        <v>644</v>
      </c>
      <c r="D144" s="101" t="s">
        <v>645</v>
      </c>
      <c r="E144" s="101" t="s">
        <v>7116</v>
      </c>
      <c r="F144" s="101" t="s">
        <v>7231</v>
      </c>
      <c r="G144" s="101" t="s">
        <v>7181</v>
      </c>
      <c r="H144" s="103">
        <v>34.18</v>
      </c>
      <c r="I144" s="101" t="s">
        <v>7175</v>
      </c>
      <c r="J144" s="102">
        <v>40252</v>
      </c>
      <c r="K144" s="102">
        <v>73050</v>
      </c>
      <c r="L144" s="101" t="s">
        <v>6332</v>
      </c>
      <c r="M144" s="101" t="s">
        <v>644</v>
      </c>
    </row>
    <row r="145" spans="1:13" x14ac:dyDescent="0.25">
      <c r="A145" s="74" t="s">
        <v>344</v>
      </c>
      <c r="B145" s="107" t="str">
        <f t="shared" si="2"/>
        <v>100438311300</v>
      </c>
      <c r="C145" s="101" t="s">
        <v>646</v>
      </c>
      <c r="D145" s="101" t="s">
        <v>647</v>
      </c>
      <c r="E145" s="101" t="s">
        <v>6411</v>
      </c>
      <c r="F145" s="101" t="s">
        <v>7212</v>
      </c>
      <c r="G145" s="101" t="s">
        <v>7181</v>
      </c>
      <c r="H145" s="103">
        <v>54.48</v>
      </c>
      <c r="I145" s="101" t="s">
        <v>7175</v>
      </c>
      <c r="J145" s="102">
        <v>32721</v>
      </c>
      <c r="K145" s="102">
        <v>73050</v>
      </c>
      <c r="L145" s="101" t="s">
        <v>6332</v>
      </c>
      <c r="M145" s="101" t="s">
        <v>646</v>
      </c>
    </row>
    <row r="146" spans="1:13" x14ac:dyDescent="0.25">
      <c r="A146" s="74" t="s">
        <v>344</v>
      </c>
      <c r="B146" s="107" t="str">
        <f t="shared" si="2"/>
        <v>100439231201</v>
      </c>
      <c r="C146" s="101" t="s">
        <v>648</v>
      </c>
      <c r="D146" s="101" t="s">
        <v>649</v>
      </c>
      <c r="E146" s="101" t="s">
        <v>6494</v>
      </c>
      <c r="F146" s="101" t="s">
        <v>7185</v>
      </c>
      <c r="G146" s="101" t="s">
        <v>7186</v>
      </c>
      <c r="H146" s="103">
        <v>59.88</v>
      </c>
      <c r="I146" s="101" t="s">
        <v>7175</v>
      </c>
      <c r="J146" s="102">
        <v>36022</v>
      </c>
      <c r="K146" s="102">
        <v>73050</v>
      </c>
      <c r="L146" s="101" t="s">
        <v>6332</v>
      </c>
      <c r="M146" s="101" t="s">
        <v>648</v>
      </c>
    </row>
    <row r="147" spans="1:13" x14ac:dyDescent="0.25">
      <c r="A147" s="74" t="s">
        <v>344</v>
      </c>
      <c r="B147" s="107" t="str">
        <f t="shared" si="2"/>
        <v>100441311100</v>
      </c>
      <c r="C147" s="101" t="s">
        <v>650</v>
      </c>
      <c r="D147" s="101" t="s">
        <v>651</v>
      </c>
      <c r="E147" s="101" t="s">
        <v>6531</v>
      </c>
      <c r="F147" s="101" t="s">
        <v>7185</v>
      </c>
      <c r="G147" s="101" t="s">
        <v>7186</v>
      </c>
      <c r="H147" s="103">
        <v>61.04</v>
      </c>
      <c r="I147" s="101" t="s">
        <v>7175</v>
      </c>
      <c r="J147" s="102">
        <v>33117</v>
      </c>
      <c r="K147" s="102">
        <v>73050</v>
      </c>
      <c r="L147" s="101" t="s">
        <v>6332</v>
      </c>
      <c r="M147" s="101" t="s">
        <v>650</v>
      </c>
    </row>
    <row r="148" spans="1:13" x14ac:dyDescent="0.25">
      <c r="A148" s="74" t="s">
        <v>344</v>
      </c>
      <c r="B148" s="107" t="str">
        <f t="shared" si="2"/>
        <v>100442141002</v>
      </c>
      <c r="C148" s="101" t="s">
        <v>652</v>
      </c>
      <c r="D148" s="101" t="s">
        <v>653</v>
      </c>
      <c r="E148" s="101" t="s">
        <v>6347</v>
      </c>
      <c r="F148" s="101" t="s">
        <v>7212</v>
      </c>
      <c r="G148" s="101" t="s">
        <v>7181</v>
      </c>
      <c r="H148" s="103">
        <v>53.79</v>
      </c>
      <c r="I148" s="101" t="s">
        <v>7175</v>
      </c>
      <c r="J148" s="102">
        <v>41214</v>
      </c>
      <c r="K148" s="102">
        <v>73050</v>
      </c>
      <c r="L148" s="101" t="s">
        <v>6332</v>
      </c>
      <c r="M148" s="101" t="s">
        <v>652</v>
      </c>
    </row>
    <row r="149" spans="1:13" x14ac:dyDescent="0.25">
      <c r="A149" s="74" t="s">
        <v>344</v>
      </c>
      <c r="B149" s="107" t="str">
        <f t="shared" si="2"/>
        <v>100443502040</v>
      </c>
      <c r="C149" s="101" t="s">
        <v>654</v>
      </c>
      <c r="D149" s="101" t="s">
        <v>655</v>
      </c>
      <c r="E149" s="101" t="s">
        <v>6372</v>
      </c>
      <c r="F149" s="101" t="s">
        <v>7231</v>
      </c>
      <c r="G149" s="101" t="s">
        <v>7181</v>
      </c>
      <c r="H149" s="103">
        <v>49.47</v>
      </c>
      <c r="I149" s="101" t="s">
        <v>7175</v>
      </c>
      <c r="J149" s="102">
        <v>40118</v>
      </c>
      <c r="K149" s="102">
        <v>73050</v>
      </c>
      <c r="L149" s="101" t="s">
        <v>6332</v>
      </c>
      <c r="M149" s="101" t="s">
        <v>654</v>
      </c>
    </row>
    <row r="150" spans="1:13" x14ac:dyDescent="0.25">
      <c r="A150" s="74" t="s">
        <v>344</v>
      </c>
      <c r="B150" s="107" t="str">
        <f t="shared" si="2"/>
        <v>100444201601</v>
      </c>
      <c r="C150" s="101" t="s">
        <v>656</v>
      </c>
      <c r="D150" s="101" t="s">
        <v>657</v>
      </c>
      <c r="E150" s="101" t="s">
        <v>6477</v>
      </c>
      <c r="F150" s="101" t="s">
        <v>7185</v>
      </c>
      <c r="G150" s="101" t="s">
        <v>7186</v>
      </c>
      <c r="H150" s="103">
        <v>62.04</v>
      </c>
      <c r="I150" s="101" t="s">
        <v>7175</v>
      </c>
      <c r="J150" s="102">
        <v>38718</v>
      </c>
      <c r="K150" s="102">
        <v>73050</v>
      </c>
      <c r="L150" s="101" t="s">
        <v>6332</v>
      </c>
      <c r="M150" s="101" t="s">
        <v>656</v>
      </c>
    </row>
    <row r="151" spans="1:13" x14ac:dyDescent="0.25">
      <c r="A151" s="74" t="s">
        <v>344</v>
      </c>
      <c r="B151" s="107" t="str">
        <f t="shared" si="2"/>
        <v>100447111000</v>
      </c>
      <c r="C151" s="101" t="s">
        <v>658</v>
      </c>
      <c r="D151" s="101" t="s">
        <v>659</v>
      </c>
      <c r="E151" s="101" t="s">
        <v>7276</v>
      </c>
      <c r="F151" s="101" t="s">
        <v>7212</v>
      </c>
      <c r="G151" s="101" t="s">
        <v>7181</v>
      </c>
      <c r="H151" s="103">
        <v>56.09</v>
      </c>
      <c r="I151" s="101" t="s">
        <v>7175</v>
      </c>
      <c r="J151" s="102">
        <v>39326</v>
      </c>
      <c r="K151" s="102">
        <v>73050</v>
      </c>
      <c r="L151" s="101" t="s">
        <v>6332</v>
      </c>
      <c r="M151" s="101" t="s">
        <v>658</v>
      </c>
    </row>
    <row r="152" spans="1:13" x14ac:dyDescent="0.25">
      <c r="A152" s="74" t="s">
        <v>344</v>
      </c>
      <c r="B152" s="107" t="str">
        <f t="shared" si="2"/>
        <v>100448191100</v>
      </c>
      <c r="C152" s="101" t="s">
        <v>660</v>
      </c>
      <c r="D152" s="101" t="s">
        <v>661</v>
      </c>
      <c r="E152" s="101" t="s">
        <v>6460</v>
      </c>
      <c r="F152" s="101" t="s">
        <v>7212</v>
      </c>
      <c r="G152" s="101" t="s">
        <v>7181</v>
      </c>
      <c r="H152" s="103">
        <v>53.83</v>
      </c>
      <c r="I152" s="101" t="s">
        <v>7175</v>
      </c>
      <c r="J152" s="102">
        <v>41136</v>
      </c>
      <c r="K152" s="102">
        <v>73050</v>
      </c>
      <c r="L152" s="101" t="s">
        <v>6332</v>
      </c>
      <c r="M152" s="101" t="s">
        <v>660</v>
      </c>
    </row>
    <row r="153" spans="1:13" x14ac:dyDescent="0.25">
      <c r="A153" s="74" t="s">
        <v>344</v>
      </c>
      <c r="B153" s="107" t="str">
        <f t="shared" si="2"/>
        <v>100455463910</v>
      </c>
      <c r="C153" s="101" t="s">
        <v>662</v>
      </c>
      <c r="D153" s="101" t="s">
        <v>663</v>
      </c>
      <c r="E153" s="101" t="s">
        <v>6765</v>
      </c>
      <c r="F153" s="101" t="s">
        <v>7277</v>
      </c>
      <c r="G153" s="101" t="s">
        <v>7222</v>
      </c>
      <c r="H153" s="103">
        <v>66.03</v>
      </c>
      <c r="I153" s="101" t="s">
        <v>7175</v>
      </c>
      <c r="J153" s="102">
        <v>37926</v>
      </c>
      <c r="K153" s="102">
        <v>73050</v>
      </c>
      <c r="L153" s="101" t="s">
        <v>6332</v>
      </c>
      <c r="M153" s="101" t="s">
        <v>662</v>
      </c>
    </row>
    <row r="154" spans="1:13" x14ac:dyDescent="0.25">
      <c r="A154" s="74" t="s">
        <v>344</v>
      </c>
      <c r="B154" s="107" t="str">
        <f t="shared" si="2"/>
        <v>100459332100</v>
      </c>
      <c r="C154" s="101" t="s">
        <v>664</v>
      </c>
      <c r="D154" s="101" t="s">
        <v>665</v>
      </c>
      <c r="E154" s="101" t="s">
        <v>7253</v>
      </c>
      <c r="F154" s="101" t="s">
        <v>7260</v>
      </c>
      <c r="G154" s="101" t="s">
        <v>7215</v>
      </c>
      <c r="H154" s="103">
        <v>35.64</v>
      </c>
      <c r="I154" s="101" t="s">
        <v>7175</v>
      </c>
      <c r="J154" s="102">
        <v>41214</v>
      </c>
      <c r="K154" s="102">
        <v>73050</v>
      </c>
      <c r="L154" s="101" t="s">
        <v>6332</v>
      </c>
      <c r="M154" s="101" t="s">
        <v>664</v>
      </c>
    </row>
    <row r="155" spans="1:13" x14ac:dyDescent="0.25">
      <c r="A155" s="74" t="s">
        <v>344</v>
      </c>
      <c r="B155" s="107" t="str">
        <f t="shared" si="2"/>
        <v>100464321300</v>
      </c>
      <c r="C155" s="101" t="s">
        <v>666</v>
      </c>
      <c r="D155" s="101" t="s">
        <v>667</v>
      </c>
      <c r="E155" s="101" t="s">
        <v>6553</v>
      </c>
      <c r="F155" s="101" t="s">
        <v>7212</v>
      </c>
      <c r="G155" s="101" t="s">
        <v>7186</v>
      </c>
      <c r="H155" s="103">
        <v>61.76</v>
      </c>
      <c r="I155" s="101" t="s">
        <v>7175</v>
      </c>
      <c r="J155" s="102">
        <v>40452</v>
      </c>
      <c r="K155" s="102">
        <v>73050</v>
      </c>
      <c r="L155" s="101" t="s">
        <v>6332</v>
      </c>
      <c r="M155" s="101" t="s">
        <v>666</v>
      </c>
    </row>
    <row r="156" spans="1:13" x14ac:dyDescent="0.25">
      <c r="A156" s="74" t="s">
        <v>344</v>
      </c>
      <c r="B156" s="107" t="str">
        <f t="shared" si="2"/>
        <v>100465603910</v>
      </c>
      <c r="C156" s="101" t="s">
        <v>668</v>
      </c>
      <c r="D156" s="101" t="s">
        <v>669</v>
      </c>
      <c r="E156" s="101" t="s">
        <v>7278</v>
      </c>
      <c r="F156" s="101" t="s">
        <v>7266</v>
      </c>
      <c r="G156" s="101" t="s">
        <v>7267</v>
      </c>
      <c r="H156" s="103">
        <v>76.66</v>
      </c>
      <c r="I156" s="101" t="s">
        <v>7175</v>
      </c>
      <c r="J156" s="102">
        <v>39356</v>
      </c>
      <c r="K156" s="102">
        <v>73050</v>
      </c>
      <c r="L156" s="101" t="s">
        <v>6332</v>
      </c>
      <c r="M156" s="101" t="s">
        <v>668</v>
      </c>
    </row>
    <row r="157" spans="1:13" x14ac:dyDescent="0.25">
      <c r="A157" s="74" t="s">
        <v>344</v>
      </c>
      <c r="B157" s="107" t="str">
        <f t="shared" si="2"/>
        <v>100467603600</v>
      </c>
      <c r="C157" s="101" t="s">
        <v>670</v>
      </c>
      <c r="D157" s="101" t="s">
        <v>671</v>
      </c>
      <c r="E157" s="101" t="s">
        <v>7279</v>
      </c>
      <c r="F157" s="101" t="s">
        <v>7191</v>
      </c>
      <c r="G157" s="101" t="s">
        <v>7192</v>
      </c>
      <c r="H157" s="103">
        <v>28.92</v>
      </c>
      <c r="I157" s="101" t="s">
        <v>7175</v>
      </c>
      <c r="J157" s="102">
        <v>40913</v>
      </c>
      <c r="K157" s="102">
        <v>73050</v>
      </c>
      <c r="L157" s="101" t="s">
        <v>6332</v>
      </c>
      <c r="M157" s="101" t="s">
        <v>670</v>
      </c>
    </row>
    <row r="158" spans="1:13" x14ac:dyDescent="0.25">
      <c r="A158" s="74" t="s">
        <v>344</v>
      </c>
      <c r="B158" s="107" t="str">
        <f t="shared" si="2"/>
        <v>100468111000</v>
      </c>
      <c r="C158" s="101" t="s">
        <v>672</v>
      </c>
      <c r="D158" s="101" t="s">
        <v>673</v>
      </c>
      <c r="E158" s="101" t="s">
        <v>7276</v>
      </c>
      <c r="F158" s="101" t="s">
        <v>7212</v>
      </c>
      <c r="G158" s="101" t="s">
        <v>7186</v>
      </c>
      <c r="H158" s="103">
        <v>61.31</v>
      </c>
      <c r="I158" s="101" t="s">
        <v>7175</v>
      </c>
      <c r="J158" s="102">
        <v>32126</v>
      </c>
      <c r="K158" s="102">
        <v>73050</v>
      </c>
      <c r="L158" s="101" t="s">
        <v>6332</v>
      </c>
      <c r="M158" s="101" t="s">
        <v>672</v>
      </c>
    </row>
    <row r="159" spans="1:13" x14ac:dyDescent="0.25">
      <c r="A159" s="74" t="s">
        <v>344</v>
      </c>
      <c r="B159" s="107" t="str">
        <f t="shared" si="2"/>
        <v>100473113910</v>
      </c>
      <c r="C159" s="101" t="s">
        <v>674</v>
      </c>
      <c r="D159" s="101" t="s">
        <v>675</v>
      </c>
      <c r="E159" s="101" t="s">
        <v>7265</v>
      </c>
      <c r="F159" s="101" t="s">
        <v>7266</v>
      </c>
      <c r="G159" s="101" t="s">
        <v>7222</v>
      </c>
      <c r="H159" s="103">
        <v>69.27</v>
      </c>
      <c r="I159" s="101" t="s">
        <v>7175</v>
      </c>
      <c r="J159" s="102">
        <v>36770</v>
      </c>
      <c r="K159" s="102">
        <v>73050</v>
      </c>
      <c r="L159" s="101" t="s">
        <v>6332</v>
      </c>
      <c r="M159" s="101" t="s">
        <v>674</v>
      </c>
    </row>
    <row r="160" spans="1:13" x14ac:dyDescent="0.25">
      <c r="A160" s="74" t="s">
        <v>344</v>
      </c>
      <c r="B160" s="107" t="str">
        <f t="shared" si="2"/>
        <v>100476201701</v>
      </c>
      <c r="C160" s="101" t="s">
        <v>676</v>
      </c>
      <c r="D160" s="101" t="s">
        <v>677</v>
      </c>
      <c r="E160" s="101" t="s">
        <v>6484</v>
      </c>
      <c r="F160" s="101" t="s">
        <v>7185</v>
      </c>
      <c r="G160" s="101" t="s">
        <v>7186</v>
      </c>
      <c r="H160" s="103">
        <v>61.49</v>
      </c>
      <c r="I160" s="101" t="s">
        <v>7175</v>
      </c>
      <c r="J160" s="102">
        <v>32167</v>
      </c>
      <c r="K160" s="102">
        <v>73050</v>
      </c>
      <c r="L160" s="101" t="s">
        <v>6332</v>
      </c>
      <c r="M160" s="101" t="s">
        <v>676</v>
      </c>
    </row>
    <row r="161" spans="1:13" x14ac:dyDescent="0.25">
      <c r="A161" s="74" t="s">
        <v>344</v>
      </c>
      <c r="B161" s="107" t="str">
        <f t="shared" si="2"/>
        <v>100480703400</v>
      </c>
      <c r="C161" s="101" t="s">
        <v>678</v>
      </c>
      <c r="D161" s="101" t="s">
        <v>679</v>
      </c>
      <c r="E161" s="101" t="s">
        <v>7246</v>
      </c>
      <c r="F161" s="101" t="s">
        <v>7231</v>
      </c>
      <c r="G161" s="101" t="s">
        <v>7181</v>
      </c>
      <c r="H161" s="103">
        <v>55.19</v>
      </c>
      <c r="I161" s="101" t="s">
        <v>7175</v>
      </c>
      <c r="J161" s="102">
        <v>40026</v>
      </c>
      <c r="K161" s="102">
        <v>73050</v>
      </c>
      <c r="L161" s="101" t="s">
        <v>6332</v>
      </c>
      <c r="M161" s="101" t="s">
        <v>678</v>
      </c>
    </row>
    <row r="162" spans="1:13" x14ac:dyDescent="0.25">
      <c r="A162" s="74" t="s">
        <v>344</v>
      </c>
      <c r="B162" s="107" t="str">
        <f t="shared" si="2"/>
        <v>100481251100</v>
      </c>
      <c r="C162" s="101" t="s">
        <v>680</v>
      </c>
      <c r="D162" s="101" t="s">
        <v>681</v>
      </c>
      <c r="E162" s="101" t="s">
        <v>6654</v>
      </c>
      <c r="F162" s="101" t="s">
        <v>7212</v>
      </c>
      <c r="G162" s="101" t="s">
        <v>7181</v>
      </c>
      <c r="H162" s="103">
        <v>53.9</v>
      </c>
      <c r="I162" s="101" t="s">
        <v>7175</v>
      </c>
      <c r="J162" s="102">
        <v>40777</v>
      </c>
      <c r="K162" s="102">
        <v>73050</v>
      </c>
      <c r="L162" s="101" t="s">
        <v>6332</v>
      </c>
      <c r="M162" s="101" t="s">
        <v>680</v>
      </c>
    </row>
    <row r="163" spans="1:13" x14ac:dyDescent="0.25">
      <c r="A163" s="74" t="s">
        <v>344</v>
      </c>
      <c r="B163" s="107" t="str">
        <f t="shared" si="2"/>
        <v>100485602100</v>
      </c>
      <c r="C163" s="101" t="s">
        <v>682</v>
      </c>
      <c r="D163" s="101" t="s">
        <v>683</v>
      </c>
      <c r="E163" s="101" t="s">
        <v>7254</v>
      </c>
      <c r="F163" s="101" t="s">
        <v>7217</v>
      </c>
      <c r="G163" s="101" t="s">
        <v>7201</v>
      </c>
      <c r="H163" s="103">
        <v>31.71</v>
      </c>
      <c r="I163" s="101" t="s">
        <v>7175</v>
      </c>
      <c r="J163" s="102">
        <v>39636</v>
      </c>
      <c r="K163" s="102">
        <v>73050</v>
      </c>
      <c r="L163" s="101" t="s">
        <v>6332</v>
      </c>
      <c r="M163" s="101" t="s">
        <v>682</v>
      </c>
    </row>
    <row r="164" spans="1:13" x14ac:dyDescent="0.25">
      <c r="A164" s="74" t="s">
        <v>344</v>
      </c>
      <c r="B164" s="107" t="str">
        <f t="shared" si="2"/>
        <v>100486191100</v>
      </c>
      <c r="C164" s="101" t="s">
        <v>684</v>
      </c>
      <c r="D164" s="101" t="s">
        <v>685</v>
      </c>
      <c r="E164" s="101" t="s">
        <v>6460</v>
      </c>
      <c r="F164" s="101" t="s">
        <v>7185</v>
      </c>
      <c r="G164" s="101" t="s">
        <v>7181</v>
      </c>
      <c r="H164" s="103">
        <v>56.44</v>
      </c>
      <c r="I164" s="101" t="s">
        <v>7175</v>
      </c>
      <c r="J164" s="102">
        <v>40406</v>
      </c>
      <c r="K164" s="102">
        <v>73050</v>
      </c>
      <c r="L164" s="101" t="s">
        <v>6332</v>
      </c>
      <c r="M164" s="101" t="s">
        <v>684</v>
      </c>
    </row>
    <row r="165" spans="1:13" x14ac:dyDescent="0.25">
      <c r="A165" s="74" t="s">
        <v>344</v>
      </c>
      <c r="B165" s="107" t="str">
        <f t="shared" si="2"/>
        <v>100488191200</v>
      </c>
      <c r="C165" s="101" t="s">
        <v>686</v>
      </c>
      <c r="D165" s="101" t="s">
        <v>687</v>
      </c>
      <c r="E165" s="101" t="s">
        <v>6462</v>
      </c>
      <c r="F165" s="101" t="s">
        <v>7212</v>
      </c>
      <c r="G165" s="101" t="s">
        <v>7181</v>
      </c>
      <c r="H165" s="103">
        <v>53.97</v>
      </c>
      <c r="I165" s="101" t="s">
        <v>7175</v>
      </c>
      <c r="J165" s="102">
        <v>40041</v>
      </c>
      <c r="K165" s="102">
        <v>73050</v>
      </c>
      <c r="L165" s="101" t="s">
        <v>6332</v>
      </c>
      <c r="M165" s="101" t="s">
        <v>686</v>
      </c>
    </row>
    <row r="166" spans="1:13" x14ac:dyDescent="0.25">
      <c r="A166" s="74" t="s">
        <v>344</v>
      </c>
      <c r="B166" s="107" t="str">
        <f t="shared" si="2"/>
        <v>100491264280</v>
      </c>
      <c r="C166" s="101" t="s">
        <v>688</v>
      </c>
      <c r="D166" s="101" t="s">
        <v>689</v>
      </c>
      <c r="E166" s="101" t="s">
        <v>7280</v>
      </c>
      <c r="F166" s="101" t="s">
        <v>7185</v>
      </c>
      <c r="G166" s="101" t="s">
        <v>7186</v>
      </c>
      <c r="H166" s="103">
        <v>62.01</v>
      </c>
      <c r="I166" s="101" t="s">
        <v>7175</v>
      </c>
      <c r="J166" s="102">
        <v>41136</v>
      </c>
      <c r="K166" s="102">
        <v>43799</v>
      </c>
      <c r="L166" s="101" t="s">
        <v>6332</v>
      </c>
      <c r="M166" s="101" t="s">
        <v>688</v>
      </c>
    </row>
    <row r="167" spans="1:13" x14ac:dyDescent="0.25">
      <c r="A167" s="74" t="s">
        <v>344</v>
      </c>
      <c r="B167" s="107" t="str">
        <f t="shared" si="2"/>
        <v>100492201601</v>
      </c>
      <c r="C167" s="101" t="s">
        <v>690</v>
      </c>
      <c r="D167" s="101" t="s">
        <v>691</v>
      </c>
      <c r="E167" s="101" t="s">
        <v>6477</v>
      </c>
      <c r="F167" s="101" t="s">
        <v>7212</v>
      </c>
      <c r="G167" s="101" t="s">
        <v>7181</v>
      </c>
      <c r="H167" s="103">
        <v>53.76</v>
      </c>
      <c r="I167" s="101" t="s">
        <v>7175</v>
      </c>
      <c r="J167" s="102">
        <v>40630</v>
      </c>
      <c r="K167" s="102">
        <v>73050</v>
      </c>
      <c r="L167" s="101" t="s">
        <v>6332</v>
      </c>
      <c r="M167" s="101" t="s">
        <v>690</v>
      </c>
    </row>
    <row r="168" spans="1:13" x14ac:dyDescent="0.25">
      <c r="A168" s="74" t="s">
        <v>344</v>
      </c>
      <c r="B168" s="107" t="str">
        <f t="shared" si="2"/>
        <v>100494111300</v>
      </c>
      <c r="C168" s="101" t="s">
        <v>692</v>
      </c>
      <c r="D168" s="101" t="s">
        <v>693</v>
      </c>
      <c r="E168" s="101" t="s">
        <v>7261</v>
      </c>
      <c r="F168" s="101" t="s">
        <v>7212</v>
      </c>
      <c r="G168" s="101" t="s">
        <v>7181</v>
      </c>
      <c r="H168" s="103">
        <v>54.88</v>
      </c>
      <c r="I168" s="101" t="s">
        <v>7175</v>
      </c>
      <c r="J168" s="102">
        <v>37865</v>
      </c>
      <c r="K168" s="102">
        <v>73050</v>
      </c>
      <c r="L168" s="101" t="s">
        <v>6332</v>
      </c>
      <c r="M168" s="101" t="s">
        <v>692</v>
      </c>
    </row>
    <row r="169" spans="1:13" x14ac:dyDescent="0.25">
      <c r="A169" s="74" t="s">
        <v>344</v>
      </c>
      <c r="B169" s="107" t="str">
        <f t="shared" si="2"/>
        <v>100499251100</v>
      </c>
      <c r="C169" s="101" t="s">
        <v>694</v>
      </c>
      <c r="D169" s="101" t="s">
        <v>695</v>
      </c>
      <c r="E169" s="101" t="s">
        <v>6654</v>
      </c>
      <c r="F169" s="101" t="s">
        <v>7185</v>
      </c>
      <c r="G169" s="101" t="s">
        <v>7186</v>
      </c>
      <c r="H169" s="103">
        <v>60.58</v>
      </c>
      <c r="I169" s="101" t="s">
        <v>7175</v>
      </c>
      <c r="J169" s="102">
        <v>32741</v>
      </c>
      <c r="K169" s="102">
        <v>73050</v>
      </c>
      <c r="L169" s="101" t="s">
        <v>6332</v>
      </c>
      <c r="M169" s="101" t="s">
        <v>694</v>
      </c>
    </row>
    <row r="170" spans="1:13" x14ac:dyDescent="0.25">
      <c r="A170" s="74" t="s">
        <v>344</v>
      </c>
      <c r="B170" s="107" t="str">
        <f t="shared" si="2"/>
        <v>100502603510</v>
      </c>
      <c r="C170" s="101" t="s">
        <v>696</v>
      </c>
      <c r="D170" s="101" t="s">
        <v>697</v>
      </c>
      <c r="E170" s="101" t="s">
        <v>7281</v>
      </c>
      <c r="F170" s="101" t="s">
        <v>7282</v>
      </c>
      <c r="G170" s="101" t="s">
        <v>7181</v>
      </c>
      <c r="H170" s="103">
        <v>53.49</v>
      </c>
      <c r="I170" s="101" t="s">
        <v>7175</v>
      </c>
      <c r="J170" s="102">
        <v>40330</v>
      </c>
      <c r="K170" s="102">
        <v>73050</v>
      </c>
      <c r="L170" s="101" t="s">
        <v>6332</v>
      </c>
      <c r="M170" s="101" t="s">
        <v>696</v>
      </c>
    </row>
    <row r="171" spans="1:13" x14ac:dyDescent="0.25">
      <c r="A171" s="74" t="s">
        <v>344</v>
      </c>
      <c r="B171" s="107" t="str">
        <f t="shared" si="2"/>
        <v>100504181200</v>
      </c>
      <c r="C171" s="101" t="s">
        <v>698</v>
      </c>
      <c r="D171" s="101" t="s">
        <v>699</v>
      </c>
      <c r="E171" s="101" t="s">
        <v>6390</v>
      </c>
      <c r="F171" s="101" t="s">
        <v>7185</v>
      </c>
      <c r="G171" s="101" t="s">
        <v>7186</v>
      </c>
      <c r="H171" s="103">
        <v>61.1</v>
      </c>
      <c r="I171" s="101" t="s">
        <v>7175</v>
      </c>
      <c r="J171" s="102">
        <v>37514</v>
      </c>
      <c r="K171" s="102">
        <v>73050</v>
      </c>
      <c r="L171" s="101" t="s">
        <v>6332</v>
      </c>
      <c r="M171" s="101" t="s">
        <v>698</v>
      </c>
    </row>
    <row r="172" spans="1:13" x14ac:dyDescent="0.25">
      <c r="A172" s="74" t="s">
        <v>344</v>
      </c>
      <c r="B172" s="107" t="str">
        <f t="shared" si="2"/>
        <v>100508603000</v>
      </c>
      <c r="C172" s="101" t="s">
        <v>700</v>
      </c>
      <c r="D172" s="101" t="s">
        <v>701</v>
      </c>
      <c r="E172" s="101" t="s">
        <v>7283</v>
      </c>
      <c r="F172" s="101" t="s">
        <v>7231</v>
      </c>
      <c r="G172" s="101" t="s">
        <v>7181</v>
      </c>
      <c r="H172" s="103">
        <v>53.95</v>
      </c>
      <c r="I172" s="101" t="s">
        <v>7175</v>
      </c>
      <c r="J172" s="102">
        <v>36678</v>
      </c>
      <c r="K172" s="102">
        <v>73050</v>
      </c>
      <c r="L172" s="101" t="s">
        <v>6332</v>
      </c>
      <c r="M172" s="101" t="s">
        <v>700</v>
      </c>
    </row>
    <row r="173" spans="1:13" x14ac:dyDescent="0.25">
      <c r="A173" s="74" t="s">
        <v>344</v>
      </c>
      <c r="B173" s="107" t="str">
        <f t="shared" si="2"/>
        <v>100509201801</v>
      </c>
      <c r="C173" s="101" t="s">
        <v>702</v>
      </c>
      <c r="D173" s="101" t="s">
        <v>703</v>
      </c>
      <c r="E173" s="101" t="s">
        <v>6773</v>
      </c>
      <c r="F173" s="101" t="s">
        <v>7212</v>
      </c>
      <c r="G173" s="101" t="s">
        <v>7181</v>
      </c>
      <c r="H173" s="103">
        <v>50.78</v>
      </c>
      <c r="I173" s="101" t="s">
        <v>7175</v>
      </c>
      <c r="J173" s="102">
        <v>36387</v>
      </c>
      <c r="K173" s="102">
        <v>73050</v>
      </c>
      <c r="L173" s="101" t="s">
        <v>6332</v>
      </c>
      <c r="M173" s="101" t="s">
        <v>702</v>
      </c>
    </row>
    <row r="174" spans="1:13" x14ac:dyDescent="0.25">
      <c r="A174" s="74" t="s">
        <v>344</v>
      </c>
      <c r="B174" s="107" t="str">
        <f t="shared" si="2"/>
        <v>100510321200</v>
      </c>
      <c r="C174" s="101" t="s">
        <v>704</v>
      </c>
      <c r="D174" s="101" t="s">
        <v>705</v>
      </c>
      <c r="E174" s="101" t="s">
        <v>7001</v>
      </c>
      <c r="F174" s="101" t="s">
        <v>7212</v>
      </c>
      <c r="G174" s="101" t="s">
        <v>7181</v>
      </c>
      <c r="H174" s="103">
        <v>54.12</v>
      </c>
      <c r="I174" s="101" t="s">
        <v>7175</v>
      </c>
      <c r="J174" s="102">
        <v>40770</v>
      </c>
      <c r="K174" s="102">
        <v>73050</v>
      </c>
      <c r="L174" s="101" t="s">
        <v>6332</v>
      </c>
      <c r="M174" s="101" t="s">
        <v>704</v>
      </c>
    </row>
    <row r="175" spans="1:13" x14ac:dyDescent="0.25">
      <c r="A175" s="74" t="s">
        <v>344</v>
      </c>
      <c r="B175" s="107" t="str">
        <f t="shared" si="2"/>
        <v>100526603400</v>
      </c>
      <c r="C175" s="101" t="s">
        <v>706</v>
      </c>
      <c r="D175" s="101" t="s">
        <v>707</v>
      </c>
      <c r="E175" s="101" t="s">
        <v>7190</v>
      </c>
      <c r="F175" s="101" t="s">
        <v>7191</v>
      </c>
      <c r="G175" s="101" t="s">
        <v>7192</v>
      </c>
      <c r="H175" s="103">
        <v>29.46</v>
      </c>
      <c r="I175" s="101" t="s">
        <v>7175</v>
      </c>
      <c r="J175" s="102">
        <v>39630</v>
      </c>
      <c r="K175" s="102">
        <v>73050</v>
      </c>
      <c r="L175" s="101" t="s">
        <v>6332</v>
      </c>
      <c r="M175" s="101" t="s">
        <v>706</v>
      </c>
    </row>
    <row r="176" spans="1:13" x14ac:dyDescent="0.25">
      <c r="A176" s="74" t="s">
        <v>344</v>
      </c>
      <c r="B176" s="107" t="str">
        <f t="shared" si="2"/>
        <v>100527141001</v>
      </c>
      <c r="C176" s="101" t="s">
        <v>708</v>
      </c>
      <c r="D176" s="101" t="s">
        <v>709</v>
      </c>
      <c r="E176" s="101" t="s">
        <v>6351</v>
      </c>
      <c r="F176" s="101" t="s">
        <v>7185</v>
      </c>
      <c r="G176" s="101" t="s">
        <v>7181</v>
      </c>
      <c r="H176" s="103">
        <v>58.25</v>
      </c>
      <c r="I176" s="101" t="s">
        <v>7175</v>
      </c>
      <c r="J176" s="102">
        <v>40372</v>
      </c>
      <c r="K176" s="102">
        <v>73050</v>
      </c>
      <c r="L176" s="101" t="s">
        <v>6332</v>
      </c>
      <c r="M176" s="101" t="s">
        <v>708</v>
      </c>
    </row>
    <row r="177" spans="1:13" x14ac:dyDescent="0.25">
      <c r="A177" s="74" t="s">
        <v>344</v>
      </c>
      <c r="B177" s="107" t="str">
        <f t="shared" si="2"/>
        <v>100528301610</v>
      </c>
      <c r="C177" s="101" t="s">
        <v>710</v>
      </c>
      <c r="D177" s="101" t="s">
        <v>711</v>
      </c>
      <c r="E177" s="101" t="s">
        <v>6775</v>
      </c>
      <c r="F177" s="101" t="s">
        <v>7212</v>
      </c>
      <c r="G177" s="101" t="s">
        <v>7181</v>
      </c>
      <c r="H177" s="103">
        <v>54.41</v>
      </c>
      <c r="I177" s="101" t="s">
        <v>7175</v>
      </c>
      <c r="J177" s="102">
        <v>40422</v>
      </c>
      <c r="K177" s="102">
        <v>73050</v>
      </c>
      <c r="L177" s="101" t="s">
        <v>6332</v>
      </c>
      <c r="M177" s="101" t="s">
        <v>710</v>
      </c>
    </row>
    <row r="178" spans="1:13" x14ac:dyDescent="0.25">
      <c r="A178" s="74" t="s">
        <v>344</v>
      </c>
      <c r="B178" s="107" t="str">
        <f t="shared" si="2"/>
        <v>100531603300</v>
      </c>
      <c r="C178" s="101" t="s">
        <v>712</v>
      </c>
      <c r="D178" s="101" t="s">
        <v>713</v>
      </c>
      <c r="E178" s="101" t="s">
        <v>7249</v>
      </c>
      <c r="F178" s="101" t="s">
        <v>7250</v>
      </c>
      <c r="G178" s="101" t="s">
        <v>7178</v>
      </c>
      <c r="H178" s="103">
        <v>45.98</v>
      </c>
      <c r="I178" s="101" t="s">
        <v>7175</v>
      </c>
      <c r="J178" s="102">
        <v>36928</v>
      </c>
      <c r="K178" s="102">
        <v>73050</v>
      </c>
      <c r="L178" s="101" t="s">
        <v>6332</v>
      </c>
      <c r="M178" s="101" t="s">
        <v>712</v>
      </c>
    </row>
    <row r="179" spans="1:13" x14ac:dyDescent="0.25">
      <c r="A179" s="74" t="s">
        <v>344</v>
      </c>
      <c r="B179" s="107" t="str">
        <f t="shared" si="2"/>
        <v>100532191100</v>
      </c>
      <c r="C179" s="101" t="s">
        <v>714</v>
      </c>
      <c r="D179" s="101" t="s">
        <v>715</v>
      </c>
      <c r="E179" s="101" t="s">
        <v>6460</v>
      </c>
      <c r="F179" s="101" t="s">
        <v>7260</v>
      </c>
      <c r="G179" s="101" t="s">
        <v>7215</v>
      </c>
      <c r="H179" s="103">
        <v>37.049999999999997</v>
      </c>
      <c r="I179" s="101" t="s">
        <v>7175</v>
      </c>
      <c r="J179" s="102">
        <v>40179</v>
      </c>
      <c r="K179" s="102">
        <v>73050</v>
      </c>
      <c r="L179" s="101" t="s">
        <v>6332</v>
      </c>
      <c r="M179" s="101" t="s">
        <v>714</v>
      </c>
    </row>
    <row r="180" spans="1:13" x14ac:dyDescent="0.25">
      <c r="A180" s="74" t="s">
        <v>344</v>
      </c>
      <c r="B180" s="107" t="str">
        <f t="shared" si="2"/>
        <v>100533211110</v>
      </c>
      <c r="C180" s="101" t="s">
        <v>716</v>
      </c>
      <c r="D180" s="101" t="s">
        <v>717</v>
      </c>
      <c r="E180" s="101" t="s">
        <v>6488</v>
      </c>
      <c r="F180" s="101" t="s">
        <v>7212</v>
      </c>
      <c r="G180" s="101" t="s">
        <v>7181</v>
      </c>
      <c r="H180" s="103">
        <v>49.21</v>
      </c>
      <c r="I180" s="101" t="s">
        <v>7175</v>
      </c>
      <c r="J180" s="102">
        <v>40634</v>
      </c>
      <c r="K180" s="102">
        <v>73050</v>
      </c>
      <c r="L180" s="101" t="s">
        <v>6332</v>
      </c>
      <c r="M180" s="101" t="s">
        <v>716</v>
      </c>
    </row>
    <row r="181" spans="1:13" x14ac:dyDescent="0.25">
      <c r="A181" s="74" t="s">
        <v>344</v>
      </c>
      <c r="B181" s="107" t="str">
        <f t="shared" si="2"/>
        <v>100535603000</v>
      </c>
      <c r="C181" s="101" t="s">
        <v>718</v>
      </c>
      <c r="D181" s="101" t="s">
        <v>719</v>
      </c>
      <c r="E181" s="101" t="s">
        <v>7283</v>
      </c>
      <c r="F181" s="101" t="s">
        <v>7284</v>
      </c>
      <c r="G181" s="101" t="s">
        <v>7178</v>
      </c>
      <c r="H181" s="103">
        <v>46.04</v>
      </c>
      <c r="I181" s="101" t="s">
        <v>7175</v>
      </c>
      <c r="J181" s="102">
        <v>37480</v>
      </c>
      <c r="K181" s="102">
        <v>73050</v>
      </c>
      <c r="L181" s="101" t="s">
        <v>6332</v>
      </c>
      <c r="M181" s="101" t="s">
        <v>718</v>
      </c>
    </row>
    <row r="182" spans="1:13" x14ac:dyDescent="0.25">
      <c r="A182" s="74" t="s">
        <v>344</v>
      </c>
      <c r="B182" s="107" t="str">
        <f t="shared" si="2"/>
        <v>100537171200</v>
      </c>
      <c r="C182" s="101" t="s">
        <v>720</v>
      </c>
      <c r="D182" s="101" t="s">
        <v>721</v>
      </c>
      <c r="E182" s="101" t="s">
        <v>6369</v>
      </c>
      <c r="F182" s="101" t="s">
        <v>7185</v>
      </c>
      <c r="G182" s="101" t="s">
        <v>7186</v>
      </c>
      <c r="H182" s="103">
        <v>61.53</v>
      </c>
      <c r="I182" s="101" t="s">
        <v>7175</v>
      </c>
      <c r="J182" s="102">
        <v>37196</v>
      </c>
      <c r="K182" s="102">
        <v>73050</v>
      </c>
      <c r="L182" s="101" t="s">
        <v>6332</v>
      </c>
      <c r="M182" s="101" t="s">
        <v>720</v>
      </c>
    </row>
    <row r="183" spans="1:13" x14ac:dyDescent="0.25">
      <c r="A183" s="74" t="s">
        <v>344</v>
      </c>
      <c r="B183" s="107" t="str">
        <f t="shared" si="2"/>
        <v>100540171300</v>
      </c>
      <c r="C183" s="101" t="s">
        <v>722</v>
      </c>
      <c r="D183" s="101" t="s">
        <v>723</v>
      </c>
      <c r="E183" s="101" t="s">
        <v>6367</v>
      </c>
      <c r="F183" s="101" t="s">
        <v>7185</v>
      </c>
      <c r="G183" s="101" t="s">
        <v>7186</v>
      </c>
      <c r="H183" s="103">
        <v>60.86</v>
      </c>
      <c r="I183" s="101" t="s">
        <v>7175</v>
      </c>
      <c r="J183" s="102">
        <v>38626</v>
      </c>
      <c r="K183" s="102">
        <v>73050</v>
      </c>
      <c r="L183" s="101" t="s">
        <v>6332</v>
      </c>
      <c r="M183" s="101" t="s">
        <v>722</v>
      </c>
    </row>
    <row r="184" spans="1:13" x14ac:dyDescent="0.25">
      <c r="A184" s="74" t="s">
        <v>344</v>
      </c>
      <c r="B184" s="107" t="str">
        <f t="shared" si="2"/>
        <v>100541112000</v>
      </c>
      <c r="C184" s="101" t="s">
        <v>7285</v>
      </c>
      <c r="D184" s="101" t="s">
        <v>7286</v>
      </c>
      <c r="E184" s="101" t="s">
        <v>7236</v>
      </c>
      <c r="F184" s="101" t="s">
        <v>7217</v>
      </c>
      <c r="G184" s="101" t="s">
        <v>7218</v>
      </c>
      <c r="H184" s="103">
        <v>29.24</v>
      </c>
      <c r="I184" s="101" t="s">
        <v>7175</v>
      </c>
      <c r="J184" s="102">
        <v>38866</v>
      </c>
      <c r="K184" s="102">
        <v>43705</v>
      </c>
      <c r="L184" s="101" t="s">
        <v>6332</v>
      </c>
      <c r="M184" s="101" t="s">
        <v>7285</v>
      </c>
    </row>
    <row r="185" spans="1:13" x14ac:dyDescent="0.25">
      <c r="A185" s="74" t="s">
        <v>344</v>
      </c>
      <c r="B185" s="107" t="str">
        <f t="shared" si="2"/>
        <v>100545341100</v>
      </c>
      <c r="C185" s="101" t="s">
        <v>724</v>
      </c>
      <c r="D185" s="101" t="s">
        <v>725</v>
      </c>
      <c r="E185" s="101" t="s">
        <v>6557</v>
      </c>
      <c r="F185" s="101" t="s">
        <v>7185</v>
      </c>
      <c r="G185" s="101" t="s">
        <v>7186</v>
      </c>
      <c r="H185" s="103">
        <v>60.72</v>
      </c>
      <c r="I185" s="101" t="s">
        <v>7175</v>
      </c>
      <c r="J185" s="102">
        <v>32813</v>
      </c>
      <c r="K185" s="102">
        <v>73050</v>
      </c>
      <c r="L185" s="101" t="s">
        <v>6332</v>
      </c>
      <c r="M185" s="101" t="s">
        <v>724</v>
      </c>
    </row>
    <row r="186" spans="1:13" x14ac:dyDescent="0.25">
      <c r="A186" s="74" t="s">
        <v>344</v>
      </c>
      <c r="B186" s="107" t="str">
        <f t="shared" si="2"/>
        <v>100547502030</v>
      </c>
      <c r="C186" s="101" t="s">
        <v>726</v>
      </c>
      <c r="D186" s="101" t="s">
        <v>727</v>
      </c>
      <c r="E186" s="101" t="s">
        <v>7100</v>
      </c>
      <c r="F186" s="101" t="s">
        <v>7247</v>
      </c>
      <c r="G186" s="101" t="s">
        <v>7178</v>
      </c>
      <c r="H186" s="103">
        <v>44.8</v>
      </c>
      <c r="I186" s="101" t="s">
        <v>7175</v>
      </c>
      <c r="J186" s="102">
        <v>40057</v>
      </c>
      <c r="K186" s="102">
        <v>73050</v>
      </c>
      <c r="L186" s="101" t="s">
        <v>6332</v>
      </c>
      <c r="M186" s="101" t="s">
        <v>726</v>
      </c>
    </row>
    <row r="187" spans="1:13" x14ac:dyDescent="0.25">
      <c r="A187" s="74" t="s">
        <v>344</v>
      </c>
      <c r="B187" s="107" t="str">
        <f t="shared" si="2"/>
        <v>100553502020</v>
      </c>
      <c r="C187" s="101" t="s">
        <v>728</v>
      </c>
      <c r="D187" s="101" t="s">
        <v>729</v>
      </c>
      <c r="E187" s="101" t="s">
        <v>7206</v>
      </c>
      <c r="F187" s="101" t="s">
        <v>7231</v>
      </c>
      <c r="G187" s="101" t="s">
        <v>7181</v>
      </c>
      <c r="H187" s="103">
        <v>53.87</v>
      </c>
      <c r="I187" s="101" t="s">
        <v>7175</v>
      </c>
      <c r="J187" s="102">
        <v>31868</v>
      </c>
      <c r="K187" s="102">
        <v>73050</v>
      </c>
      <c r="L187" s="101" t="s">
        <v>6332</v>
      </c>
      <c r="M187" s="101" t="s">
        <v>728</v>
      </c>
    </row>
    <row r="188" spans="1:13" x14ac:dyDescent="0.25">
      <c r="A188" s="74" t="s">
        <v>344</v>
      </c>
      <c r="B188" s="107" t="str">
        <f t="shared" si="2"/>
        <v>100555603300</v>
      </c>
      <c r="C188" s="101" t="s">
        <v>730</v>
      </c>
      <c r="D188" s="101" t="s">
        <v>731</v>
      </c>
      <c r="E188" s="101" t="s">
        <v>7249</v>
      </c>
      <c r="F188" s="101" t="s">
        <v>7287</v>
      </c>
      <c r="G188" s="101" t="s">
        <v>7218</v>
      </c>
      <c r="H188" s="103">
        <v>34.85</v>
      </c>
      <c r="I188" s="101" t="s">
        <v>7175</v>
      </c>
      <c r="J188" s="102">
        <v>36752</v>
      </c>
      <c r="K188" s="102">
        <v>73050</v>
      </c>
      <c r="L188" s="101" t="s">
        <v>6332</v>
      </c>
      <c r="M188" s="101" t="s">
        <v>730</v>
      </c>
    </row>
    <row r="189" spans="1:13" x14ac:dyDescent="0.25">
      <c r="A189" s="74" t="s">
        <v>344</v>
      </c>
      <c r="B189" s="107" t="str">
        <f t="shared" si="2"/>
        <v>100557754200</v>
      </c>
      <c r="C189" s="101" t="s">
        <v>732</v>
      </c>
      <c r="D189" s="101" t="s">
        <v>733</v>
      </c>
      <c r="E189" s="101" t="s">
        <v>7116</v>
      </c>
      <c r="F189" s="101" t="s">
        <v>7231</v>
      </c>
      <c r="G189" s="101" t="s">
        <v>7181</v>
      </c>
      <c r="H189" s="103">
        <v>53.2</v>
      </c>
      <c r="I189" s="101" t="s">
        <v>7175</v>
      </c>
      <c r="J189" s="102">
        <v>39814</v>
      </c>
      <c r="K189" s="102">
        <v>73050</v>
      </c>
      <c r="L189" s="101" t="s">
        <v>6332</v>
      </c>
      <c r="M189" s="101" t="s">
        <v>732</v>
      </c>
    </row>
    <row r="190" spans="1:13" x14ac:dyDescent="0.25">
      <c r="A190" s="74" t="s">
        <v>344</v>
      </c>
      <c r="B190" s="107" t="str">
        <f t="shared" si="2"/>
        <v>100562603510</v>
      </c>
      <c r="C190" s="101" t="s">
        <v>734</v>
      </c>
      <c r="D190" s="101" t="s">
        <v>735</v>
      </c>
      <c r="E190" s="101" t="s">
        <v>7281</v>
      </c>
      <c r="F190" s="101" t="s">
        <v>7231</v>
      </c>
      <c r="G190" s="101" t="s">
        <v>7181</v>
      </c>
      <c r="H190" s="103">
        <v>53.42</v>
      </c>
      <c r="I190" s="101" t="s">
        <v>7175</v>
      </c>
      <c r="J190" s="102">
        <v>32048</v>
      </c>
      <c r="K190" s="102">
        <v>73050</v>
      </c>
      <c r="L190" s="101" t="s">
        <v>6332</v>
      </c>
      <c r="M190" s="101" t="s">
        <v>734</v>
      </c>
    </row>
    <row r="191" spans="1:13" x14ac:dyDescent="0.25">
      <c r="A191" s="74" t="s">
        <v>344</v>
      </c>
      <c r="B191" s="107" t="str">
        <f t="shared" si="2"/>
        <v>100563263120</v>
      </c>
      <c r="C191" s="101" t="s">
        <v>736</v>
      </c>
      <c r="D191" s="101" t="s">
        <v>737</v>
      </c>
      <c r="E191" s="101" t="s">
        <v>6501</v>
      </c>
      <c r="F191" s="101" t="s">
        <v>7288</v>
      </c>
      <c r="G191" s="101" t="s">
        <v>7222</v>
      </c>
      <c r="H191" s="103">
        <v>64.59</v>
      </c>
      <c r="I191" s="101" t="s">
        <v>7175</v>
      </c>
      <c r="J191" s="102">
        <v>40057</v>
      </c>
      <c r="K191" s="102">
        <v>73050</v>
      </c>
      <c r="L191" s="101" t="s">
        <v>6332</v>
      </c>
      <c r="M191" s="101" t="s">
        <v>736</v>
      </c>
    </row>
    <row r="192" spans="1:13" x14ac:dyDescent="0.25">
      <c r="A192" s="74" t="s">
        <v>344</v>
      </c>
      <c r="B192" s="107" t="str">
        <f t="shared" si="2"/>
        <v>100564191100</v>
      </c>
      <c r="C192" s="101" t="s">
        <v>738</v>
      </c>
      <c r="D192" s="101" t="s">
        <v>739</v>
      </c>
      <c r="E192" s="101" t="s">
        <v>6460</v>
      </c>
      <c r="F192" s="101" t="s">
        <v>7212</v>
      </c>
      <c r="G192" s="101" t="s">
        <v>7181</v>
      </c>
      <c r="H192" s="103">
        <v>53.91</v>
      </c>
      <c r="I192" s="101" t="s">
        <v>7175</v>
      </c>
      <c r="J192" s="102">
        <v>40406</v>
      </c>
      <c r="K192" s="102">
        <v>73050</v>
      </c>
      <c r="L192" s="101" t="s">
        <v>6332</v>
      </c>
      <c r="M192" s="101" t="s">
        <v>738</v>
      </c>
    </row>
    <row r="193" spans="1:13" x14ac:dyDescent="0.25">
      <c r="A193" s="74" t="s">
        <v>344</v>
      </c>
      <c r="B193" s="107" t="str">
        <f t="shared" si="2"/>
        <v>100568301650</v>
      </c>
      <c r="C193" s="101" t="s">
        <v>740</v>
      </c>
      <c r="D193" s="101" t="s">
        <v>741</v>
      </c>
      <c r="E193" s="101" t="s">
        <v>6466</v>
      </c>
      <c r="F193" s="101" t="s">
        <v>7212</v>
      </c>
      <c r="G193" s="101" t="s">
        <v>7181</v>
      </c>
      <c r="H193" s="103">
        <v>55.28</v>
      </c>
      <c r="I193" s="101" t="s">
        <v>7175</v>
      </c>
      <c r="J193" s="102">
        <v>39295</v>
      </c>
      <c r="K193" s="102">
        <v>73050</v>
      </c>
      <c r="L193" s="101" t="s">
        <v>6332</v>
      </c>
      <c r="M193" s="101" t="s">
        <v>740</v>
      </c>
    </row>
    <row r="194" spans="1:13" x14ac:dyDescent="0.25">
      <c r="A194" s="74" t="s">
        <v>344</v>
      </c>
      <c r="B194" s="107" t="str">
        <f t="shared" si="2"/>
        <v>100573181200</v>
      </c>
      <c r="C194" s="101" t="s">
        <v>742</v>
      </c>
      <c r="D194" s="101" t="s">
        <v>743</v>
      </c>
      <c r="E194" s="101" t="s">
        <v>6390</v>
      </c>
      <c r="F194" s="101" t="s">
        <v>7185</v>
      </c>
      <c r="G194" s="101" t="s">
        <v>7186</v>
      </c>
      <c r="H194" s="103">
        <v>61.81</v>
      </c>
      <c r="I194" s="101" t="s">
        <v>7175</v>
      </c>
      <c r="J194" s="102">
        <v>40695</v>
      </c>
      <c r="K194" s="102">
        <v>73050</v>
      </c>
      <c r="L194" s="101" t="s">
        <v>6332</v>
      </c>
      <c r="M194" s="101" t="s">
        <v>742</v>
      </c>
    </row>
    <row r="195" spans="1:13" x14ac:dyDescent="0.25">
      <c r="A195" s="74" t="s">
        <v>344</v>
      </c>
      <c r="B195" s="107" t="str">
        <f t="shared" si="2"/>
        <v>100576142100</v>
      </c>
      <c r="C195" s="101" t="s">
        <v>7289</v>
      </c>
      <c r="D195" s="101" t="s">
        <v>7290</v>
      </c>
      <c r="E195" s="101" t="s">
        <v>7199</v>
      </c>
      <c r="F195" s="101" t="s">
        <v>7291</v>
      </c>
      <c r="G195" s="101" t="s">
        <v>7215</v>
      </c>
      <c r="H195" s="103">
        <v>36.67</v>
      </c>
      <c r="I195" s="101" t="s">
        <v>7175</v>
      </c>
      <c r="J195" s="102">
        <v>33604</v>
      </c>
      <c r="K195" s="102">
        <v>43677</v>
      </c>
      <c r="L195" s="101" t="s">
        <v>6332</v>
      </c>
      <c r="M195" s="101" t="s">
        <v>7289</v>
      </c>
    </row>
    <row r="196" spans="1:13" x14ac:dyDescent="0.25">
      <c r="A196" s="74" t="s">
        <v>344</v>
      </c>
      <c r="B196" s="107" t="str">
        <f t="shared" si="2"/>
        <v>100578111000</v>
      </c>
      <c r="C196" s="101" t="s">
        <v>744</v>
      </c>
      <c r="D196" s="101" t="s">
        <v>745</v>
      </c>
      <c r="E196" s="101" t="s">
        <v>7276</v>
      </c>
      <c r="F196" s="101" t="s">
        <v>7212</v>
      </c>
      <c r="G196" s="101" t="s">
        <v>7181</v>
      </c>
      <c r="H196" s="103">
        <v>53.29</v>
      </c>
      <c r="I196" s="101" t="s">
        <v>7175</v>
      </c>
      <c r="J196" s="102">
        <v>40026</v>
      </c>
      <c r="K196" s="102">
        <v>73050</v>
      </c>
      <c r="L196" s="101" t="s">
        <v>6332</v>
      </c>
      <c r="M196" s="101" t="s">
        <v>744</v>
      </c>
    </row>
    <row r="197" spans="1:13" x14ac:dyDescent="0.25">
      <c r="A197" s="74" t="s">
        <v>344</v>
      </c>
      <c r="B197" s="107" t="str">
        <f t="shared" si="2"/>
        <v>100579182100</v>
      </c>
      <c r="C197" s="101" t="s">
        <v>746</v>
      </c>
      <c r="D197" s="101" t="s">
        <v>747</v>
      </c>
      <c r="E197" s="101" t="s">
        <v>6405</v>
      </c>
      <c r="F197" s="101" t="s">
        <v>7224</v>
      </c>
      <c r="G197" s="101" t="s">
        <v>7178</v>
      </c>
      <c r="H197" s="103">
        <v>46.62</v>
      </c>
      <c r="I197" s="101" t="s">
        <v>7175</v>
      </c>
      <c r="J197" s="102">
        <v>40119</v>
      </c>
      <c r="K197" s="102">
        <v>73050</v>
      </c>
      <c r="L197" s="101" t="s">
        <v>6332</v>
      </c>
      <c r="M197" s="101" t="s">
        <v>746</v>
      </c>
    </row>
    <row r="198" spans="1:13" x14ac:dyDescent="0.25">
      <c r="A198" s="74" t="s">
        <v>344</v>
      </c>
      <c r="B198" s="107" t="str">
        <f t="shared" ref="B198:B261" si="3">CONCATENATE(C198,E198)</f>
        <v>100581264310</v>
      </c>
      <c r="C198" s="101" t="s">
        <v>748</v>
      </c>
      <c r="D198" s="101" t="s">
        <v>749</v>
      </c>
      <c r="E198" s="101" t="s">
        <v>7227</v>
      </c>
      <c r="F198" s="101" t="s">
        <v>7185</v>
      </c>
      <c r="G198" s="101" t="s">
        <v>7186</v>
      </c>
      <c r="H198" s="103">
        <v>60.95</v>
      </c>
      <c r="I198" s="101" t="s">
        <v>7175</v>
      </c>
      <c r="J198" s="102">
        <v>37377</v>
      </c>
      <c r="K198" s="102">
        <v>73050</v>
      </c>
      <c r="L198" s="101" t="s">
        <v>6332</v>
      </c>
      <c r="M198" s="101" t="s">
        <v>748</v>
      </c>
    </row>
    <row r="199" spans="1:13" x14ac:dyDescent="0.25">
      <c r="A199" s="74" t="s">
        <v>344</v>
      </c>
      <c r="B199" s="107" t="str">
        <f t="shared" si="3"/>
        <v>100583361200</v>
      </c>
      <c r="C199" s="101" t="s">
        <v>750</v>
      </c>
      <c r="D199" s="101" t="s">
        <v>751</v>
      </c>
      <c r="E199" s="101" t="s">
        <v>6581</v>
      </c>
      <c r="F199" s="101" t="s">
        <v>7185</v>
      </c>
      <c r="G199" s="101"/>
      <c r="H199" s="103">
        <v>56.58</v>
      </c>
      <c r="I199" s="101" t="s">
        <v>7175</v>
      </c>
      <c r="J199" s="102">
        <v>40560</v>
      </c>
      <c r="K199" s="102">
        <v>73050</v>
      </c>
      <c r="L199" s="101" t="s">
        <v>6332</v>
      </c>
      <c r="M199" s="101" t="s">
        <v>750</v>
      </c>
    </row>
    <row r="200" spans="1:13" x14ac:dyDescent="0.25">
      <c r="A200" s="74" t="s">
        <v>344</v>
      </c>
      <c r="B200" s="107" t="str">
        <f t="shared" si="3"/>
        <v>100586252100</v>
      </c>
      <c r="C200" s="101" t="s">
        <v>752</v>
      </c>
      <c r="D200" s="101" t="s">
        <v>753</v>
      </c>
      <c r="E200" s="101" t="s">
        <v>7292</v>
      </c>
      <c r="F200" s="101" t="s">
        <v>7214</v>
      </c>
      <c r="G200" s="101" t="s">
        <v>7218</v>
      </c>
      <c r="H200" s="103">
        <v>37.76</v>
      </c>
      <c r="I200" s="101" t="s">
        <v>7175</v>
      </c>
      <c r="J200" s="102">
        <v>40659</v>
      </c>
      <c r="K200" s="102">
        <v>73050</v>
      </c>
      <c r="L200" s="101" t="s">
        <v>6332</v>
      </c>
      <c r="M200" s="101" t="s">
        <v>752</v>
      </c>
    </row>
    <row r="201" spans="1:13" x14ac:dyDescent="0.25">
      <c r="A201" s="74" t="s">
        <v>344</v>
      </c>
      <c r="B201" s="107" t="str">
        <f t="shared" si="3"/>
        <v>100590321300</v>
      </c>
      <c r="C201" s="101" t="s">
        <v>754</v>
      </c>
      <c r="D201" s="101" t="s">
        <v>755</v>
      </c>
      <c r="E201" s="101" t="s">
        <v>6553</v>
      </c>
      <c r="F201" s="101" t="s">
        <v>7212</v>
      </c>
      <c r="G201" s="101" t="s">
        <v>7181</v>
      </c>
      <c r="H201" s="103">
        <v>54.67</v>
      </c>
      <c r="I201" s="101" t="s">
        <v>7175</v>
      </c>
      <c r="J201" s="102">
        <v>39814</v>
      </c>
      <c r="K201" s="102">
        <v>73050</v>
      </c>
      <c r="L201" s="101" t="s">
        <v>6332</v>
      </c>
      <c r="M201" s="101" t="s">
        <v>754</v>
      </c>
    </row>
    <row r="202" spans="1:13" x14ac:dyDescent="0.25">
      <c r="A202" s="74" t="s">
        <v>344</v>
      </c>
      <c r="B202" s="107" t="str">
        <f t="shared" si="3"/>
        <v>100592301640</v>
      </c>
      <c r="C202" s="101" t="s">
        <v>756</v>
      </c>
      <c r="D202" s="101" t="s">
        <v>757</v>
      </c>
      <c r="E202" s="101" t="s">
        <v>6767</v>
      </c>
      <c r="F202" s="101" t="s">
        <v>7212</v>
      </c>
      <c r="G202" s="101" t="s">
        <v>7186</v>
      </c>
      <c r="H202" s="103">
        <v>60.27</v>
      </c>
      <c r="I202" s="101" t="s">
        <v>7175</v>
      </c>
      <c r="J202" s="102">
        <v>33840</v>
      </c>
      <c r="K202" s="102">
        <v>73050</v>
      </c>
      <c r="L202" s="101" t="s">
        <v>6332</v>
      </c>
      <c r="M202" s="101" t="s">
        <v>756</v>
      </c>
    </row>
    <row r="203" spans="1:13" x14ac:dyDescent="0.25">
      <c r="A203" s="74" t="s">
        <v>344</v>
      </c>
      <c r="B203" s="107" t="str">
        <f t="shared" si="3"/>
        <v>100593603400</v>
      </c>
      <c r="C203" s="101" t="s">
        <v>758</v>
      </c>
      <c r="D203" s="101" t="s">
        <v>759</v>
      </c>
      <c r="E203" s="101" t="s">
        <v>7190</v>
      </c>
      <c r="F203" s="101" t="s">
        <v>7229</v>
      </c>
      <c r="G203" s="101" t="s">
        <v>7192</v>
      </c>
      <c r="H203" s="103">
        <v>26.93</v>
      </c>
      <c r="I203" s="101" t="s">
        <v>7175</v>
      </c>
      <c r="J203" s="102">
        <v>27044</v>
      </c>
      <c r="K203" s="102">
        <v>73050</v>
      </c>
      <c r="L203" s="101" t="s">
        <v>6332</v>
      </c>
      <c r="M203" s="101" t="s">
        <v>758</v>
      </c>
    </row>
    <row r="204" spans="1:13" x14ac:dyDescent="0.25">
      <c r="A204" s="74" t="s">
        <v>344</v>
      </c>
      <c r="B204" s="107" t="str">
        <f t="shared" si="3"/>
        <v>100595181500</v>
      </c>
      <c r="C204" s="101" t="s">
        <v>760</v>
      </c>
      <c r="D204" s="101" t="s">
        <v>761</v>
      </c>
      <c r="E204" s="101" t="s">
        <v>6421</v>
      </c>
      <c r="F204" s="101" t="s">
        <v>7212</v>
      </c>
      <c r="G204" s="101" t="s">
        <v>7181</v>
      </c>
      <c r="H204" s="103">
        <v>53.67</v>
      </c>
      <c r="I204" s="101" t="s">
        <v>7175</v>
      </c>
      <c r="J204" s="102">
        <v>41135</v>
      </c>
      <c r="K204" s="102">
        <v>73050</v>
      </c>
      <c r="L204" s="101" t="s">
        <v>6332</v>
      </c>
      <c r="M204" s="101" t="s">
        <v>760</v>
      </c>
    </row>
    <row r="205" spans="1:13" x14ac:dyDescent="0.25">
      <c r="A205" s="74" t="s">
        <v>344</v>
      </c>
      <c r="B205" s="107" t="str">
        <f t="shared" si="3"/>
        <v>100597264360</v>
      </c>
      <c r="C205" s="101" t="s">
        <v>762</v>
      </c>
      <c r="D205" s="101" t="s">
        <v>763</v>
      </c>
      <c r="E205" s="101" t="s">
        <v>7293</v>
      </c>
      <c r="F205" s="101" t="s">
        <v>7185</v>
      </c>
      <c r="G205" s="101" t="s">
        <v>7186</v>
      </c>
      <c r="H205" s="103">
        <v>52.09</v>
      </c>
      <c r="I205" s="101" t="s">
        <v>7175</v>
      </c>
      <c r="J205" s="102">
        <v>38961</v>
      </c>
      <c r="K205" s="102">
        <v>73050</v>
      </c>
      <c r="L205" s="101" t="s">
        <v>6332</v>
      </c>
      <c r="M205" s="101" t="s">
        <v>762</v>
      </c>
    </row>
    <row r="206" spans="1:13" x14ac:dyDescent="0.25">
      <c r="A206" s="74" t="s">
        <v>344</v>
      </c>
      <c r="B206" s="107" t="str">
        <f t="shared" si="3"/>
        <v>100600141002</v>
      </c>
      <c r="C206" s="101" t="s">
        <v>764</v>
      </c>
      <c r="D206" s="101" t="s">
        <v>765</v>
      </c>
      <c r="E206" s="101" t="s">
        <v>6347</v>
      </c>
      <c r="F206" s="101" t="s">
        <v>7212</v>
      </c>
      <c r="G206" s="101" t="s">
        <v>7181</v>
      </c>
      <c r="H206" s="103">
        <v>45.64</v>
      </c>
      <c r="I206" s="101" t="s">
        <v>7175</v>
      </c>
      <c r="J206" s="102">
        <v>41276</v>
      </c>
      <c r="K206" s="102">
        <v>73050</v>
      </c>
      <c r="L206" s="101" t="s">
        <v>6332</v>
      </c>
      <c r="M206" s="101" t="s">
        <v>764</v>
      </c>
    </row>
    <row r="207" spans="1:13" x14ac:dyDescent="0.25">
      <c r="A207" s="74" t="s">
        <v>344</v>
      </c>
      <c r="B207" s="107" t="str">
        <f t="shared" si="3"/>
        <v>100601371180</v>
      </c>
      <c r="C207" s="101" t="s">
        <v>766</v>
      </c>
      <c r="D207" s="101" t="s">
        <v>767</v>
      </c>
      <c r="E207" s="101" t="s">
        <v>7294</v>
      </c>
      <c r="F207" s="101" t="s">
        <v>7295</v>
      </c>
      <c r="G207" s="101" t="s">
        <v>7215</v>
      </c>
      <c r="H207" s="103">
        <v>42.05</v>
      </c>
      <c r="I207" s="101" t="s">
        <v>7175</v>
      </c>
      <c r="J207" s="102">
        <v>40148</v>
      </c>
      <c r="K207" s="102">
        <v>73050</v>
      </c>
      <c r="L207" s="101" t="s">
        <v>6332</v>
      </c>
      <c r="M207" s="101" t="s">
        <v>766</v>
      </c>
    </row>
    <row r="208" spans="1:13" x14ac:dyDescent="0.25">
      <c r="A208" s="74" t="s">
        <v>344</v>
      </c>
      <c r="B208" s="107" t="str">
        <f t="shared" si="3"/>
        <v>100603311300</v>
      </c>
      <c r="C208" s="101" t="s">
        <v>6409</v>
      </c>
      <c r="D208" s="101" t="s">
        <v>6410</v>
      </c>
      <c r="E208" s="101" t="s">
        <v>6411</v>
      </c>
      <c r="F208" s="101" t="s">
        <v>7185</v>
      </c>
      <c r="G208" s="101" t="s">
        <v>7181</v>
      </c>
      <c r="H208" s="103">
        <v>55.93</v>
      </c>
      <c r="I208" s="101" t="s">
        <v>7175</v>
      </c>
      <c r="J208" s="102">
        <v>41218</v>
      </c>
      <c r="K208" s="102">
        <v>43738</v>
      </c>
      <c r="L208" s="101" t="s">
        <v>6332</v>
      </c>
      <c r="M208" s="101" t="s">
        <v>6409</v>
      </c>
    </row>
    <row r="209" spans="1:13" x14ac:dyDescent="0.25">
      <c r="A209" s="74" t="s">
        <v>344</v>
      </c>
      <c r="B209" s="107" t="str">
        <f t="shared" si="3"/>
        <v>100605191200</v>
      </c>
      <c r="C209" s="101" t="s">
        <v>768</v>
      </c>
      <c r="D209" s="101" t="s">
        <v>769</v>
      </c>
      <c r="E209" s="101" t="s">
        <v>6462</v>
      </c>
      <c r="F209" s="101" t="s">
        <v>7212</v>
      </c>
      <c r="G209" s="101" t="s">
        <v>7181</v>
      </c>
      <c r="H209" s="103">
        <v>53.94</v>
      </c>
      <c r="I209" s="101" t="s">
        <v>7175</v>
      </c>
      <c r="J209" s="102">
        <v>40062</v>
      </c>
      <c r="K209" s="102">
        <v>73050</v>
      </c>
      <c r="L209" s="101" t="s">
        <v>6332</v>
      </c>
      <c r="M209" s="101" t="s">
        <v>768</v>
      </c>
    </row>
    <row r="210" spans="1:13" x14ac:dyDescent="0.25">
      <c r="A210" s="74" t="s">
        <v>344</v>
      </c>
      <c r="B210" s="107" t="str">
        <f t="shared" si="3"/>
        <v>100606702100</v>
      </c>
      <c r="C210" s="101" t="s">
        <v>770</v>
      </c>
      <c r="D210" s="101" t="s">
        <v>771</v>
      </c>
      <c r="E210" s="101" t="s">
        <v>7296</v>
      </c>
      <c r="F210" s="101" t="s">
        <v>7247</v>
      </c>
      <c r="G210" s="101" t="s">
        <v>7178</v>
      </c>
      <c r="H210" s="103">
        <v>45.84</v>
      </c>
      <c r="I210" s="101" t="s">
        <v>7175</v>
      </c>
      <c r="J210" s="102">
        <v>41244</v>
      </c>
      <c r="K210" s="102">
        <v>73050</v>
      </c>
      <c r="L210" s="101" t="s">
        <v>6332</v>
      </c>
      <c r="M210" s="101" t="s">
        <v>770</v>
      </c>
    </row>
    <row r="211" spans="1:13" x14ac:dyDescent="0.25">
      <c r="A211" s="74" t="s">
        <v>344</v>
      </c>
      <c r="B211" s="107" t="str">
        <f t="shared" si="3"/>
        <v>100609263910</v>
      </c>
      <c r="C211" s="101" t="s">
        <v>772</v>
      </c>
      <c r="D211" s="101" t="s">
        <v>773</v>
      </c>
      <c r="E211" s="101" t="s">
        <v>7297</v>
      </c>
      <c r="F211" s="101" t="s">
        <v>7266</v>
      </c>
      <c r="G211" s="101" t="s">
        <v>7267</v>
      </c>
      <c r="H211" s="103">
        <v>77.239999999999995</v>
      </c>
      <c r="I211" s="101" t="s">
        <v>7175</v>
      </c>
      <c r="J211" s="102">
        <v>30543</v>
      </c>
      <c r="K211" s="102">
        <v>73050</v>
      </c>
      <c r="L211" s="101" t="s">
        <v>6332</v>
      </c>
      <c r="M211" s="101" t="s">
        <v>772</v>
      </c>
    </row>
    <row r="212" spans="1:13" x14ac:dyDescent="0.25">
      <c r="A212" s="74" t="s">
        <v>344</v>
      </c>
      <c r="B212" s="107" t="str">
        <f t="shared" si="3"/>
        <v>100612331100</v>
      </c>
      <c r="C212" s="101" t="s">
        <v>774</v>
      </c>
      <c r="D212" s="101" t="s">
        <v>775</v>
      </c>
      <c r="E212" s="101" t="s">
        <v>7298</v>
      </c>
      <c r="F212" s="101" t="s">
        <v>7185</v>
      </c>
      <c r="G212" s="101" t="s">
        <v>7186</v>
      </c>
      <c r="H212" s="103">
        <v>62.6</v>
      </c>
      <c r="I212" s="101" t="s">
        <v>7175</v>
      </c>
      <c r="J212" s="102">
        <v>36008</v>
      </c>
      <c r="K212" s="102">
        <v>73050</v>
      </c>
      <c r="L212" s="101" t="s">
        <v>6332</v>
      </c>
      <c r="M212" s="101" t="s">
        <v>774</v>
      </c>
    </row>
    <row r="213" spans="1:13" x14ac:dyDescent="0.25">
      <c r="A213" s="74" t="s">
        <v>344</v>
      </c>
      <c r="B213" s="107" t="str">
        <f t="shared" si="3"/>
        <v>100614603600</v>
      </c>
      <c r="C213" s="101" t="s">
        <v>776</v>
      </c>
      <c r="D213" s="101" t="s">
        <v>777</v>
      </c>
      <c r="E213" s="101" t="s">
        <v>7279</v>
      </c>
      <c r="F213" s="101" t="s">
        <v>7191</v>
      </c>
      <c r="G213" s="101" t="s">
        <v>7192</v>
      </c>
      <c r="H213" s="103">
        <v>28.54</v>
      </c>
      <c r="I213" s="101" t="s">
        <v>7175</v>
      </c>
      <c r="J213" s="102">
        <v>40910</v>
      </c>
      <c r="K213" s="102">
        <v>73050</v>
      </c>
      <c r="L213" s="101" t="s">
        <v>6332</v>
      </c>
      <c r="M213" s="101" t="s">
        <v>776</v>
      </c>
    </row>
    <row r="214" spans="1:13" x14ac:dyDescent="0.25">
      <c r="A214" s="74" t="s">
        <v>344</v>
      </c>
      <c r="B214" s="107" t="str">
        <f t="shared" si="3"/>
        <v>100618353910</v>
      </c>
      <c r="C214" s="101" t="s">
        <v>778</v>
      </c>
      <c r="D214" s="101" t="s">
        <v>779</v>
      </c>
      <c r="E214" s="101" t="s">
        <v>7299</v>
      </c>
      <c r="F214" s="101" t="s">
        <v>7266</v>
      </c>
      <c r="G214" s="101" t="s">
        <v>7267</v>
      </c>
      <c r="H214" s="103">
        <v>77.25</v>
      </c>
      <c r="I214" s="101" t="s">
        <v>7175</v>
      </c>
      <c r="J214" s="102">
        <v>38950</v>
      </c>
      <c r="K214" s="102">
        <v>73050</v>
      </c>
      <c r="L214" s="101" t="s">
        <v>6332</v>
      </c>
      <c r="M214" s="101" t="s">
        <v>778</v>
      </c>
    </row>
    <row r="215" spans="1:13" x14ac:dyDescent="0.25">
      <c r="A215" s="74" t="s">
        <v>344</v>
      </c>
      <c r="B215" s="107" t="str">
        <f t="shared" si="3"/>
        <v>100619264330</v>
      </c>
      <c r="C215" s="101" t="s">
        <v>780</v>
      </c>
      <c r="D215" s="101" t="s">
        <v>781</v>
      </c>
      <c r="E215" s="101" t="s">
        <v>7300</v>
      </c>
      <c r="F215" s="101" t="s">
        <v>7212</v>
      </c>
      <c r="G215" s="101" t="s">
        <v>7181</v>
      </c>
      <c r="H215" s="103">
        <v>53.98</v>
      </c>
      <c r="I215" s="101" t="s">
        <v>7175</v>
      </c>
      <c r="J215" s="102">
        <v>40210</v>
      </c>
      <c r="K215" s="102">
        <v>73050</v>
      </c>
      <c r="L215" s="101" t="s">
        <v>6332</v>
      </c>
      <c r="M215" s="101" t="s">
        <v>780</v>
      </c>
    </row>
    <row r="216" spans="1:13" x14ac:dyDescent="0.25">
      <c r="A216" s="74" t="s">
        <v>344</v>
      </c>
      <c r="B216" s="107" t="str">
        <f t="shared" si="3"/>
        <v>100621803931</v>
      </c>
      <c r="C216" s="101" t="s">
        <v>782</v>
      </c>
      <c r="D216" s="101" t="s">
        <v>783</v>
      </c>
      <c r="E216" s="101" t="s">
        <v>7301</v>
      </c>
      <c r="F216" s="101" t="s">
        <v>7302</v>
      </c>
      <c r="G216" s="101" t="s">
        <v>7186</v>
      </c>
      <c r="H216" s="103">
        <v>60.32</v>
      </c>
      <c r="I216" s="101" t="s">
        <v>7175</v>
      </c>
      <c r="J216" s="102">
        <v>33817</v>
      </c>
      <c r="K216" s="102">
        <v>73050</v>
      </c>
      <c r="L216" s="101" t="s">
        <v>6332</v>
      </c>
      <c r="M216" s="101" t="s">
        <v>782</v>
      </c>
    </row>
    <row r="217" spans="1:13" x14ac:dyDescent="0.25">
      <c r="A217" s="74" t="s">
        <v>344</v>
      </c>
      <c r="B217" s="107" t="str">
        <f t="shared" si="3"/>
        <v>100622264330</v>
      </c>
      <c r="C217" s="101" t="s">
        <v>784</v>
      </c>
      <c r="D217" s="101" t="s">
        <v>785</v>
      </c>
      <c r="E217" s="101" t="s">
        <v>7300</v>
      </c>
      <c r="F217" s="101" t="s">
        <v>7185</v>
      </c>
      <c r="G217" s="101" t="s">
        <v>7186</v>
      </c>
      <c r="H217" s="103">
        <v>63.4</v>
      </c>
      <c r="I217" s="101" t="s">
        <v>7175</v>
      </c>
      <c r="J217" s="102">
        <v>36039</v>
      </c>
      <c r="K217" s="102">
        <v>73050</v>
      </c>
      <c r="L217" s="101" t="s">
        <v>6332</v>
      </c>
      <c r="M217" s="101" t="s">
        <v>784</v>
      </c>
    </row>
    <row r="218" spans="1:13" x14ac:dyDescent="0.25">
      <c r="A218" s="74" t="s">
        <v>344</v>
      </c>
      <c r="B218" s="107" t="str">
        <f t="shared" si="3"/>
        <v>100628351100</v>
      </c>
      <c r="C218" s="101" t="s">
        <v>7303</v>
      </c>
      <c r="D218" s="101" t="s">
        <v>7304</v>
      </c>
      <c r="E218" s="101" t="s">
        <v>6563</v>
      </c>
      <c r="F218" s="101" t="s">
        <v>7185</v>
      </c>
      <c r="G218" s="101" t="s">
        <v>7186</v>
      </c>
      <c r="H218" s="103">
        <v>59.18</v>
      </c>
      <c r="I218" s="101" t="s">
        <v>7175</v>
      </c>
      <c r="J218" s="102">
        <v>39661</v>
      </c>
      <c r="K218" s="102">
        <v>43708</v>
      </c>
      <c r="L218" s="101" t="s">
        <v>6332</v>
      </c>
      <c r="M218" s="101" t="s">
        <v>7303</v>
      </c>
    </row>
    <row r="219" spans="1:13" x14ac:dyDescent="0.25">
      <c r="A219" s="74" t="s">
        <v>344</v>
      </c>
      <c r="B219" s="107" t="str">
        <f t="shared" si="3"/>
        <v>100629113000</v>
      </c>
      <c r="C219" s="101" t="s">
        <v>786</v>
      </c>
      <c r="D219" s="101" t="s">
        <v>787</v>
      </c>
      <c r="E219" s="101" t="s">
        <v>7305</v>
      </c>
      <c r="F219" s="101" t="s">
        <v>7231</v>
      </c>
      <c r="G219" s="101" t="s">
        <v>7181</v>
      </c>
      <c r="H219" s="103">
        <v>54.4</v>
      </c>
      <c r="I219" s="101" t="s">
        <v>7175</v>
      </c>
      <c r="J219" s="102">
        <v>32509</v>
      </c>
      <c r="K219" s="102">
        <v>73050</v>
      </c>
      <c r="L219" s="101" t="s">
        <v>6332</v>
      </c>
      <c r="M219" s="101" t="s">
        <v>786</v>
      </c>
    </row>
    <row r="220" spans="1:13" x14ac:dyDescent="0.25">
      <c r="A220" s="74" t="s">
        <v>344</v>
      </c>
      <c r="B220" s="107" t="str">
        <f t="shared" si="3"/>
        <v>100630311500</v>
      </c>
      <c r="C220" s="101" t="s">
        <v>788</v>
      </c>
      <c r="D220" s="101" t="s">
        <v>789</v>
      </c>
      <c r="E220" s="101" t="s">
        <v>7255</v>
      </c>
      <c r="F220" s="101" t="s">
        <v>7212</v>
      </c>
      <c r="G220" s="101" t="s">
        <v>7181</v>
      </c>
      <c r="H220" s="103">
        <v>54.21</v>
      </c>
      <c r="I220" s="101" t="s">
        <v>7175</v>
      </c>
      <c r="J220" s="102">
        <v>34943</v>
      </c>
      <c r="K220" s="102">
        <v>73050</v>
      </c>
      <c r="L220" s="101" t="s">
        <v>6332</v>
      </c>
      <c r="M220" s="101" t="s">
        <v>788</v>
      </c>
    </row>
    <row r="221" spans="1:13" x14ac:dyDescent="0.25">
      <c r="A221" s="74" t="s">
        <v>344</v>
      </c>
      <c r="B221" s="107" t="str">
        <f t="shared" si="3"/>
        <v>100632175100</v>
      </c>
      <c r="C221" s="101" t="s">
        <v>790</v>
      </c>
      <c r="D221" s="101" t="s">
        <v>791</v>
      </c>
      <c r="E221" s="101" t="s">
        <v>6679</v>
      </c>
      <c r="F221" s="101" t="s">
        <v>7225</v>
      </c>
      <c r="G221" s="101" t="s">
        <v>7174</v>
      </c>
      <c r="H221" s="103">
        <v>38.770000000000003</v>
      </c>
      <c r="I221" s="101" t="s">
        <v>7175</v>
      </c>
      <c r="J221" s="102">
        <v>33664</v>
      </c>
      <c r="K221" s="102">
        <v>73050</v>
      </c>
      <c r="L221" s="101" t="s">
        <v>6332</v>
      </c>
      <c r="M221" s="101" t="s">
        <v>790</v>
      </c>
    </row>
    <row r="222" spans="1:13" x14ac:dyDescent="0.25">
      <c r="A222" s="74" t="s">
        <v>344</v>
      </c>
      <c r="B222" s="107" t="str">
        <f t="shared" si="3"/>
        <v>100634603400</v>
      </c>
      <c r="C222" s="101" t="s">
        <v>792</v>
      </c>
      <c r="D222" s="101" t="s">
        <v>793</v>
      </c>
      <c r="E222" s="101" t="s">
        <v>7190</v>
      </c>
      <c r="F222" s="101" t="s">
        <v>7191</v>
      </c>
      <c r="G222" s="101" t="s">
        <v>7192</v>
      </c>
      <c r="H222" s="103">
        <v>29.55</v>
      </c>
      <c r="I222" s="101" t="s">
        <v>7175</v>
      </c>
      <c r="J222" s="102">
        <v>38614</v>
      </c>
      <c r="K222" s="102">
        <v>73050</v>
      </c>
      <c r="L222" s="101" t="s">
        <v>6332</v>
      </c>
      <c r="M222" s="101" t="s">
        <v>792</v>
      </c>
    </row>
    <row r="223" spans="1:13" x14ac:dyDescent="0.25">
      <c r="A223" s="74" t="s">
        <v>344</v>
      </c>
      <c r="B223" s="107" t="str">
        <f t="shared" si="3"/>
        <v>100636191100</v>
      </c>
      <c r="C223" s="101" t="s">
        <v>794</v>
      </c>
      <c r="D223" s="101" t="s">
        <v>795</v>
      </c>
      <c r="E223" s="101" t="s">
        <v>6460</v>
      </c>
      <c r="F223" s="101" t="s">
        <v>7185</v>
      </c>
      <c r="G223" s="101" t="s">
        <v>7186</v>
      </c>
      <c r="H223" s="103">
        <v>60.58</v>
      </c>
      <c r="I223" s="101" t="s">
        <v>7175</v>
      </c>
      <c r="J223" s="102">
        <v>41275</v>
      </c>
      <c r="K223" s="102">
        <v>73050</v>
      </c>
      <c r="L223" s="101" t="s">
        <v>6332</v>
      </c>
      <c r="M223" s="101" t="s">
        <v>794</v>
      </c>
    </row>
    <row r="224" spans="1:13" x14ac:dyDescent="0.25">
      <c r="A224" s="74" t="s">
        <v>344</v>
      </c>
      <c r="B224" s="107" t="str">
        <f t="shared" si="3"/>
        <v>100638703100</v>
      </c>
      <c r="C224" s="101" t="s">
        <v>796</v>
      </c>
      <c r="D224" s="101" t="s">
        <v>797</v>
      </c>
      <c r="E224" s="101" t="s">
        <v>7233</v>
      </c>
      <c r="F224" s="101" t="s">
        <v>7217</v>
      </c>
      <c r="G224" s="101" t="s">
        <v>7218</v>
      </c>
      <c r="H224" s="103">
        <v>36.28</v>
      </c>
      <c r="I224" s="101" t="s">
        <v>7175</v>
      </c>
      <c r="J224" s="102">
        <v>36312</v>
      </c>
      <c r="K224" s="102">
        <v>73050</v>
      </c>
      <c r="L224" s="101" t="s">
        <v>6332</v>
      </c>
      <c r="M224" s="101" t="s">
        <v>796</v>
      </c>
    </row>
    <row r="225" spans="1:13" x14ac:dyDescent="0.25">
      <c r="A225" s="74" t="s">
        <v>344</v>
      </c>
      <c r="B225" s="107" t="str">
        <f t="shared" si="3"/>
        <v>100644352100</v>
      </c>
      <c r="C225" s="101" t="s">
        <v>798</v>
      </c>
      <c r="D225" s="101" t="s">
        <v>799</v>
      </c>
      <c r="E225" s="101" t="s">
        <v>7208</v>
      </c>
      <c r="F225" s="101" t="s">
        <v>7224</v>
      </c>
      <c r="G225" s="101" t="s">
        <v>7186</v>
      </c>
      <c r="H225" s="103">
        <v>60.35</v>
      </c>
      <c r="I225" s="101" t="s">
        <v>7175</v>
      </c>
      <c r="J225" s="102">
        <v>40118</v>
      </c>
      <c r="K225" s="102">
        <v>73050</v>
      </c>
      <c r="L225" s="101" t="s">
        <v>6332</v>
      </c>
      <c r="M225" s="101" t="s">
        <v>798</v>
      </c>
    </row>
    <row r="226" spans="1:13" x14ac:dyDescent="0.25">
      <c r="A226" s="74" t="s">
        <v>344</v>
      </c>
      <c r="B226" s="107" t="str">
        <f t="shared" si="3"/>
        <v>100645502040</v>
      </c>
      <c r="C226" s="101" t="s">
        <v>800</v>
      </c>
      <c r="D226" s="101" t="s">
        <v>801</v>
      </c>
      <c r="E226" s="101" t="s">
        <v>6372</v>
      </c>
      <c r="F226" s="101" t="s">
        <v>7226</v>
      </c>
      <c r="G226" s="101" t="s">
        <v>7186</v>
      </c>
      <c r="H226" s="103">
        <v>61.05</v>
      </c>
      <c r="I226" s="101" t="s">
        <v>7175</v>
      </c>
      <c r="J226" s="102">
        <v>41275</v>
      </c>
      <c r="K226" s="102">
        <v>73050</v>
      </c>
      <c r="L226" s="101" t="s">
        <v>6332</v>
      </c>
      <c r="M226" s="101" t="s">
        <v>800</v>
      </c>
    </row>
    <row r="227" spans="1:13" x14ac:dyDescent="0.25">
      <c r="A227" s="74" t="s">
        <v>344</v>
      </c>
      <c r="B227" s="107" t="str">
        <f t="shared" si="3"/>
        <v>100648191200</v>
      </c>
      <c r="C227" s="101" t="s">
        <v>802</v>
      </c>
      <c r="D227" s="101" t="s">
        <v>803</v>
      </c>
      <c r="E227" s="101" t="s">
        <v>6462</v>
      </c>
      <c r="F227" s="101" t="s">
        <v>7260</v>
      </c>
      <c r="G227" s="101" t="s">
        <v>7174</v>
      </c>
      <c r="H227" s="103">
        <v>41.58</v>
      </c>
      <c r="I227" s="101" t="s">
        <v>7175</v>
      </c>
      <c r="J227" s="102">
        <v>33239</v>
      </c>
      <c r="K227" s="102">
        <v>73050</v>
      </c>
      <c r="L227" s="101" t="s">
        <v>6332</v>
      </c>
      <c r="M227" s="101" t="s">
        <v>802</v>
      </c>
    </row>
    <row r="228" spans="1:13" x14ac:dyDescent="0.25">
      <c r="A228" s="74" t="s">
        <v>344</v>
      </c>
      <c r="B228" s="107" t="str">
        <f t="shared" si="3"/>
        <v>100651111000</v>
      </c>
      <c r="C228" s="101" t="s">
        <v>804</v>
      </c>
      <c r="D228" s="101" t="s">
        <v>805</v>
      </c>
      <c r="E228" s="101" t="s">
        <v>7276</v>
      </c>
      <c r="F228" s="101" t="s">
        <v>7212</v>
      </c>
      <c r="G228" s="101" t="s">
        <v>7186</v>
      </c>
      <c r="H228" s="103">
        <v>63.76</v>
      </c>
      <c r="I228" s="101" t="s">
        <v>7175</v>
      </c>
      <c r="J228" s="102">
        <v>32013</v>
      </c>
      <c r="K228" s="102">
        <v>73050</v>
      </c>
      <c r="L228" s="101" t="s">
        <v>6332</v>
      </c>
      <c r="M228" s="101" t="s">
        <v>804</v>
      </c>
    </row>
    <row r="229" spans="1:13" x14ac:dyDescent="0.25">
      <c r="A229" s="74" t="s">
        <v>344</v>
      </c>
      <c r="B229" s="107" t="str">
        <f t="shared" si="3"/>
        <v>100654331100</v>
      </c>
      <c r="C229" s="101" t="s">
        <v>806</v>
      </c>
      <c r="D229" s="101" t="s">
        <v>807</v>
      </c>
      <c r="E229" s="101" t="s">
        <v>7298</v>
      </c>
      <c r="F229" s="101" t="s">
        <v>7212</v>
      </c>
      <c r="G229" s="101" t="s">
        <v>7181</v>
      </c>
      <c r="H229" s="103">
        <v>58.51</v>
      </c>
      <c r="I229" s="101" t="s">
        <v>7175</v>
      </c>
      <c r="J229" s="102">
        <v>40179</v>
      </c>
      <c r="K229" s="102">
        <v>73050</v>
      </c>
      <c r="L229" s="101" t="s">
        <v>6332</v>
      </c>
      <c r="M229" s="101" t="s">
        <v>806</v>
      </c>
    </row>
    <row r="230" spans="1:13" x14ac:dyDescent="0.25">
      <c r="A230" s="74" t="s">
        <v>344</v>
      </c>
      <c r="B230" s="107" t="str">
        <f t="shared" si="3"/>
        <v>100656171200</v>
      </c>
      <c r="C230" s="101" t="s">
        <v>808</v>
      </c>
      <c r="D230" s="101" t="s">
        <v>809</v>
      </c>
      <c r="E230" s="101" t="s">
        <v>6369</v>
      </c>
      <c r="F230" s="101" t="s">
        <v>7212</v>
      </c>
      <c r="G230" s="101" t="s">
        <v>7181</v>
      </c>
      <c r="H230" s="103">
        <v>56.07</v>
      </c>
      <c r="I230" s="101" t="s">
        <v>7175</v>
      </c>
      <c r="J230" s="102">
        <v>41275</v>
      </c>
      <c r="K230" s="102">
        <v>73050</v>
      </c>
      <c r="L230" s="101" t="s">
        <v>6332</v>
      </c>
      <c r="M230" s="101" t="s">
        <v>808</v>
      </c>
    </row>
    <row r="231" spans="1:13" x14ac:dyDescent="0.25">
      <c r="A231" s="74" t="s">
        <v>344</v>
      </c>
      <c r="B231" s="107" t="str">
        <f t="shared" si="3"/>
        <v>100661603000</v>
      </c>
      <c r="C231" s="101" t="s">
        <v>810</v>
      </c>
      <c r="D231" s="101" t="s">
        <v>811</v>
      </c>
      <c r="E231" s="101" t="s">
        <v>7283</v>
      </c>
      <c r="F231" s="101" t="s">
        <v>7306</v>
      </c>
      <c r="G231" s="101" t="s">
        <v>7174</v>
      </c>
      <c r="H231" s="103">
        <v>42.59</v>
      </c>
      <c r="I231" s="101" t="s">
        <v>7175</v>
      </c>
      <c r="J231" s="102">
        <v>37012</v>
      </c>
      <c r="K231" s="102">
        <v>73050</v>
      </c>
      <c r="L231" s="101" t="s">
        <v>6332</v>
      </c>
      <c r="M231" s="101" t="s">
        <v>810</v>
      </c>
    </row>
    <row r="232" spans="1:13" x14ac:dyDescent="0.25">
      <c r="A232" s="74" t="s">
        <v>344</v>
      </c>
      <c r="B232" s="107" t="str">
        <f t="shared" si="3"/>
        <v>100662351200</v>
      </c>
      <c r="C232" s="101" t="s">
        <v>812</v>
      </c>
      <c r="D232" s="101" t="s">
        <v>813</v>
      </c>
      <c r="E232" s="101" t="s">
        <v>6565</v>
      </c>
      <c r="F232" s="101" t="s">
        <v>7185</v>
      </c>
      <c r="G232" s="101" t="s">
        <v>7186</v>
      </c>
      <c r="H232" s="103">
        <v>60.58</v>
      </c>
      <c r="I232" s="101" t="s">
        <v>7175</v>
      </c>
      <c r="J232" s="102">
        <v>37500</v>
      </c>
      <c r="K232" s="102">
        <v>73050</v>
      </c>
      <c r="L232" s="101" t="s">
        <v>6332</v>
      </c>
      <c r="M232" s="101" t="s">
        <v>812</v>
      </c>
    </row>
    <row r="233" spans="1:13" x14ac:dyDescent="0.25">
      <c r="A233" s="74" t="s">
        <v>344</v>
      </c>
      <c r="B233" s="107" t="str">
        <f t="shared" si="3"/>
        <v>100663171200</v>
      </c>
      <c r="C233" s="101" t="s">
        <v>814</v>
      </c>
      <c r="D233" s="101" t="s">
        <v>815</v>
      </c>
      <c r="E233" s="101" t="s">
        <v>6369</v>
      </c>
      <c r="F233" s="101" t="s">
        <v>7185</v>
      </c>
      <c r="G233" s="101" t="s">
        <v>7186</v>
      </c>
      <c r="H233" s="103">
        <v>61.38</v>
      </c>
      <c r="I233" s="101" t="s">
        <v>7175</v>
      </c>
      <c r="J233" s="102">
        <v>40269</v>
      </c>
      <c r="K233" s="102">
        <v>73050</v>
      </c>
      <c r="L233" s="101" t="s">
        <v>6332</v>
      </c>
      <c r="M233" s="101" t="s">
        <v>814</v>
      </c>
    </row>
    <row r="234" spans="1:13" x14ac:dyDescent="0.25">
      <c r="A234" s="74" t="s">
        <v>344</v>
      </c>
      <c r="B234" s="107" t="str">
        <f t="shared" si="3"/>
        <v>100664231201</v>
      </c>
      <c r="C234" s="101" t="s">
        <v>7307</v>
      </c>
      <c r="D234" s="101" t="s">
        <v>7308</v>
      </c>
      <c r="E234" s="101" t="s">
        <v>6494</v>
      </c>
      <c r="F234" s="101" t="s">
        <v>7212</v>
      </c>
      <c r="G234" s="101" t="s">
        <v>7186</v>
      </c>
      <c r="H234" s="103">
        <v>60.09</v>
      </c>
      <c r="I234" s="101" t="s">
        <v>7175</v>
      </c>
      <c r="J234" s="102">
        <v>36022</v>
      </c>
      <c r="K234" s="102">
        <v>43677</v>
      </c>
      <c r="L234" s="101" t="s">
        <v>6332</v>
      </c>
      <c r="M234" s="101" t="s">
        <v>7307</v>
      </c>
    </row>
    <row r="235" spans="1:13" x14ac:dyDescent="0.25">
      <c r="A235" s="74" t="s">
        <v>344</v>
      </c>
      <c r="B235" s="107" t="str">
        <f t="shared" si="3"/>
        <v>100666111000</v>
      </c>
      <c r="C235" s="101" t="s">
        <v>816</v>
      </c>
      <c r="D235" s="101" t="s">
        <v>817</v>
      </c>
      <c r="E235" s="101" t="s">
        <v>7276</v>
      </c>
      <c r="F235" s="101" t="s">
        <v>7212</v>
      </c>
      <c r="G235" s="101" t="s">
        <v>7186</v>
      </c>
      <c r="H235" s="103">
        <v>62.52</v>
      </c>
      <c r="I235" s="101" t="s">
        <v>7175</v>
      </c>
      <c r="J235" s="102">
        <v>35462</v>
      </c>
      <c r="K235" s="102">
        <v>73050</v>
      </c>
      <c r="L235" s="101" t="s">
        <v>6332</v>
      </c>
      <c r="M235" s="101" t="s">
        <v>816</v>
      </c>
    </row>
    <row r="236" spans="1:13" x14ac:dyDescent="0.25">
      <c r="A236" s="74" t="s">
        <v>344</v>
      </c>
      <c r="B236" s="107" t="str">
        <f t="shared" si="3"/>
        <v>100670121110</v>
      </c>
      <c r="C236" s="101" t="s">
        <v>818</v>
      </c>
      <c r="D236" s="101" t="s">
        <v>819</v>
      </c>
      <c r="E236" s="101" t="s">
        <v>6338</v>
      </c>
      <c r="F236" s="101" t="s">
        <v>7185</v>
      </c>
      <c r="G236" s="101" t="s">
        <v>7186</v>
      </c>
      <c r="H236" s="103">
        <v>62.5</v>
      </c>
      <c r="I236" s="101" t="s">
        <v>7175</v>
      </c>
      <c r="J236" s="102">
        <v>33168</v>
      </c>
      <c r="K236" s="102">
        <v>73050</v>
      </c>
      <c r="L236" s="101" t="s">
        <v>6332</v>
      </c>
      <c r="M236" s="101" t="s">
        <v>818</v>
      </c>
    </row>
    <row r="237" spans="1:13" x14ac:dyDescent="0.25">
      <c r="A237" s="74" t="s">
        <v>344</v>
      </c>
      <c r="B237" s="107" t="str">
        <f t="shared" si="3"/>
        <v>100675191200</v>
      </c>
      <c r="C237" s="101" t="s">
        <v>820</v>
      </c>
      <c r="D237" s="101" t="s">
        <v>821</v>
      </c>
      <c r="E237" s="101" t="s">
        <v>6462</v>
      </c>
      <c r="F237" s="101" t="s">
        <v>7212</v>
      </c>
      <c r="G237" s="101" t="s">
        <v>7181</v>
      </c>
      <c r="H237" s="103">
        <v>54.22</v>
      </c>
      <c r="I237" s="101" t="s">
        <v>7175</v>
      </c>
      <c r="J237" s="102">
        <v>40118</v>
      </c>
      <c r="K237" s="102">
        <v>73050</v>
      </c>
      <c r="L237" s="101" t="s">
        <v>6332</v>
      </c>
      <c r="M237" s="101" t="s">
        <v>820</v>
      </c>
    </row>
    <row r="238" spans="1:13" x14ac:dyDescent="0.25">
      <c r="A238" s="74" t="s">
        <v>344</v>
      </c>
      <c r="B238" s="107" t="str">
        <f t="shared" si="3"/>
        <v>100680201601</v>
      </c>
      <c r="C238" s="101" t="s">
        <v>822</v>
      </c>
      <c r="D238" s="101" t="s">
        <v>823</v>
      </c>
      <c r="E238" s="101" t="s">
        <v>6477</v>
      </c>
      <c r="F238" s="101" t="s">
        <v>7185</v>
      </c>
      <c r="G238" s="101" t="s">
        <v>7186</v>
      </c>
      <c r="H238" s="103">
        <v>56.69</v>
      </c>
      <c r="I238" s="101" t="s">
        <v>7175</v>
      </c>
      <c r="J238" s="102">
        <v>41136</v>
      </c>
      <c r="K238" s="102">
        <v>73050</v>
      </c>
      <c r="L238" s="101" t="s">
        <v>6332</v>
      </c>
      <c r="M238" s="101" t="s">
        <v>822</v>
      </c>
    </row>
    <row r="239" spans="1:13" x14ac:dyDescent="0.25">
      <c r="A239" s="74" t="s">
        <v>344</v>
      </c>
      <c r="B239" s="107" t="str">
        <f t="shared" si="3"/>
        <v>100681141002</v>
      </c>
      <c r="C239" s="101" t="s">
        <v>824</v>
      </c>
      <c r="D239" s="101" t="s">
        <v>825</v>
      </c>
      <c r="E239" s="101" t="s">
        <v>6347</v>
      </c>
      <c r="F239" s="101" t="s">
        <v>7212</v>
      </c>
      <c r="G239" s="101" t="s">
        <v>7181</v>
      </c>
      <c r="H239" s="103">
        <v>53.77</v>
      </c>
      <c r="I239" s="101" t="s">
        <v>7175</v>
      </c>
      <c r="J239" s="102">
        <v>38961</v>
      </c>
      <c r="K239" s="102">
        <v>73050</v>
      </c>
      <c r="L239" s="101" t="s">
        <v>6332</v>
      </c>
      <c r="M239" s="101" t="s">
        <v>824</v>
      </c>
    </row>
    <row r="240" spans="1:13" x14ac:dyDescent="0.25">
      <c r="A240" s="74" t="s">
        <v>344</v>
      </c>
      <c r="B240" s="107" t="str">
        <f t="shared" si="3"/>
        <v>100683311400</v>
      </c>
      <c r="C240" s="101" t="s">
        <v>826</v>
      </c>
      <c r="D240" s="101" t="s">
        <v>827</v>
      </c>
      <c r="E240" s="101" t="s">
        <v>6547</v>
      </c>
      <c r="F240" s="101" t="s">
        <v>7212</v>
      </c>
      <c r="G240" s="101" t="s">
        <v>7186</v>
      </c>
      <c r="H240" s="103">
        <v>60.58</v>
      </c>
      <c r="I240" s="101" t="s">
        <v>7175</v>
      </c>
      <c r="J240" s="102">
        <v>33178</v>
      </c>
      <c r="K240" s="102">
        <v>73050</v>
      </c>
      <c r="L240" s="101" t="s">
        <v>6332</v>
      </c>
      <c r="M240" s="101" t="s">
        <v>826</v>
      </c>
    </row>
    <row r="241" spans="1:13" x14ac:dyDescent="0.25">
      <c r="A241" s="74" t="s">
        <v>344</v>
      </c>
      <c r="B241" s="107" t="str">
        <f t="shared" si="3"/>
        <v>100689181300</v>
      </c>
      <c r="C241" s="101" t="s">
        <v>828</v>
      </c>
      <c r="D241" s="101" t="s">
        <v>829</v>
      </c>
      <c r="E241" s="101" t="s">
        <v>6386</v>
      </c>
      <c r="F241" s="101" t="s">
        <v>7212</v>
      </c>
      <c r="G241" s="101" t="s">
        <v>7181</v>
      </c>
      <c r="H241" s="103">
        <v>52.75</v>
      </c>
      <c r="I241" s="101" t="s">
        <v>7175</v>
      </c>
      <c r="J241" s="102">
        <v>41030</v>
      </c>
      <c r="K241" s="102">
        <v>73050</v>
      </c>
      <c r="L241" s="101" t="s">
        <v>6332</v>
      </c>
      <c r="M241" s="101" t="s">
        <v>828</v>
      </c>
    </row>
    <row r="242" spans="1:13" x14ac:dyDescent="0.25">
      <c r="A242" s="74" t="s">
        <v>344</v>
      </c>
      <c r="B242" s="107" t="str">
        <f t="shared" si="3"/>
        <v>100692603100</v>
      </c>
      <c r="C242" s="101" t="s">
        <v>830</v>
      </c>
      <c r="D242" s="101" t="s">
        <v>831</v>
      </c>
      <c r="E242" s="101" t="s">
        <v>7234</v>
      </c>
      <c r="F242" s="101" t="s">
        <v>7245</v>
      </c>
      <c r="G242" s="101" t="s">
        <v>7174</v>
      </c>
      <c r="H242" s="103">
        <v>41.8</v>
      </c>
      <c r="I242" s="101" t="s">
        <v>7175</v>
      </c>
      <c r="J242" s="102">
        <v>34029</v>
      </c>
      <c r="K242" s="102">
        <v>73050</v>
      </c>
      <c r="L242" s="101" t="s">
        <v>6332</v>
      </c>
      <c r="M242" s="101" t="s">
        <v>830</v>
      </c>
    </row>
    <row r="243" spans="1:13" x14ac:dyDescent="0.25">
      <c r="A243" s="74" t="s">
        <v>344</v>
      </c>
      <c r="B243" s="107" t="str">
        <f t="shared" si="3"/>
        <v>100705361200</v>
      </c>
      <c r="C243" s="101" t="s">
        <v>832</v>
      </c>
      <c r="D243" s="101" t="s">
        <v>833</v>
      </c>
      <c r="E243" s="101" t="s">
        <v>6581</v>
      </c>
      <c r="F243" s="101" t="s">
        <v>7185</v>
      </c>
      <c r="G243" s="101" t="s">
        <v>7186</v>
      </c>
      <c r="H243" s="103">
        <v>60.86</v>
      </c>
      <c r="I243" s="101" t="s">
        <v>7175</v>
      </c>
      <c r="J243" s="102">
        <v>41275</v>
      </c>
      <c r="K243" s="102">
        <v>73050</v>
      </c>
      <c r="L243" s="101" t="s">
        <v>6332</v>
      </c>
      <c r="M243" s="101" t="s">
        <v>832</v>
      </c>
    </row>
    <row r="244" spans="1:13" x14ac:dyDescent="0.25">
      <c r="A244" s="74" t="s">
        <v>344</v>
      </c>
      <c r="B244" s="107" t="str">
        <f t="shared" si="3"/>
        <v>100710703910</v>
      </c>
      <c r="C244" s="101" t="s">
        <v>7309</v>
      </c>
      <c r="D244" s="101" t="s">
        <v>7310</v>
      </c>
      <c r="E244" s="101" t="s">
        <v>7311</v>
      </c>
      <c r="F244" s="101" t="s">
        <v>7266</v>
      </c>
      <c r="G244" s="101" t="s">
        <v>7267</v>
      </c>
      <c r="H244" s="103">
        <v>76.739999999999995</v>
      </c>
      <c r="I244" s="101" t="s">
        <v>7175</v>
      </c>
      <c r="J244" s="102">
        <v>39173</v>
      </c>
      <c r="K244" s="102">
        <v>43585</v>
      </c>
      <c r="L244" s="101" t="s">
        <v>6332</v>
      </c>
      <c r="M244" s="101" t="s">
        <v>7309</v>
      </c>
    </row>
    <row r="245" spans="1:13" x14ac:dyDescent="0.25">
      <c r="A245" s="74" t="s">
        <v>344</v>
      </c>
      <c r="B245" s="107" t="str">
        <f t="shared" si="3"/>
        <v>100712111250</v>
      </c>
      <c r="C245" s="101" t="s">
        <v>834</v>
      </c>
      <c r="D245" s="101" t="s">
        <v>835</v>
      </c>
      <c r="E245" s="101" t="s">
        <v>6330</v>
      </c>
      <c r="F245" s="101" t="s">
        <v>7212</v>
      </c>
      <c r="G245" s="101" t="s">
        <v>7181</v>
      </c>
      <c r="H245" s="103">
        <v>53.79</v>
      </c>
      <c r="I245" s="101" t="s">
        <v>7175</v>
      </c>
      <c r="J245" s="102">
        <v>40121</v>
      </c>
      <c r="K245" s="102">
        <v>73050</v>
      </c>
      <c r="L245" s="101" t="s">
        <v>6332</v>
      </c>
      <c r="M245" s="101" t="s">
        <v>834</v>
      </c>
    </row>
    <row r="246" spans="1:13" x14ac:dyDescent="0.25">
      <c r="A246" s="74" t="s">
        <v>344</v>
      </c>
      <c r="B246" s="107" t="str">
        <f t="shared" si="3"/>
        <v>100718553930</v>
      </c>
      <c r="C246" s="101" t="s">
        <v>836</v>
      </c>
      <c r="D246" s="101" t="s">
        <v>837</v>
      </c>
      <c r="E246" s="101" t="s">
        <v>6739</v>
      </c>
      <c r="F246" s="101" t="s">
        <v>7185</v>
      </c>
      <c r="G246" s="101" t="s">
        <v>7186</v>
      </c>
      <c r="H246" s="103">
        <v>59.21</v>
      </c>
      <c r="I246" s="101" t="s">
        <v>7175</v>
      </c>
      <c r="J246" s="102">
        <v>41275</v>
      </c>
      <c r="K246" s="102">
        <v>73050</v>
      </c>
      <c r="L246" s="101" t="s">
        <v>6332</v>
      </c>
      <c r="M246" s="101" t="s">
        <v>836</v>
      </c>
    </row>
    <row r="247" spans="1:13" x14ac:dyDescent="0.25">
      <c r="A247" s="74" t="s">
        <v>344</v>
      </c>
      <c r="B247" s="107" t="str">
        <f t="shared" si="3"/>
        <v>100719301600</v>
      </c>
      <c r="C247" s="101" t="s">
        <v>838</v>
      </c>
      <c r="D247" s="101" t="s">
        <v>839</v>
      </c>
      <c r="E247" s="101" t="s">
        <v>7025</v>
      </c>
      <c r="F247" s="101" t="s">
        <v>7212</v>
      </c>
      <c r="G247" s="101" t="s">
        <v>7181</v>
      </c>
      <c r="H247" s="103">
        <v>52.71</v>
      </c>
      <c r="I247" s="101" t="s">
        <v>7175</v>
      </c>
      <c r="J247" s="102">
        <v>40391</v>
      </c>
      <c r="K247" s="102">
        <v>73050</v>
      </c>
      <c r="L247" s="101" t="s">
        <v>6332</v>
      </c>
      <c r="M247" s="101" t="s">
        <v>838</v>
      </c>
    </row>
    <row r="248" spans="1:13" x14ac:dyDescent="0.25">
      <c r="A248" s="74" t="s">
        <v>344</v>
      </c>
      <c r="B248" s="107" t="str">
        <f t="shared" si="3"/>
        <v>100720502010</v>
      </c>
      <c r="C248" s="101" t="s">
        <v>840</v>
      </c>
      <c r="D248" s="101" t="s">
        <v>841</v>
      </c>
      <c r="E248" s="101" t="s">
        <v>6507</v>
      </c>
      <c r="F248" s="101" t="s">
        <v>7226</v>
      </c>
      <c r="G248" s="101" t="s">
        <v>7186</v>
      </c>
      <c r="H248" s="103">
        <v>62.6</v>
      </c>
      <c r="I248" s="101" t="s">
        <v>7175</v>
      </c>
      <c r="J248" s="102">
        <v>29851</v>
      </c>
      <c r="K248" s="102">
        <v>44034</v>
      </c>
      <c r="L248" s="101" t="s">
        <v>6332</v>
      </c>
      <c r="M248" s="101" t="s">
        <v>840</v>
      </c>
    </row>
    <row r="249" spans="1:13" x14ac:dyDescent="0.25">
      <c r="A249" s="74" t="s">
        <v>344</v>
      </c>
      <c r="B249" s="107" t="str">
        <f t="shared" si="3"/>
        <v>100721341100</v>
      </c>
      <c r="C249" s="101" t="s">
        <v>842</v>
      </c>
      <c r="D249" s="101" t="s">
        <v>843</v>
      </c>
      <c r="E249" s="101" t="s">
        <v>6557</v>
      </c>
      <c r="F249" s="101" t="s">
        <v>7185</v>
      </c>
      <c r="G249" s="101" t="s">
        <v>7186</v>
      </c>
      <c r="H249" s="103">
        <v>62.25</v>
      </c>
      <c r="I249" s="101" t="s">
        <v>7175</v>
      </c>
      <c r="J249" s="102">
        <v>32082</v>
      </c>
      <c r="K249" s="102">
        <v>73050</v>
      </c>
      <c r="L249" s="101" t="s">
        <v>6332</v>
      </c>
      <c r="M249" s="101" t="s">
        <v>842</v>
      </c>
    </row>
    <row r="250" spans="1:13" x14ac:dyDescent="0.25">
      <c r="A250" s="74" t="s">
        <v>344</v>
      </c>
      <c r="B250" s="107" t="str">
        <f t="shared" si="3"/>
        <v>100729322100</v>
      </c>
      <c r="C250" s="101" t="s">
        <v>844</v>
      </c>
      <c r="D250" s="101" t="s">
        <v>845</v>
      </c>
      <c r="E250" s="101" t="s">
        <v>7312</v>
      </c>
      <c r="F250" s="101" t="s">
        <v>7260</v>
      </c>
      <c r="G250" s="101" t="s">
        <v>7215</v>
      </c>
      <c r="H250" s="103">
        <v>37.03</v>
      </c>
      <c r="I250" s="101" t="s">
        <v>7175</v>
      </c>
      <c r="J250" s="102">
        <v>39083</v>
      </c>
      <c r="K250" s="102">
        <v>73050</v>
      </c>
      <c r="L250" s="101" t="s">
        <v>6332</v>
      </c>
      <c r="M250" s="101" t="s">
        <v>844</v>
      </c>
    </row>
    <row r="251" spans="1:13" x14ac:dyDescent="0.25">
      <c r="A251" s="74" t="s">
        <v>344</v>
      </c>
      <c r="B251" s="107" t="str">
        <f t="shared" si="3"/>
        <v>100730754300</v>
      </c>
      <c r="C251" s="101" t="s">
        <v>846</v>
      </c>
      <c r="D251" s="101" t="s">
        <v>847</v>
      </c>
      <c r="E251" s="101" t="s">
        <v>7112</v>
      </c>
      <c r="F251" s="101" t="s">
        <v>7245</v>
      </c>
      <c r="G251" s="101" t="s">
        <v>7174</v>
      </c>
      <c r="H251" s="103">
        <v>41.79</v>
      </c>
      <c r="I251" s="101" t="s">
        <v>7175</v>
      </c>
      <c r="J251" s="102">
        <v>38412</v>
      </c>
      <c r="K251" s="102">
        <v>73050</v>
      </c>
      <c r="L251" s="101" t="s">
        <v>6332</v>
      </c>
      <c r="M251" s="101" t="s">
        <v>846</v>
      </c>
    </row>
    <row r="252" spans="1:13" x14ac:dyDescent="0.25">
      <c r="A252" s="74" t="s">
        <v>344</v>
      </c>
      <c r="B252" s="107" t="str">
        <f t="shared" si="3"/>
        <v>100733341100</v>
      </c>
      <c r="C252" s="101" t="s">
        <v>848</v>
      </c>
      <c r="D252" s="101" t="s">
        <v>849</v>
      </c>
      <c r="E252" s="101" t="s">
        <v>6557</v>
      </c>
      <c r="F252" s="101" t="s">
        <v>7212</v>
      </c>
      <c r="G252" s="101" t="s">
        <v>7181</v>
      </c>
      <c r="H252" s="103">
        <v>54.53</v>
      </c>
      <c r="I252" s="101" t="s">
        <v>7175</v>
      </c>
      <c r="J252" s="102">
        <v>39488</v>
      </c>
      <c r="K252" s="102">
        <v>73050</v>
      </c>
      <c r="L252" s="101" t="s">
        <v>6332</v>
      </c>
      <c r="M252" s="101" t="s">
        <v>848</v>
      </c>
    </row>
    <row r="253" spans="1:13" x14ac:dyDescent="0.25">
      <c r="A253" s="74" t="s">
        <v>344</v>
      </c>
      <c r="B253" s="107" t="str">
        <f t="shared" si="3"/>
        <v>100734252100</v>
      </c>
      <c r="C253" s="101" t="s">
        <v>850</v>
      </c>
      <c r="D253" s="101" t="s">
        <v>851</v>
      </c>
      <c r="E253" s="101" t="s">
        <v>7292</v>
      </c>
      <c r="F253" s="101" t="s">
        <v>7313</v>
      </c>
      <c r="G253" s="101" t="s">
        <v>7201</v>
      </c>
      <c r="H253" s="103">
        <v>29.48</v>
      </c>
      <c r="I253" s="101" t="s">
        <v>7175</v>
      </c>
      <c r="J253" s="102">
        <v>33674</v>
      </c>
      <c r="K253" s="102">
        <v>73050</v>
      </c>
      <c r="L253" s="101" t="s">
        <v>6332</v>
      </c>
      <c r="M253" s="101" t="s">
        <v>850</v>
      </c>
    </row>
    <row r="254" spans="1:13" x14ac:dyDescent="0.25">
      <c r="A254" s="74" t="s">
        <v>344</v>
      </c>
      <c r="B254" s="107" t="str">
        <f t="shared" si="3"/>
        <v>100736181300</v>
      </c>
      <c r="C254" s="101" t="s">
        <v>852</v>
      </c>
      <c r="D254" s="101" t="s">
        <v>853</v>
      </c>
      <c r="E254" s="101" t="s">
        <v>6386</v>
      </c>
      <c r="F254" s="101" t="s">
        <v>7212</v>
      </c>
      <c r="G254" s="101" t="s">
        <v>7181</v>
      </c>
      <c r="H254" s="103">
        <v>51.57</v>
      </c>
      <c r="I254" s="101" t="s">
        <v>7175</v>
      </c>
      <c r="J254" s="102">
        <v>41214</v>
      </c>
      <c r="K254" s="102">
        <v>73050</v>
      </c>
      <c r="L254" s="101" t="s">
        <v>6332</v>
      </c>
      <c r="M254" s="101" t="s">
        <v>852</v>
      </c>
    </row>
    <row r="255" spans="1:13" x14ac:dyDescent="0.25">
      <c r="A255" s="74" t="s">
        <v>344</v>
      </c>
      <c r="B255" s="107" t="str">
        <f t="shared" si="3"/>
        <v>100743111300</v>
      </c>
      <c r="C255" s="101" t="s">
        <v>854</v>
      </c>
      <c r="D255" s="101" t="s">
        <v>855</v>
      </c>
      <c r="E255" s="101" t="s">
        <v>7261</v>
      </c>
      <c r="F255" s="101" t="s">
        <v>7185</v>
      </c>
      <c r="G255" s="101" t="s">
        <v>7186</v>
      </c>
      <c r="H255" s="103">
        <v>65.5</v>
      </c>
      <c r="I255" s="101" t="s">
        <v>7175</v>
      </c>
      <c r="J255" s="102">
        <v>41275</v>
      </c>
      <c r="K255" s="102">
        <v>73050</v>
      </c>
      <c r="L255" s="101" t="s">
        <v>6332</v>
      </c>
      <c r="M255" s="101" t="s">
        <v>854</v>
      </c>
    </row>
    <row r="256" spans="1:13" x14ac:dyDescent="0.25">
      <c r="A256" s="74" t="s">
        <v>344</v>
      </c>
      <c r="B256" s="107" t="str">
        <f t="shared" si="3"/>
        <v>100745331200</v>
      </c>
      <c r="C256" s="101" t="s">
        <v>856</v>
      </c>
      <c r="D256" s="101" t="s">
        <v>857</v>
      </c>
      <c r="E256" s="101" t="s">
        <v>6629</v>
      </c>
      <c r="F256" s="101" t="s">
        <v>7212</v>
      </c>
      <c r="G256" s="101" t="s">
        <v>7181</v>
      </c>
      <c r="H256" s="103">
        <v>53.6</v>
      </c>
      <c r="I256" s="101" t="s">
        <v>7175</v>
      </c>
      <c r="J256" s="102">
        <v>40770</v>
      </c>
      <c r="K256" s="102">
        <v>73050</v>
      </c>
      <c r="L256" s="101" t="s">
        <v>6332</v>
      </c>
      <c r="M256" s="101" t="s">
        <v>856</v>
      </c>
    </row>
    <row r="257" spans="1:13" x14ac:dyDescent="0.25">
      <c r="A257" s="74" t="s">
        <v>344</v>
      </c>
      <c r="B257" s="107" t="str">
        <f t="shared" si="3"/>
        <v>100747201801</v>
      </c>
      <c r="C257" s="101" t="s">
        <v>858</v>
      </c>
      <c r="D257" s="101" t="s">
        <v>859</v>
      </c>
      <c r="E257" s="101" t="s">
        <v>6773</v>
      </c>
      <c r="F257" s="101" t="s">
        <v>7185</v>
      </c>
      <c r="G257" s="101" t="s">
        <v>7186</v>
      </c>
      <c r="H257" s="103">
        <v>61.84</v>
      </c>
      <c r="I257" s="101" t="s">
        <v>7175</v>
      </c>
      <c r="J257" s="102">
        <v>36509</v>
      </c>
      <c r="K257" s="102">
        <v>73050</v>
      </c>
      <c r="L257" s="101" t="s">
        <v>6332</v>
      </c>
      <c r="M257" s="101" t="s">
        <v>858</v>
      </c>
    </row>
    <row r="258" spans="1:13" x14ac:dyDescent="0.25">
      <c r="A258" s="74" t="s">
        <v>344</v>
      </c>
      <c r="B258" s="107" t="str">
        <f t="shared" si="3"/>
        <v>100748233920</v>
      </c>
      <c r="C258" s="101" t="s">
        <v>860</v>
      </c>
      <c r="D258" s="101" t="s">
        <v>861</v>
      </c>
      <c r="E258" s="101" t="s">
        <v>7314</v>
      </c>
      <c r="F258" s="101" t="s">
        <v>7185</v>
      </c>
      <c r="G258" s="101" t="s">
        <v>7186</v>
      </c>
      <c r="H258" s="103">
        <v>62.93</v>
      </c>
      <c r="I258" s="101" t="s">
        <v>7175</v>
      </c>
      <c r="J258" s="102">
        <v>40787</v>
      </c>
      <c r="K258" s="102">
        <v>73050</v>
      </c>
      <c r="L258" s="101" t="s">
        <v>6332</v>
      </c>
      <c r="M258" s="101" t="s">
        <v>860</v>
      </c>
    </row>
    <row r="259" spans="1:13" x14ac:dyDescent="0.25">
      <c r="A259" s="74" t="s">
        <v>344</v>
      </c>
      <c r="B259" s="107" t="str">
        <f t="shared" si="3"/>
        <v>100758111250</v>
      </c>
      <c r="C259" s="101" t="s">
        <v>862</v>
      </c>
      <c r="D259" s="101" t="s">
        <v>863</v>
      </c>
      <c r="E259" s="101" t="s">
        <v>6330</v>
      </c>
      <c r="F259" s="101" t="s">
        <v>7212</v>
      </c>
      <c r="G259" s="101" t="s">
        <v>7186</v>
      </c>
      <c r="H259" s="103">
        <v>62.65</v>
      </c>
      <c r="I259" s="101" t="s">
        <v>7175</v>
      </c>
      <c r="J259" s="102">
        <v>36708</v>
      </c>
      <c r="K259" s="102">
        <v>73050</v>
      </c>
      <c r="L259" s="101" t="s">
        <v>6332</v>
      </c>
      <c r="M259" s="101" t="s">
        <v>862</v>
      </c>
    </row>
    <row r="260" spans="1:13" x14ac:dyDescent="0.25">
      <c r="A260" s="74" t="s">
        <v>344</v>
      </c>
      <c r="B260" s="107" t="str">
        <f t="shared" si="3"/>
        <v>100763371140</v>
      </c>
      <c r="C260" s="101" t="s">
        <v>864</v>
      </c>
      <c r="D260" s="101" t="s">
        <v>865</v>
      </c>
      <c r="E260" s="101" t="s">
        <v>7315</v>
      </c>
      <c r="F260" s="101" t="s">
        <v>7185</v>
      </c>
      <c r="G260" s="101" t="s">
        <v>7186</v>
      </c>
      <c r="H260" s="103">
        <v>60.58</v>
      </c>
      <c r="I260" s="101" t="s">
        <v>7175</v>
      </c>
      <c r="J260" s="102">
        <v>37561</v>
      </c>
      <c r="K260" s="102">
        <v>73050</v>
      </c>
      <c r="L260" s="101" t="s">
        <v>6332</v>
      </c>
      <c r="M260" s="101" t="s">
        <v>864</v>
      </c>
    </row>
    <row r="261" spans="1:13" x14ac:dyDescent="0.25">
      <c r="A261" s="74" t="s">
        <v>344</v>
      </c>
      <c r="B261" s="107" t="str">
        <f t="shared" si="3"/>
        <v>100767342100</v>
      </c>
      <c r="C261" s="101" t="s">
        <v>866</v>
      </c>
      <c r="D261" s="101" t="s">
        <v>867</v>
      </c>
      <c r="E261" s="101" t="s">
        <v>7316</v>
      </c>
      <c r="F261" s="101" t="s">
        <v>7260</v>
      </c>
      <c r="G261" s="101" t="s">
        <v>7215</v>
      </c>
      <c r="H261" s="103">
        <v>36.42</v>
      </c>
      <c r="I261" s="101" t="s">
        <v>7175</v>
      </c>
      <c r="J261" s="102">
        <v>39479</v>
      </c>
      <c r="K261" s="102">
        <v>73050</v>
      </c>
      <c r="L261" s="101" t="s">
        <v>6332</v>
      </c>
      <c r="M261" s="101" t="s">
        <v>866</v>
      </c>
    </row>
    <row r="262" spans="1:13" x14ac:dyDescent="0.25">
      <c r="A262" s="74" t="s">
        <v>344</v>
      </c>
      <c r="B262" s="107" t="str">
        <f t="shared" ref="B262:B325" si="4">CONCATENATE(C262,E262)</f>
        <v>100774602100</v>
      </c>
      <c r="C262" s="101" t="s">
        <v>868</v>
      </c>
      <c r="D262" s="101" t="s">
        <v>869</v>
      </c>
      <c r="E262" s="101" t="s">
        <v>7254</v>
      </c>
      <c r="F262" s="101" t="s">
        <v>7262</v>
      </c>
      <c r="G262" s="101" t="s">
        <v>7181</v>
      </c>
      <c r="H262" s="103">
        <v>55.96</v>
      </c>
      <c r="I262" s="101" t="s">
        <v>7175</v>
      </c>
      <c r="J262" s="102">
        <v>39678</v>
      </c>
      <c r="K262" s="102">
        <v>73050</v>
      </c>
      <c r="L262" s="101" t="s">
        <v>6332</v>
      </c>
      <c r="M262" s="101" t="s">
        <v>868</v>
      </c>
    </row>
    <row r="263" spans="1:13" x14ac:dyDescent="0.25">
      <c r="A263" s="74" t="s">
        <v>344</v>
      </c>
      <c r="B263" s="107" t="str">
        <f t="shared" si="4"/>
        <v>100784331200</v>
      </c>
      <c r="C263" s="101" t="s">
        <v>870</v>
      </c>
      <c r="D263" s="101" t="s">
        <v>871</v>
      </c>
      <c r="E263" s="101" t="s">
        <v>6629</v>
      </c>
      <c r="F263" s="101" t="s">
        <v>7212</v>
      </c>
      <c r="G263" s="101" t="s">
        <v>7181</v>
      </c>
      <c r="H263" s="103">
        <v>56.3</v>
      </c>
      <c r="I263" s="101" t="s">
        <v>7175</v>
      </c>
      <c r="J263" s="102">
        <v>40770</v>
      </c>
      <c r="K263" s="102">
        <v>73050</v>
      </c>
      <c r="L263" s="101" t="s">
        <v>6332</v>
      </c>
      <c r="M263" s="101" t="s">
        <v>870</v>
      </c>
    </row>
    <row r="264" spans="1:13" x14ac:dyDescent="0.25">
      <c r="A264" s="74" t="s">
        <v>344</v>
      </c>
      <c r="B264" s="107" t="str">
        <f t="shared" si="4"/>
        <v>100786603000</v>
      </c>
      <c r="C264" s="101" t="s">
        <v>872</v>
      </c>
      <c r="D264" s="101" t="s">
        <v>873</v>
      </c>
      <c r="E264" s="101" t="s">
        <v>7283</v>
      </c>
      <c r="F264" s="101" t="s">
        <v>7317</v>
      </c>
      <c r="G264" s="101" t="s">
        <v>7178</v>
      </c>
      <c r="H264" s="103">
        <v>46.27</v>
      </c>
      <c r="I264" s="101" t="s">
        <v>7175</v>
      </c>
      <c r="J264" s="102">
        <v>32874</v>
      </c>
      <c r="K264" s="102">
        <v>73050</v>
      </c>
      <c r="L264" s="101" t="s">
        <v>6332</v>
      </c>
      <c r="M264" s="101" t="s">
        <v>872</v>
      </c>
    </row>
    <row r="265" spans="1:13" x14ac:dyDescent="0.25">
      <c r="A265" s="74" t="s">
        <v>344</v>
      </c>
      <c r="B265" s="107" t="str">
        <f t="shared" si="4"/>
        <v>100791803010</v>
      </c>
      <c r="C265" s="101" t="s">
        <v>874</v>
      </c>
      <c r="D265" s="101" t="s">
        <v>875</v>
      </c>
      <c r="E265" s="101" t="s">
        <v>7155</v>
      </c>
      <c r="F265" s="101" t="s">
        <v>7226</v>
      </c>
      <c r="G265" s="101" t="s">
        <v>7186</v>
      </c>
      <c r="H265" s="103">
        <v>60.69</v>
      </c>
      <c r="I265" s="101" t="s">
        <v>7175</v>
      </c>
      <c r="J265" s="102">
        <v>34249</v>
      </c>
      <c r="K265" s="102">
        <v>73050</v>
      </c>
      <c r="L265" s="101" t="s">
        <v>6332</v>
      </c>
      <c r="M265" s="101" t="s">
        <v>874</v>
      </c>
    </row>
    <row r="266" spans="1:13" x14ac:dyDescent="0.25">
      <c r="A266" s="74" t="s">
        <v>344</v>
      </c>
      <c r="B266" s="107" t="str">
        <f t="shared" si="4"/>
        <v>100792115100</v>
      </c>
      <c r="C266" s="101" t="s">
        <v>876</v>
      </c>
      <c r="D266" s="101" t="s">
        <v>877</v>
      </c>
      <c r="E266" s="101" t="s">
        <v>7238</v>
      </c>
      <c r="F266" s="101" t="s">
        <v>7318</v>
      </c>
      <c r="G266" s="101" t="s">
        <v>7218</v>
      </c>
      <c r="H266" s="103">
        <v>32.78</v>
      </c>
      <c r="I266" s="101" t="s">
        <v>7175</v>
      </c>
      <c r="J266" s="102">
        <v>35125</v>
      </c>
      <c r="K266" s="102">
        <v>73050</v>
      </c>
      <c r="L266" s="101" t="s">
        <v>6332</v>
      </c>
      <c r="M266" s="101" t="s">
        <v>876</v>
      </c>
    </row>
    <row r="267" spans="1:13" x14ac:dyDescent="0.25">
      <c r="A267" s="74" t="s">
        <v>344</v>
      </c>
      <c r="B267" s="107" t="str">
        <f t="shared" si="4"/>
        <v>100793603400</v>
      </c>
      <c r="C267" s="101" t="s">
        <v>878</v>
      </c>
      <c r="D267" s="101" t="s">
        <v>879</v>
      </c>
      <c r="E267" s="101" t="s">
        <v>7190</v>
      </c>
      <c r="F267" s="101" t="s">
        <v>7191</v>
      </c>
      <c r="G267" s="101" t="s">
        <v>7192</v>
      </c>
      <c r="H267" s="103">
        <v>28.6</v>
      </c>
      <c r="I267" s="101" t="s">
        <v>7175</v>
      </c>
      <c r="J267" s="102">
        <v>37025</v>
      </c>
      <c r="K267" s="102">
        <v>73050</v>
      </c>
      <c r="L267" s="101" t="s">
        <v>6332</v>
      </c>
      <c r="M267" s="101" t="s">
        <v>878</v>
      </c>
    </row>
    <row r="268" spans="1:13" x14ac:dyDescent="0.25">
      <c r="A268" s="74" t="s">
        <v>344</v>
      </c>
      <c r="B268" s="107" t="str">
        <f t="shared" si="4"/>
        <v>100795231201</v>
      </c>
      <c r="C268" s="101" t="s">
        <v>880</v>
      </c>
      <c r="D268" s="101" t="s">
        <v>881</v>
      </c>
      <c r="E268" s="101" t="s">
        <v>6494</v>
      </c>
      <c r="F268" s="101" t="s">
        <v>7185</v>
      </c>
      <c r="G268" s="101" t="s">
        <v>7186</v>
      </c>
      <c r="H268" s="103">
        <v>61.31</v>
      </c>
      <c r="I268" s="101" t="s">
        <v>7175</v>
      </c>
      <c r="J268" s="102">
        <v>39326</v>
      </c>
      <c r="K268" s="102">
        <v>73050</v>
      </c>
      <c r="L268" s="101" t="s">
        <v>6332</v>
      </c>
      <c r="M268" s="101" t="s">
        <v>880</v>
      </c>
    </row>
    <row r="269" spans="1:13" x14ac:dyDescent="0.25">
      <c r="A269" s="74" t="s">
        <v>344</v>
      </c>
      <c r="B269" s="107" t="str">
        <f t="shared" si="4"/>
        <v>100799603000</v>
      </c>
      <c r="C269" s="101" t="s">
        <v>882</v>
      </c>
      <c r="D269" s="101" t="s">
        <v>883</v>
      </c>
      <c r="E269" s="101" t="s">
        <v>7283</v>
      </c>
      <c r="F269" s="101" t="s">
        <v>7306</v>
      </c>
      <c r="G269" s="101" t="s">
        <v>7174</v>
      </c>
      <c r="H269" s="103">
        <v>42.37</v>
      </c>
      <c r="I269" s="101" t="s">
        <v>7175</v>
      </c>
      <c r="J269" s="102">
        <v>36920</v>
      </c>
      <c r="K269" s="102">
        <v>73050</v>
      </c>
      <c r="L269" s="101" t="s">
        <v>6332</v>
      </c>
      <c r="M269" s="101" t="s">
        <v>882</v>
      </c>
    </row>
    <row r="270" spans="1:13" x14ac:dyDescent="0.25">
      <c r="A270" s="74" t="s">
        <v>344</v>
      </c>
      <c r="B270" s="107" t="str">
        <f t="shared" si="4"/>
        <v>100800502040</v>
      </c>
      <c r="C270" s="101" t="s">
        <v>7319</v>
      </c>
      <c r="D270" s="101" t="s">
        <v>7320</v>
      </c>
      <c r="E270" s="101" t="s">
        <v>6372</v>
      </c>
      <c r="F270" s="101" t="s">
        <v>7231</v>
      </c>
      <c r="G270" s="101" t="s">
        <v>7181</v>
      </c>
      <c r="H270" s="103">
        <v>42.83</v>
      </c>
      <c r="I270" s="101" t="s">
        <v>7175</v>
      </c>
      <c r="J270" s="102">
        <v>41061</v>
      </c>
      <c r="K270" s="102">
        <v>43554</v>
      </c>
      <c r="L270" s="101" t="s">
        <v>6332</v>
      </c>
      <c r="M270" s="101" t="s">
        <v>7319</v>
      </c>
    </row>
    <row r="271" spans="1:13" x14ac:dyDescent="0.25">
      <c r="A271" s="74" t="s">
        <v>344</v>
      </c>
      <c r="B271" s="107" t="str">
        <f t="shared" si="4"/>
        <v>100801321300</v>
      </c>
      <c r="C271" s="101" t="s">
        <v>884</v>
      </c>
      <c r="D271" s="101" t="s">
        <v>885</v>
      </c>
      <c r="E271" s="101" t="s">
        <v>6553</v>
      </c>
      <c r="F271" s="101" t="s">
        <v>7212</v>
      </c>
      <c r="G271" s="101" t="s">
        <v>7181</v>
      </c>
      <c r="H271" s="103">
        <v>54.28</v>
      </c>
      <c r="I271" s="101" t="s">
        <v>7175</v>
      </c>
      <c r="J271" s="102">
        <v>41153</v>
      </c>
      <c r="K271" s="102">
        <v>73050</v>
      </c>
      <c r="L271" s="101" t="s">
        <v>6332</v>
      </c>
      <c r="M271" s="101" t="s">
        <v>884</v>
      </c>
    </row>
    <row r="272" spans="1:13" x14ac:dyDescent="0.25">
      <c r="A272" s="74" t="s">
        <v>344</v>
      </c>
      <c r="B272" s="107" t="str">
        <f t="shared" si="4"/>
        <v>100805141300</v>
      </c>
      <c r="C272" s="101" t="s">
        <v>886</v>
      </c>
      <c r="D272" s="101" t="s">
        <v>887</v>
      </c>
      <c r="E272" s="101" t="s">
        <v>6349</v>
      </c>
      <c r="F272" s="101" t="s">
        <v>7185</v>
      </c>
      <c r="G272" s="101" t="s">
        <v>7186</v>
      </c>
      <c r="H272" s="103">
        <v>62.45</v>
      </c>
      <c r="I272" s="101" t="s">
        <v>7175</v>
      </c>
      <c r="J272" s="102">
        <v>39448</v>
      </c>
      <c r="K272" s="102">
        <v>73050</v>
      </c>
      <c r="L272" s="101" t="s">
        <v>6332</v>
      </c>
      <c r="M272" s="101" t="s">
        <v>886</v>
      </c>
    </row>
    <row r="273" spans="1:13" x14ac:dyDescent="0.25">
      <c r="A273" s="74" t="s">
        <v>344</v>
      </c>
      <c r="B273" s="107" t="str">
        <f t="shared" si="4"/>
        <v>100806321100</v>
      </c>
      <c r="C273" s="101" t="s">
        <v>888</v>
      </c>
      <c r="D273" s="101" t="s">
        <v>889</v>
      </c>
      <c r="E273" s="101" t="s">
        <v>7003</v>
      </c>
      <c r="F273" s="101" t="s">
        <v>7185</v>
      </c>
      <c r="G273" s="101" t="s">
        <v>7186</v>
      </c>
      <c r="H273" s="103">
        <v>61.61</v>
      </c>
      <c r="I273" s="101" t="s">
        <v>7175</v>
      </c>
      <c r="J273" s="102">
        <v>33651</v>
      </c>
      <c r="K273" s="102">
        <v>73050</v>
      </c>
      <c r="L273" s="101" t="s">
        <v>6332</v>
      </c>
      <c r="M273" s="101" t="s">
        <v>888</v>
      </c>
    </row>
    <row r="274" spans="1:13" x14ac:dyDescent="0.25">
      <c r="A274" s="74" t="s">
        <v>344</v>
      </c>
      <c r="B274" s="107" t="str">
        <f t="shared" si="4"/>
        <v>100813341200</v>
      </c>
      <c r="C274" s="101" t="s">
        <v>890</v>
      </c>
      <c r="D274" s="101" t="s">
        <v>891</v>
      </c>
      <c r="E274" s="101" t="s">
        <v>6559</v>
      </c>
      <c r="F274" s="101" t="s">
        <v>7212</v>
      </c>
      <c r="G274" s="101" t="s">
        <v>7181</v>
      </c>
      <c r="H274" s="103">
        <v>52.27</v>
      </c>
      <c r="I274" s="101" t="s">
        <v>7175</v>
      </c>
      <c r="J274" s="102">
        <v>39944</v>
      </c>
      <c r="K274" s="102">
        <v>73050</v>
      </c>
      <c r="L274" s="101" t="s">
        <v>6332</v>
      </c>
      <c r="M274" s="101" t="s">
        <v>890</v>
      </c>
    </row>
    <row r="275" spans="1:13" x14ac:dyDescent="0.25">
      <c r="A275" s="74" t="s">
        <v>344</v>
      </c>
      <c r="B275" s="107" t="str">
        <f t="shared" si="4"/>
        <v>100819192100</v>
      </c>
      <c r="C275" s="101" t="s">
        <v>892</v>
      </c>
      <c r="D275" s="101" t="s">
        <v>893</v>
      </c>
      <c r="E275" s="101" t="s">
        <v>6456</v>
      </c>
      <c r="F275" s="101" t="s">
        <v>7214</v>
      </c>
      <c r="G275" s="101" t="s">
        <v>7218</v>
      </c>
      <c r="H275" s="103">
        <v>35.46</v>
      </c>
      <c r="I275" s="101" t="s">
        <v>7175</v>
      </c>
      <c r="J275" s="102">
        <v>33635</v>
      </c>
      <c r="K275" s="102">
        <v>73050</v>
      </c>
      <c r="L275" s="101" t="s">
        <v>6332</v>
      </c>
      <c r="M275" s="101" t="s">
        <v>892</v>
      </c>
    </row>
    <row r="276" spans="1:13" x14ac:dyDescent="0.25">
      <c r="A276" s="74" t="s">
        <v>344</v>
      </c>
      <c r="B276" s="107" t="str">
        <f t="shared" si="4"/>
        <v>100820201601</v>
      </c>
      <c r="C276" s="101" t="s">
        <v>894</v>
      </c>
      <c r="D276" s="101" t="s">
        <v>895</v>
      </c>
      <c r="E276" s="101" t="s">
        <v>6477</v>
      </c>
      <c r="F276" s="101" t="s">
        <v>7185</v>
      </c>
      <c r="G276" s="101" t="s">
        <v>7186</v>
      </c>
      <c r="H276" s="103">
        <v>61.04</v>
      </c>
      <c r="I276" s="101" t="s">
        <v>7175</v>
      </c>
      <c r="J276" s="102">
        <v>35905</v>
      </c>
      <c r="K276" s="102">
        <v>73050</v>
      </c>
      <c r="L276" s="101" t="s">
        <v>6332</v>
      </c>
      <c r="M276" s="101" t="s">
        <v>894</v>
      </c>
    </row>
    <row r="277" spans="1:13" x14ac:dyDescent="0.25">
      <c r="A277" s="74" t="s">
        <v>344</v>
      </c>
      <c r="B277" s="107" t="str">
        <f t="shared" si="4"/>
        <v>100824351100</v>
      </c>
      <c r="C277" s="101" t="s">
        <v>896</v>
      </c>
      <c r="D277" s="101" t="s">
        <v>897</v>
      </c>
      <c r="E277" s="101" t="s">
        <v>6563</v>
      </c>
      <c r="F277" s="101" t="s">
        <v>7185</v>
      </c>
      <c r="G277" s="101" t="s">
        <v>7186</v>
      </c>
      <c r="H277" s="103">
        <v>59.93</v>
      </c>
      <c r="I277" s="101" t="s">
        <v>7175</v>
      </c>
      <c r="J277" s="102">
        <v>34204</v>
      </c>
      <c r="K277" s="102">
        <v>73050</v>
      </c>
      <c r="L277" s="101" t="s">
        <v>6332</v>
      </c>
      <c r="M277" s="101" t="s">
        <v>896</v>
      </c>
    </row>
    <row r="278" spans="1:13" x14ac:dyDescent="0.25">
      <c r="A278" s="74" t="s">
        <v>344</v>
      </c>
      <c r="B278" s="107" t="str">
        <f t="shared" si="4"/>
        <v>100828803925</v>
      </c>
      <c r="C278" s="101" t="s">
        <v>898</v>
      </c>
      <c r="D278" s="101" t="s">
        <v>899</v>
      </c>
      <c r="E278" s="101" t="s">
        <v>7321</v>
      </c>
      <c r="F278" s="101" t="s">
        <v>7217</v>
      </c>
      <c r="G278" s="101" t="s">
        <v>7218</v>
      </c>
      <c r="H278" s="103">
        <v>29.85</v>
      </c>
      <c r="I278" s="101" t="s">
        <v>7175</v>
      </c>
      <c r="J278" s="102">
        <v>38626</v>
      </c>
      <c r="K278" s="102">
        <v>73050</v>
      </c>
      <c r="L278" s="101" t="s">
        <v>6332</v>
      </c>
      <c r="M278" s="101" t="s">
        <v>898</v>
      </c>
    </row>
    <row r="279" spans="1:13" x14ac:dyDescent="0.25">
      <c r="A279" s="74" t="s">
        <v>344</v>
      </c>
      <c r="B279" s="107" t="str">
        <f t="shared" si="4"/>
        <v>100829201801</v>
      </c>
      <c r="C279" s="101" t="s">
        <v>7322</v>
      </c>
      <c r="D279" s="101" t="s">
        <v>7323</v>
      </c>
      <c r="E279" s="101" t="s">
        <v>6773</v>
      </c>
      <c r="F279" s="101" t="s">
        <v>7185</v>
      </c>
      <c r="G279" s="101" t="s">
        <v>7186</v>
      </c>
      <c r="H279" s="103">
        <v>61.67</v>
      </c>
      <c r="I279" s="101" t="s">
        <v>7175</v>
      </c>
      <c r="J279" s="102">
        <v>34571</v>
      </c>
      <c r="K279" s="102">
        <v>43708</v>
      </c>
      <c r="L279" s="101" t="s">
        <v>6332</v>
      </c>
      <c r="M279" s="101" t="s">
        <v>7322</v>
      </c>
    </row>
    <row r="280" spans="1:13" x14ac:dyDescent="0.25">
      <c r="A280" s="74" t="s">
        <v>344</v>
      </c>
      <c r="B280" s="107" t="str">
        <f t="shared" si="4"/>
        <v>100830181300</v>
      </c>
      <c r="C280" s="101" t="s">
        <v>900</v>
      </c>
      <c r="D280" s="101" t="s">
        <v>901</v>
      </c>
      <c r="E280" s="101" t="s">
        <v>6386</v>
      </c>
      <c r="F280" s="101" t="s">
        <v>7185</v>
      </c>
      <c r="G280" s="101" t="s">
        <v>7186</v>
      </c>
      <c r="H280" s="103">
        <v>61.77</v>
      </c>
      <c r="I280" s="101" t="s">
        <v>7175</v>
      </c>
      <c r="J280" s="102">
        <v>39679</v>
      </c>
      <c r="K280" s="102">
        <v>73050</v>
      </c>
      <c r="L280" s="101" t="s">
        <v>6332</v>
      </c>
      <c r="M280" s="101" t="s">
        <v>900</v>
      </c>
    </row>
    <row r="281" spans="1:13" x14ac:dyDescent="0.25">
      <c r="A281" s="74" t="s">
        <v>344</v>
      </c>
      <c r="B281" s="107" t="str">
        <f t="shared" si="4"/>
        <v>100833191100</v>
      </c>
      <c r="C281" s="101" t="s">
        <v>902</v>
      </c>
      <c r="D281" s="101" t="s">
        <v>903</v>
      </c>
      <c r="E281" s="101" t="s">
        <v>6460</v>
      </c>
      <c r="F281" s="101" t="s">
        <v>7212</v>
      </c>
      <c r="G281" s="101" t="s">
        <v>7181</v>
      </c>
      <c r="H281" s="103">
        <v>53.91</v>
      </c>
      <c r="I281" s="101" t="s">
        <v>7175</v>
      </c>
      <c r="J281" s="102">
        <v>40148</v>
      </c>
      <c r="K281" s="102">
        <v>73050</v>
      </c>
      <c r="L281" s="101" t="s">
        <v>6332</v>
      </c>
      <c r="M281" s="101" t="s">
        <v>902</v>
      </c>
    </row>
    <row r="282" spans="1:13" x14ac:dyDescent="0.25">
      <c r="A282" s="74" t="s">
        <v>344</v>
      </c>
      <c r="B282" s="107" t="str">
        <f t="shared" si="4"/>
        <v>100834603200</v>
      </c>
      <c r="C282" s="101" t="s">
        <v>904</v>
      </c>
      <c r="D282" s="101" t="s">
        <v>905</v>
      </c>
      <c r="E282" s="101" t="s">
        <v>7324</v>
      </c>
      <c r="F282" s="101" t="s">
        <v>7235</v>
      </c>
      <c r="G282" s="101" t="s">
        <v>7218</v>
      </c>
      <c r="H282" s="103">
        <v>32.9</v>
      </c>
      <c r="I282" s="101" t="s">
        <v>7175</v>
      </c>
      <c r="J282" s="102">
        <v>41113</v>
      </c>
      <c r="K282" s="102">
        <v>73050</v>
      </c>
      <c r="L282" s="101" t="s">
        <v>6332</v>
      </c>
      <c r="M282" s="101" t="s">
        <v>904</v>
      </c>
    </row>
    <row r="283" spans="1:13" x14ac:dyDescent="0.25">
      <c r="A283" s="74" t="s">
        <v>344</v>
      </c>
      <c r="B283" s="107" t="str">
        <f t="shared" si="4"/>
        <v>100837201601</v>
      </c>
      <c r="C283" s="101" t="s">
        <v>906</v>
      </c>
      <c r="D283" s="101" t="s">
        <v>907</v>
      </c>
      <c r="E283" s="101" t="s">
        <v>6477</v>
      </c>
      <c r="F283" s="101" t="s">
        <v>7212</v>
      </c>
      <c r="G283" s="101" t="s">
        <v>7181</v>
      </c>
      <c r="H283" s="103">
        <v>49.37</v>
      </c>
      <c r="I283" s="101" t="s">
        <v>7175</v>
      </c>
      <c r="J283" s="102">
        <v>41288</v>
      </c>
      <c r="K283" s="102">
        <v>73050</v>
      </c>
      <c r="L283" s="101" t="s">
        <v>6332</v>
      </c>
      <c r="M283" s="101" t="s">
        <v>906</v>
      </c>
    </row>
    <row r="284" spans="1:13" x14ac:dyDescent="0.25">
      <c r="A284" s="74" t="s">
        <v>344</v>
      </c>
      <c r="B284" s="107" t="str">
        <f t="shared" si="4"/>
        <v>100838191100</v>
      </c>
      <c r="C284" s="101" t="s">
        <v>908</v>
      </c>
      <c r="D284" s="101" t="s">
        <v>909</v>
      </c>
      <c r="E284" s="101" t="s">
        <v>6460</v>
      </c>
      <c r="F284" s="101" t="s">
        <v>7212</v>
      </c>
      <c r="G284" s="101" t="s">
        <v>7181</v>
      </c>
      <c r="H284" s="103">
        <v>54.57</v>
      </c>
      <c r="I284" s="101" t="s">
        <v>7175</v>
      </c>
      <c r="J284" s="102">
        <v>41281</v>
      </c>
      <c r="K284" s="102">
        <v>73050</v>
      </c>
      <c r="L284" s="101" t="s">
        <v>6332</v>
      </c>
      <c r="M284" s="101" t="s">
        <v>908</v>
      </c>
    </row>
    <row r="285" spans="1:13" x14ac:dyDescent="0.25">
      <c r="A285" s="74" t="s">
        <v>344</v>
      </c>
      <c r="B285" s="107" t="str">
        <f t="shared" si="4"/>
        <v>100840603520</v>
      </c>
      <c r="C285" s="101" t="s">
        <v>910</v>
      </c>
      <c r="D285" s="101" t="s">
        <v>911</v>
      </c>
      <c r="E285" s="101" t="s">
        <v>7325</v>
      </c>
      <c r="F285" s="101" t="s">
        <v>7245</v>
      </c>
      <c r="G285" s="101" t="s">
        <v>7215</v>
      </c>
      <c r="H285" s="103">
        <v>36.590000000000003</v>
      </c>
      <c r="I285" s="101" t="s">
        <v>7175</v>
      </c>
      <c r="J285" s="102">
        <v>41275</v>
      </c>
      <c r="K285" s="102">
        <v>73050</v>
      </c>
      <c r="L285" s="101" t="s">
        <v>6332</v>
      </c>
      <c r="M285" s="101" t="s">
        <v>910</v>
      </c>
    </row>
    <row r="286" spans="1:13" x14ac:dyDescent="0.25">
      <c r="A286" s="74" t="s">
        <v>344</v>
      </c>
      <c r="B286" s="107" t="str">
        <f t="shared" si="4"/>
        <v>100842253910</v>
      </c>
      <c r="C286" s="101" t="s">
        <v>912</v>
      </c>
      <c r="D286" s="101" t="s">
        <v>913</v>
      </c>
      <c r="E286" s="101" t="s">
        <v>7326</v>
      </c>
      <c r="F286" s="101" t="s">
        <v>7266</v>
      </c>
      <c r="G286" s="101" t="s">
        <v>7267</v>
      </c>
      <c r="H286" s="103">
        <v>77.98</v>
      </c>
      <c r="I286" s="101" t="s">
        <v>7175</v>
      </c>
      <c r="J286" s="102">
        <v>41275</v>
      </c>
      <c r="K286" s="102">
        <v>73050</v>
      </c>
      <c r="L286" s="101" t="s">
        <v>6332</v>
      </c>
      <c r="M286" s="101" t="s">
        <v>912</v>
      </c>
    </row>
    <row r="287" spans="1:13" x14ac:dyDescent="0.25">
      <c r="A287" s="74" t="s">
        <v>344</v>
      </c>
      <c r="B287" s="107" t="str">
        <f t="shared" si="4"/>
        <v>100844331200</v>
      </c>
      <c r="C287" s="101" t="s">
        <v>7327</v>
      </c>
      <c r="D287" s="101" t="s">
        <v>7328</v>
      </c>
      <c r="E287" s="101" t="s">
        <v>6629</v>
      </c>
      <c r="F287" s="101" t="s">
        <v>7185</v>
      </c>
      <c r="G287" s="101" t="s">
        <v>7186</v>
      </c>
      <c r="H287" s="103">
        <v>60.13</v>
      </c>
      <c r="I287" s="101" t="s">
        <v>7175</v>
      </c>
      <c r="J287" s="102">
        <v>38649</v>
      </c>
      <c r="K287" s="102">
        <v>43677</v>
      </c>
      <c r="L287" s="101" t="s">
        <v>6332</v>
      </c>
      <c r="M287" s="101" t="s">
        <v>7327</v>
      </c>
    </row>
    <row r="288" spans="1:13" x14ac:dyDescent="0.25">
      <c r="A288" s="74" t="s">
        <v>344</v>
      </c>
      <c r="B288" s="107" t="str">
        <f t="shared" si="4"/>
        <v>100846351200</v>
      </c>
      <c r="C288" s="101" t="s">
        <v>914</v>
      </c>
      <c r="D288" s="101" t="s">
        <v>915</v>
      </c>
      <c r="E288" s="101" t="s">
        <v>6565</v>
      </c>
      <c r="F288" s="101" t="s">
        <v>7185</v>
      </c>
      <c r="G288" s="101" t="s">
        <v>7186</v>
      </c>
      <c r="H288" s="103">
        <v>59.89</v>
      </c>
      <c r="I288" s="101" t="s">
        <v>7175</v>
      </c>
      <c r="J288" s="102">
        <v>37469</v>
      </c>
      <c r="K288" s="102">
        <v>73050</v>
      </c>
      <c r="L288" s="101" t="s">
        <v>6332</v>
      </c>
      <c r="M288" s="101" t="s">
        <v>914</v>
      </c>
    </row>
    <row r="289" spans="1:13" x14ac:dyDescent="0.25">
      <c r="A289" s="74" t="s">
        <v>344</v>
      </c>
      <c r="B289" s="107" t="str">
        <f t="shared" si="4"/>
        <v>100847502020</v>
      </c>
      <c r="C289" s="101" t="s">
        <v>916</v>
      </c>
      <c r="D289" s="101" t="s">
        <v>917</v>
      </c>
      <c r="E289" s="101" t="s">
        <v>7206</v>
      </c>
      <c r="F289" s="101" t="s">
        <v>7214</v>
      </c>
      <c r="G289" s="101" t="s">
        <v>7178</v>
      </c>
      <c r="H289" s="103">
        <v>43.36</v>
      </c>
      <c r="I289" s="101" t="s">
        <v>7175</v>
      </c>
      <c r="J289" s="102">
        <v>31837</v>
      </c>
      <c r="K289" s="102">
        <v>73050</v>
      </c>
      <c r="L289" s="101" t="s">
        <v>6332</v>
      </c>
      <c r="M289" s="101" t="s">
        <v>916</v>
      </c>
    </row>
    <row r="290" spans="1:13" x14ac:dyDescent="0.25">
      <c r="A290" s="74" t="s">
        <v>344</v>
      </c>
      <c r="B290" s="107" t="str">
        <f t="shared" si="4"/>
        <v>100848141002</v>
      </c>
      <c r="C290" s="101" t="s">
        <v>918</v>
      </c>
      <c r="D290" s="101" t="s">
        <v>919</v>
      </c>
      <c r="E290" s="101" t="s">
        <v>6347</v>
      </c>
      <c r="F290" s="101" t="s">
        <v>7185</v>
      </c>
      <c r="G290" s="101" t="s">
        <v>7186</v>
      </c>
      <c r="H290" s="103">
        <v>62.6</v>
      </c>
      <c r="I290" s="101" t="s">
        <v>7175</v>
      </c>
      <c r="J290" s="102">
        <v>33635</v>
      </c>
      <c r="K290" s="102">
        <v>73050</v>
      </c>
      <c r="L290" s="101" t="s">
        <v>6332</v>
      </c>
      <c r="M290" s="101" t="s">
        <v>918</v>
      </c>
    </row>
    <row r="291" spans="1:13" x14ac:dyDescent="0.25">
      <c r="A291" s="74" t="s">
        <v>344</v>
      </c>
      <c r="B291" s="107" t="str">
        <f t="shared" si="4"/>
        <v>100849141001</v>
      </c>
      <c r="C291" s="101" t="s">
        <v>7329</v>
      </c>
      <c r="D291" s="101" t="s">
        <v>7330</v>
      </c>
      <c r="E291" s="101" t="s">
        <v>6351</v>
      </c>
      <c r="F291" s="101" t="s">
        <v>7185</v>
      </c>
      <c r="G291" s="101" t="s">
        <v>7186</v>
      </c>
      <c r="H291" s="103">
        <v>61.97</v>
      </c>
      <c r="I291" s="101" t="s">
        <v>7175</v>
      </c>
      <c r="J291" s="102">
        <v>36069</v>
      </c>
      <c r="K291" s="102">
        <v>43677</v>
      </c>
      <c r="L291" s="101" t="s">
        <v>6332</v>
      </c>
      <c r="M291" s="101" t="s">
        <v>7329</v>
      </c>
    </row>
    <row r="292" spans="1:13" x14ac:dyDescent="0.25">
      <c r="A292" s="74" t="s">
        <v>344</v>
      </c>
      <c r="B292" s="107" t="str">
        <f t="shared" si="4"/>
        <v>100851191100</v>
      </c>
      <c r="C292" s="101" t="s">
        <v>920</v>
      </c>
      <c r="D292" s="101" t="s">
        <v>921</v>
      </c>
      <c r="E292" s="101" t="s">
        <v>6460</v>
      </c>
      <c r="F292" s="101" t="s">
        <v>7185</v>
      </c>
      <c r="G292" s="101" t="s">
        <v>7186</v>
      </c>
      <c r="H292" s="103">
        <v>62.11</v>
      </c>
      <c r="I292" s="101" t="s">
        <v>7175</v>
      </c>
      <c r="J292" s="102">
        <v>36526</v>
      </c>
      <c r="K292" s="102">
        <v>73050</v>
      </c>
      <c r="L292" s="101" t="s">
        <v>6332</v>
      </c>
      <c r="M292" s="101" t="s">
        <v>920</v>
      </c>
    </row>
    <row r="293" spans="1:13" x14ac:dyDescent="0.25">
      <c r="A293" s="74" t="s">
        <v>344</v>
      </c>
      <c r="B293" s="107" t="str">
        <f t="shared" si="4"/>
        <v>100852351100</v>
      </c>
      <c r="C293" s="101" t="s">
        <v>922</v>
      </c>
      <c r="D293" s="101" t="s">
        <v>923</v>
      </c>
      <c r="E293" s="101" t="s">
        <v>6563</v>
      </c>
      <c r="F293" s="101" t="s">
        <v>7185</v>
      </c>
      <c r="G293" s="101" t="s">
        <v>7186</v>
      </c>
      <c r="H293" s="103">
        <v>58.31</v>
      </c>
      <c r="I293" s="101" t="s">
        <v>7175</v>
      </c>
      <c r="J293" s="102">
        <v>41275</v>
      </c>
      <c r="K293" s="102">
        <v>73050</v>
      </c>
      <c r="L293" s="101" t="s">
        <v>6332</v>
      </c>
      <c r="M293" s="101" t="s">
        <v>922</v>
      </c>
    </row>
    <row r="294" spans="1:13" x14ac:dyDescent="0.25">
      <c r="A294" s="74" t="s">
        <v>344</v>
      </c>
      <c r="B294" s="107" t="str">
        <f t="shared" si="4"/>
        <v>100853351100</v>
      </c>
      <c r="C294" s="101" t="s">
        <v>924</v>
      </c>
      <c r="D294" s="101" t="s">
        <v>925</v>
      </c>
      <c r="E294" s="101" t="s">
        <v>6563</v>
      </c>
      <c r="F294" s="101" t="s">
        <v>7185</v>
      </c>
      <c r="G294" s="101" t="s">
        <v>7186</v>
      </c>
      <c r="H294" s="103">
        <v>60.42</v>
      </c>
      <c r="I294" s="101" t="s">
        <v>7175</v>
      </c>
      <c r="J294" s="102">
        <v>32021</v>
      </c>
      <c r="K294" s="102">
        <v>73050</v>
      </c>
      <c r="L294" s="101" t="s">
        <v>6332</v>
      </c>
      <c r="M294" s="101" t="s">
        <v>924</v>
      </c>
    </row>
    <row r="295" spans="1:13" x14ac:dyDescent="0.25">
      <c r="A295" s="74" t="s">
        <v>344</v>
      </c>
      <c r="B295" s="107" t="str">
        <f t="shared" si="4"/>
        <v>100854141002</v>
      </c>
      <c r="C295" s="101" t="s">
        <v>926</v>
      </c>
      <c r="D295" s="101" t="s">
        <v>927</v>
      </c>
      <c r="E295" s="101" t="s">
        <v>6347</v>
      </c>
      <c r="F295" s="101" t="s">
        <v>7212</v>
      </c>
      <c r="G295" s="101" t="s">
        <v>7181</v>
      </c>
      <c r="H295" s="103">
        <v>54.53</v>
      </c>
      <c r="I295" s="101" t="s">
        <v>7175</v>
      </c>
      <c r="J295" s="102">
        <v>41275</v>
      </c>
      <c r="K295" s="102">
        <v>73050</v>
      </c>
      <c r="L295" s="101" t="s">
        <v>6332</v>
      </c>
      <c r="M295" s="101" t="s">
        <v>926</v>
      </c>
    </row>
    <row r="296" spans="1:13" x14ac:dyDescent="0.25">
      <c r="A296" s="74" t="s">
        <v>344</v>
      </c>
      <c r="B296" s="107" t="str">
        <f t="shared" si="4"/>
        <v>100855191100</v>
      </c>
      <c r="C296" s="101" t="s">
        <v>928</v>
      </c>
      <c r="D296" s="101" t="s">
        <v>929</v>
      </c>
      <c r="E296" s="101" t="s">
        <v>6460</v>
      </c>
      <c r="F296" s="101" t="s">
        <v>7212</v>
      </c>
      <c r="G296" s="101" t="s">
        <v>7186</v>
      </c>
      <c r="H296" s="103">
        <v>62.01</v>
      </c>
      <c r="I296" s="101" t="s">
        <v>7175</v>
      </c>
      <c r="J296" s="102">
        <v>32062</v>
      </c>
      <c r="K296" s="102">
        <v>73050</v>
      </c>
      <c r="L296" s="101" t="s">
        <v>6332</v>
      </c>
      <c r="M296" s="101" t="s">
        <v>928</v>
      </c>
    </row>
    <row r="297" spans="1:13" x14ac:dyDescent="0.25">
      <c r="A297" s="74" t="s">
        <v>344</v>
      </c>
      <c r="B297" s="107" t="str">
        <f t="shared" si="4"/>
        <v>100856341100</v>
      </c>
      <c r="C297" s="101" t="s">
        <v>930</v>
      </c>
      <c r="D297" s="101" t="s">
        <v>931</v>
      </c>
      <c r="E297" s="101" t="s">
        <v>6557</v>
      </c>
      <c r="F297" s="101" t="s">
        <v>7212</v>
      </c>
      <c r="G297" s="101" t="s">
        <v>7181</v>
      </c>
      <c r="H297" s="103">
        <v>55.56</v>
      </c>
      <c r="I297" s="101" t="s">
        <v>7175</v>
      </c>
      <c r="J297" s="102">
        <v>39881</v>
      </c>
      <c r="K297" s="102">
        <v>73050</v>
      </c>
      <c r="L297" s="101" t="s">
        <v>6332</v>
      </c>
      <c r="M297" s="101" t="s">
        <v>930</v>
      </c>
    </row>
    <row r="298" spans="1:13" x14ac:dyDescent="0.25">
      <c r="A298" s="74" t="s">
        <v>344</v>
      </c>
      <c r="B298" s="107" t="str">
        <f t="shared" si="4"/>
        <v>100858321300</v>
      </c>
      <c r="C298" s="101" t="s">
        <v>932</v>
      </c>
      <c r="D298" s="101" t="s">
        <v>933</v>
      </c>
      <c r="E298" s="101" t="s">
        <v>6553</v>
      </c>
      <c r="F298" s="101" t="s">
        <v>7212</v>
      </c>
      <c r="G298" s="101" t="s">
        <v>7181</v>
      </c>
      <c r="H298" s="103">
        <v>49.37</v>
      </c>
      <c r="I298" s="101" t="s">
        <v>7175</v>
      </c>
      <c r="J298" s="102">
        <v>41281</v>
      </c>
      <c r="K298" s="102">
        <v>73050</v>
      </c>
      <c r="L298" s="101" t="s">
        <v>6332</v>
      </c>
      <c r="M298" s="101" t="s">
        <v>932</v>
      </c>
    </row>
    <row r="299" spans="1:13" x14ac:dyDescent="0.25">
      <c r="A299" s="74" t="s">
        <v>344</v>
      </c>
      <c r="B299" s="107" t="str">
        <f t="shared" si="4"/>
        <v>100859311100</v>
      </c>
      <c r="C299" s="101" t="s">
        <v>934</v>
      </c>
      <c r="D299" s="101" t="s">
        <v>935</v>
      </c>
      <c r="E299" s="101" t="s">
        <v>6531</v>
      </c>
      <c r="F299" s="101" t="s">
        <v>7252</v>
      </c>
      <c r="G299" s="101" t="s">
        <v>7178</v>
      </c>
      <c r="H299" s="103">
        <v>46.78</v>
      </c>
      <c r="I299" s="101" t="s">
        <v>7175</v>
      </c>
      <c r="J299" s="102">
        <v>40391</v>
      </c>
      <c r="K299" s="102">
        <v>73050</v>
      </c>
      <c r="L299" s="101" t="s">
        <v>6332</v>
      </c>
      <c r="M299" s="101" t="s">
        <v>934</v>
      </c>
    </row>
    <row r="300" spans="1:13" x14ac:dyDescent="0.25">
      <c r="A300" s="74" t="s">
        <v>344</v>
      </c>
      <c r="B300" s="107" t="str">
        <f t="shared" si="4"/>
        <v>100861191200</v>
      </c>
      <c r="C300" s="101" t="s">
        <v>936</v>
      </c>
      <c r="D300" s="101" t="s">
        <v>937</v>
      </c>
      <c r="E300" s="101" t="s">
        <v>6462</v>
      </c>
      <c r="F300" s="101" t="s">
        <v>7212</v>
      </c>
      <c r="G300" s="101" t="s">
        <v>7181</v>
      </c>
      <c r="H300" s="103">
        <v>53.87</v>
      </c>
      <c r="I300" s="101" t="s">
        <v>7175</v>
      </c>
      <c r="J300" s="102">
        <v>41281</v>
      </c>
      <c r="K300" s="102">
        <v>73050</v>
      </c>
      <c r="L300" s="101" t="s">
        <v>6332</v>
      </c>
      <c r="M300" s="101" t="s">
        <v>936</v>
      </c>
    </row>
    <row r="301" spans="1:13" x14ac:dyDescent="0.25">
      <c r="A301" s="74" t="s">
        <v>344</v>
      </c>
      <c r="B301" s="107" t="str">
        <f t="shared" si="4"/>
        <v>100862141001</v>
      </c>
      <c r="C301" s="101" t="s">
        <v>938</v>
      </c>
      <c r="D301" s="101" t="s">
        <v>939</v>
      </c>
      <c r="E301" s="101" t="s">
        <v>6351</v>
      </c>
      <c r="F301" s="101" t="s">
        <v>7212</v>
      </c>
      <c r="G301" s="101" t="s">
        <v>7181</v>
      </c>
      <c r="H301" s="103">
        <v>53.6</v>
      </c>
      <c r="I301" s="101" t="s">
        <v>7175</v>
      </c>
      <c r="J301" s="102">
        <v>34182</v>
      </c>
      <c r="K301" s="102">
        <v>73050</v>
      </c>
      <c r="L301" s="101" t="s">
        <v>6332</v>
      </c>
      <c r="M301" s="101" t="s">
        <v>938</v>
      </c>
    </row>
    <row r="302" spans="1:13" x14ac:dyDescent="0.25">
      <c r="A302" s="74" t="s">
        <v>344</v>
      </c>
      <c r="B302" s="107" t="str">
        <f t="shared" si="4"/>
        <v>100864472600</v>
      </c>
      <c r="C302" s="101" t="s">
        <v>940</v>
      </c>
      <c r="D302" s="101" t="s">
        <v>941</v>
      </c>
      <c r="E302" s="101" t="s">
        <v>6802</v>
      </c>
      <c r="F302" s="101" t="s">
        <v>7282</v>
      </c>
      <c r="G302" s="101" t="s">
        <v>7181</v>
      </c>
      <c r="H302" s="103">
        <v>53.13</v>
      </c>
      <c r="I302" s="101" t="s">
        <v>7175</v>
      </c>
      <c r="J302" s="102">
        <v>41281</v>
      </c>
      <c r="K302" s="102">
        <v>73050</v>
      </c>
      <c r="L302" s="101" t="s">
        <v>6332</v>
      </c>
      <c r="M302" s="101" t="s">
        <v>940</v>
      </c>
    </row>
    <row r="303" spans="1:13" x14ac:dyDescent="0.25">
      <c r="A303" s="74" t="s">
        <v>344</v>
      </c>
      <c r="B303" s="107" t="str">
        <f t="shared" si="4"/>
        <v>100865603400</v>
      </c>
      <c r="C303" s="101" t="s">
        <v>942</v>
      </c>
      <c r="D303" s="101" t="s">
        <v>943</v>
      </c>
      <c r="E303" s="101" t="s">
        <v>7190</v>
      </c>
      <c r="F303" s="101" t="s">
        <v>7191</v>
      </c>
      <c r="G303" s="101" t="s">
        <v>7201</v>
      </c>
      <c r="H303" s="103">
        <v>30.03</v>
      </c>
      <c r="I303" s="101" t="s">
        <v>7175</v>
      </c>
      <c r="J303" s="102">
        <v>36752</v>
      </c>
      <c r="K303" s="102">
        <v>73050</v>
      </c>
      <c r="L303" s="101" t="s">
        <v>6332</v>
      </c>
      <c r="M303" s="101" t="s">
        <v>942</v>
      </c>
    </row>
    <row r="304" spans="1:13" x14ac:dyDescent="0.25">
      <c r="A304" s="74" t="s">
        <v>344</v>
      </c>
      <c r="B304" s="107" t="str">
        <f t="shared" si="4"/>
        <v>100871341100</v>
      </c>
      <c r="C304" s="101" t="s">
        <v>944</v>
      </c>
      <c r="D304" s="101" t="s">
        <v>945</v>
      </c>
      <c r="E304" s="101" t="s">
        <v>6557</v>
      </c>
      <c r="F304" s="101" t="s">
        <v>7185</v>
      </c>
      <c r="G304" s="101" t="s">
        <v>7186</v>
      </c>
      <c r="H304" s="103">
        <v>61.12</v>
      </c>
      <c r="I304" s="101" t="s">
        <v>7175</v>
      </c>
      <c r="J304" s="102">
        <v>40026</v>
      </c>
      <c r="K304" s="102">
        <v>73050</v>
      </c>
      <c r="L304" s="101" t="s">
        <v>6332</v>
      </c>
      <c r="M304" s="101" t="s">
        <v>944</v>
      </c>
    </row>
    <row r="305" spans="1:13" x14ac:dyDescent="0.25">
      <c r="A305" s="74" t="s">
        <v>344</v>
      </c>
      <c r="B305" s="107" t="str">
        <f t="shared" si="4"/>
        <v>100872903410</v>
      </c>
      <c r="C305" s="101" t="s">
        <v>946</v>
      </c>
      <c r="D305" s="101" t="s">
        <v>947</v>
      </c>
      <c r="E305" s="101" t="s">
        <v>7331</v>
      </c>
      <c r="F305" s="101" t="s">
        <v>7231</v>
      </c>
      <c r="G305" s="101" t="s">
        <v>7178</v>
      </c>
      <c r="H305" s="103">
        <v>49.3</v>
      </c>
      <c r="I305" s="101" t="s">
        <v>7175</v>
      </c>
      <c r="J305" s="102">
        <v>40430</v>
      </c>
      <c r="K305" s="102">
        <v>73050</v>
      </c>
      <c r="L305" s="101" t="s">
        <v>6332</v>
      </c>
      <c r="M305" s="101" t="s">
        <v>946</v>
      </c>
    </row>
    <row r="306" spans="1:13" x14ac:dyDescent="0.25">
      <c r="A306" s="74" t="s">
        <v>344</v>
      </c>
      <c r="B306" s="107" t="str">
        <f t="shared" si="4"/>
        <v>100873211110</v>
      </c>
      <c r="C306" s="101" t="s">
        <v>948</v>
      </c>
      <c r="D306" s="101" t="s">
        <v>949</v>
      </c>
      <c r="E306" s="101" t="s">
        <v>6488</v>
      </c>
      <c r="F306" s="101" t="s">
        <v>7185</v>
      </c>
      <c r="G306" s="101" t="s">
        <v>7186</v>
      </c>
      <c r="H306" s="103">
        <v>61.11</v>
      </c>
      <c r="I306" s="101" t="s">
        <v>7175</v>
      </c>
      <c r="J306" s="102">
        <v>40413</v>
      </c>
      <c r="K306" s="102">
        <v>73050</v>
      </c>
      <c r="L306" s="101" t="s">
        <v>6332</v>
      </c>
      <c r="M306" s="101" t="s">
        <v>948</v>
      </c>
    </row>
    <row r="307" spans="1:13" x14ac:dyDescent="0.25">
      <c r="A307" s="74" t="s">
        <v>344</v>
      </c>
      <c r="B307" s="107" t="str">
        <f t="shared" si="4"/>
        <v>100875422100</v>
      </c>
      <c r="C307" s="101" t="s">
        <v>950</v>
      </c>
      <c r="D307" s="101" t="s">
        <v>951</v>
      </c>
      <c r="E307" s="101" t="s">
        <v>6982</v>
      </c>
      <c r="F307" s="101" t="s">
        <v>7332</v>
      </c>
      <c r="G307" s="101" t="s">
        <v>7218</v>
      </c>
      <c r="H307" s="103">
        <v>33.11</v>
      </c>
      <c r="I307" s="101" t="s">
        <v>7175</v>
      </c>
      <c r="J307" s="102">
        <v>39234</v>
      </c>
      <c r="K307" s="102">
        <v>73050</v>
      </c>
      <c r="L307" s="101" t="s">
        <v>6332</v>
      </c>
      <c r="M307" s="101" t="s">
        <v>950</v>
      </c>
    </row>
    <row r="308" spans="1:13" x14ac:dyDescent="0.25">
      <c r="A308" s="74" t="s">
        <v>344</v>
      </c>
      <c r="B308" s="107" t="str">
        <f t="shared" si="4"/>
        <v>100876231100</v>
      </c>
      <c r="C308" s="101" t="s">
        <v>952</v>
      </c>
      <c r="D308" s="101" t="s">
        <v>953</v>
      </c>
      <c r="E308" s="101" t="s">
        <v>7333</v>
      </c>
      <c r="F308" s="101" t="s">
        <v>7185</v>
      </c>
      <c r="G308" s="101" t="s">
        <v>7186</v>
      </c>
      <c r="H308" s="103">
        <v>60.29</v>
      </c>
      <c r="I308" s="101" t="s">
        <v>7175</v>
      </c>
      <c r="J308" s="102">
        <v>40422</v>
      </c>
      <c r="K308" s="102">
        <v>73050</v>
      </c>
      <c r="L308" s="101" t="s">
        <v>6332</v>
      </c>
      <c r="M308" s="101" t="s">
        <v>952</v>
      </c>
    </row>
    <row r="309" spans="1:13" x14ac:dyDescent="0.25">
      <c r="A309" s="74" t="s">
        <v>344</v>
      </c>
      <c r="B309" s="107" t="str">
        <f t="shared" si="4"/>
        <v>100879803030</v>
      </c>
      <c r="C309" s="101" t="s">
        <v>954</v>
      </c>
      <c r="D309" s="101" t="s">
        <v>955</v>
      </c>
      <c r="E309" s="101" t="s">
        <v>6609</v>
      </c>
      <c r="F309" s="101" t="s">
        <v>7214</v>
      </c>
      <c r="G309" s="101" t="s">
        <v>7215</v>
      </c>
      <c r="H309" s="103">
        <v>37.03</v>
      </c>
      <c r="I309" s="101" t="s">
        <v>7175</v>
      </c>
      <c r="J309" s="102">
        <v>41261</v>
      </c>
      <c r="K309" s="102">
        <v>73050</v>
      </c>
      <c r="L309" s="101" t="s">
        <v>6332</v>
      </c>
      <c r="M309" s="101" t="s">
        <v>954</v>
      </c>
    </row>
    <row r="310" spans="1:13" x14ac:dyDescent="0.25">
      <c r="A310" s="74" t="s">
        <v>344</v>
      </c>
      <c r="B310" s="107" t="str">
        <f t="shared" si="4"/>
        <v>100881603350</v>
      </c>
      <c r="C310" s="101" t="s">
        <v>956</v>
      </c>
      <c r="D310" s="101" t="s">
        <v>957</v>
      </c>
      <c r="E310" s="101" t="s">
        <v>7334</v>
      </c>
      <c r="F310" s="101" t="s">
        <v>7226</v>
      </c>
      <c r="G310" s="101" t="s">
        <v>7186</v>
      </c>
      <c r="H310" s="103">
        <v>59.38</v>
      </c>
      <c r="I310" s="101" t="s">
        <v>7175</v>
      </c>
      <c r="J310" s="102">
        <v>32905</v>
      </c>
      <c r="K310" s="102">
        <v>73050</v>
      </c>
      <c r="L310" s="101" t="s">
        <v>6332</v>
      </c>
      <c r="M310" s="101" t="s">
        <v>956</v>
      </c>
    </row>
    <row r="311" spans="1:13" x14ac:dyDescent="0.25">
      <c r="A311" s="74" t="s">
        <v>344</v>
      </c>
      <c r="B311" s="107" t="str">
        <f t="shared" si="4"/>
        <v>100887111300</v>
      </c>
      <c r="C311" s="101" t="s">
        <v>958</v>
      </c>
      <c r="D311" s="101" t="s">
        <v>959</v>
      </c>
      <c r="E311" s="101" t="s">
        <v>7261</v>
      </c>
      <c r="F311" s="101" t="s">
        <v>7212</v>
      </c>
      <c r="G311" s="101" t="s">
        <v>7186</v>
      </c>
      <c r="H311" s="103">
        <v>63.04</v>
      </c>
      <c r="I311" s="101" t="s">
        <v>7175</v>
      </c>
      <c r="J311" s="102">
        <v>32426</v>
      </c>
      <c r="K311" s="102">
        <v>73050</v>
      </c>
      <c r="L311" s="101" t="s">
        <v>6332</v>
      </c>
      <c r="M311" s="101" t="s">
        <v>958</v>
      </c>
    </row>
    <row r="312" spans="1:13" x14ac:dyDescent="0.25">
      <c r="A312" s="74" t="s">
        <v>344</v>
      </c>
      <c r="B312" s="107" t="str">
        <f t="shared" si="4"/>
        <v>100889201601</v>
      </c>
      <c r="C312" s="101" t="s">
        <v>960</v>
      </c>
      <c r="D312" s="101" t="s">
        <v>961</v>
      </c>
      <c r="E312" s="101" t="s">
        <v>6477</v>
      </c>
      <c r="F312" s="101" t="s">
        <v>7212</v>
      </c>
      <c r="G312" s="101" t="s">
        <v>7181</v>
      </c>
      <c r="H312" s="103">
        <v>50.36</v>
      </c>
      <c r="I312" s="101" t="s">
        <v>7175</v>
      </c>
      <c r="J312" s="102">
        <v>40560</v>
      </c>
      <c r="K312" s="102">
        <v>73050</v>
      </c>
      <c r="L312" s="101" t="s">
        <v>6332</v>
      </c>
      <c r="M312" s="101" t="s">
        <v>960</v>
      </c>
    </row>
    <row r="313" spans="1:13" x14ac:dyDescent="0.25">
      <c r="A313" s="74" t="s">
        <v>344</v>
      </c>
      <c r="B313" s="107" t="str">
        <f t="shared" si="4"/>
        <v>100895201701</v>
      </c>
      <c r="C313" s="101" t="s">
        <v>962</v>
      </c>
      <c r="D313" s="101" t="s">
        <v>963</v>
      </c>
      <c r="E313" s="101" t="s">
        <v>6484</v>
      </c>
      <c r="F313" s="101" t="s">
        <v>7185</v>
      </c>
      <c r="G313" s="101" t="s">
        <v>7186</v>
      </c>
      <c r="H313" s="103">
        <v>51.37</v>
      </c>
      <c r="I313" s="101" t="s">
        <v>7175</v>
      </c>
      <c r="J313" s="102">
        <v>41288</v>
      </c>
      <c r="K313" s="102">
        <v>73050</v>
      </c>
      <c r="L313" s="101" t="s">
        <v>6332</v>
      </c>
      <c r="M313" s="101" t="s">
        <v>962</v>
      </c>
    </row>
    <row r="314" spans="1:13" x14ac:dyDescent="0.25">
      <c r="A314" s="74" t="s">
        <v>344</v>
      </c>
      <c r="B314" s="107" t="str">
        <f t="shared" si="4"/>
        <v>100898191100</v>
      </c>
      <c r="C314" s="101" t="s">
        <v>964</v>
      </c>
      <c r="D314" s="101" t="s">
        <v>965</v>
      </c>
      <c r="E314" s="101" t="s">
        <v>6460</v>
      </c>
      <c r="F314" s="101" t="s">
        <v>7212</v>
      </c>
      <c r="G314" s="101" t="s">
        <v>7181</v>
      </c>
      <c r="H314" s="103">
        <v>54.52</v>
      </c>
      <c r="I314" s="101" t="s">
        <v>7175</v>
      </c>
      <c r="J314" s="102">
        <v>41136</v>
      </c>
      <c r="K314" s="102">
        <v>73050</v>
      </c>
      <c r="L314" s="101" t="s">
        <v>6332</v>
      </c>
      <c r="M314" s="101" t="s">
        <v>964</v>
      </c>
    </row>
    <row r="315" spans="1:13" x14ac:dyDescent="0.25">
      <c r="A315" s="74" t="s">
        <v>344</v>
      </c>
      <c r="B315" s="107" t="str">
        <f t="shared" si="4"/>
        <v>100899111300</v>
      </c>
      <c r="C315" s="101" t="s">
        <v>966</v>
      </c>
      <c r="D315" s="101" t="s">
        <v>967</v>
      </c>
      <c r="E315" s="101" t="s">
        <v>7261</v>
      </c>
      <c r="F315" s="101" t="s">
        <v>7212</v>
      </c>
      <c r="G315" s="101" t="s">
        <v>7186</v>
      </c>
      <c r="H315" s="103">
        <v>63.4</v>
      </c>
      <c r="I315" s="101" t="s">
        <v>7175</v>
      </c>
      <c r="J315" s="102">
        <v>33970</v>
      </c>
      <c r="K315" s="102">
        <v>73050</v>
      </c>
      <c r="L315" s="101" t="s">
        <v>6332</v>
      </c>
      <c r="M315" s="101" t="s">
        <v>966</v>
      </c>
    </row>
    <row r="316" spans="1:13" x14ac:dyDescent="0.25">
      <c r="A316" s="74" t="s">
        <v>344</v>
      </c>
      <c r="B316" s="107" t="str">
        <f t="shared" si="4"/>
        <v>100901502030</v>
      </c>
      <c r="C316" s="101" t="s">
        <v>968</v>
      </c>
      <c r="D316" s="101" t="s">
        <v>969</v>
      </c>
      <c r="E316" s="101" t="s">
        <v>7100</v>
      </c>
      <c r="F316" s="101" t="s">
        <v>7231</v>
      </c>
      <c r="G316" s="101" t="s">
        <v>7181</v>
      </c>
      <c r="H316" s="103">
        <v>52.92</v>
      </c>
      <c r="I316" s="101" t="s">
        <v>7175</v>
      </c>
      <c r="J316" s="102">
        <v>40210</v>
      </c>
      <c r="K316" s="102">
        <v>73050</v>
      </c>
      <c r="L316" s="101" t="s">
        <v>6332</v>
      </c>
      <c r="M316" s="101" t="s">
        <v>968</v>
      </c>
    </row>
    <row r="317" spans="1:13" x14ac:dyDescent="0.25">
      <c r="A317" s="74" t="s">
        <v>344</v>
      </c>
      <c r="B317" s="107" t="str">
        <f t="shared" si="4"/>
        <v>100902331200</v>
      </c>
      <c r="C317" s="101" t="s">
        <v>970</v>
      </c>
      <c r="D317" s="101" t="s">
        <v>971</v>
      </c>
      <c r="E317" s="101" t="s">
        <v>6629</v>
      </c>
      <c r="F317" s="101" t="s">
        <v>7185</v>
      </c>
      <c r="G317" s="101" t="s">
        <v>7186</v>
      </c>
      <c r="H317" s="103">
        <v>61.25</v>
      </c>
      <c r="I317" s="101" t="s">
        <v>7175</v>
      </c>
      <c r="J317" s="102">
        <v>39309</v>
      </c>
      <c r="K317" s="102">
        <v>73050</v>
      </c>
      <c r="L317" s="101" t="s">
        <v>6332</v>
      </c>
      <c r="M317" s="101" t="s">
        <v>970</v>
      </c>
    </row>
    <row r="318" spans="1:13" x14ac:dyDescent="0.25">
      <c r="A318" s="74" t="s">
        <v>344</v>
      </c>
      <c r="B318" s="107" t="str">
        <f t="shared" si="4"/>
        <v>100908322100</v>
      </c>
      <c r="C318" s="101" t="s">
        <v>972</v>
      </c>
      <c r="D318" s="101" t="s">
        <v>973</v>
      </c>
      <c r="E318" s="101" t="s">
        <v>7312</v>
      </c>
      <c r="F318" s="101" t="s">
        <v>7217</v>
      </c>
      <c r="G318" s="101" t="s">
        <v>7215</v>
      </c>
      <c r="H318" s="103">
        <v>38.46</v>
      </c>
      <c r="I318" s="101" t="s">
        <v>7175</v>
      </c>
      <c r="J318" s="102">
        <v>38626</v>
      </c>
      <c r="K318" s="102">
        <v>73050</v>
      </c>
      <c r="L318" s="101" t="s">
        <v>6332</v>
      </c>
      <c r="M318" s="101" t="s">
        <v>972</v>
      </c>
    </row>
    <row r="319" spans="1:13" x14ac:dyDescent="0.25">
      <c r="A319" s="74" t="s">
        <v>344</v>
      </c>
      <c r="B319" s="107" t="str">
        <f t="shared" si="4"/>
        <v>100909181200</v>
      </c>
      <c r="C319" s="101" t="s">
        <v>974</v>
      </c>
      <c r="D319" s="101" t="s">
        <v>975</v>
      </c>
      <c r="E319" s="101" t="s">
        <v>6390</v>
      </c>
      <c r="F319" s="101" t="s">
        <v>7212</v>
      </c>
      <c r="G319" s="101" t="s">
        <v>7181</v>
      </c>
      <c r="H319" s="103">
        <v>51.79</v>
      </c>
      <c r="I319" s="101" t="s">
        <v>7175</v>
      </c>
      <c r="J319" s="102">
        <v>41321</v>
      </c>
      <c r="K319" s="102">
        <v>73050</v>
      </c>
      <c r="L319" s="101" t="s">
        <v>6332</v>
      </c>
      <c r="M319" s="101" t="s">
        <v>974</v>
      </c>
    </row>
    <row r="320" spans="1:13" x14ac:dyDescent="0.25">
      <c r="A320" s="74" t="s">
        <v>344</v>
      </c>
      <c r="B320" s="107" t="str">
        <f t="shared" si="4"/>
        <v>100910213910</v>
      </c>
      <c r="C320" s="101" t="s">
        <v>7335</v>
      </c>
      <c r="D320" s="101" t="s">
        <v>7336</v>
      </c>
      <c r="E320" s="101" t="s">
        <v>7337</v>
      </c>
      <c r="F320" s="101" t="s">
        <v>7203</v>
      </c>
      <c r="G320" s="101" t="s">
        <v>7222</v>
      </c>
      <c r="H320" s="103">
        <v>65.540000000000006</v>
      </c>
      <c r="I320" s="101" t="s">
        <v>7175</v>
      </c>
      <c r="J320" s="102">
        <v>41306</v>
      </c>
      <c r="K320" s="102">
        <v>43708</v>
      </c>
      <c r="L320" s="101" t="s">
        <v>6332</v>
      </c>
      <c r="M320" s="101" t="s">
        <v>7335</v>
      </c>
    </row>
    <row r="321" spans="1:13" x14ac:dyDescent="0.25">
      <c r="A321" s="74" t="s">
        <v>344</v>
      </c>
      <c r="B321" s="107" t="str">
        <f t="shared" si="4"/>
        <v>100912171400</v>
      </c>
      <c r="C321" s="101" t="s">
        <v>976</v>
      </c>
      <c r="D321" s="101" t="s">
        <v>977</v>
      </c>
      <c r="E321" s="101" t="s">
        <v>6681</v>
      </c>
      <c r="F321" s="101" t="s">
        <v>7212</v>
      </c>
      <c r="G321" s="101" t="s">
        <v>7181</v>
      </c>
      <c r="H321" s="103">
        <v>53.04</v>
      </c>
      <c r="I321" s="101" t="s">
        <v>7175</v>
      </c>
      <c r="J321" s="102">
        <v>40391</v>
      </c>
      <c r="K321" s="102">
        <v>73050</v>
      </c>
      <c r="L321" s="101" t="s">
        <v>6332</v>
      </c>
      <c r="M321" s="101" t="s">
        <v>976</v>
      </c>
    </row>
    <row r="322" spans="1:13" x14ac:dyDescent="0.25">
      <c r="A322" s="74" t="s">
        <v>344</v>
      </c>
      <c r="B322" s="107" t="str">
        <f t="shared" si="4"/>
        <v>100913171400</v>
      </c>
      <c r="C322" s="101" t="s">
        <v>978</v>
      </c>
      <c r="D322" s="101" t="s">
        <v>979</v>
      </c>
      <c r="E322" s="101" t="s">
        <v>6681</v>
      </c>
      <c r="F322" s="101" t="s">
        <v>7212</v>
      </c>
      <c r="G322" s="101" t="s">
        <v>7181</v>
      </c>
      <c r="H322" s="103">
        <v>54.84</v>
      </c>
      <c r="I322" s="101" t="s">
        <v>7175</v>
      </c>
      <c r="J322" s="102">
        <v>41365</v>
      </c>
      <c r="K322" s="102">
        <v>73050</v>
      </c>
      <c r="L322" s="101" t="s">
        <v>6332</v>
      </c>
      <c r="M322" s="101" t="s">
        <v>978</v>
      </c>
    </row>
    <row r="323" spans="1:13" x14ac:dyDescent="0.25">
      <c r="A323" s="74" t="s">
        <v>344</v>
      </c>
      <c r="B323" s="107" t="str">
        <f t="shared" si="4"/>
        <v>100914803925</v>
      </c>
      <c r="C323" s="101" t="s">
        <v>980</v>
      </c>
      <c r="D323" s="101" t="s">
        <v>981</v>
      </c>
      <c r="E323" s="101" t="s">
        <v>7321</v>
      </c>
      <c r="F323" s="101" t="s">
        <v>7217</v>
      </c>
      <c r="G323" s="101" t="s">
        <v>7218</v>
      </c>
      <c r="H323" s="103">
        <v>32.75</v>
      </c>
      <c r="I323" s="101" t="s">
        <v>7175</v>
      </c>
      <c r="J323" s="102">
        <v>41306</v>
      </c>
      <c r="K323" s="102">
        <v>73050</v>
      </c>
      <c r="L323" s="101" t="s">
        <v>6332</v>
      </c>
      <c r="M323" s="101" t="s">
        <v>980</v>
      </c>
    </row>
    <row r="324" spans="1:13" x14ac:dyDescent="0.25">
      <c r="A324" s="74" t="s">
        <v>344</v>
      </c>
      <c r="B324" s="107" t="str">
        <f t="shared" si="4"/>
        <v>100915141002</v>
      </c>
      <c r="C324" s="101" t="s">
        <v>982</v>
      </c>
      <c r="D324" s="101" t="s">
        <v>983</v>
      </c>
      <c r="E324" s="101" t="s">
        <v>6347</v>
      </c>
      <c r="F324" s="101" t="s">
        <v>7225</v>
      </c>
      <c r="G324" s="101" t="s">
        <v>7174</v>
      </c>
      <c r="H324" s="103">
        <v>42.76</v>
      </c>
      <c r="I324" s="101" t="s">
        <v>7175</v>
      </c>
      <c r="J324" s="102">
        <v>41288</v>
      </c>
      <c r="K324" s="102">
        <v>73050</v>
      </c>
      <c r="L324" s="101" t="s">
        <v>6332</v>
      </c>
      <c r="M324" s="101" t="s">
        <v>982</v>
      </c>
    </row>
    <row r="325" spans="1:13" x14ac:dyDescent="0.25">
      <c r="A325" s="74" t="s">
        <v>344</v>
      </c>
      <c r="B325" s="107" t="str">
        <f t="shared" si="4"/>
        <v>100923311800</v>
      </c>
      <c r="C325" s="101" t="s">
        <v>984</v>
      </c>
      <c r="D325" s="101" t="s">
        <v>985</v>
      </c>
      <c r="E325" s="101" t="s">
        <v>6543</v>
      </c>
      <c r="F325" s="101" t="s">
        <v>7212</v>
      </c>
      <c r="G325" s="101" t="s">
        <v>7181</v>
      </c>
      <c r="H325" s="103">
        <v>54.18</v>
      </c>
      <c r="I325" s="101" t="s">
        <v>7175</v>
      </c>
      <c r="J325" s="102">
        <v>36404</v>
      </c>
      <c r="K325" s="102">
        <v>73050</v>
      </c>
      <c r="L325" s="101" t="s">
        <v>6332</v>
      </c>
      <c r="M325" s="101" t="s">
        <v>984</v>
      </c>
    </row>
    <row r="326" spans="1:13" x14ac:dyDescent="0.25">
      <c r="A326" s="74" t="s">
        <v>344</v>
      </c>
      <c r="B326" s="107" t="str">
        <f t="shared" ref="B326:B389" si="5">CONCATENATE(C326,E326)</f>
        <v>100924703200</v>
      </c>
      <c r="C326" s="101" t="s">
        <v>986</v>
      </c>
      <c r="D326" s="101" t="s">
        <v>987</v>
      </c>
      <c r="E326" s="101" t="s">
        <v>7104</v>
      </c>
      <c r="F326" s="101" t="s">
        <v>7250</v>
      </c>
      <c r="G326" s="101" t="s">
        <v>7174</v>
      </c>
      <c r="H326" s="103">
        <v>41.98</v>
      </c>
      <c r="I326" s="101" t="s">
        <v>7175</v>
      </c>
      <c r="J326" s="102">
        <v>39853</v>
      </c>
      <c r="K326" s="102">
        <v>73050</v>
      </c>
      <c r="L326" s="101" t="s">
        <v>6332</v>
      </c>
      <c r="M326" s="101" t="s">
        <v>986</v>
      </c>
    </row>
    <row r="327" spans="1:13" x14ac:dyDescent="0.25">
      <c r="A327" s="74" t="s">
        <v>344</v>
      </c>
      <c r="B327" s="107" t="str">
        <f t="shared" si="5"/>
        <v>100925702100</v>
      </c>
      <c r="C327" s="101" t="s">
        <v>988</v>
      </c>
      <c r="D327" s="101" t="s">
        <v>989</v>
      </c>
      <c r="E327" s="101" t="s">
        <v>7296</v>
      </c>
      <c r="F327" s="101" t="s">
        <v>7217</v>
      </c>
      <c r="G327" s="101" t="s">
        <v>7218</v>
      </c>
      <c r="H327" s="103">
        <v>32.51</v>
      </c>
      <c r="I327" s="101" t="s">
        <v>7175</v>
      </c>
      <c r="J327" s="102">
        <v>35521</v>
      </c>
      <c r="K327" s="102">
        <v>73050</v>
      </c>
      <c r="L327" s="101" t="s">
        <v>6332</v>
      </c>
      <c r="M327" s="101" t="s">
        <v>988</v>
      </c>
    </row>
    <row r="328" spans="1:13" x14ac:dyDescent="0.25">
      <c r="A328" s="74" t="s">
        <v>344</v>
      </c>
      <c r="B328" s="107" t="str">
        <f t="shared" si="5"/>
        <v>100933143920</v>
      </c>
      <c r="C328" s="101" t="s">
        <v>990</v>
      </c>
      <c r="D328" s="101" t="s">
        <v>991</v>
      </c>
      <c r="E328" s="101" t="s">
        <v>7338</v>
      </c>
      <c r="F328" s="101" t="s">
        <v>7214</v>
      </c>
      <c r="G328" s="101" t="s">
        <v>7215</v>
      </c>
      <c r="H328" s="103">
        <v>38.44</v>
      </c>
      <c r="I328" s="101" t="s">
        <v>7175</v>
      </c>
      <c r="J328" s="102">
        <v>28672</v>
      </c>
      <c r="K328" s="102">
        <v>73050</v>
      </c>
      <c r="L328" s="101" t="s">
        <v>6332</v>
      </c>
      <c r="M328" s="101" t="s">
        <v>990</v>
      </c>
    </row>
    <row r="329" spans="1:13" x14ac:dyDescent="0.25">
      <c r="A329" s="74" t="s">
        <v>344</v>
      </c>
      <c r="B329" s="107" t="str">
        <f t="shared" si="5"/>
        <v>100935251100</v>
      </c>
      <c r="C329" s="101" t="s">
        <v>992</v>
      </c>
      <c r="D329" s="101" t="s">
        <v>993</v>
      </c>
      <c r="E329" s="101" t="s">
        <v>6654</v>
      </c>
      <c r="F329" s="101" t="s">
        <v>7185</v>
      </c>
      <c r="G329" s="101" t="s">
        <v>7186</v>
      </c>
      <c r="H329" s="103">
        <v>61.62</v>
      </c>
      <c r="I329" s="101" t="s">
        <v>7175</v>
      </c>
      <c r="J329" s="102">
        <v>34372</v>
      </c>
      <c r="K329" s="102">
        <v>73050</v>
      </c>
      <c r="L329" s="101" t="s">
        <v>6332</v>
      </c>
      <c r="M329" s="101" t="s">
        <v>992</v>
      </c>
    </row>
    <row r="330" spans="1:13" x14ac:dyDescent="0.25">
      <c r="A330" s="74" t="s">
        <v>344</v>
      </c>
      <c r="B330" s="107" t="str">
        <f t="shared" si="5"/>
        <v>100936171200</v>
      </c>
      <c r="C330" s="101" t="s">
        <v>994</v>
      </c>
      <c r="D330" s="101" t="s">
        <v>995</v>
      </c>
      <c r="E330" s="101" t="s">
        <v>6369</v>
      </c>
      <c r="F330" s="101" t="s">
        <v>7212</v>
      </c>
      <c r="G330" s="101" t="s">
        <v>7181</v>
      </c>
      <c r="H330" s="103">
        <v>55.19</v>
      </c>
      <c r="I330" s="101" t="s">
        <v>7175</v>
      </c>
      <c r="J330" s="102">
        <v>40203</v>
      </c>
      <c r="K330" s="102">
        <v>73050</v>
      </c>
      <c r="L330" s="101" t="s">
        <v>6332</v>
      </c>
      <c r="M330" s="101" t="s">
        <v>994</v>
      </c>
    </row>
    <row r="331" spans="1:13" x14ac:dyDescent="0.25">
      <c r="A331" s="74" t="s">
        <v>344</v>
      </c>
      <c r="B331" s="107" t="str">
        <f t="shared" si="5"/>
        <v>100937301600</v>
      </c>
      <c r="C331" s="101" t="s">
        <v>996</v>
      </c>
      <c r="D331" s="101" t="s">
        <v>997</v>
      </c>
      <c r="E331" s="101" t="s">
        <v>7025</v>
      </c>
      <c r="F331" s="101" t="s">
        <v>7212</v>
      </c>
      <c r="G331" s="101" t="s">
        <v>7181</v>
      </c>
      <c r="H331" s="103">
        <v>53.44</v>
      </c>
      <c r="I331" s="101" t="s">
        <v>7175</v>
      </c>
      <c r="J331" s="102">
        <v>40391</v>
      </c>
      <c r="K331" s="102">
        <v>73050</v>
      </c>
      <c r="L331" s="101" t="s">
        <v>6332</v>
      </c>
      <c r="M331" s="101" t="s">
        <v>996</v>
      </c>
    </row>
    <row r="332" spans="1:13" x14ac:dyDescent="0.25">
      <c r="A332" s="74" t="s">
        <v>344</v>
      </c>
      <c r="B332" s="107" t="str">
        <f t="shared" si="5"/>
        <v>100938231401</v>
      </c>
      <c r="C332" s="101" t="s">
        <v>998</v>
      </c>
      <c r="D332" s="101" t="s">
        <v>999</v>
      </c>
      <c r="E332" s="101" t="s">
        <v>6496</v>
      </c>
      <c r="F332" s="101" t="s">
        <v>7212</v>
      </c>
      <c r="G332" s="101" t="s">
        <v>7186</v>
      </c>
      <c r="H332" s="103">
        <v>60.42</v>
      </c>
      <c r="I332" s="101" t="s">
        <v>7175</v>
      </c>
      <c r="J332" s="102">
        <v>37135</v>
      </c>
      <c r="K332" s="102">
        <v>73050</v>
      </c>
      <c r="L332" s="101" t="s">
        <v>6332</v>
      </c>
      <c r="M332" s="101" t="s">
        <v>998</v>
      </c>
    </row>
    <row r="333" spans="1:13" x14ac:dyDescent="0.25">
      <c r="A333" s="74" t="s">
        <v>344</v>
      </c>
      <c r="B333" s="107" t="str">
        <f t="shared" si="5"/>
        <v>100939181400</v>
      </c>
      <c r="C333" s="101" t="s">
        <v>1000</v>
      </c>
      <c r="D333" s="101" t="s">
        <v>1001</v>
      </c>
      <c r="E333" s="101" t="s">
        <v>6417</v>
      </c>
      <c r="F333" s="101" t="s">
        <v>7185</v>
      </c>
      <c r="G333" s="101" t="s">
        <v>7186</v>
      </c>
      <c r="H333" s="103">
        <v>63.61</v>
      </c>
      <c r="I333" s="101" t="s">
        <v>7175</v>
      </c>
      <c r="J333" s="102">
        <v>40026</v>
      </c>
      <c r="K333" s="102">
        <v>73050</v>
      </c>
      <c r="L333" s="101" t="s">
        <v>6332</v>
      </c>
      <c r="M333" s="101" t="s">
        <v>1000</v>
      </c>
    </row>
    <row r="334" spans="1:13" x14ac:dyDescent="0.25">
      <c r="A334" s="74" t="s">
        <v>344</v>
      </c>
      <c r="B334" s="107" t="str">
        <f t="shared" si="5"/>
        <v>100944175100</v>
      </c>
      <c r="C334" s="101" t="s">
        <v>7339</v>
      </c>
      <c r="D334" s="101" t="s">
        <v>7340</v>
      </c>
      <c r="E334" s="101" t="s">
        <v>6679</v>
      </c>
      <c r="F334" s="101" t="s">
        <v>7225</v>
      </c>
      <c r="G334" s="101" t="s">
        <v>7174</v>
      </c>
      <c r="H334" s="103">
        <v>40.21</v>
      </c>
      <c r="I334" s="101" t="s">
        <v>7175</v>
      </c>
      <c r="J334" s="102">
        <v>41295</v>
      </c>
      <c r="K334" s="102">
        <v>43738</v>
      </c>
      <c r="L334" s="101" t="s">
        <v>6332</v>
      </c>
      <c r="M334" s="101" t="s">
        <v>7339</v>
      </c>
    </row>
    <row r="335" spans="1:13" x14ac:dyDescent="0.25">
      <c r="A335" s="74" t="s">
        <v>344</v>
      </c>
      <c r="B335" s="107" t="str">
        <f t="shared" si="5"/>
        <v>100946281110</v>
      </c>
      <c r="C335" s="101" t="s">
        <v>1002</v>
      </c>
      <c r="D335" s="101" t="s">
        <v>1003</v>
      </c>
      <c r="E335" s="101" t="s">
        <v>6523</v>
      </c>
      <c r="F335" s="101" t="s">
        <v>7185</v>
      </c>
      <c r="G335" s="101" t="s">
        <v>7186</v>
      </c>
      <c r="H335" s="103">
        <v>57.01</v>
      </c>
      <c r="I335" s="101" t="s">
        <v>7175</v>
      </c>
      <c r="J335" s="102">
        <v>41288</v>
      </c>
      <c r="K335" s="102">
        <v>73050</v>
      </c>
      <c r="L335" s="101" t="s">
        <v>6332</v>
      </c>
      <c r="M335" s="101" t="s">
        <v>1002</v>
      </c>
    </row>
    <row r="336" spans="1:13" x14ac:dyDescent="0.25">
      <c r="A336" s="74" t="s">
        <v>344</v>
      </c>
      <c r="B336" s="107" t="str">
        <f t="shared" si="5"/>
        <v>100947341200</v>
      </c>
      <c r="C336" s="101" t="s">
        <v>1004</v>
      </c>
      <c r="D336" s="101" t="s">
        <v>1005</v>
      </c>
      <c r="E336" s="101" t="s">
        <v>6559</v>
      </c>
      <c r="F336" s="101" t="s">
        <v>7185</v>
      </c>
      <c r="G336" s="101" t="s">
        <v>7186</v>
      </c>
      <c r="H336" s="103">
        <v>61.15</v>
      </c>
      <c r="I336" s="101" t="s">
        <v>7175</v>
      </c>
      <c r="J336" s="102">
        <v>40026</v>
      </c>
      <c r="K336" s="102">
        <v>73050</v>
      </c>
      <c r="L336" s="101" t="s">
        <v>6332</v>
      </c>
      <c r="M336" s="101" t="s">
        <v>1004</v>
      </c>
    </row>
    <row r="337" spans="1:13" x14ac:dyDescent="0.25">
      <c r="A337" s="74" t="s">
        <v>344</v>
      </c>
      <c r="B337" s="107" t="str">
        <f t="shared" si="5"/>
        <v>100951603350</v>
      </c>
      <c r="C337" s="101" t="s">
        <v>1006</v>
      </c>
      <c r="D337" s="101" t="s">
        <v>1007</v>
      </c>
      <c r="E337" s="101" t="s">
        <v>7334</v>
      </c>
      <c r="F337" s="101" t="s">
        <v>7247</v>
      </c>
      <c r="G337" s="101" t="s">
        <v>7178</v>
      </c>
      <c r="H337" s="103">
        <v>45.72</v>
      </c>
      <c r="I337" s="101" t="s">
        <v>7175</v>
      </c>
      <c r="J337" s="102">
        <v>36069</v>
      </c>
      <c r="K337" s="102">
        <v>73050</v>
      </c>
      <c r="L337" s="101" t="s">
        <v>6332</v>
      </c>
      <c r="M337" s="101" t="s">
        <v>1006</v>
      </c>
    </row>
    <row r="338" spans="1:13" x14ac:dyDescent="0.25">
      <c r="A338" s="74" t="s">
        <v>344</v>
      </c>
      <c r="B338" s="107" t="str">
        <f t="shared" si="5"/>
        <v>100958122100</v>
      </c>
      <c r="C338" s="101" t="s">
        <v>1008</v>
      </c>
      <c r="D338" s="101" t="s">
        <v>1009</v>
      </c>
      <c r="E338" s="101" t="s">
        <v>7341</v>
      </c>
      <c r="F338" s="101" t="s">
        <v>7245</v>
      </c>
      <c r="G338" s="101" t="s">
        <v>7174</v>
      </c>
      <c r="H338" s="103">
        <v>44.6</v>
      </c>
      <c r="I338" s="101" t="s">
        <v>7175</v>
      </c>
      <c r="J338" s="102">
        <v>35431</v>
      </c>
      <c r="K338" s="102">
        <v>73050</v>
      </c>
      <c r="L338" s="101" t="s">
        <v>6332</v>
      </c>
      <c r="M338" s="101" t="s">
        <v>1008</v>
      </c>
    </row>
    <row r="339" spans="1:13" x14ac:dyDescent="0.25">
      <c r="A339" s="74" t="s">
        <v>344</v>
      </c>
      <c r="B339" s="107" t="str">
        <f t="shared" si="5"/>
        <v>100959111260</v>
      </c>
      <c r="C339" s="101" t="s">
        <v>1010</v>
      </c>
      <c r="D339" s="101" t="s">
        <v>1011</v>
      </c>
      <c r="E339" s="101" t="s">
        <v>7211</v>
      </c>
      <c r="F339" s="101" t="s">
        <v>7185</v>
      </c>
      <c r="G339" s="101" t="s">
        <v>7186</v>
      </c>
      <c r="H339" s="103">
        <v>65.91</v>
      </c>
      <c r="I339" s="101" t="s">
        <v>7175</v>
      </c>
      <c r="J339" s="102">
        <v>36708</v>
      </c>
      <c r="K339" s="102">
        <v>73050</v>
      </c>
      <c r="L339" s="101" t="s">
        <v>6332</v>
      </c>
      <c r="M339" s="101" t="s">
        <v>1010</v>
      </c>
    </row>
    <row r="340" spans="1:13" x14ac:dyDescent="0.25">
      <c r="A340" s="74" t="s">
        <v>344</v>
      </c>
      <c r="B340" s="107" t="str">
        <f t="shared" si="5"/>
        <v>100961361200</v>
      </c>
      <c r="C340" s="101" t="s">
        <v>1012</v>
      </c>
      <c r="D340" s="101" t="s">
        <v>1013</v>
      </c>
      <c r="E340" s="101" t="s">
        <v>6581</v>
      </c>
      <c r="F340" s="101" t="s">
        <v>7185</v>
      </c>
      <c r="G340" s="101" t="s">
        <v>7186</v>
      </c>
      <c r="H340" s="103">
        <v>59.42</v>
      </c>
      <c r="I340" s="101" t="s">
        <v>7175</v>
      </c>
      <c r="J340" s="102">
        <v>40575</v>
      </c>
      <c r="K340" s="102">
        <v>73050</v>
      </c>
      <c r="L340" s="101" t="s">
        <v>6332</v>
      </c>
      <c r="M340" s="101" t="s">
        <v>1012</v>
      </c>
    </row>
    <row r="341" spans="1:13" x14ac:dyDescent="0.25">
      <c r="A341" s="74" t="s">
        <v>344</v>
      </c>
      <c r="B341" s="107" t="str">
        <f t="shared" si="5"/>
        <v>100962181200</v>
      </c>
      <c r="C341" s="101" t="s">
        <v>1014</v>
      </c>
      <c r="D341" s="101" t="s">
        <v>1015</v>
      </c>
      <c r="E341" s="101" t="s">
        <v>6390</v>
      </c>
      <c r="F341" s="101" t="s">
        <v>7225</v>
      </c>
      <c r="G341" s="101" t="s">
        <v>7174</v>
      </c>
      <c r="H341" s="103">
        <v>42.49</v>
      </c>
      <c r="I341" s="101" t="s">
        <v>7175</v>
      </c>
      <c r="J341" s="102">
        <v>41334</v>
      </c>
      <c r="K341" s="102">
        <v>73050</v>
      </c>
      <c r="L341" s="101" t="s">
        <v>6332</v>
      </c>
      <c r="M341" s="101" t="s">
        <v>1014</v>
      </c>
    </row>
    <row r="342" spans="1:13" x14ac:dyDescent="0.25">
      <c r="A342" s="74" t="s">
        <v>344</v>
      </c>
      <c r="B342" s="107" t="str">
        <f t="shared" si="5"/>
        <v>100965361200</v>
      </c>
      <c r="C342" s="101" t="s">
        <v>1016</v>
      </c>
      <c r="D342" s="101" t="s">
        <v>1017</v>
      </c>
      <c r="E342" s="101" t="s">
        <v>6581</v>
      </c>
      <c r="F342" s="101" t="s">
        <v>7212</v>
      </c>
      <c r="G342" s="101" t="s">
        <v>7181</v>
      </c>
      <c r="H342" s="103">
        <v>46.98</v>
      </c>
      <c r="I342" s="101" t="s">
        <v>7175</v>
      </c>
      <c r="J342" s="102">
        <v>40182</v>
      </c>
      <c r="K342" s="102">
        <v>73050</v>
      </c>
      <c r="L342" s="101" t="s">
        <v>6332</v>
      </c>
      <c r="M342" s="101" t="s">
        <v>1016</v>
      </c>
    </row>
    <row r="343" spans="1:13" x14ac:dyDescent="0.25">
      <c r="A343" s="74" t="s">
        <v>344</v>
      </c>
      <c r="B343" s="107" t="str">
        <f t="shared" si="5"/>
        <v>100970603000</v>
      </c>
      <c r="C343" s="101" t="s">
        <v>1018</v>
      </c>
      <c r="D343" s="101" t="s">
        <v>1019</v>
      </c>
      <c r="E343" s="101" t="s">
        <v>7283</v>
      </c>
      <c r="F343" s="101" t="s">
        <v>7317</v>
      </c>
      <c r="G343" s="101" t="s">
        <v>7174</v>
      </c>
      <c r="H343" s="103">
        <v>41.85</v>
      </c>
      <c r="I343" s="101" t="s">
        <v>7175</v>
      </c>
      <c r="J343" s="102">
        <v>40434</v>
      </c>
      <c r="K343" s="102">
        <v>73050</v>
      </c>
      <c r="L343" s="101" t="s">
        <v>6332</v>
      </c>
      <c r="M343" s="101" t="s">
        <v>1018</v>
      </c>
    </row>
    <row r="344" spans="1:13" x14ac:dyDescent="0.25">
      <c r="A344" s="74" t="s">
        <v>344</v>
      </c>
      <c r="B344" s="107" t="str">
        <f t="shared" si="5"/>
        <v>100972141100</v>
      </c>
      <c r="C344" s="101" t="s">
        <v>1020</v>
      </c>
      <c r="D344" s="101" t="s">
        <v>1021</v>
      </c>
      <c r="E344" s="101" t="s">
        <v>6353</v>
      </c>
      <c r="F344" s="101" t="s">
        <v>7185</v>
      </c>
      <c r="G344" s="101" t="s">
        <v>7186</v>
      </c>
      <c r="H344" s="103">
        <v>59.99</v>
      </c>
      <c r="I344" s="101" t="s">
        <v>7175</v>
      </c>
      <c r="J344" s="102">
        <v>35303</v>
      </c>
      <c r="K344" s="102">
        <v>73050</v>
      </c>
      <c r="L344" s="101" t="s">
        <v>6332</v>
      </c>
      <c r="M344" s="101" t="s">
        <v>1020</v>
      </c>
    </row>
    <row r="345" spans="1:13" x14ac:dyDescent="0.25">
      <c r="A345" s="74" t="s">
        <v>344</v>
      </c>
      <c r="B345" s="107" t="str">
        <f t="shared" si="5"/>
        <v>100975211400</v>
      </c>
      <c r="C345" s="101" t="s">
        <v>1022</v>
      </c>
      <c r="D345" s="101" t="s">
        <v>1023</v>
      </c>
      <c r="E345" s="101" t="s">
        <v>6490</v>
      </c>
      <c r="F345" s="101" t="s">
        <v>7214</v>
      </c>
      <c r="G345" s="101" t="s">
        <v>7215</v>
      </c>
      <c r="H345" s="103">
        <v>36.74</v>
      </c>
      <c r="I345" s="101" t="s">
        <v>7175</v>
      </c>
      <c r="J345" s="102">
        <v>40777</v>
      </c>
      <c r="K345" s="102">
        <v>73050</v>
      </c>
      <c r="L345" s="101" t="s">
        <v>6332</v>
      </c>
      <c r="M345" s="101" t="s">
        <v>1022</v>
      </c>
    </row>
    <row r="346" spans="1:13" x14ac:dyDescent="0.25">
      <c r="A346" s="74" t="s">
        <v>344</v>
      </c>
      <c r="B346" s="107" t="str">
        <f t="shared" si="5"/>
        <v>100978803020</v>
      </c>
      <c r="C346" s="101" t="s">
        <v>1024</v>
      </c>
      <c r="D346" s="101" t="s">
        <v>1025</v>
      </c>
      <c r="E346" s="101" t="s">
        <v>7164</v>
      </c>
      <c r="F346" s="101" t="s">
        <v>7244</v>
      </c>
      <c r="G346" s="101" t="s">
        <v>7215</v>
      </c>
      <c r="H346" s="103">
        <v>36.89</v>
      </c>
      <c r="I346" s="101" t="s">
        <v>7175</v>
      </c>
      <c r="J346" s="102">
        <v>33086</v>
      </c>
      <c r="K346" s="102">
        <v>73050</v>
      </c>
      <c r="L346" s="101" t="s">
        <v>6332</v>
      </c>
      <c r="M346" s="101" t="s">
        <v>1024</v>
      </c>
    </row>
    <row r="347" spans="1:13" x14ac:dyDescent="0.25">
      <c r="A347" s="74" t="s">
        <v>344</v>
      </c>
      <c r="B347" s="107" t="str">
        <f t="shared" si="5"/>
        <v>100979192100</v>
      </c>
      <c r="C347" s="101" t="s">
        <v>1026</v>
      </c>
      <c r="D347" s="101" t="s">
        <v>1027</v>
      </c>
      <c r="E347" s="101" t="s">
        <v>6456</v>
      </c>
      <c r="F347" s="101" t="s">
        <v>7214</v>
      </c>
      <c r="G347" s="101" t="s">
        <v>7215</v>
      </c>
      <c r="H347" s="103">
        <v>36.93</v>
      </c>
      <c r="I347" s="101" t="s">
        <v>7175</v>
      </c>
      <c r="J347" s="102">
        <v>36657</v>
      </c>
      <c r="K347" s="102">
        <v>73050</v>
      </c>
      <c r="L347" s="101" t="s">
        <v>6332</v>
      </c>
      <c r="M347" s="101" t="s">
        <v>1026</v>
      </c>
    </row>
    <row r="348" spans="1:13" x14ac:dyDescent="0.25">
      <c r="A348" s="74" t="s">
        <v>344</v>
      </c>
      <c r="B348" s="107" t="str">
        <f t="shared" si="5"/>
        <v>100982371190</v>
      </c>
      <c r="C348" s="101" t="s">
        <v>1028</v>
      </c>
      <c r="D348" s="101" t="s">
        <v>1029</v>
      </c>
      <c r="E348" s="101" t="s">
        <v>7342</v>
      </c>
      <c r="F348" s="101" t="s">
        <v>7185</v>
      </c>
      <c r="G348" s="101" t="s">
        <v>7186</v>
      </c>
      <c r="H348" s="103">
        <v>61.05</v>
      </c>
      <c r="I348" s="101" t="s">
        <v>7175</v>
      </c>
      <c r="J348" s="102">
        <v>37135</v>
      </c>
      <c r="K348" s="102">
        <v>73050</v>
      </c>
      <c r="L348" s="101" t="s">
        <v>6332</v>
      </c>
      <c r="M348" s="101" t="s">
        <v>1028</v>
      </c>
    </row>
    <row r="349" spans="1:13" x14ac:dyDescent="0.25">
      <c r="A349" s="74" t="s">
        <v>344</v>
      </c>
      <c r="B349" s="107" t="str">
        <f t="shared" si="5"/>
        <v>100987603950</v>
      </c>
      <c r="C349" s="101" t="s">
        <v>1030</v>
      </c>
      <c r="D349" s="101" t="s">
        <v>1031</v>
      </c>
      <c r="E349" s="101" t="s">
        <v>7343</v>
      </c>
      <c r="F349" s="101" t="s">
        <v>7247</v>
      </c>
      <c r="G349" s="101" t="s">
        <v>7178</v>
      </c>
      <c r="H349" s="103">
        <v>46.3</v>
      </c>
      <c r="I349" s="101" t="s">
        <v>7175</v>
      </c>
      <c r="J349" s="102">
        <v>39041</v>
      </c>
      <c r="K349" s="102">
        <v>73050</v>
      </c>
      <c r="L349" s="101" t="s">
        <v>6332</v>
      </c>
      <c r="M349" s="101" t="s">
        <v>1030</v>
      </c>
    </row>
    <row r="350" spans="1:13" x14ac:dyDescent="0.25">
      <c r="A350" s="74" t="s">
        <v>344</v>
      </c>
      <c r="B350" s="107" t="str">
        <f t="shared" si="5"/>
        <v>100991321100</v>
      </c>
      <c r="C350" s="101" t="s">
        <v>1032</v>
      </c>
      <c r="D350" s="101" t="s">
        <v>1033</v>
      </c>
      <c r="E350" s="101" t="s">
        <v>7003</v>
      </c>
      <c r="F350" s="101" t="s">
        <v>7212</v>
      </c>
      <c r="G350" s="101" t="s">
        <v>7181</v>
      </c>
      <c r="H350" s="103">
        <v>54.61</v>
      </c>
      <c r="I350" s="101" t="s">
        <v>7175</v>
      </c>
      <c r="J350" s="102">
        <v>40770</v>
      </c>
      <c r="K350" s="102">
        <v>73050</v>
      </c>
      <c r="L350" s="101" t="s">
        <v>6332</v>
      </c>
      <c r="M350" s="101" t="s">
        <v>1032</v>
      </c>
    </row>
    <row r="351" spans="1:13" x14ac:dyDescent="0.25">
      <c r="A351" s="74" t="s">
        <v>344</v>
      </c>
      <c r="B351" s="107" t="str">
        <f t="shared" si="5"/>
        <v>100995362100</v>
      </c>
      <c r="C351" s="101" t="s">
        <v>7344</v>
      </c>
      <c r="D351" s="101" t="s">
        <v>7345</v>
      </c>
      <c r="E351" s="101" t="s">
        <v>7346</v>
      </c>
      <c r="F351" s="101" t="s">
        <v>7187</v>
      </c>
      <c r="G351" s="101" t="s">
        <v>7174</v>
      </c>
      <c r="H351" s="103">
        <v>42.06</v>
      </c>
      <c r="I351" s="101" t="s">
        <v>7175</v>
      </c>
      <c r="J351" s="102">
        <v>37500</v>
      </c>
      <c r="K351" s="102">
        <v>43738</v>
      </c>
      <c r="L351" s="101" t="s">
        <v>6332</v>
      </c>
      <c r="M351" s="101" t="s">
        <v>7344</v>
      </c>
    </row>
    <row r="352" spans="1:13" x14ac:dyDescent="0.25">
      <c r="A352" s="74" t="s">
        <v>344</v>
      </c>
      <c r="B352" s="107" t="str">
        <f t="shared" si="5"/>
        <v>100996603400</v>
      </c>
      <c r="C352" s="101" t="s">
        <v>7347</v>
      </c>
      <c r="D352" s="101" t="s">
        <v>7348</v>
      </c>
      <c r="E352" s="101" t="s">
        <v>7190</v>
      </c>
      <c r="F352" s="101" t="s">
        <v>7191</v>
      </c>
      <c r="G352" s="101" t="s">
        <v>7192</v>
      </c>
      <c r="H352" s="103">
        <v>28.18</v>
      </c>
      <c r="I352" s="101" t="s">
        <v>7175</v>
      </c>
      <c r="J352" s="102">
        <v>36982</v>
      </c>
      <c r="K352" s="102">
        <v>43677</v>
      </c>
      <c r="L352" s="101" t="s">
        <v>6332</v>
      </c>
      <c r="M352" s="101" t="s">
        <v>7347</v>
      </c>
    </row>
    <row r="353" spans="1:13" x14ac:dyDescent="0.25">
      <c r="A353" s="74" t="s">
        <v>344</v>
      </c>
      <c r="B353" s="107" t="str">
        <f t="shared" si="5"/>
        <v>100997502030</v>
      </c>
      <c r="C353" s="101" t="s">
        <v>1034</v>
      </c>
      <c r="D353" s="101" t="s">
        <v>1035</v>
      </c>
      <c r="E353" s="101" t="s">
        <v>7100</v>
      </c>
      <c r="F353" s="101" t="s">
        <v>7226</v>
      </c>
      <c r="G353" s="101" t="s">
        <v>7186</v>
      </c>
      <c r="H353" s="103">
        <v>61.13</v>
      </c>
      <c r="I353" s="101" t="s">
        <v>7175</v>
      </c>
      <c r="J353" s="102">
        <v>37084</v>
      </c>
      <c r="K353" s="102">
        <v>73050</v>
      </c>
      <c r="L353" s="101" t="s">
        <v>6332</v>
      </c>
      <c r="M353" s="101" t="s">
        <v>1034</v>
      </c>
    </row>
    <row r="354" spans="1:13" x14ac:dyDescent="0.25">
      <c r="A354" s="74" t="s">
        <v>344</v>
      </c>
      <c r="B354" s="107" t="str">
        <f t="shared" si="5"/>
        <v>100999702100</v>
      </c>
      <c r="C354" s="101" t="s">
        <v>1036</v>
      </c>
      <c r="D354" s="101" t="s">
        <v>1037</v>
      </c>
      <c r="E354" s="101" t="s">
        <v>7296</v>
      </c>
      <c r="F354" s="101" t="s">
        <v>7247</v>
      </c>
      <c r="G354" s="101" t="s">
        <v>7174</v>
      </c>
      <c r="H354" s="103">
        <v>44.96</v>
      </c>
      <c r="I354" s="101" t="s">
        <v>7175</v>
      </c>
      <c r="J354" s="102">
        <v>34519</v>
      </c>
      <c r="K354" s="102">
        <v>73050</v>
      </c>
      <c r="L354" s="101" t="s">
        <v>6332</v>
      </c>
      <c r="M354" s="101" t="s">
        <v>1036</v>
      </c>
    </row>
    <row r="355" spans="1:13" x14ac:dyDescent="0.25">
      <c r="A355" s="74" t="s">
        <v>344</v>
      </c>
      <c r="B355" s="107" t="str">
        <f t="shared" si="5"/>
        <v>101000301640</v>
      </c>
      <c r="C355" s="101" t="s">
        <v>1038</v>
      </c>
      <c r="D355" s="101" t="s">
        <v>1039</v>
      </c>
      <c r="E355" s="101" t="s">
        <v>6767</v>
      </c>
      <c r="F355" s="101" t="s">
        <v>7212</v>
      </c>
      <c r="G355" s="101" t="s">
        <v>7181</v>
      </c>
      <c r="H355" s="103">
        <v>56.59</v>
      </c>
      <c r="I355" s="101" t="s">
        <v>7175</v>
      </c>
      <c r="J355" s="102">
        <v>38018</v>
      </c>
      <c r="K355" s="102">
        <v>73050</v>
      </c>
      <c r="L355" s="101" t="s">
        <v>6332</v>
      </c>
      <c r="M355" s="101" t="s">
        <v>1038</v>
      </c>
    </row>
    <row r="356" spans="1:13" x14ac:dyDescent="0.25">
      <c r="A356" s="74" t="s">
        <v>344</v>
      </c>
      <c r="B356" s="107" t="str">
        <f t="shared" si="5"/>
        <v>101001202300</v>
      </c>
      <c r="C356" s="101" t="s">
        <v>1040</v>
      </c>
      <c r="D356" s="101" t="s">
        <v>1041</v>
      </c>
      <c r="E356" s="101" t="s">
        <v>6777</v>
      </c>
      <c r="F356" s="101" t="s">
        <v>7217</v>
      </c>
      <c r="G356" s="101" t="s">
        <v>7218</v>
      </c>
      <c r="H356" s="103">
        <v>35.130000000000003</v>
      </c>
      <c r="I356" s="101" t="s">
        <v>7175</v>
      </c>
      <c r="J356" s="102">
        <v>39356</v>
      </c>
      <c r="K356" s="102">
        <v>73050</v>
      </c>
      <c r="L356" s="101" t="s">
        <v>6332</v>
      </c>
      <c r="M356" s="101" t="s">
        <v>1040</v>
      </c>
    </row>
    <row r="357" spans="1:13" x14ac:dyDescent="0.25">
      <c r="A357" s="74" t="s">
        <v>344</v>
      </c>
      <c r="B357" s="107" t="str">
        <f t="shared" si="5"/>
        <v>101010372100</v>
      </c>
      <c r="C357" s="101" t="s">
        <v>1042</v>
      </c>
      <c r="D357" s="101" t="s">
        <v>1043</v>
      </c>
      <c r="E357" s="101" t="s">
        <v>7349</v>
      </c>
      <c r="F357" s="101" t="s">
        <v>7217</v>
      </c>
      <c r="G357" s="101" t="s">
        <v>7215</v>
      </c>
      <c r="H357" s="103">
        <v>37.200000000000003</v>
      </c>
      <c r="I357" s="101" t="s">
        <v>7175</v>
      </c>
      <c r="J357" s="102">
        <v>41334</v>
      </c>
      <c r="K357" s="102">
        <v>73050</v>
      </c>
      <c r="L357" s="101" t="s">
        <v>6332</v>
      </c>
      <c r="M357" s="101" t="s">
        <v>1042</v>
      </c>
    </row>
    <row r="358" spans="1:13" x14ac:dyDescent="0.25">
      <c r="A358" s="74" t="s">
        <v>344</v>
      </c>
      <c r="B358" s="107" t="str">
        <f t="shared" si="5"/>
        <v>101011603000</v>
      </c>
      <c r="C358" s="101" t="s">
        <v>1044</v>
      </c>
      <c r="D358" s="101" t="s">
        <v>1045</v>
      </c>
      <c r="E358" s="101" t="s">
        <v>7283</v>
      </c>
      <c r="F358" s="101" t="s">
        <v>7306</v>
      </c>
      <c r="G358" s="101" t="s">
        <v>7174</v>
      </c>
      <c r="H358" s="103">
        <v>42.03</v>
      </c>
      <c r="I358" s="101" t="s">
        <v>7175</v>
      </c>
      <c r="J358" s="102">
        <v>37712</v>
      </c>
      <c r="K358" s="102">
        <v>43738</v>
      </c>
      <c r="L358" s="101" t="s">
        <v>6332</v>
      </c>
      <c r="M358" s="101" t="s">
        <v>1044</v>
      </c>
    </row>
    <row r="359" spans="1:13" x14ac:dyDescent="0.25">
      <c r="A359" s="74" t="s">
        <v>344</v>
      </c>
      <c r="B359" s="107" t="str">
        <f t="shared" si="5"/>
        <v>101016311100</v>
      </c>
      <c r="C359" s="101" t="s">
        <v>1046</v>
      </c>
      <c r="D359" s="101" t="s">
        <v>1047</v>
      </c>
      <c r="E359" s="101" t="s">
        <v>6531</v>
      </c>
      <c r="F359" s="101" t="s">
        <v>7185</v>
      </c>
      <c r="G359" s="101" t="s">
        <v>7186</v>
      </c>
      <c r="H359" s="103">
        <v>57.54</v>
      </c>
      <c r="I359" s="101" t="s">
        <v>7175</v>
      </c>
      <c r="J359" s="102">
        <v>41136</v>
      </c>
      <c r="K359" s="102">
        <v>73050</v>
      </c>
      <c r="L359" s="101" t="s">
        <v>6332</v>
      </c>
      <c r="M359" s="101" t="s">
        <v>1046</v>
      </c>
    </row>
    <row r="360" spans="1:13" x14ac:dyDescent="0.25">
      <c r="A360" s="74" t="s">
        <v>344</v>
      </c>
      <c r="B360" s="107" t="str">
        <f t="shared" si="5"/>
        <v>101019754100</v>
      </c>
      <c r="C360" s="101" t="s">
        <v>1048</v>
      </c>
      <c r="D360" s="101" t="s">
        <v>1049</v>
      </c>
      <c r="E360" s="101" t="s">
        <v>7350</v>
      </c>
      <c r="F360" s="101" t="s">
        <v>7245</v>
      </c>
      <c r="G360" s="101" t="s">
        <v>7174</v>
      </c>
      <c r="H360" s="103">
        <v>41.77</v>
      </c>
      <c r="I360" s="101" t="s">
        <v>7175</v>
      </c>
      <c r="J360" s="102">
        <v>40878</v>
      </c>
      <c r="K360" s="102">
        <v>73050</v>
      </c>
      <c r="L360" s="101" t="s">
        <v>6332</v>
      </c>
      <c r="M360" s="101" t="s">
        <v>1048</v>
      </c>
    </row>
    <row r="361" spans="1:13" x14ac:dyDescent="0.25">
      <c r="A361" s="74" t="s">
        <v>344</v>
      </c>
      <c r="B361" s="107" t="str">
        <f t="shared" si="5"/>
        <v>101022251100</v>
      </c>
      <c r="C361" s="101" t="s">
        <v>1050</v>
      </c>
      <c r="D361" s="101" t="s">
        <v>1051</v>
      </c>
      <c r="E361" s="101" t="s">
        <v>6654</v>
      </c>
      <c r="F361" s="101" t="s">
        <v>7185</v>
      </c>
      <c r="G361" s="101" t="s">
        <v>7186</v>
      </c>
      <c r="H361" s="103">
        <v>60.42</v>
      </c>
      <c r="I361" s="101" t="s">
        <v>7175</v>
      </c>
      <c r="J361" s="102">
        <v>32356</v>
      </c>
      <c r="K361" s="102">
        <v>73050</v>
      </c>
      <c r="L361" s="101" t="s">
        <v>6332</v>
      </c>
      <c r="M361" s="101" t="s">
        <v>1050</v>
      </c>
    </row>
    <row r="362" spans="1:13" x14ac:dyDescent="0.25">
      <c r="A362" s="74" t="s">
        <v>344</v>
      </c>
      <c r="B362" s="107" t="str">
        <f t="shared" si="5"/>
        <v>101026171600</v>
      </c>
      <c r="C362" s="101" t="s">
        <v>1052</v>
      </c>
      <c r="D362" s="101" t="s">
        <v>1053</v>
      </c>
      <c r="E362" s="101" t="s">
        <v>6363</v>
      </c>
      <c r="F362" s="101" t="s">
        <v>7185</v>
      </c>
      <c r="G362" s="101" t="s">
        <v>7186</v>
      </c>
      <c r="H362" s="103">
        <v>56.61</v>
      </c>
      <c r="I362" s="101" t="s">
        <v>7175</v>
      </c>
      <c r="J362" s="102">
        <v>39508</v>
      </c>
      <c r="K362" s="102">
        <v>73050</v>
      </c>
      <c r="L362" s="101" t="s">
        <v>6332</v>
      </c>
      <c r="M362" s="101" t="s">
        <v>1052</v>
      </c>
    </row>
    <row r="363" spans="1:13" x14ac:dyDescent="0.25">
      <c r="A363" s="74" t="s">
        <v>344</v>
      </c>
      <c r="B363" s="107" t="str">
        <f t="shared" si="5"/>
        <v>101027361100</v>
      </c>
      <c r="C363" s="101" t="s">
        <v>1054</v>
      </c>
      <c r="D363" s="101" t="s">
        <v>1055</v>
      </c>
      <c r="E363" s="101" t="s">
        <v>6415</v>
      </c>
      <c r="F363" s="101" t="s">
        <v>7212</v>
      </c>
      <c r="G363" s="101" t="s">
        <v>7181</v>
      </c>
      <c r="H363" s="103">
        <v>49.6</v>
      </c>
      <c r="I363" s="101" t="s">
        <v>7175</v>
      </c>
      <c r="J363" s="102">
        <v>40347</v>
      </c>
      <c r="K363" s="102">
        <v>73050</v>
      </c>
      <c r="L363" s="101" t="s">
        <v>6332</v>
      </c>
      <c r="M363" s="101" t="s">
        <v>1054</v>
      </c>
    </row>
    <row r="364" spans="1:13" x14ac:dyDescent="0.25">
      <c r="A364" s="74" t="s">
        <v>344</v>
      </c>
      <c r="B364" s="107" t="str">
        <f t="shared" si="5"/>
        <v>101030802100</v>
      </c>
      <c r="C364" s="101" t="s">
        <v>7351</v>
      </c>
      <c r="D364" s="101" t="s">
        <v>7352</v>
      </c>
      <c r="E364" s="101" t="s">
        <v>7176</v>
      </c>
      <c r="F364" s="101" t="s">
        <v>7177</v>
      </c>
      <c r="G364" s="101" t="s">
        <v>7178</v>
      </c>
      <c r="H364" s="103">
        <v>47.65</v>
      </c>
      <c r="I364" s="101" t="s">
        <v>7175</v>
      </c>
      <c r="J364" s="102">
        <v>37987</v>
      </c>
      <c r="K364" s="102">
        <v>43585</v>
      </c>
      <c r="L364" s="101" t="s">
        <v>6332</v>
      </c>
      <c r="M364" s="101" t="s">
        <v>7351</v>
      </c>
    </row>
    <row r="365" spans="1:13" x14ac:dyDescent="0.25">
      <c r="A365" s="74" t="s">
        <v>344</v>
      </c>
      <c r="B365" s="107" t="str">
        <f t="shared" si="5"/>
        <v>101031141002</v>
      </c>
      <c r="C365" s="101" t="s">
        <v>7353</v>
      </c>
      <c r="D365" s="101" t="s">
        <v>7354</v>
      </c>
      <c r="E365" s="101" t="s">
        <v>6347</v>
      </c>
      <c r="F365" s="101" t="s">
        <v>7185</v>
      </c>
      <c r="G365" s="101" t="s">
        <v>7186</v>
      </c>
      <c r="H365" s="103">
        <v>57.23</v>
      </c>
      <c r="I365" s="101" t="s">
        <v>7175</v>
      </c>
      <c r="J365" s="102">
        <v>27260</v>
      </c>
      <c r="K365" s="102">
        <v>43604</v>
      </c>
      <c r="L365" s="101" t="s">
        <v>6332</v>
      </c>
      <c r="M365" s="101" t="s">
        <v>7353</v>
      </c>
    </row>
    <row r="366" spans="1:13" x14ac:dyDescent="0.25">
      <c r="A366" s="74" t="s">
        <v>344</v>
      </c>
      <c r="B366" s="107" t="str">
        <f t="shared" si="5"/>
        <v>101032603400</v>
      </c>
      <c r="C366" s="101" t="s">
        <v>1056</v>
      </c>
      <c r="D366" s="101" t="s">
        <v>1057</v>
      </c>
      <c r="E366" s="101" t="s">
        <v>7190</v>
      </c>
      <c r="F366" s="101" t="s">
        <v>7191</v>
      </c>
      <c r="G366" s="101" t="s">
        <v>7192</v>
      </c>
      <c r="H366" s="103">
        <v>29.98</v>
      </c>
      <c r="I366" s="101" t="s">
        <v>7175</v>
      </c>
      <c r="J366" s="102">
        <v>41311</v>
      </c>
      <c r="K366" s="102">
        <v>73050</v>
      </c>
      <c r="L366" s="101" t="s">
        <v>6332</v>
      </c>
      <c r="M366" s="101" t="s">
        <v>1056</v>
      </c>
    </row>
    <row r="367" spans="1:13" x14ac:dyDescent="0.25">
      <c r="A367" s="74" t="s">
        <v>344</v>
      </c>
      <c r="B367" s="107" t="str">
        <f t="shared" si="5"/>
        <v>101033141001</v>
      </c>
      <c r="C367" s="101" t="s">
        <v>1058</v>
      </c>
      <c r="D367" s="101" t="s">
        <v>1059</v>
      </c>
      <c r="E367" s="101" t="s">
        <v>6351</v>
      </c>
      <c r="F367" s="101" t="s">
        <v>7185</v>
      </c>
      <c r="G367" s="101" t="s">
        <v>7186</v>
      </c>
      <c r="H367" s="103">
        <v>60.58</v>
      </c>
      <c r="I367" s="101" t="s">
        <v>7175</v>
      </c>
      <c r="J367" s="102">
        <v>35278</v>
      </c>
      <c r="K367" s="102">
        <v>73050</v>
      </c>
      <c r="L367" s="101" t="s">
        <v>6332</v>
      </c>
      <c r="M367" s="101" t="s">
        <v>1058</v>
      </c>
    </row>
    <row r="368" spans="1:13" x14ac:dyDescent="0.25">
      <c r="A368" s="74" t="s">
        <v>344</v>
      </c>
      <c r="B368" s="107" t="str">
        <f t="shared" si="5"/>
        <v>101036361100</v>
      </c>
      <c r="C368" s="101" t="s">
        <v>1060</v>
      </c>
      <c r="D368" s="101" t="s">
        <v>1061</v>
      </c>
      <c r="E368" s="101" t="s">
        <v>6415</v>
      </c>
      <c r="F368" s="101" t="s">
        <v>7185</v>
      </c>
      <c r="G368" s="101" t="s">
        <v>7186</v>
      </c>
      <c r="H368" s="103">
        <v>58.52</v>
      </c>
      <c r="I368" s="101" t="s">
        <v>7175</v>
      </c>
      <c r="J368" s="102">
        <v>38596</v>
      </c>
      <c r="K368" s="102">
        <v>73050</v>
      </c>
      <c r="L368" s="101" t="s">
        <v>6332</v>
      </c>
      <c r="M368" s="101" t="s">
        <v>1060</v>
      </c>
    </row>
    <row r="369" spans="1:13" x14ac:dyDescent="0.25">
      <c r="A369" s="74" t="s">
        <v>344</v>
      </c>
      <c r="B369" s="107" t="str">
        <f t="shared" si="5"/>
        <v>101037603000</v>
      </c>
      <c r="C369" s="101" t="s">
        <v>1062</v>
      </c>
      <c r="D369" s="101" t="s">
        <v>1063</v>
      </c>
      <c r="E369" s="101" t="s">
        <v>7283</v>
      </c>
      <c r="F369" s="101" t="s">
        <v>7317</v>
      </c>
      <c r="G369" s="101" t="s">
        <v>7174</v>
      </c>
      <c r="H369" s="103">
        <v>41.9</v>
      </c>
      <c r="I369" s="101" t="s">
        <v>7175</v>
      </c>
      <c r="J369" s="102">
        <v>35612</v>
      </c>
      <c r="K369" s="102">
        <v>73050</v>
      </c>
      <c r="L369" s="101" t="s">
        <v>6332</v>
      </c>
      <c r="M369" s="101" t="s">
        <v>1062</v>
      </c>
    </row>
    <row r="370" spans="1:13" x14ac:dyDescent="0.25">
      <c r="A370" s="74" t="s">
        <v>344</v>
      </c>
      <c r="B370" s="107" t="str">
        <f t="shared" si="5"/>
        <v>101038172100</v>
      </c>
      <c r="C370" s="101" t="s">
        <v>1064</v>
      </c>
      <c r="D370" s="101" t="s">
        <v>1065</v>
      </c>
      <c r="E370" s="101" t="s">
        <v>7355</v>
      </c>
      <c r="F370" s="101" t="s">
        <v>7217</v>
      </c>
      <c r="G370" s="101" t="s">
        <v>7201</v>
      </c>
      <c r="H370" s="103">
        <v>33.28</v>
      </c>
      <c r="I370" s="101" t="s">
        <v>7175</v>
      </c>
      <c r="J370" s="102">
        <v>40630</v>
      </c>
      <c r="K370" s="102">
        <v>73050</v>
      </c>
      <c r="L370" s="101" t="s">
        <v>6332</v>
      </c>
      <c r="M370" s="101" t="s">
        <v>1064</v>
      </c>
    </row>
    <row r="371" spans="1:13" x14ac:dyDescent="0.25">
      <c r="A371" s="74" t="s">
        <v>344</v>
      </c>
      <c r="B371" s="107" t="str">
        <f t="shared" si="5"/>
        <v>101040603400</v>
      </c>
      <c r="C371" s="101" t="s">
        <v>1066</v>
      </c>
      <c r="D371" s="101" t="s">
        <v>1067</v>
      </c>
      <c r="E371" s="101" t="s">
        <v>7190</v>
      </c>
      <c r="F371" s="101" t="s">
        <v>7356</v>
      </c>
      <c r="G371" s="101" t="s">
        <v>7192</v>
      </c>
      <c r="H371" s="103">
        <v>25.58</v>
      </c>
      <c r="I371" s="101" t="s">
        <v>7175</v>
      </c>
      <c r="J371" s="102">
        <v>31705</v>
      </c>
      <c r="K371" s="102">
        <v>73050</v>
      </c>
      <c r="L371" s="101" t="s">
        <v>6332</v>
      </c>
      <c r="M371" s="101" t="s">
        <v>1066</v>
      </c>
    </row>
    <row r="372" spans="1:13" x14ac:dyDescent="0.25">
      <c r="A372" s="74" t="s">
        <v>344</v>
      </c>
      <c r="B372" s="107" t="str">
        <f t="shared" si="5"/>
        <v>101041141002</v>
      </c>
      <c r="C372" s="101" t="s">
        <v>7357</v>
      </c>
      <c r="D372" s="101" t="s">
        <v>7358</v>
      </c>
      <c r="E372" s="101" t="s">
        <v>6347</v>
      </c>
      <c r="F372" s="101" t="s">
        <v>7185</v>
      </c>
      <c r="G372" s="101" t="s">
        <v>7186</v>
      </c>
      <c r="H372" s="103">
        <v>69.37</v>
      </c>
      <c r="I372" s="101" t="s">
        <v>7175</v>
      </c>
      <c r="J372" s="102">
        <v>32082</v>
      </c>
      <c r="K372" s="102">
        <v>43618</v>
      </c>
      <c r="L372" s="101" t="s">
        <v>6332</v>
      </c>
      <c r="M372" s="101" t="s">
        <v>7357</v>
      </c>
    </row>
    <row r="373" spans="1:13" x14ac:dyDescent="0.25">
      <c r="A373" s="74" t="s">
        <v>344</v>
      </c>
      <c r="B373" s="107" t="str">
        <f t="shared" si="5"/>
        <v>101043191100</v>
      </c>
      <c r="C373" s="101" t="s">
        <v>1068</v>
      </c>
      <c r="D373" s="101" t="s">
        <v>1069</v>
      </c>
      <c r="E373" s="101" t="s">
        <v>6460</v>
      </c>
      <c r="F373" s="101" t="s">
        <v>7252</v>
      </c>
      <c r="G373" s="101" t="s">
        <v>7178</v>
      </c>
      <c r="H373" s="103">
        <v>45.96</v>
      </c>
      <c r="I373" s="101" t="s">
        <v>7175</v>
      </c>
      <c r="J373" s="102">
        <v>40560</v>
      </c>
      <c r="K373" s="102">
        <v>73050</v>
      </c>
      <c r="L373" s="101" t="s">
        <v>6332</v>
      </c>
      <c r="M373" s="101" t="s">
        <v>1068</v>
      </c>
    </row>
    <row r="374" spans="1:13" x14ac:dyDescent="0.25">
      <c r="A374" s="74" t="s">
        <v>344</v>
      </c>
      <c r="B374" s="107" t="str">
        <f t="shared" si="5"/>
        <v>101047301640</v>
      </c>
      <c r="C374" s="101" t="s">
        <v>1070</v>
      </c>
      <c r="D374" s="101" t="s">
        <v>1071</v>
      </c>
      <c r="E374" s="101" t="s">
        <v>6767</v>
      </c>
      <c r="F374" s="101" t="s">
        <v>7212</v>
      </c>
      <c r="G374" s="101" t="s">
        <v>7181</v>
      </c>
      <c r="H374" s="103">
        <v>54.38</v>
      </c>
      <c r="I374" s="101" t="s">
        <v>7175</v>
      </c>
      <c r="J374" s="102">
        <v>35674</v>
      </c>
      <c r="K374" s="102">
        <v>73050</v>
      </c>
      <c r="L374" s="101" t="s">
        <v>6332</v>
      </c>
      <c r="M374" s="101" t="s">
        <v>1070</v>
      </c>
    </row>
    <row r="375" spans="1:13" x14ac:dyDescent="0.25">
      <c r="A375" s="74" t="s">
        <v>344</v>
      </c>
      <c r="B375" s="107" t="str">
        <f t="shared" si="5"/>
        <v>101048141100</v>
      </c>
      <c r="C375" s="101" t="s">
        <v>1072</v>
      </c>
      <c r="D375" s="101" t="s">
        <v>1073</v>
      </c>
      <c r="E375" s="101" t="s">
        <v>6353</v>
      </c>
      <c r="F375" s="101" t="s">
        <v>7185</v>
      </c>
      <c r="G375" s="101" t="s">
        <v>7186</v>
      </c>
      <c r="H375" s="103">
        <v>59.9</v>
      </c>
      <c r="I375" s="101" t="s">
        <v>7175</v>
      </c>
      <c r="J375" s="102">
        <v>32919</v>
      </c>
      <c r="K375" s="102">
        <v>73050</v>
      </c>
      <c r="L375" s="101" t="s">
        <v>6332</v>
      </c>
      <c r="M375" s="101" t="s">
        <v>1072</v>
      </c>
    </row>
    <row r="376" spans="1:13" x14ac:dyDescent="0.25">
      <c r="A376" s="74" t="s">
        <v>344</v>
      </c>
      <c r="B376" s="107" t="str">
        <f t="shared" si="5"/>
        <v>101049141100</v>
      </c>
      <c r="C376" s="101" t="s">
        <v>7359</v>
      </c>
      <c r="D376" s="101" t="s">
        <v>7360</v>
      </c>
      <c r="E376" s="101" t="s">
        <v>6353</v>
      </c>
      <c r="F376" s="101" t="s">
        <v>7185</v>
      </c>
      <c r="G376" s="101" t="s">
        <v>7186</v>
      </c>
      <c r="H376" s="103">
        <v>61.62</v>
      </c>
      <c r="I376" s="101" t="s">
        <v>7175</v>
      </c>
      <c r="J376" s="102">
        <v>35674</v>
      </c>
      <c r="K376" s="102">
        <v>43738</v>
      </c>
      <c r="L376" s="101" t="s">
        <v>6332</v>
      </c>
      <c r="M376" s="101" t="s">
        <v>7359</v>
      </c>
    </row>
    <row r="377" spans="1:13" x14ac:dyDescent="0.25">
      <c r="A377" s="74" t="s">
        <v>344</v>
      </c>
      <c r="B377" s="107" t="str">
        <f t="shared" si="5"/>
        <v>101054603350</v>
      </c>
      <c r="C377" s="101" t="s">
        <v>1074</v>
      </c>
      <c r="D377" s="101" t="s">
        <v>1075</v>
      </c>
      <c r="E377" s="101" t="s">
        <v>7334</v>
      </c>
      <c r="F377" s="101" t="s">
        <v>7282</v>
      </c>
      <c r="G377" s="101" t="s">
        <v>7181</v>
      </c>
      <c r="H377" s="103">
        <v>53.81</v>
      </c>
      <c r="I377" s="101" t="s">
        <v>7175</v>
      </c>
      <c r="J377" s="102">
        <v>31868</v>
      </c>
      <c r="K377" s="102">
        <v>73050</v>
      </c>
      <c r="L377" s="101" t="s">
        <v>6332</v>
      </c>
      <c r="M377" s="101" t="s">
        <v>1074</v>
      </c>
    </row>
    <row r="378" spans="1:13" x14ac:dyDescent="0.25">
      <c r="A378" s="74" t="s">
        <v>344</v>
      </c>
      <c r="B378" s="107" t="str">
        <f t="shared" si="5"/>
        <v>101055211110</v>
      </c>
      <c r="C378" s="101" t="s">
        <v>1076</v>
      </c>
      <c r="D378" s="101" t="s">
        <v>1077</v>
      </c>
      <c r="E378" s="101" t="s">
        <v>6488</v>
      </c>
      <c r="F378" s="101" t="s">
        <v>7212</v>
      </c>
      <c r="G378" s="101" t="s">
        <v>7181</v>
      </c>
      <c r="H378" s="103">
        <v>53.13</v>
      </c>
      <c r="I378" s="101" t="s">
        <v>7175</v>
      </c>
      <c r="J378" s="102">
        <v>40140</v>
      </c>
      <c r="K378" s="102">
        <v>73050</v>
      </c>
      <c r="L378" s="101" t="s">
        <v>6332</v>
      </c>
      <c r="M378" s="101" t="s">
        <v>1076</v>
      </c>
    </row>
    <row r="379" spans="1:13" x14ac:dyDescent="0.25">
      <c r="A379" s="74" t="s">
        <v>344</v>
      </c>
      <c r="B379" s="107" t="str">
        <f t="shared" si="5"/>
        <v>101058232100</v>
      </c>
      <c r="C379" s="101" t="s">
        <v>1078</v>
      </c>
      <c r="D379" s="101" t="s">
        <v>1079</v>
      </c>
      <c r="E379" s="101" t="s">
        <v>6498</v>
      </c>
      <c r="F379" s="101" t="s">
        <v>7295</v>
      </c>
      <c r="G379" s="101" t="s">
        <v>7178</v>
      </c>
      <c r="H379" s="103">
        <v>53.17</v>
      </c>
      <c r="I379" s="101" t="s">
        <v>7175</v>
      </c>
      <c r="J379" s="102">
        <v>37118</v>
      </c>
      <c r="K379" s="102">
        <v>73050</v>
      </c>
      <c r="L379" s="101" t="s">
        <v>6332</v>
      </c>
      <c r="M379" s="101" t="s">
        <v>1078</v>
      </c>
    </row>
    <row r="380" spans="1:13" x14ac:dyDescent="0.25">
      <c r="A380" s="74" t="s">
        <v>344</v>
      </c>
      <c r="B380" s="107" t="str">
        <f t="shared" si="5"/>
        <v>101063263090</v>
      </c>
      <c r="C380" s="101" t="s">
        <v>1080</v>
      </c>
      <c r="D380" s="101" t="s">
        <v>1081</v>
      </c>
      <c r="E380" s="101" t="s">
        <v>7216</v>
      </c>
      <c r="F380" s="101" t="s">
        <v>7231</v>
      </c>
      <c r="G380" s="101" t="s">
        <v>7181</v>
      </c>
      <c r="H380" s="103">
        <v>55.38</v>
      </c>
      <c r="I380" s="101" t="s">
        <v>7175</v>
      </c>
      <c r="J380" s="102">
        <v>32881</v>
      </c>
      <c r="K380" s="102">
        <v>73050</v>
      </c>
      <c r="L380" s="101" t="s">
        <v>6332</v>
      </c>
      <c r="M380" s="101" t="s">
        <v>1080</v>
      </c>
    </row>
    <row r="381" spans="1:13" x14ac:dyDescent="0.25">
      <c r="A381" s="74" t="s">
        <v>344</v>
      </c>
      <c r="B381" s="107" t="str">
        <f t="shared" si="5"/>
        <v>101064263090</v>
      </c>
      <c r="C381" s="101" t="s">
        <v>1082</v>
      </c>
      <c r="D381" s="101" t="s">
        <v>1083</v>
      </c>
      <c r="E381" s="101" t="s">
        <v>7216</v>
      </c>
      <c r="F381" s="101" t="s">
        <v>7217</v>
      </c>
      <c r="G381" s="101" t="s">
        <v>7218</v>
      </c>
      <c r="H381" s="103">
        <v>30.48</v>
      </c>
      <c r="I381" s="101" t="s">
        <v>7175</v>
      </c>
      <c r="J381" s="102">
        <v>39588</v>
      </c>
      <c r="K381" s="102">
        <v>73050</v>
      </c>
      <c r="L381" s="101" t="s">
        <v>6332</v>
      </c>
      <c r="M381" s="101" t="s">
        <v>1082</v>
      </c>
    </row>
    <row r="382" spans="1:13" x14ac:dyDescent="0.25">
      <c r="A382" s="74" t="s">
        <v>344</v>
      </c>
      <c r="B382" s="107" t="str">
        <f t="shared" si="5"/>
        <v>101066802100</v>
      </c>
      <c r="C382" s="101" t="s">
        <v>7361</v>
      </c>
      <c r="D382" s="101" t="s">
        <v>7362</v>
      </c>
      <c r="E382" s="101" t="s">
        <v>7176</v>
      </c>
      <c r="F382" s="101" t="s">
        <v>7177</v>
      </c>
      <c r="G382" s="101" t="s">
        <v>7181</v>
      </c>
      <c r="H382" s="103">
        <v>54.9</v>
      </c>
      <c r="I382" s="101" t="s">
        <v>7175</v>
      </c>
      <c r="J382" s="102">
        <v>41122</v>
      </c>
      <c r="K382" s="102">
        <v>43616</v>
      </c>
      <c r="L382" s="101" t="s">
        <v>6332</v>
      </c>
      <c r="M382" s="101" t="s">
        <v>7361</v>
      </c>
    </row>
    <row r="383" spans="1:13" x14ac:dyDescent="0.25">
      <c r="A383" s="74" t="s">
        <v>344</v>
      </c>
      <c r="B383" s="107" t="str">
        <f t="shared" si="5"/>
        <v>101067352100</v>
      </c>
      <c r="C383" s="101" t="s">
        <v>1084</v>
      </c>
      <c r="D383" s="101" t="s">
        <v>1085</v>
      </c>
      <c r="E383" s="101" t="s">
        <v>7208</v>
      </c>
      <c r="F383" s="101" t="s">
        <v>7260</v>
      </c>
      <c r="G383" s="101" t="s">
        <v>7215</v>
      </c>
      <c r="H383" s="103">
        <v>34.729999999999997</v>
      </c>
      <c r="I383" s="101" t="s">
        <v>7175</v>
      </c>
      <c r="J383" s="102">
        <v>39888</v>
      </c>
      <c r="K383" s="102">
        <v>73050</v>
      </c>
      <c r="L383" s="101" t="s">
        <v>6332</v>
      </c>
      <c r="M383" s="101" t="s">
        <v>1084</v>
      </c>
    </row>
    <row r="384" spans="1:13" x14ac:dyDescent="0.25">
      <c r="A384" s="74" t="s">
        <v>344</v>
      </c>
      <c r="B384" s="107" t="str">
        <f t="shared" si="5"/>
        <v>101070703100</v>
      </c>
      <c r="C384" s="101" t="s">
        <v>1086</v>
      </c>
      <c r="D384" s="101" t="s">
        <v>1087</v>
      </c>
      <c r="E384" s="101" t="s">
        <v>7233</v>
      </c>
      <c r="F384" s="101" t="s">
        <v>7217</v>
      </c>
      <c r="G384" s="101" t="s">
        <v>7218</v>
      </c>
      <c r="H384" s="103">
        <v>32.42</v>
      </c>
      <c r="I384" s="101" t="s">
        <v>7175</v>
      </c>
      <c r="J384" s="102">
        <v>35562</v>
      </c>
      <c r="K384" s="102">
        <v>73050</v>
      </c>
      <c r="L384" s="101" t="s">
        <v>6332</v>
      </c>
      <c r="M384" s="101" t="s">
        <v>1086</v>
      </c>
    </row>
    <row r="385" spans="1:13" x14ac:dyDescent="0.25">
      <c r="A385" s="74" t="s">
        <v>344</v>
      </c>
      <c r="B385" s="107" t="str">
        <f t="shared" si="5"/>
        <v>101075331200</v>
      </c>
      <c r="C385" s="101" t="s">
        <v>1088</v>
      </c>
      <c r="D385" s="101" t="s">
        <v>1089</v>
      </c>
      <c r="E385" s="101" t="s">
        <v>6629</v>
      </c>
      <c r="F385" s="101" t="s">
        <v>7185</v>
      </c>
      <c r="G385" s="101" t="s">
        <v>7186</v>
      </c>
      <c r="H385" s="103">
        <v>60.8</v>
      </c>
      <c r="I385" s="101" t="s">
        <v>7175</v>
      </c>
      <c r="J385" s="102">
        <v>37118</v>
      </c>
      <c r="K385" s="102">
        <v>73050</v>
      </c>
      <c r="L385" s="101" t="s">
        <v>6332</v>
      </c>
      <c r="M385" s="101" t="s">
        <v>1088</v>
      </c>
    </row>
    <row r="386" spans="1:13" x14ac:dyDescent="0.25">
      <c r="A386" s="74" t="s">
        <v>344</v>
      </c>
      <c r="B386" s="107" t="str">
        <f t="shared" si="5"/>
        <v>101078311200</v>
      </c>
      <c r="C386" s="101" t="s">
        <v>1090</v>
      </c>
      <c r="D386" s="101" t="s">
        <v>1091</v>
      </c>
      <c r="E386" s="101" t="s">
        <v>6541</v>
      </c>
      <c r="F386" s="101" t="s">
        <v>7212</v>
      </c>
      <c r="G386" s="101" t="s">
        <v>7181</v>
      </c>
      <c r="H386" s="103">
        <v>53.68</v>
      </c>
      <c r="I386" s="101" t="s">
        <v>7175</v>
      </c>
      <c r="J386" s="102">
        <v>40969</v>
      </c>
      <c r="K386" s="102">
        <v>73050</v>
      </c>
      <c r="L386" s="101" t="s">
        <v>6332</v>
      </c>
      <c r="M386" s="101" t="s">
        <v>1090</v>
      </c>
    </row>
    <row r="387" spans="1:13" x14ac:dyDescent="0.25">
      <c r="A387" s="74" t="s">
        <v>344</v>
      </c>
      <c r="B387" s="107" t="str">
        <f t="shared" si="5"/>
        <v>101081803965</v>
      </c>
      <c r="C387" s="101" t="s">
        <v>1092</v>
      </c>
      <c r="D387" s="101" t="s">
        <v>1093</v>
      </c>
      <c r="E387" s="101" t="s">
        <v>6458</v>
      </c>
      <c r="F387" s="101" t="s">
        <v>7247</v>
      </c>
      <c r="G387" s="101" t="s">
        <v>7174</v>
      </c>
      <c r="H387" s="103">
        <v>36.380000000000003</v>
      </c>
      <c r="I387" s="101" t="s">
        <v>7175</v>
      </c>
      <c r="J387" s="102">
        <v>41306</v>
      </c>
      <c r="K387" s="102">
        <v>73050</v>
      </c>
      <c r="L387" s="101" t="s">
        <v>6332</v>
      </c>
      <c r="M387" s="101" t="s">
        <v>1092</v>
      </c>
    </row>
    <row r="388" spans="1:13" x14ac:dyDescent="0.25">
      <c r="A388" s="74" t="s">
        <v>344</v>
      </c>
      <c r="B388" s="107" t="str">
        <f t="shared" si="5"/>
        <v>101082803020</v>
      </c>
      <c r="C388" s="101" t="s">
        <v>1094</v>
      </c>
      <c r="D388" s="101" t="s">
        <v>1095</v>
      </c>
      <c r="E388" s="101" t="s">
        <v>7164</v>
      </c>
      <c r="F388" s="101" t="s">
        <v>7217</v>
      </c>
      <c r="G388" s="101" t="s">
        <v>7218</v>
      </c>
      <c r="H388" s="103">
        <v>32.65</v>
      </c>
      <c r="I388" s="101" t="s">
        <v>7175</v>
      </c>
      <c r="J388" s="102">
        <v>41306</v>
      </c>
      <c r="K388" s="102">
        <v>73050</v>
      </c>
      <c r="L388" s="101" t="s">
        <v>6332</v>
      </c>
      <c r="M388" s="101" t="s">
        <v>1094</v>
      </c>
    </row>
    <row r="389" spans="1:13" x14ac:dyDescent="0.25">
      <c r="A389" s="74" t="s">
        <v>344</v>
      </c>
      <c r="B389" s="107" t="str">
        <f t="shared" si="5"/>
        <v>101084301640</v>
      </c>
      <c r="C389" s="101" t="s">
        <v>1096</v>
      </c>
      <c r="D389" s="101" t="s">
        <v>1097</v>
      </c>
      <c r="E389" s="101" t="s">
        <v>6767</v>
      </c>
      <c r="F389" s="101" t="s">
        <v>7212</v>
      </c>
      <c r="G389" s="101" t="s">
        <v>7181</v>
      </c>
      <c r="H389" s="103">
        <v>57.21</v>
      </c>
      <c r="I389" s="101" t="s">
        <v>7175</v>
      </c>
      <c r="J389" s="102">
        <v>38579</v>
      </c>
      <c r="K389" s="102">
        <v>73050</v>
      </c>
      <c r="L389" s="101" t="s">
        <v>6332</v>
      </c>
      <c r="M389" s="101" t="s">
        <v>1096</v>
      </c>
    </row>
    <row r="390" spans="1:13" x14ac:dyDescent="0.25">
      <c r="A390" s="74" t="s">
        <v>344</v>
      </c>
      <c r="B390" s="107" t="str">
        <f t="shared" ref="B390:B453" si="6">CONCATENATE(C390,E390)</f>
        <v>101089603600</v>
      </c>
      <c r="C390" s="101" t="s">
        <v>1098</v>
      </c>
      <c r="D390" s="101" t="s">
        <v>1099</v>
      </c>
      <c r="E390" s="101" t="s">
        <v>7279</v>
      </c>
      <c r="F390" s="101" t="s">
        <v>7191</v>
      </c>
      <c r="G390" s="101" t="s">
        <v>7192</v>
      </c>
      <c r="H390" s="103">
        <v>38.94</v>
      </c>
      <c r="I390" s="101" t="s">
        <v>7175</v>
      </c>
      <c r="J390" s="102">
        <v>38504</v>
      </c>
      <c r="K390" s="102">
        <v>73050</v>
      </c>
      <c r="L390" s="101" t="s">
        <v>6332</v>
      </c>
      <c r="M390" s="101" t="s">
        <v>1098</v>
      </c>
    </row>
    <row r="391" spans="1:13" x14ac:dyDescent="0.25">
      <c r="A391" s="74" t="s">
        <v>344</v>
      </c>
      <c r="B391" s="107" t="str">
        <f t="shared" si="6"/>
        <v>101090111260</v>
      </c>
      <c r="C391" s="101" t="s">
        <v>1100</v>
      </c>
      <c r="D391" s="101" t="s">
        <v>1101</v>
      </c>
      <c r="E391" s="101" t="s">
        <v>7211</v>
      </c>
      <c r="F391" s="101" t="s">
        <v>7185</v>
      </c>
      <c r="G391" s="101" t="s">
        <v>7186</v>
      </c>
      <c r="H391" s="103">
        <v>64.959999999999994</v>
      </c>
      <c r="I391" s="101" t="s">
        <v>7175</v>
      </c>
      <c r="J391" s="102">
        <v>34578</v>
      </c>
      <c r="K391" s="102">
        <v>73050</v>
      </c>
      <c r="L391" s="101" t="s">
        <v>6332</v>
      </c>
      <c r="M391" s="101" t="s">
        <v>1100</v>
      </c>
    </row>
    <row r="392" spans="1:13" x14ac:dyDescent="0.25">
      <c r="A392" s="74" t="s">
        <v>344</v>
      </c>
      <c r="B392" s="107" t="str">
        <f t="shared" si="6"/>
        <v>101091903210</v>
      </c>
      <c r="C392" s="101" t="s">
        <v>1102</v>
      </c>
      <c r="D392" s="101" t="s">
        <v>1103</v>
      </c>
      <c r="E392" s="101" t="s">
        <v>7096</v>
      </c>
      <c r="F392" s="101" t="s">
        <v>7226</v>
      </c>
      <c r="G392" s="101" t="s">
        <v>7186</v>
      </c>
      <c r="H392" s="103">
        <v>60.48</v>
      </c>
      <c r="I392" s="101" t="s">
        <v>7175</v>
      </c>
      <c r="J392" s="102">
        <v>27607</v>
      </c>
      <c r="K392" s="102">
        <v>73050</v>
      </c>
      <c r="L392" s="101" t="s">
        <v>6332</v>
      </c>
      <c r="M392" s="101" t="s">
        <v>1102</v>
      </c>
    </row>
    <row r="393" spans="1:13" x14ac:dyDescent="0.25">
      <c r="A393" s="74" t="s">
        <v>344</v>
      </c>
      <c r="B393" s="107" t="str">
        <f t="shared" si="6"/>
        <v>101092361100</v>
      </c>
      <c r="C393" s="101" t="s">
        <v>7363</v>
      </c>
      <c r="D393" s="101" t="s">
        <v>7364</v>
      </c>
      <c r="E393" s="101" t="s">
        <v>6415</v>
      </c>
      <c r="F393" s="101" t="s">
        <v>7212</v>
      </c>
      <c r="G393" s="101" t="s">
        <v>7181</v>
      </c>
      <c r="H393" s="103">
        <v>47.86</v>
      </c>
      <c r="I393" s="101" t="s">
        <v>7175</v>
      </c>
      <c r="J393" s="102">
        <v>38596</v>
      </c>
      <c r="K393" s="102">
        <v>43698</v>
      </c>
      <c r="L393" s="101" t="s">
        <v>6332</v>
      </c>
      <c r="M393" s="101" t="s">
        <v>7363</v>
      </c>
    </row>
    <row r="394" spans="1:13" x14ac:dyDescent="0.25">
      <c r="A394" s="74" t="s">
        <v>344</v>
      </c>
      <c r="B394" s="107" t="str">
        <f t="shared" si="6"/>
        <v>101094141002</v>
      </c>
      <c r="C394" s="101" t="s">
        <v>1104</v>
      </c>
      <c r="D394" s="101" t="s">
        <v>1105</v>
      </c>
      <c r="E394" s="101" t="s">
        <v>6347</v>
      </c>
      <c r="F394" s="101" t="s">
        <v>7185</v>
      </c>
      <c r="G394" s="101" t="s">
        <v>7186</v>
      </c>
      <c r="H394" s="103">
        <v>62.2</v>
      </c>
      <c r="I394" s="101" t="s">
        <v>7175</v>
      </c>
      <c r="J394" s="102">
        <v>40008</v>
      </c>
      <c r="K394" s="102">
        <v>73050</v>
      </c>
      <c r="L394" s="101" t="s">
        <v>6332</v>
      </c>
      <c r="M394" s="101" t="s">
        <v>1104</v>
      </c>
    </row>
    <row r="395" spans="1:13" x14ac:dyDescent="0.25">
      <c r="A395" s="74" t="s">
        <v>344</v>
      </c>
      <c r="B395" s="107" t="str">
        <f t="shared" si="6"/>
        <v>101097111000</v>
      </c>
      <c r="C395" s="101" t="s">
        <v>1106</v>
      </c>
      <c r="D395" s="101" t="s">
        <v>1107</v>
      </c>
      <c r="E395" s="101" t="s">
        <v>7276</v>
      </c>
      <c r="F395" s="101" t="s">
        <v>7212</v>
      </c>
      <c r="G395" s="101" t="s">
        <v>7186</v>
      </c>
      <c r="H395" s="103">
        <v>65.23</v>
      </c>
      <c r="I395" s="101" t="s">
        <v>7175</v>
      </c>
      <c r="J395" s="102">
        <v>31127</v>
      </c>
      <c r="K395" s="102">
        <v>73050</v>
      </c>
      <c r="L395" s="101" t="s">
        <v>6332</v>
      </c>
      <c r="M395" s="101" t="s">
        <v>1106</v>
      </c>
    </row>
    <row r="396" spans="1:13" x14ac:dyDescent="0.25">
      <c r="A396" s="74" t="s">
        <v>344</v>
      </c>
      <c r="B396" s="107" t="str">
        <f t="shared" si="6"/>
        <v>101101301630</v>
      </c>
      <c r="C396" s="101" t="s">
        <v>1108</v>
      </c>
      <c r="D396" s="101" t="s">
        <v>1109</v>
      </c>
      <c r="E396" s="101" t="s">
        <v>6763</v>
      </c>
      <c r="F396" s="101" t="s">
        <v>7212</v>
      </c>
      <c r="G396" s="101" t="s">
        <v>7181</v>
      </c>
      <c r="H396" s="103">
        <v>55.34</v>
      </c>
      <c r="I396" s="101" t="s">
        <v>7175</v>
      </c>
      <c r="J396" s="102">
        <v>39845</v>
      </c>
      <c r="K396" s="102">
        <v>73050</v>
      </c>
      <c r="L396" s="101" t="s">
        <v>6332</v>
      </c>
      <c r="M396" s="101" t="s">
        <v>1108</v>
      </c>
    </row>
    <row r="397" spans="1:13" x14ac:dyDescent="0.25">
      <c r="A397" s="74" t="s">
        <v>344</v>
      </c>
      <c r="B397" s="107" t="str">
        <f t="shared" si="6"/>
        <v>101104754600</v>
      </c>
      <c r="C397" s="101" t="s">
        <v>1110</v>
      </c>
      <c r="D397" s="101" t="s">
        <v>1111</v>
      </c>
      <c r="E397" s="101" t="s">
        <v>7365</v>
      </c>
      <c r="F397" s="101" t="s">
        <v>7200</v>
      </c>
      <c r="G397" s="101" t="s">
        <v>7201</v>
      </c>
      <c r="H397" s="103">
        <v>29.51</v>
      </c>
      <c r="I397" s="101" t="s">
        <v>7175</v>
      </c>
      <c r="J397" s="102">
        <v>40940</v>
      </c>
      <c r="K397" s="102">
        <v>73050</v>
      </c>
      <c r="L397" s="101" t="s">
        <v>6332</v>
      </c>
      <c r="M397" s="101" t="s">
        <v>1110</v>
      </c>
    </row>
    <row r="398" spans="1:13" x14ac:dyDescent="0.25">
      <c r="A398" s="74" t="s">
        <v>344</v>
      </c>
      <c r="B398" s="107" t="str">
        <f t="shared" si="6"/>
        <v>101108603520</v>
      </c>
      <c r="C398" s="101" t="s">
        <v>1112</v>
      </c>
      <c r="D398" s="101" t="s">
        <v>1113</v>
      </c>
      <c r="E398" s="101" t="s">
        <v>7325</v>
      </c>
      <c r="F398" s="101" t="s">
        <v>7173</v>
      </c>
      <c r="G398" s="101" t="s">
        <v>7178</v>
      </c>
      <c r="H398" s="103">
        <v>46.38</v>
      </c>
      <c r="I398" s="101" t="s">
        <v>7175</v>
      </c>
      <c r="J398" s="102">
        <v>36220</v>
      </c>
      <c r="K398" s="102">
        <v>73050</v>
      </c>
      <c r="L398" s="101" t="s">
        <v>6332</v>
      </c>
      <c r="M398" s="101" t="s">
        <v>1112</v>
      </c>
    </row>
    <row r="399" spans="1:13" x14ac:dyDescent="0.25">
      <c r="A399" s="74" t="s">
        <v>344</v>
      </c>
      <c r="B399" s="107" t="str">
        <f t="shared" si="6"/>
        <v>101109603000</v>
      </c>
      <c r="C399" s="101" t="s">
        <v>1114</v>
      </c>
      <c r="D399" s="101" t="s">
        <v>1115</v>
      </c>
      <c r="E399" s="101" t="s">
        <v>7283</v>
      </c>
      <c r="F399" s="101" t="s">
        <v>7282</v>
      </c>
      <c r="G399" s="101" t="s">
        <v>7178</v>
      </c>
      <c r="H399" s="103">
        <v>48.94</v>
      </c>
      <c r="I399" s="101" t="s">
        <v>7175</v>
      </c>
      <c r="J399" s="102">
        <v>36678</v>
      </c>
      <c r="K399" s="102">
        <v>73050</v>
      </c>
      <c r="L399" s="101" t="s">
        <v>6332</v>
      </c>
      <c r="M399" s="101" t="s">
        <v>1114</v>
      </c>
    </row>
    <row r="400" spans="1:13" x14ac:dyDescent="0.25">
      <c r="A400" s="74" t="s">
        <v>344</v>
      </c>
      <c r="B400" s="107" t="str">
        <f t="shared" si="6"/>
        <v>101111263140</v>
      </c>
      <c r="C400" s="101" t="s">
        <v>1116</v>
      </c>
      <c r="D400" s="101" t="s">
        <v>1117</v>
      </c>
      <c r="E400" s="101" t="s">
        <v>7194</v>
      </c>
      <c r="F400" s="101" t="s">
        <v>7187</v>
      </c>
      <c r="G400" s="101" t="s">
        <v>7174</v>
      </c>
      <c r="H400" s="103">
        <v>39.67</v>
      </c>
      <c r="I400" s="101" t="s">
        <v>7175</v>
      </c>
      <c r="J400" s="102">
        <v>37543</v>
      </c>
      <c r="K400" s="102">
        <v>73050</v>
      </c>
      <c r="L400" s="101" t="s">
        <v>6332</v>
      </c>
      <c r="M400" s="101" t="s">
        <v>1116</v>
      </c>
    </row>
    <row r="401" spans="1:13" x14ac:dyDescent="0.25">
      <c r="A401" s="74" t="s">
        <v>344</v>
      </c>
      <c r="B401" s="107" t="str">
        <f t="shared" si="6"/>
        <v>101115181400</v>
      </c>
      <c r="C401" s="101" t="s">
        <v>1118</v>
      </c>
      <c r="D401" s="101" t="s">
        <v>1119</v>
      </c>
      <c r="E401" s="101" t="s">
        <v>6417</v>
      </c>
      <c r="F401" s="101" t="s">
        <v>7212</v>
      </c>
      <c r="G401" s="101" t="s">
        <v>7181</v>
      </c>
      <c r="H401" s="103">
        <v>53.81</v>
      </c>
      <c r="I401" s="101" t="s">
        <v>7175</v>
      </c>
      <c r="J401" s="102">
        <v>41395</v>
      </c>
      <c r="K401" s="102">
        <v>73050</v>
      </c>
      <c r="L401" s="101" t="s">
        <v>6332</v>
      </c>
      <c r="M401" s="101" t="s">
        <v>1118</v>
      </c>
    </row>
    <row r="402" spans="1:13" x14ac:dyDescent="0.25">
      <c r="A402" s="74" t="s">
        <v>344</v>
      </c>
      <c r="B402" s="107" t="str">
        <f t="shared" si="6"/>
        <v>101117603400</v>
      </c>
      <c r="C402" s="101" t="s">
        <v>1120</v>
      </c>
      <c r="D402" s="101" t="s">
        <v>1121</v>
      </c>
      <c r="E402" s="101" t="s">
        <v>7190</v>
      </c>
      <c r="F402" s="101" t="s">
        <v>7214</v>
      </c>
      <c r="G402" s="101" t="s">
        <v>7215</v>
      </c>
      <c r="H402" s="103">
        <v>38.869999999999997</v>
      </c>
      <c r="I402" s="101" t="s">
        <v>7175</v>
      </c>
      <c r="J402" s="102">
        <v>35643</v>
      </c>
      <c r="K402" s="102">
        <v>73050</v>
      </c>
      <c r="L402" s="101" t="s">
        <v>6332</v>
      </c>
      <c r="M402" s="101" t="s">
        <v>1120</v>
      </c>
    </row>
    <row r="403" spans="1:13" x14ac:dyDescent="0.25">
      <c r="A403" s="74" t="s">
        <v>344</v>
      </c>
      <c r="B403" s="107" t="str">
        <f t="shared" si="6"/>
        <v>101118312100</v>
      </c>
      <c r="C403" s="101" t="s">
        <v>1122</v>
      </c>
      <c r="D403" s="101" t="s">
        <v>1123</v>
      </c>
      <c r="E403" s="101" t="s">
        <v>7366</v>
      </c>
      <c r="F403" s="101" t="s">
        <v>7200</v>
      </c>
      <c r="G403" s="101" t="s">
        <v>7201</v>
      </c>
      <c r="H403" s="103">
        <v>29.41</v>
      </c>
      <c r="I403" s="101" t="s">
        <v>7175</v>
      </c>
      <c r="J403" s="102">
        <v>39107</v>
      </c>
      <c r="K403" s="102">
        <v>73050</v>
      </c>
      <c r="L403" s="101" t="s">
        <v>6332</v>
      </c>
      <c r="M403" s="101" t="s">
        <v>1122</v>
      </c>
    </row>
    <row r="404" spans="1:13" x14ac:dyDescent="0.25">
      <c r="A404" s="74" t="s">
        <v>344</v>
      </c>
      <c r="B404" s="107" t="str">
        <f t="shared" si="6"/>
        <v>101129281110</v>
      </c>
      <c r="C404" s="101" t="s">
        <v>1124</v>
      </c>
      <c r="D404" s="101" t="s">
        <v>1125</v>
      </c>
      <c r="E404" s="101" t="s">
        <v>6523</v>
      </c>
      <c r="F404" s="101" t="s">
        <v>7212</v>
      </c>
      <c r="G404" s="101" t="s">
        <v>7181</v>
      </c>
      <c r="H404" s="103">
        <v>54.19</v>
      </c>
      <c r="I404" s="101" t="s">
        <v>7175</v>
      </c>
      <c r="J404" s="102">
        <v>40777</v>
      </c>
      <c r="K404" s="102">
        <v>73050</v>
      </c>
      <c r="L404" s="101" t="s">
        <v>6332</v>
      </c>
      <c r="M404" s="101" t="s">
        <v>1124</v>
      </c>
    </row>
    <row r="405" spans="1:13" x14ac:dyDescent="0.25">
      <c r="A405" s="74" t="s">
        <v>344</v>
      </c>
      <c r="B405" s="107" t="str">
        <f t="shared" si="6"/>
        <v>101133502010</v>
      </c>
      <c r="C405" s="101" t="s">
        <v>1126</v>
      </c>
      <c r="D405" s="101" t="s">
        <v>1127</v>
      </c>
      <c r="E405" s="101" t="s">
        <v>6507</v>
      </c>
      <c r="F405" s="101" t="s">
        <v>7226</v>
      </c>
      <c r="G405" s="101" t="s">
        <v>7186</v>
      </c>
      <c r="H405" s="103">
        <v>60.02</v>
      </c>
      <c r="I405" s="101" t="s">
        <v>7175</v>
      </c>
      <c r="J405" s="102">
        <v>31868</v>
      </c>
      <c r="K405" s="102">
        <v>73050</v>
      </c>
      <c r="L405" s="101" t="s">
        <v>6332</v>
      </c>
      <c r="M405" s="101" t="s">
        <v>1126</v>
      </c>
    </row>
    <row r="406" spans="1:13" x14ac:dyDescent="0.25">
      <c r="A406" s="74" t="s">
        <v>344</v>
      </c>
      <c r="B406" s="107" t="str">
        <f t="shared" si="6"/>
        <v>101137301600</v>
      </c>
      <c r="C406" s="101" t="s">
        <v>1128</v>
      </c>
      <c r="D406" s="101" t="s">
        <v>1129</v>
      </c>
      <c r="E406" s="101" t="s">
        <v>7025</v>
      </c>
      <c r="F406" s="101" t="s">
        <v>7185</v>
      </c>
      <c r="G406" s="101" t="s">
        <v>7186</v>
      </c>
      <c r="H406" s="103">
        <v>62.09</v>
      </c>
      <c r="I406" s="101" t="s">
        <v>7175</v>
      </c>
      <c r="J406" s="102">
        <v>38579</v>
      </c>
      <c r="K406" s="102">
        <v>73050</v>
      </c>
      <c r="L406" s="101" t="s">
        <v>6332</v>
      </c>
      <c r="M406" s="101" t="s">
        <v>1128</v>
      </c>
    </row>
    <row r="407" spans="1:13" x14ac:dyDescent="0.25">
      <c r="A407" s="74" t="s">
        <v>344</v>
      </c>
      <c r="B407" s="107" t="str">
        <f t="shared" si="6"/>
        <v>101138803920</v>
      </c>
      <c r="C407" s="101" t="s">
        <v>1130</v>
      </c>
      <c r="D407" s="101" t="s">
        <v>1131</v>
      </c>
      <c r="E407" s="101" t="s">
        <v>7367</v>
      </c>
      <c r="F407" s="101" t="s">
        <v>7332</v>
      </c>
      <c r="G407" s="101" t="s">
        <v>7218</v>
      </c>
      <c r="H407" s="103">
        <v>32.799999999999997</v>
      </c>
      <c r="I407" s="101" t="s">
        <v>7175</v>
      </c>
      <c r="J407" s="102">
        <v>41334</v>
      </c>
      <c r="K407" s="102">
        <v>73050</v>
      </c>
      <c r="L407" s="101" t="s">
        <v>6332</v>
      </c>
      <c r="M407" s="101" t="s">
        <v>1130</v>
      </c>
    </row>
    <row r="408" spans="1:13" x14ac:dyDescent="0.25">
      <c r="A408" s="74" t="s">
        <v>344</v>
      </c>
      <c r="B408" s="107" t="str">
        <f t="shared" si="6"/>
        <v>101139251100</v>
      </c>
      <c r="C408" s="101" t="s">
        <v>1132</v>
      </c>
      <c r="D408" s="101" t="s">
        <v>1133</v>
      </c>
      <c r="E408" s="101" t="s">
        <v>6654</v>
      </c>
      <c r="F408" s="101" t="s">
        <v>7185</v>
      </c>
      <c r="G408" s="101" t="s">
        <v>7186</v>
      </c>
      <c r="H408" s="103">
        <v>60.58</v>
      </c>
      <c r="I408" s="101" t="s">
        <v>7175</v>
      </c>
      <c r="J408" s="102">
        <v>31990</v>
      </c>
      <c r="K408" s="102">
        <v>73050</v>
      </c>
      <c r="L408" s="101" t="s">
        <v>6332</v>
      </c>
      <c r="M408" s="101" t="s">
        <v>1132</v>
      </c>
    </row>
    <row r="409" spans="1:13" x14ac:dyDescent="0.25">
      <c r="A409" s="74" t="s">
        <v>344</v>
      </c>
      <c r="B409" s="107" t="str">
        <f t="shared" si="6"/>
        <v>101140703100</v>
      </c>
      <c r="C409" s="101" t="s">
        <v>1134</v>
      </c>
      <c r="D409" s="101" t="s">
        <v>1135</v>
      </c>
      <c r="E409" s="101" t="s">
        <v>7233</v>
      </c>
      <c r="F409" s="101" t="s">
        <v>7313</v>
      </c>
      <c r="G409" s="101" t="s">
        <v>7368</v>
      </c>
      <c r="H409" s="103">
        <v>28.95</v>
      </c>
      <c r="I409" s="101" t="s">
        <v>7175</v>
      </c>
      <c r="J409" s="102">
        <v>37116</v>
      </c>
      <c r="K409" s="102">
        <v>73050</v>
      </c>
      <c r="L409" s="101" t="s">
        <v>6332</v>
      </c>
      <c r="M409" s="101" t="s">
        <v>1134</v>
      </c>
    </row>
    <row r="410" spans="1:13" x14ac:dyDescent="0.25">
      <c r="A410" s="74" t="s">
        <v>344</v>
      </c>
      <c r="B410" s="107" t="str">
        <f t="shared" si="6"/>
        <v>101141311200</v>
      </c>
      <c r="C410" s="101" t="s">
        <v>1136</v>
      </c>
      <c r="D410" s="101" t="s">
        <v>1137</v>
      </c>
      <c r="E410" s="101" t="s">
        <v>6541</v>
      </c>
      <c r="F410" s="101" t="s">
        <v>7185</v>
      </c>
      <c r="G410" s="101" t="s">
        <v>7186</v>
      </c>
      <c r="H410" s="103">
        <v>59.86</v>
      </c>
      <c r="I410" s="101" t="s">
        <v>7175</v>
      </c>
      <c r="J410" s="102">
        <v>41365</v>
      </c>
      <c r="K410" s="102">
        <v>73050</v>
      </c>
      <c r="L410" s="101" t="s">
        <v>6332</v>
      </c>
      <c r="M410" s="101" t="s">
        <v>1136</v>
      </c>
    </row>
    <row r="411" spans="1:13" x14ac:dyDescent="0.25">
      <c r="A411" s="74" t="s">
        <v>344</v>
      </c>
      <c r="B411" s="107" t="str">
        <f t="shared" si="6"/>
        <v>101144365100</v>
      </c>
      <c r="C411" s="101" t="s">
        <v>1138</v>
      </c>
      <c r="D411" s="101" t="s">
        <v>1139</v>
      </c>
      <c r="E411" s="101" t="s">
        <v>7369</v>
      </c>
      <c r="F411" s="101" t="s">
        <v>7225</v>
      </c>
      <c r="G411" s="101" t="s">
        <v>7174</v>
      </c>
      <c r="H411" s="103">
        <v>41.94</v>
      </c>
      <c r="I411" s="101" t="s">
        <v>7175</v>
      </c>
      <c r="J411" s="102">
        <v>37834</v>
      </c>
      <c r="K411" s="102">
        <v>73050</v>
      </c>
      <c r="L411" s="101" t="s">
        <v>6332</v>
      </c>
      <c r="M411" s="101" t="s">
        <v>1138</v>
      </c>
    </row>
    <row r="412" spans="1:13" x14ac:dyDescent="0.25">
      <c r="A412" s="74" t="s">
        <v>344</v>
      </c>
      <c r="B412" s="107" t="str">
        <f t="shared" si="6"/>
        <v>101147341100</v>
      </c>
      <c r="C412" s="101" t="s">
        <v>1140</v>
      </c>
      <c r="D412" s="101" t="s">
        <v>1141</v>
      </c>
      <c r="E412" s="101" t="s">
        <v>6557</v>
      </c>
      <c r="F412" s="101" t="s">
        <v>7185</v>
      </c>
      <c r="G412" s="101" t="s">
        <v>7186</v>
      </c>
      <c r="H412" s="103">
        <v>60.21</v>
      </c>
      <c r="I412" s="101" t="s">
        <v>7175</v>
      </c>
      <c r="J412" s="102">
        <v>33840</v>
      </c>
      <c r="K412" s="102">
        <v>73050</v>
      </c>
      <c r="L412" s="101" t="s">
        <v>6332</v>
      </c>
      <c r="M412" s="101" t="s">
        <v>1140</v>
      </c>
    </row>
    <row r="413" spans="1:13" x14ac:dyDescent="0.25">
      <c r="A413" s="74" t="s">
        <v>344</v>
      </c>
      <c r="B413" s="107" t="str">
        <f t="shared" si="6"/>
        <v>101158321100</v>
      </c>
      <c r="C413" s="101" t="s">
        <v>1142</v>
      </c>
      <c r="D413" s="101" t="s">
        <v>1143</v>
      </c>
      <c r="E413" s="101" t="s">
        <v>7003</v>
      </c>
      <c r="F413" s="101" t="s">
        <v>7185</v>
      </c>
      <c r="G413" s="101" t="s">
        <v>7186</v>
      </c>
      <c r="H413" s="103">
        <v>61.83</v>
      </c>
      <c r="I413" s="101" t="s">
        <v>7175</v>
      </c>
      <c r="J413" s="102">
        <v>32356</v>
      </c>
      <c r="K413" s="102">
        <v>73050</v>
      </c>
      <c r="L413" s="101" t="s">
        <v>6332</v>
      </c>
      <c r="M413" s="101" t="s">
        <v>1142</v>
      </c>
    </row>
    <row r="414" spans="1:13" x14ac:dyDescent="0.25">
      <c r="A414" s="74" t="s">
        <v>344</v>
      </c>
      <c r="B414" s="107" t="str">
        <f t="shared" si="6"/>
        <v>101159211110</v>
      </c>
      <c r="C414" s="101" t="s">
        <v>1144</v>
      </c>
      <c r="D414" s="101" t="s">
        <v>1145</v>
      </c>
      <c r="E414" s="101" t="s">
        <v>6488</v>
      </c>
      <c r="F414" s="101" t="s">
        <v>7185</v>
      </c>
      <c r="G414" s="101" t="s">
        <v>7186</v>
      </c>
      <c r="H414" s="103">
        <v>57.8</v>
      </c>
      <c r="I414" s="101" t="s">
        <v>7175</v>
      </c>
      <c r="J414" s="102">
        <v>41144</v>
      </c>
      <c r="K414" s="102">
        <v>73050</v>
      </c>
      <c r="L414" s="101" t="s">
        <v>6332</v>
      </c>
      <c r="M414" s="101" t="s">
        <v>1144</v>
      </c>
    </row>
    <row r="415" spans="1:13" x14ac:dyDescent="0.25">
      <c r="A415" s="74" t="s">
        <v>344</v>
      </c>
      <c r="B415" s="107" t="str">
        <f t="shared" si="6"/>
        <v>101161301600</v>
      </c>
      <c r="C415" s="101" t="s">
        <v>1146</v>
      </c>
      <c r="D415" s="101" t="s">
        <v>1147</v>
      </c>
      <c r="E415" s="101" t="s">
        <v>7025</v>
      </c>
      <c r="F415" s="101" t="s">
        <v>7212</v>
      </c>
      <c r="G415" s="101" t="s">
        <v>7181</v>
      </c>
      <c r="H415" s="103">
        <v>53.58</v>
      </c>
      <c r="I415" s="101" t="s">
        <v>7175</v>
      </c>
      <c r="J415" s="102">
        <v>40954</v>
      </c>
      <c r="K415" s="102">
        <v>73050</v>
      </c>
      <c r="L415" s="101" t="s">
        <v>6332</v>
      </c>
      <c r="M415" s="101" t="s">
        <v>1146</v>
      </c>
    </row>
    <row r="416" spans="1:13" x14ac:dyDescent="0.25">
      <c r="A416" s="74" t="s">
        <v>344</v>
      </c>
      <c r="B416" s="107" t="str">
        <f t="shared" si="6"/>
        <v>101166192100</v>
      </c>
      <c r="C416" s="101" t="s">
        <v>1148</v>
      </c>
      <c r="D416" s="101" t="s">
        <v>1149</v>
      </c>
      <c r="E416" s="101" t="s">
        <v>6456</v>
      </c>
      <c r="F416" s="101" t="s">
        <v>7245</v>
      </c>
      <c r="G416" s="101" t="s">
        <v>7174</v>
      </c>
      <c r="H416" s="103">
        <v>45.26</v>
      </c>
      <c r="I416" s="101" t="s">
        <v>7175</v>
      </c>
      <c r="J416" s="102">
        <v>39904</v>
      </c>
      <c r="K416" s="102">
        <v>73050</v>
      </c>
      <c r="L416" s="101" t="s">
        <v>6332</v>
      </c>
      <c r="M416" s="101" t="s">
        <v>1148</v>
      </c>
    </row>
    <row r="417" spans="1:13" x14ac:dyDescent="0.25">
      <c r="A417" s="74" t="s">
        <v>344</v>
      </c>
      <c r="B417" s="107" t="str">
        <f t="shared" si="6"/>
        <v>101167702100</v>
      </c>
      <c r="C417" s="101" t="s">
        <v>1150</v>
      </c>
      <c r="D417" s="101" t="s">
        <v>1151</v>
      </c>
      <c r="E417" s="101" t="s">
        <v>7296</v>
      </c>
      <c r="F417" s="101" t="s">
        <v>7217</v>
      </c>
      <c r="G417" s="101" t="s">
        <v>7218</v>
      </c>
      <c r="H417" s="103">
        <v>34.76</v>
      </c>
      <c r="I417" s="101" t="s">
        <v>7175</v>
      </c>
      <c r="J417" s="102">
        <v>33208</v>
      </c>
      <c r="K417" s="102">
        <v>73050</v>
      </c>
      <c r="L417" s="101" t="s">
        <v>6332</v>
      </c>
      <c r="M417" s="101" t="s">
        <v>1150</v>
      </c>
    </row>
    <row r="418" spans="1:13" x14ac:dyDescent="0.25">
      <c r="A418" s="74" t="s">
        <v>344</v>
      </c>
      <c r="B418" s="107" t="str">
        <f t="shared" si="6"/>
        <v>101170113000</v>
      </c>
      <c r="C418" s="101" t="s">
        <v>1152</v>
      </c>
      <c r="D418" s="101" t="s">
        <v>1153</v>
      </c>
      <c r="E418" s="101" t="s">
        <v>7305</v>
      </c>
      <c r="F418" s="101" t="s">
        <v>7245</v>
      </c>
      <c r="G418" s="101" t="s">
        <v>7215</v>
      </c>
      <c r="H418" s="103">
        <v>42.09</v>
      </c>
      <c r="I418" s="101" t="s">
        <v>7175</v>
      </c>
      <c r="J418" s="102">
        <v>36708</v>
      </c>
      <c r="K418" s="102">
        <v>73050</v>
      </c>
      <c r="L418" s="101" t="s">
        <v>6332</v>
      </c>
      <c r="M418" s="101" t="s">
        <v>1152</v>
      </c>
    </row>
    <row r="419" spans="1:13" x14ac:dyDescent="0.25">
      <c r="A419" s="74" t="s">
        <v>344</v>
      </c>
      <c r="B419" s="107" t="str">
        <f t="shared" si="6"/>
        <v>101171903320</v>
      </c>
      <c r="C419" s="101" t="s">
        <v>1154</v>
      </c>
      <c r="D419" s="101" t="s">
        <v>1155</v>
      </c>
      <c r="E419" s="101" t="s">
        <v>7370</v>
      </c>
      <c r="F419" s="101" t="s">
        <v>7180</v>
      </c>
      <c r="G419" s="101" t="s">
        <v>7174</v>
      </c>
      <c r="H419" s="103">
        <v>54.07</v>
      </c>
      <c r="I419" s="101" t="s">
        <v>7175</v>
      </c>
      <c r="J419" s="102">
        <v>40679</v>
      </c>
      <c r="K419" s="102">
        <v>73050</v>
      </c>
      <c r="L419" s="101" t="s">
        <v>6332</v>
      </c>
      <c r="M419" s="101" t="s">
        <v>1154</v>
      </c>
    </row>
    <row r="420" spans="1:13" x14ac:dyDescent="0.25">
      <c r="A420" s="74" t="s">
        <v>344</v>
      </c>
      <c r="B420" s="107" t="str">
        <f t="shared" si="6"/>
        <v>101172312100</v>
      </c>
      <c r="C420" s="101" t="s">
        <v>1156</v>
      </c>
      <c r="D420" s="101" t="s">
        <v>1157</v>
      </c>
      <c r="E420" s="101" t="s">
        <v>7366</v>
      </c>
      <c r="F420" s="101" t="s">
        <v>7245</v>
      </c>
      <c r="G420" s="101" t="s">
        <v>7174</v>
      </c>
      <c r="H420" s="103">
        <v>41.86</v>
      </c>
      <c r="I420" s="101" t="s">
        <v>7175</v>
      </c>
      <c r="J420" s="102">
        <v>41030</v>
      </c>
      <c r="K420" s="102">
        <v>73050</v>
      </c>
      <c r="L420" s="101" t="s">
        <v>6332</v>
      </c>
      <c r="M420" s="101" t="s">
        <v>1156</v>
      </c>
    </row>
    <row r="421" spans="1:13" x14ac:dyDescent="0.25">
      <c r="A421" s="74" t="s">
        <v>344</v>
      </c>
      <c r="B421" s="107" t="str">
        <f t="shared" si="6"/>
        <v>101179281200</v>
      </c>
      <c r="C421" s="101" t="s">
        <v>1158</v>
      </c>
      <c r="D421" s="101" t="s">
        <v>1159</v>
      </c>
      <c r="E421" s="101" t="s">
        <v>7371</v>
      </c>
      <c r="F421" s="101" t="s">
        <v>7212</v>
      </c>
      <c r="G421" s="101" t="s">
        <v>7181</v>
      </c>
      <c r="H421" s="103">
        <v>54.12</v>
      </c>
      <c r="I421" s="101" t="s">
        <v>7175</v>
      </c>
      <c r="J421" s="102">
        <v>39559</v>
      </c>
      <c r="K421" s="102">
        <v>73050</v>
      </c>
      <c r="L421" s="101" t="s">
        <v>6332</v>
      </c>
      <c r="M421" s="101" t="s">
        <v>1158</v>
      </c>
    </row>
    <row r="422" spans="1:13" x14ac:dyDescent="0.25">
      <c r="A422" s="74" t="s">
        <v>344</v>
      </c>
      <c r="B422" s="107" t="str">
        <f t="shared" si="6"/>
        <v>101181251100</v>
      </c>
      <c r="C422" s="101" t="s">
        <v>1160</v>
      </c>
      <c r="D422" s="101" t="s">
        <v>1161</v>
      </c>
      <c r="E422" s="101" t="s">
        <v>6654</v>
      </c>
      <c r="F422" s="101" t="s">
        <v>7185</v>
      </c>
      <c r="G422" s="101" t="s">
        <v>7186</v>
      </c>
      <c r="H422" s="103">
        <v>61.49</v>
      </c>
      <c r="I422" s="101" t="s">
        <v>7175</v>
      </c>
      <c r="J422" s="102">
        <v>41372</v>
      </c>
      <c r="K422" s="102">
        <v>73050</v>
      </c>
      <c r="L422" s="101" t="s">
        <v>6332</v>
      </c>
      <c r="M422" s="101" t="s">
        <v>1160</v>
      </c>
    </row>
    <row r="423" spans="1:13" x14ac:dyDescent="0.25">
      <c r="A423" s="74" t="s">
        <v>344</v>
      </c>
      <c r="B423" s="107" t="str">
        <f t="shared" si="6"/>
        <v>101183803020</v>
      </c>
      <c r="C423" s="101" t="s">
        <v>1162</v>
      </c>
      <c r="D423" s="101" t="s">
        <v>1163</v>
      </c>
      <c r="E423" s="101" t="s">
        <v>7164</v>
      </c>
      <c r="F423" s="101" t="s">
        <v>7217</v>
      </c>
      <c r="G423" s="101" t="s">
        <v>7218</v>
      </c>
      <c r="H423" s="103">
        <v>32.83</v>
      </c>
      <c r="I423" s="101" t="s">
        <v>7175</v>
      </c>
      <c r="J423" s="102">
        <v>37417</v>
      </c>
      <c r="K423" s="102">
        <v>73050</v>
      </c>
      <c r="L423" s="101" t="s">
        <v>6332</v>
      </c>
      <c r="M423" s="101" t="s">
        <v>1162</v>
      </c>
    </row>
    <row r="424" spans="1:13" x14ac:dyDescent="0.25">
      <c r="A424" s="74" t="s">
        <v>344</v>
      </c>
      <c r="B424" s="107" t="str">
        <f t="shared" si="6"/>
        <v>101185202300</v>
      </c>
      <c r="C424" s="101" t="s">
        <v>1164</v>
      </c>
      <c r="D424" s="101" t="s">
        <v>1165</v>
      </c>
      <c r="E424" s="101" t="s">
        <v>6777</v>
      </c>
      <c r="F424" s="101" t="s">
        <v>7217</v>
      </c>
      <c r="G424" s="101" t="s">
        <v>7218</v>
      </c>
      <c r="H424" s="103">
        <v>32.299999999999997</v>
      </c>
      <c r="I424" s="101" t="s">
        <v>7175</v>
      </c>
      <c r="J424" s="102">
        <v>39583</v>
      </c>
      <c r="K424" s="102">
        <v>73050</v>
      </c>
      <c r="L424" s="101" t="s">
        <v>6332</v>
      </c>
      <c r="M424" s="101" t="s">
        <v>1164</v>
      </c>
    </row>
    <row r="425" spans="1:13" x14ac:dyDescent="0.25">
      <c r="A425" s="74" t="s">
        <v>344</v>
      </c>
      <c r="B425" s="107" t="str">
        <f t="shared" si="6"/>
        <v>101187311700</v>
      </c>
      <c r="C425" s="101" t="s">
        <v>1166</v>
      </c>
      <c r="D425" s="101" t="s">
        <v>1167</v>
      </c>
      <c r="E425" s="101" t="s">
        <v>6694</v>
      </c>
      <c r="F425" s="101" t="s">
        <v>7185</v>
      </c>
      <c r="G425" s="101" t="s">
        <v>7181</v>
      </c>
      <c r="H425" s="103">
        <v>56.54</v>
      </c>
      <c r="I425" s="101" t="s">
        <v>7175</v>
      </c>
      <c r="J425" s="102">
        <v>40391</v>
      </c>
      <c r="K425" s="102">
        <v>73050</v>
      </c>
      <c r="L425" s="101" t="s">
        <v>6332</v>
      </c>
      <c r="M425" s="101" t="s">
        <v>1166</v>
      </c>
    </row>
    <row r="426" spans="1:13" x14ac:dyDescent="0.25">
      <c r="A426" s="74" t="s">
        <v>344</v>
      </c>
      <c r="B426" s="107" t="str">
        <f t="shared" si="6"/>
        <v>101193803010</v>
      </c>
      <c r="C426" s="101" t="s">
        <v>1168</v>
      </c>
      <c r="D426" s="101" t="s">
        <v>1169</v>
      </c>
      <c r="E426" s="101" t="s">
        <v>7155</v>
      </c>
      <c r="F426" s="101" t="s">
        <v>7247</v>
      </c>
      <c r="G426" s="101" t="s">
        <v>7178</v>
      </c>
      <c r="H426" s="103">
        <v>46.61</v>
      </c>
      <c r="I426" s="101" t="s">
        <v>7175</v>
      </c>
      <c r="J426" s="102">
        <v>36634</v>
      </c>
      <c r="K426" s="102">
        <v>73050</v>
      </c>
      <c r="L426" s="101" t="s">
        <v>6332</v>
      </c>
      <c r="M426" s="101" t="s">
        <v>1168</v>
      </c>
    </row>
    <row r="427" spans="1:13" x14ac:dyDescent="0.25">
      <c r="A427" s="74" t="s">
        <v>344</v>
      </c>
      <c r="B427" s="107" t="str">
        <f t="shared" si="6"/>
        <v>101194171600</v>
      </c>
      <c r="C427" s="101" t="s">
        <v>1170</v>
      </c>
      <c r="D427" s="101" t="s">
        <v>1171</v>
      </c>
      <c r="E427" s="101" t="s">
        <v>6363</v>
      </c>
      <c r="F427" s="101" t="s">
        <v>7212</v>
      </c>
      <c r="G427" s="101" t="s">
        <v>7181</v>
      </c>
      <c r="H427" s="103">
        <v>52.75</v>
      </c>
      <c r="I427" s="101" t="s">
        <v>7175</v>
      </c>
      <c r="J427" s="102">
        <v>40770</v>
      </c>
      <c r="K427" s="102">
        <v>73050</v>
      </c>
      <c r="L427" s="101" t="s">
        <v>6332</v>
      </c>
      <c r="M427" s="101" t="s">
        <v>1170</v>
      </c>
    </row>
    <row r="428" spans="1:13" x14ac:dyDescent="0.25">
      <c r="A428" s="74" t="s">
        <v>344</v>
      </c>
      <c r="B428" s="107" t="str">
        <f t="shared" si="6"/>
        <v>101201201601</v>
      </c>
      <c r="C428" s="101" t="s">
        <v>1172</v>
      </c>
      <c r="D428" s="101" t="s">
        <v>1173</v>
      </c>
      <c r="E428" s="101" t="s">
        <v>6477</v>
      </c>
      <c r="F428" s="101" t="s">
        <v>7185</v>
      </c>
      <c r="G428" s="101" t="s">
        <v>7186</v>
      </c>
      <c r="H428" s="103">
        <v>60.96</v>
      </c>
      <c r="I428" s="101" t="s">
        <v>7175</v>
      </c>
      <c r="J428" s="102">
        <v>35900</v>
      </c>
      <c r="K428" s="102">
        <v>73050</v>
      </c>
      <c r="L428" s="101" t="s">
        <v>6332</v>
      </c>
      <c r="M428" s="101" t="s">
        <v>1172</v>
      </c>
    </row>
    <row r="429" spans="1:13" x14ac:dyDescent="0.25">
      <c r="A429" s="74" t="s">
        <v>344</v>
      </c>
      <c r="B429" s="107" t="str">
        <f t="shared" si="6"/>
        <v>101203261080</v>
      </c>
      <c r="C429" s="101" t="s">
        <v>1174</v>
      </c>
      <c r="D429" s="101" t="s">
        <v>1175</v>
      </c>
      <c r="E429" s="101" t="s">
        <v>7372</v>
      </c>
      <c r="F429" s="101" t="s">
        <v>7203</v>
      </c>
      <c r="G429" s="101" t="s">
        <v>7222</v>
      </c>
      <c r="H429" s="103">
        <v>60.25</v>
      </c>
      <c r="I429" s="101" t="s">
        <v>7175</v>
      </c>
      <c r="J429" s="102">
        <v>39569</v>
      </c>
      <c r="K429" s="102">
        <v>73050</v>
      </c>
      <c r="L429" s="101" t="s">
        <v>6332</v>
      </c>
      <c r="M429" s="101" t="s">
        <v>1174</v>
      </c>
    </row>
    <row r="430" spans="1:13" x14ac:dyDescent="0.25">
      <c r="A430" s="74" t="s">
        <v>344</v>
      </c>
      <c r="B430" s="107" t="str">
        <f t="shared" si="6"/>
        <v>101209173910</v>
      </c>
      <c r="C430" s="101" t="s">
        <v>1176</v>
      </c>
      <c r="D430" s="101" t="s">
        <v>1177</v>
      </c>
      <c r="E430" s="101" t="s">
        <v>7373</v>
      </c>
      <c r="F430" s="101" t="s">
        <v>7266</v>
      </c>
      <c r="G430" s="101" t="s">
        <v>7267</v>
      </c>
      <c r="H430" s="103">
        <v>78.16</v>
      </c>
      <c r="I430" s="101" t="s">
        <v>7175</v>
      </c>
      <c r="J430" s="102">
        <v>34204</v>
      </c>
      <c r="K430" s="102">
        <v>73050</v>
      </c>
      <c r="L430" s="101" t="s">
        <v>6332</v>
      </c>
      <c r="M430" s="101" t="s">
        <v>1176</v>
      </c>
    </row>
    <row r="431" spans="1:13" x14ac:dyDescent="0.25">
      <c r="A431" s="74" t="s">
        <v>344</v>
      </c>
      <c r="B431" s="107" t="str">
        <f t="shared" si="6"/>
        <v>101212171400</v>
      </c>
      <c r="C431" s="101" t="s">
        <v>1178</v>
      </c>
      <c r="D431" s="101" t="s">
        <v>1179</v>
      </c>
      <c r="E431" s="101" t="s">
        <v>6681</v>
      </c>
      <c r="F431" s="101" t="s">
        <v>7185</v>
      </c>
      <c r="G431" s="101" t="s">
        <v>7186</v>
      </c>
      <c r="H431" s="103">
        <v>60.42</v>
      </c>
      <c r="I431" s="101" t="s">
        <v>7175</v>
      </c>
      <c r="J431" s="102">
        <v>38700</v>
      </c>
      <c r="K431" s="102">
        <v>73050</v>
      </c>
      <c r="L431" s="101" t="s">
        <v>6332</v>
      </c>
      <c r="M431" s="101" t="s">
        <v>1178</v>
      </c>
    </row>
    <row r="432" spans="1:13" x14ac:dyDescent="0.25">
      <c r="A432" s="74" t="s">
        <v>344</v>
      </c>
      <c r="B432" s="107" t="str">
        <f t="shared" si="6"/>
        <v>101213502020</v>
      </c>
      <c r="C432" s="101" t="s">
        <v>1180</v>
      </c>
      <c r="D432" s="101" t="s">
        <v>1181</v>
      </c>
      <c r="E432" s="101" t="s">
        <v>7206</v>
      </c>
      <c r="F432" s="101" t="s">
        <v>7214</v>
      </c>
      <c r="G432" s="101" t="s">
        <v>7218</v>
      </c>
      <c r="H432" s="103">
        <v>34.06</v>
      </c>
      <c r="I432" s="101" t="s">
        <v>7175</v>
      </c>
      <c r="J432" s="102">
        <v>39295</v>
      </c>
      <c r="K432" s="102">
        <v>73050</v>
      </c>
      <c r="L432" s="101" t="s">
        <v>6332</v>
      </c>
      <c r="M432" s="101" t="s">
        <v>1180</v>
      </c>
    </row>
    <row r="433" spans="1:13" x14ac:dyDescent="0.25">
      <c r="A433" s="74" t="s">
        <v>344</v>
      </c>
      <c r="B433" s="107" t="str">
        <f t="shared" si="6"/>
        <v>101214903410</v>
      </c>
      <c r="C433" s="101" t="s">
        <v>1182</v>
      </c>
      <c r="D433" s="101" t="s">
        <v>1183</v>
      </c>
      <c r="E433" s="101" t="s">
        <v>7331</v>
      </c>
      <c r="F433" s="101" t="s">
        <v>7374</v>
      </c>
      <c r="G433" s="101" t="s">
        <v>7215</v>
      </c>
      <c r="H433" s="103">
        <v>37.67</v>
      </c>
      <c r="I433" s="101" t="s">
        <v>7175</v>
      </c>
      <c r="J433" s="102">
        <v>40148</v>
      </c>
      <c r="K433" s="102">
        <v>73050</v>
      </c>
      <c r="L433" s="101" t="s">
        <v>6332</v>
      </c>
      <c r="M433" s="101" t="s">
        <v>1182</v>
      </c>
    </row>
    <row r="434" spans="1:13" x14ac:dyDescent="0.25">
      <c r="A434" s="74" t="s">
        <v>344</v>
      </c>
      <c r="B434" s="107" t="str">
        <f t="shared" si="6"/>
        <v>101215903410</v>
      </c>
      <c r="C434" s="101" t="s">
        <v>1184</v>
      </c>
      <c r="D434" s="101" t="s">
        <v>1185</v>
      </c>
      <c r="E434" s="101" t="s">
        <v>7331</v>
      </c>
      <c r="F434" s="101" t="s">
        <v>7374</v>
      </c>
      <c r="G434" s="101" t="s">
        <v>7215</v>
      </c>
      <c r="H434" s="103">
        <v>36.96</v>
      </c>
      <c r="I434" s="101" t="s">
        <v>7175</v>
      </c>
      <c r="J434" s="102">
        <v>36251</v>
      </c>
      <c r="K434" s="102">
        <v>73050</v>
      </c>
      <c r="L434" s="101" t="s">
        <v>6332</v>
      </c>
      <c r="M434" s="101" t="s">
        <v>1184</v>
      </c>
    </row>
    <row r="435" spans="1:13" x14ac:dyDescent="0.25">
      <c r="A435" s="74" t="s">
        <v>344</v>
      </c>
      <c r="B435" s="107" t="str">
        <f t="shared" si="6"/>
        <v>101220211110</v>
      </c>
      <c r="C435" s="101" t="s">
        <v>1186</v>
      </c>
      <c r="D435" s="101" t="s">
        <v>1187</v>
      </c>
      <c r="E435" s="101" t="s">
        <v>6488</v>
      </c>
      <c r="F435" s="101" t="s">
        <v>7212</v>
      </c>
      <c r="G435" s="101" t="s">
        <v>7181</v>
      </c>
      <c r="H435" s="103">
        <v>53.83</v>
      </c>
      <c r="I435" s="101" t="s">
        <v>7175</v>
      </c>
      <c r="J435" s="102">
        <v>40544</v>
      </c>
      <c r="K435" s="102">
        <v>73050</v>
      </c>
      <c r="L435" s="101" t="s">
        <v>6332</v>
      </c>
      <c r="M435" s="101" t="s">
        <v>1186</v>
      </c>
    </row>
    <row r="436" spans="1:13" x14ac:dyDescent="0.25">
      <c r="A436" s="74" t="s">
        <v>344</v>
      </c>
      <c r="B436" s="107" t="str">
        <f t="shared" si="6"/>
        <v>101221191200</v>
      </c>
      <c r="C436" s="101" t="s">
        <v>1188</v>
      </c>
      <c r="D436" s="101" t="s">
        <v>1189</v>
      </c>
      <c r="E436" s="101" t="s">
        <v>6462</v>
      </c>
      <c r="F436" s="101" t="s">
        <v>7185</v>
      </c>
      <c r="G436" s="101" t="s">
        <v>7186</v>
      </c>
      <c r="H436" s="103">
        <v>59.99</v>
      </c>
      <c r="I436" s="101" t="s">
        <v>7175</v>
      </c>
      <c r="J436" s="102">
        <v>35737</v>
      </c>
      <c r="K436" s="102">
        <v>73050</v>
      </c>
      <c r="L436" s="101" t="s">
        <v>6332</v>
      </c>
      <c r="M436" s="101" t="s">
        <v>1188</v>
      </c>
    </row>
    <row r="437" spans="1:13" x14ac:dyDescent="0.25">
      <c r="A437" s="74" t="s">
        <v>344</v>
      </c>
      <c r="B437" s="107" t="str">
        <f t="shared" si="6"/>
        <v>101222351200</v>
      </c>
      <c r="C437" s="101" t="s">
        <v>1190</v>
      </c>
      <c r="D437" s="101" t="s">
        <v>1191</v>
      </c>
      <c r="E437" s="101" t="s">
        <v>6565</v>
      </c>
      <c r="F437" s="101" t="s">
        <v>7212</v>
      </c>
      <c r="G437" s="101" t="s">
        <v>7181</v>
      </c>
      <c r="H437" s="103">
        <v>52.75</v>
      </c>
      <c r="I437" s="101" t="s">
        <v>7175</v>
      </c>
      <c r="J437" s="102">
        <v>39331</v>
      </c>
      <c r="K437" s="102">
        <v>73050</v>
      </c>
      <c r="L437" s="101" t="s">
        <v>6332</v>
      </c>
      <c r="M437" s="101" t="s">
        <v>1190</v>
      </c>
    </row>
    <row r="438" spans="1:13" x14ac:dyDescent="0.25">
      <c r="A438" s="74" t="s">
        <v>344</v>
      </c>
      <c r="B438" s="107" t="str">
        <f t="shared" si="6"/>
        <v>101223803010</v>
      </c>
      <c r="C438" s="101" t="s">
        <v>1192</v>
      </c>
      <c r="D438" s="101" t="s">
        <v>1193</v>
      </c>
      <c r="E438" s="101" t="s">
        <v>7155</v>
      </c>
      <c r="F438" s="101" t="s">
        <v>7375</v>
      </c>
      <c r="G438" s="101" t="s">
        <v>7174</v>
      </c>
      <c r="H438" s="103">
        <v>42</v>
      </c>
      <c r="I438" s="101" t="s">
        <v>7175</v>
      </c>
      <c r="J438" s="102">
        <v>37926</v>
      </c>
      <c r="K438" s="102">
        <v>73050</v>
      </c>
      <c r="L438" s="101" t="s">
        <v>6332</v>
      </c>
      <c r="M438" s="101" t="s">
        <v>1192</v>
      </c>
    </row>
    <row r="439" spans="1:13" x14ac:dyDescent="0.25">
      <c r="A439" s="74" t="s">
        <v>344</v>
      </c>
      <c r="B439" s="107" t="str">
        <f t="shared" si="6"/>
        <v>101225361100</v>
      </c>
      <c r="C439" s="101" t="s">
        <v>1194</v>
      </c>
      <c r="D439" s="101" t="s">
        <v>1195</v>
      </c>
      <c r="E439" s="101" t="s">
        <v>6415</v>
      </c>
      <c r="F439" s="101" t="s">
        <v>7185</v>
      </c>
      <c r="G439" s="101" t="s">
        <v>7181</v>
      </c>
      <c r="H439" s="103">
        <v>54.98</v>
      </c>
      <c r="I439" s="101" t="s">
        <v>7175</v>
      </c>
      <c r="J439" s="102">
        <v>41344</v>
      </c>
      <c r="K439" s="102">
        <v>73050</v>
      </c>
      <c r="L439" s="101" t="s">
        <v>6332</v>
      </c>
      <c r="M439" s="101" t="s">
        <v>1194</v>
      </c>
    </row>
    <row r="440" spans="1:13" x14ac:dyDescent="0.25">
      <c r="A440" s="74" t="s">
        <v>344</v>
      </c>
      <c r="B440" s="107" t="str">
        <f t="shared" si="6"/>
        <v>101239141300</v>
      </c>
      <c r="C440" s="101" t="s">
        <v>1196</v>
      </c>
      <c r="D440" s="101" t="s">
        <v>1197</v>
      </c>
      <c r="E440" s="101" t="s">
        <v>6349</v>
      </c>
      <c r="F440" s="101" t="s">
        <v>7185</v>
      </c>
      <c r="G440" s="101" t="s">
        <v>7186</v>
      </c>
      <c r="H440" s="103">
        <v>61.81</v>
      </c>
      <c r="I440" s="101" t="s">
        <v>7175</v>
      </c>
      <c r="J440" s="102">
        <v>38657</v>
      </c>
      <c r="K440" s="102">
        <v>73050</v>
      </c>
      <c r="L440" s="101" t="s">
        <v>6332</v>
      </c>
      <c r="M440" s="101" t="s">
        <v>1196</v>
      </c>
    </row>
    <row r="441" spans="1:13" x14ac:dyDescent="0.25">
      <c r="A441" s="74" t="s">
        <v>344</v>
      </c>
      <c r="B441" s="107" t="str">
        <f t="shared" si="6"/>
        <v>101243372100</v>
      </c>
      <c r="C441" s="101" t="s">
        <v>1198</v>
      </c>
      <c r="D441" s="101" t="s">
        <v>1199</v>
      </c>
      <c r="E441" s="101" t="s">
        <v>7349</v>
      </c>
      <c r="F441" s="101" t="s">
        <v>7217</v>
      </c>
      <c r="G441" s="101" t="s">
        <v>7218</v>
      </c>
      <c r="H441" s="103">
        <v>29.83</v>
      </c>
      <c r="I441" s="101" t="s">
        <v>7175</v>
      </c>
      <c r="J441" s="102">
        <v>41358</v>
      </c>
      <c r="K441" s="102">
        <v>73050</v>
      </c>
      <c r="L441" s="101" t="s">
        <v>6332</v>
      </c>
      <c r="M441" s="101" t="s">
        <v>1198</v>
      </c>
    </row>
    <row r="442" spans="1:13" x14ac:dyDescent="0.25">
      <c r="A442" s="74" t="s">
        <v>344</v>
      </c>
      <c r="B442" s="107" t="str">
        <f t="shared" si="6"/>
        <v>101249553930</v>
      </c>
      <c r="C442" s="101" t="s">
        <v>1200</v>
      </c>
      <c r="D442" s="101" t="s">
        <v>1201</v>
      </c>
      <c r="E442" s="101" t="s">
        <v>6739</v>
      </c>
      <c r="F442" s="101" t="s">
        <v>7224</v>
      </c>
      <c r="G442" s="101" t="s">
        <v>7178</v>
      </c>
      <c r="H442" s="103">
        <v>46.53</v>
      </c>
      <c r="I442" s="101" t="s">
        <v>7175</v>
      </c>
      <c r="J442" s="102">
        <v>39356</v>
      </c>
      <c r="K442" s="102">
        <v>73050</v>
      </c>
      <c r="L442" s="101" t="s">
        <v>6332</v>
      </c>
      <c r="M442" s="101" t="s">
        <v>1200</v>
      </c>
    </row>
    <row r="443" spans="1:13" x14ac:dyDescent="0.25">
      <c r="A443" s="74" t="s">
        <v>344</v>
      </c>
      <c r="B443" s="107" t="str">
        <f t="shared" si="6"/>
        <v>101250311300</v>
      </c>
      <c r="C443" s="101" t="s">
        <v>1202</v>
      </c>
      <c r="D443" s="101" t="s">
        <v>1203</v>
      </c>
      <c r="E443" s="101" t="s">
        <v>6411</v>
      </c>
      <c r="F443" s="101" t="s">
        <v>7185</v>
      </c>
      <c r="G443" s="101" t="s">
        <v>7186</v>
      </c>
      <c r="H443" s="103">
        <v>64.709999999999994</v>
      </c>
      <c r="I443" s="101" t="s">
        <v>7175</v>
      </c>
      <c r="J443" s="102">
        <v>41395</v>
      </c>
      <c r="K443" s="102">
        <v>73050</v>
      </c>
      <c r="L443" s="101" t="s">
        <v>6332</v>
      </c>
      <c r="M443" s="101" t="s">
        <v>1202</v>
      </c>
    </row>
    <row r="444" spans="1:13" x14ac:dyDescent="0.25">
      <c r="A444" s="74" t="s">
        <v>344</v>
      </c>
      <c r="B444" s="107" t="str">
        <f t="shared" si="6"/>
        <v>101251372100</v>
      </c>
      <c r="C444" s="101" t="s">
        <v>1204</v>
      </c>
      <c r="D444" s="101" t="s">
        <v>1205</v>
      </c>
      <c r="E444" s="101" t="s">
        <v>7349</v>
      </c>
      <c r="F444" s="101" t="s">
        <v>7245</v>
      </c>
      <c r="G444" s="101" t="s">
        <v>7174</v>
      </c>
      <c r="H444" s="103">
        <v>35.89</v>
      </c>
      <c r="I444" s="101" t="s">
        <v>7175</v>
      </c>
      <c r="J444" s="102">
        <v>41365</v>
      </c>
      <c r="K444" s="102">
        <v>73050</v>
      </c>
      <c r="L444" s="101" t="s">
        <v>6332</v>
      </c>
      <c r="M444" s="101" t="s">
        <v>1204</v>
      </c>
    </row>
    <row r="445" spans="1:13" x14ac:dyDescent="0.25">
      <c r="A445" s="74" t="s">
        <v>344</v>
      </c>
      <c r="B445" s="107" t="str">
        <f t="shared" si="6"/>
        <v>101253191100</v>
      </c>
      <c r="C445" s="101" t="s">
        <v>1206</v>
      </c>
      <c r="D445" s="101" t="s">
        <v>1207</v>
      </c>
      <c r="E445" s="101" t="s">
        <v>6460</v>
      </c>
      <c r="F445" s="101" t="s">
        <v>7185</v>
      </c>
      <c r="G445" s="101" t="s">
        <v>7186</v>
      </c>
      <c r="H445" s="103">
        <v>61.04</v>
      </c>
      <c r="I445" s="101" t="s">
        <v>7175</v>
      </c>
      <c r="J445" s="102">
        <v>40118</v>
      </c>
      <c r="K445" s="102">
        <v>73050</v>
      </c>
      <c r="L445" s="101" t="s">
        <v>6332</v>
      </c>
      <c r="M445" s="101" t="s">
        <v>1206</v>
      </c>
    </row>
    <row r="446" spans="1:13" x14ac:dyDescent="0.25">
      <c r="A446" s="74" t="s">
        <v>344</v>
      </c>
      <c r="B446" s="107" t="str">
        <f t="shared" si="6"/>
        <v>101257603510</v>
      </c>
      <c r="C446" s="101" t="s">
        <v>1208</v>
      </c>
      <c r="D446" s="101" t="s">
        <v>1209</v>
      </c>
      <c r="E446" s="101" t="s">
        <v>7281</v>
      </c>
      <c r="F446" s="101" t="s">
        <v>7245</v>
      </c>
      <c r="G446" s="101" t="s">
        <v>7174</v>
      </c>
      <c r="H446" s="103">
        <v>35.86</v>
      </c>
      <c r="I446" s="101" t="s">
        <v>7175</v>
      </c>
      <c r="J446" s="102">
        <v>41365</v>
      </c>
      <c r="K446" s="102">
        <v>73050</v>
      </c>
      <c r="L446" s="101" t="s">
        <v>6332</v>
      </c>
      <c r="M446" s="101" t="s">
        <v>1208</v>
      </c>
    </row>
    <row r="447" spans="1:13" x14ac:dyDescent="0.25">
      <c r="A447" s="74" t="s">
        <v>344</v>
      </c>
      <c r="B447" s="107" t="str">
        <f t="shared" si="6"/>
        <v>101263703500</v>
      </c>
      <c r="C447" s="101" t="s">
        <v>1210</v>
      </c>
      <c r="D447" s="101" t="s">
        <v>1211</v>
      </c>
      <c r="E447" s="101" t="s">
        <v>6374</v>
      </c>
      <c r="F447" s="101" t="s">
        <v>7217</v>
      </c>
      <c r="G447" s="101" t="s">
        <v>7218</v>
      </c>
      <c r="H447" s="103">
        <v>31.62</v>
      </c>
      <c r="I447" s="101" t="s">
        <v>7175</v>
      </c>
      <c r="J447" s="102">
        <v>41380</v>
      </c>
      <c r="K447" s="102">
        <v>73050</v>
      </c>
      <c r="L447" s="101" t="s">
        <v>6332</v>
      </c>
      <c r="M447" s="101" t="s">
        <v>1210</v>
      </c>
    </row>
    <row r="448" spans="1:13" x14ac:dyDescent="0.25">
      <c r="A448" s="74" t="s">
        <v>344</v>
      </c>
      <c r="B448" s="107" t="str">
        <f t="shared" si="6"/>
        <v>101264281200</v>
      </c>
      <c r="C448" s="101" t="s">
        <v>1212</v>
      </c>
      <c r="D448" s="101" t="s">
        <v>1213</v>
      </c>
      <c r="E448" s="101" t="s">
        <v>7371</v>
      </c>
      <c r="F448" s="101" t="s">
        <v>7185</v>
      </c>
      <c r="G448" s="101" t="s">
        <v>7186</v>
      </c>
      <c r="H448" s="103">
        <v>60.27</v>
      </c>
      <c r="I448" s="101" t="s">
        <v>7175</v>
      </c>
      <c r="J448" s="102">
        <v>40269</v>
      </c>
      <c r="K448" s="102">
        <v>73050</v>
      </c>
      <c r="L448" s="101" t="s">
        <v>6332</v>
      </c>
      <c r="M448" s="101" t="s">
        <v>1212</v>
      </c>
    </row>
    <row r="449" spans="1:13" x14ac:dyDescent="0.25">
      <c r="A449" s="74" t="s">
        <v>344</v>
      </c>
      <c r="B449" s="107" t="str">
        <f t="shared" si="6"/>
        <v>101266311300</v>
      </c>
      <c r="C449" s="101" t="s">
        <v>1214</v>
      </c>
      <c r="D449" s="101" t="s">
        <v>1215</v>
      </c>
      <c r="E449" s="101" t="s">
        <v>6411</v>
      </c>
      <c r="F449" s="101" t="s">
        <v>7212</v>
      </c>
      <c r="G449" s="101" t="s">
        <v>7181</v>
      </c>
      <c r="H449" s="103">
        <v>53.5</v>
      </c>
      <c r="I449" s="101" t="s">
        <v>7175</v>
      </c>
      <c r="J449" s="102">
        <v>41487</v>
      </c>
      <c r="K449" s="102">
        <v>73050</v>
      </c>
      <c r="L449" s="101" t="s">
        <v>6332</v>
      </c>
      <c r="M449" s="101" t="s">
        <v>1214</v>
      </c>
    </row>
    <row r="450" spans="1:13" x14ac:dyDescent="0.25">
      <c r="A450" s="74" t="s">
        <v>344</v>
      </c>
      <c r="B450" s="107" t="str">
        <f t="shared" si="6"/>
        <v>101269181200</v>
      </c>
      <c r="C450" s="101" t="s">
        <v>1216</v>
      </c>
      <c r="D450" s="101" t="s">
        <v>1217</v>
      </c>
      <c r="E450" s="101" t="s">
        <v>6390</v>
      </c>
      <c r="F450" s="101" t="s">
        <v>7185</v>
      </c>
      <c r="G450" s="101" t="s">
        <v>7186</v>
      </c>
      <c r="H450" s="103">
        <v>57</v>
      </c>
      <c r="I450" s="101" t="s">
        <v>7175</v>
      </c>
      <c r="J450" s="102">
        <v>40026</v>
      </c>
      <c r="K450" s="102">
        <v>73050</v>
      </c>
      <c r="L450" s="101" t="s">
        <v>6332</v>
      </c>
      <c r="M450" s="101" t="s">
        <v>1216</v>
      </c>
    </row>
    <row r="451" spans="1:13" x14ac:dyDescent="0.25">
      <c r="A451" s="74" t="s">
        <v>344</v>
      </c>
      <c r="B451" s="107" t="str">
        <f t="shared" si="6"/>
        <v>101270703550</v>
      </c>
      <c r="C451" s="101" t="s">
        <v>1218</v>
      </c>
      <c r="D451" s="101" t="s">
        <v>1219</v>
      </c>
      <c r="E451" s="101" t="s">
        <v>6743</v>
      </c>
      <c r="F451" s="101" t="s">
        <v>7226</v>
      </c>
      <c r="G451" s="101" t="s">
        <v>7181</v>
      </c>
      <c r="H451" s="103">
        <v>58.36</v>
      </c>
      <c r="I451" s="101" t="s">
        <v>7175</v>
      </c>
      <c r="J451" s="102">
        <v>40210</v>
      </c>
      <c r="K451" s="102">
        <v>73050</v>
      </c>
      <c r="L451" s="101" t="s">
        <v>6332</v>
      </c>
      <c r="M451" s="101" t="s">
        <v>1218</v>
      </c>
    </row>
    <row r="452" spans="1:13" x14ac:dyDescent="0.25">
      <c r="A452" s="74" t="s">
        <v>344</v>
      </c>
      <c r="B452" s="107" t="str">
        <f t="shared" si="6"/>
        <v>101271342100</v>
      </c>
      <c r="C452" s="101" t="s">
        <v>1220</v>
      </c>
      <c r="D452" s="101" t="s">
        <v>1221</v>
      </c>
      <c r="E452" s="101" t="s">
        <v>7316</v>
      </c>
      <c r="F452" s="101" t="s">
        <v>7217</v>
      </c>
      <c r="G452" s="101" t="s">
        <v>7218</v>
      </c>
      <c r="H452" s="103">
        <v>37.14</v>
      </c>
      <c r="I452" s="101" t="s">
        <v>7175</v>
      </c>
      <c r="J452" s="102">
        <v>41367</v>
      </c>
      <c r="K452" s="102">
        <v>73050</v>
      </c>
      <c r="L452" s="101" t="s">
        <v>6332</v>
      </c>
      <c r="M452" s="101" t="s">
        <v>1220</v>
      </c>
    </row>
    <row r="453" spans="1:13" x14ac:dyDescent="0.25">
      <c r="A453" s="74" t="s">
        <v>344</v>
      </c>
      <c r="B453" s="107" t="str">
        <f t="shared" si="6"/>
        <v>101273322100</v>
      </c>
      <c r="C453" s="101" t="s">
        <v>1222</v>
      </c>
      <c r="D453" s="101" t="s">
        <v>1223</v>
      </c>
      <c r="E453" s="101" t="s">
        <v>7312</v>
      </c>
      <c r="F453" s="101" t="s">
        <v>7260</v>
      </c>
      <c r="G453" s="101" t="s">
        <v>7218</v>
      </c>
      <c r="H453" s="103">
        <v>32.14</v>
      </c>
      <c r="I453" s="101" t="s">
        <v>7175</v>
      </c>
      <c r="J453" s="102">
        <v>41359</v>
      </c>
      <c r="K453" s="102">
        <v>73050</v>
      </c>
      <c r="L453" s="101" t="s">
        <v>6332</v>
      </c>
      <c r="M453" s="101" t="s">
        <v>1222</v>
      </c>
    </row>
    <row r="454" spans="1:13" x14ac:dyDescent="0.25">
      <c r="A454" s="74" t="s">
        <v>344</v>
      </c>
      <c r="B454" s="107" t="str">
        <f t="shared" ref="B454:B517" si="7">CONCATENATE(C454,E454)</f>
        <v>101274753930</v>
      </c>
      <c r="C454" s="101" t="s">
        <v>1224</v>
      </c>
      <c r="D454" s="101" t="s">
        <v>1225</v>
      </c>
      <c r="E454" s="101" t="s">
        <v>7179</v>
      </c>
      <c r="F454" s="101" t="s">
        <v>7376</v>
      </c>
      <c r="G454" s="101" t="s">
        <v>7201</v>
      </c>
      <c r="H454" s="103">
        <v>29.5</v>
      </c>
      <c r="I454" s="101" t="s">
        <v>7175</v>
      </c>
      <c r="J454" s="102">
        <v>36990</v>
      </c>
      <c r="K454" s="102">
        <v>73050</v>
      </c>
      <c r="L454" s="101" t="s">
        <v>6332</v>
      </c>
      <c r="M454" s="101" t="s">
        <v>1224</v>
      </c>
    </row>
    <row r="455" spans="1:13" x14ac:dyDescent="0.25">
      <c r="A455" s="74" t="s">
        <v>344</v>
      </c>
      <c r="B455" s="107" t="str">
        <f t="shared" si="7"/>
        <v>101275193920</v>
      </c>
      <c r="C455" s="101" t="s">
        <v>1226</v>
      </c>
      <c r="D455" s="101" t="s">
        <v>1227</v>
      </c>
      <c r="E455" s="101" t="s">
        <v>7377</v>
      </c>
      <c r="F455" s="101" t="s">
        <v>7332</v>
      </c>
      <c r="G455" s="101" t="s">
        <v>7218</v>
      </c>
      <c r="H455" s="103">
        <v>32.79</v>
      </c>
      <c r="I455" s="101" t="s">
        <v>7175</v>
      </c>
      <c r="J455" s="102">
        <v>41380</v>
      </c>
      <c r="K455" s="102">
        <v>73050</v>
      </c>
      <c r="L455" s="101" t="s">
        <v>6332</v>
      </c>
      <c r="M455" s="101" t="s">
        <v>1226</v>
      </c>
    </row>
    <row r="456" spans="1:13" x14ac:dyDescent="0.25">
      <c r="A456" s="74" t="s">
        <v>344</v>
      </c>
      <c r="B456" s="107" t="str">
        <f t="shared" si="7"/>
        <v>101278263140</v>
      </c>
      <c r="C456" s="101" t="s">
        <v>1228</v>
      </c>
      <c r="D456" s="101" t="s">
        <v>1229</v>
      </c>
      <c r="E456" s="101" t="s">
        <v>7194</v>
      </c>
      <c r="F456" s="101" t="s">
        <v>7187</v>
      </c>
      <c r="G456" s="101" t="s">
        <v>7174</v>
      </c>
      <c r="H456" s="103">
        <v>37.76</v>
      </c>
      <c r="I456" s="101" t="s">
        <v>7175</v>
      </c>
      <c r="J456" s="102">
        <v>40603</v>
      </c>
      <c r="K456" s="102">
        <v>73050</v>
      </c>
      <c r="L456" s="101" t="s">
        <v>6332</v>
      </c>
      <c r="M456" s="101" t="s">
        <v>1228</v>
      </c>
    </row>
    <row r="457" spans="1:13" x14ac:dyDescent="0.25">
      <c r="A457" s="74" t="s">
        <v>344</v>
      </c>
      <c r="B457" s="107" t="str">
        <f t="shared" si="7"/>
        <v>101279803915</v>
      </c>
      <c r="C457" s="101" t="s">
        <v>1230</v>
      </c>
      <c r="D457" s="101" t="s">
        <v>1231</v>
      </c>
      <c r="E457" s="101" t="s">
        <v>6468</v>
      </c>
      <c r="F457" s="101" t="s">
        <v>7224</v>
      </c>
      <c r="G457" s="101" t="s">
        <v>7178</v>
      </c>
      <c r="H457" s="103">
        <v>45.91</v>
      </c>
      <c r="I457" s="101" t="s">
        <v>7175</v>
      </c>
      <c r="J457" s="102">
        <v>40238</v>
      </c>
      <c r="K457" s="102">
        <v>44074</v>
      </c>
      <c r="L457" s="101" t="s">
        <v>6332</v>
      </c>
      <c r="M457" s="101" t="s">
        <v>1230</v>
      </c>
    </row>
    <row r="458" spans="1:13" x14ac:dyDescent="0.25">
      <c r="A458" s="74" t="s">
        <v>344</v>
      </c>
      <c r="B458" s="107" t="str">
        <f t="shared" si="7"/>
        <v>101283212100</v>
      </c>
      <c r="C458" s="101" t="s">
        <v>1232</v>
      </c>
      <c r="D458" s="101" t="s">
        <v>1233</v>
      </c>
      <c r="E458" s="101" t="s">
        <v>7160</v>
      </c>
      <c r="F458" s="101" t="s">
        <v>7217</v>
      </c>
      <c r="G458" s="101" t="s">
        <v>7218</v>
      </c>
      <c r="H458" s="103">
        <v>32.549999999999997</v>
      </c>
      <c r="I458" s="101" t="s">
        <v>7175</v>
      </c>
      <c r="J458" s="102">
        <v>41372</v>
      </c>
      <c r="K458" s="102">
        <v>73050</v>
      </c>
      <c r="L458" s="101" t="s">
        <v>6332</v>
      </c>
      <c r="M458" s="101" t="s">
        <v>1232</v>
      </c>
    </row>
    <row r="459" spans="1:13" x14ac:dyDescent="0.25">
      <c r="A459" s="74" t="s">
        <v>344</v>
      </c>
      <c r="B459" s="107" t="str">
        <f t="shared" si="7"/>
        <v>101289321200</v>
      </c>
      <c r="C459" s="101" t="s">
        <v>1234</v>
      </c>
      <c r="D459" s="101" t="s">
        <v>1235</v>
      </c>
      <c r="E459" s="101" t="s">
        <v>7001</v>
      </c>
      <c r="F459" s="101" t="s">
        <v>7185</v>
      </c>
      <c r="G459" s="101" t="s">
        <v>7186</v>
      </c>
      <c r="H459" s="103">
        <v>62.6</v>
      </c>
      <c r="I459" s="101" t="s">
        <v>7175</v>
      </c>
      <c r="J459" s="102">
        <v>40042</v>
      </c>
      <c r="K459" s="102">
        <v>73050</v>
      </c>
      <c r="L459" s="101" t="s">
        <v>6332</v>
      </c>
      <c r="M459" s="101" t="s">
        <v>1234</v>
      </c>
    </row>
    <row r="460" spans="1:13" x14ac:dyDescent="0.25">
      <c r="A460" s="74" t="s">
        <v>344</v>
      </c>
      <c r="B460" s="107" t="str">
        <f t="shared" si="7"/>
        <v>101293803920</v>
      </c>
      <c r="C460" s="101" t="s">
        <v>1236</v>
      </c>
      <c r="D460" s="101" t="s">
        <v>1237</v>
      </c>
      <c r="E460" s="101" t="s">
        <v>7367</v>
      </c>
      <c r="F460" s="101" t="s">
        <v>7224</v>
      </c>
      <c r="G460" s="101" t="s">
        <v>7178</v>
      </c>
      <c r="H460" s="103">
        <v>38.75</v>
      </c>
      <c r="I460" s="101" t="s">
        <v>7175</v>
      </c>
      <c r="J460" s="102">
        <v>40189</v>
      </c>
      <c r="K460" s="102">
        <v>73050</v>
      </c>
      <c r="L460" s="101" t="s">
        <v>6332</v>
      </c>
      <c r="M460" s="101" t="s">
        <v>1236</v>
      </c>
    </row>
    <row r="461" spans="1:13" x14ac:dyDescent="0.25">
      <c r="A461" s="74" t="s">
        <v>344</v>
      </c>
      <c r="B461" s="107" t="str">
        <f t="shared" si="7"/>
        <v>101300502021</v>
      </c>
      <c r="C461" s="101" t="s">
        <v>1238</v>
      </c>
      <c r="D461" s="101" t="s">
        <v>1239</v>
      </c>
      <c r="E461" s="101" t="s">
        <v>7378</v>
      </c>
      <c r="F461" s="101" t="s">
        <v>7207</v>
      </c>
      <c r="G461" s="101" t="s">
        <v>7218</v>
      </c>
      <c r="H461" s="103">
        <v>33.43</v>
      </c>
      <c r="I461" s="101" t="s">
        <v>7175</v>
      </c>
      <c r="J461" s="102">
        <v>36356</v>
      </c>
      <c r="K461" s="102">
        <v>73050</v>
      </c>
      <c r="L461" s="101" t="s">
        <v>6332</v>
      </c>
      <c r="M461" s="101" t="s">
        <v>1238</v>
      </c>
    </row>
    <row r="462" spans="1:13" x14ac:dyDescent="0.25">
      <c r="A462" s="74" t="s">
        <v>344</v>
      </c>
      <c r="B462" s="107" t="str">
        <f t="shared" si="7"/>
        <v>101301903000</v>
      </c>
      <c r="C462" s="101" t="s">
        <v>7379</v>
      </c>
      <c r="D462" s="101" t="s">
        <v>7380</v>
      </c>
      <c r="E462" s="101" t="s">
        <v>7381</v>
      </c>
      <c r="F462" s="101" t="s">
        <v>7247</v>
      </c>
      <c r="G462" s="101" t="s">
        <v>7382</v>
      </c>
      <c r="H462" s="103">
        <v>0</v>
      </c>
      <c r="I462" s="101" t="s">
        <v>7175</v>
      </c>
      <c r="J462" s="102">
        <v>41275</v>
      </c>
      <c r="K462" s="102">
        <v>73050</v>
      </c>
      <c r="L462" s="101" t="s">
        <v>6332</v>
      </c>
      <c r="M462" s="101" t="s">
        <v>7379</v>
      </c>
    </row>
    <row r="463" spans="1:13" x14ac:dyDescent="0.25">
      <c r="A463" s="74" t="s">
        <v>344</v>
      </c>
      <c r="B463" s="107" t="str">
        <f t="shared" si="7"/>
        <v>101302802200</v>
      </c>
      <c r="C463" s="101" t="s">
        <v>1240</v>
      </c>
      <c r="D463" s="101" t="s">
        <v>1241</v>
      </c>
      <c r="E463" s="101" t="s">
        <v>7223</v>
      </c>
      <c r="F463" s="101" t="s">
        <v>7200</v>
      </c>
      <c r="G463" s="101" t="s">
        <v>7201</v>
      </c>
      <c r="H463" s="103">
        <v>29.93</v>
      </c>
      <c r="I463" s="101" t="s">
        <v>7175</v>
      </c>
      <c r="J463" s="102">
        <v>39326</v>
      </c>
      <c r="K463" s="102">
        <v>73050</v>
      </c>
      <c r="L463" s="101" t="s">
        <v>6332</v>
      </c>
      <c r="M463" s="101" t="s">
        <v>1240</v>
      </c>
    </row>
    <row r="464" spans="1:13" x14ac:dyDescent="0.25">
      <c r="A464" s="74" t="s">
        <v>344</v>
      </c>
      <c r="B464" s="107" t="str">
        <f t="shared" si="7"/>
        <v>101305903000</v>
      </c>
      <c r="C464" s="101" t="s">
        <v>7383</v>
      </c>
      <c r="D464" s="101" t="s">
        <v>7384</v>
      </c>
      <c r="E464" s="101" t="s">
        <v>7381</v>
      </c>
      <c r="F464" s="101" t="s">
        <v>7247</v>
      </c>
      <c r="G464" s="101" t="s">
        <v>7382</v>
      </c>
      <c r="H464" s="103">
        <v>0</v>
      </c>
      <c r="I464" s="101" t="s">
        <v>7175</v>
      </c>
      <c r="J464" s="102">
        <v>41275</v>
      </c>
      <c r="K464" s="102">
        <v>73050</v>
      </c>
      <c r="L464" s="101" t="s">
        <v>6332</v>
      </c>
      <c r="M464" s="101" t="s">
        <v>7383</v>
      </c>
    </row>
    <row r="465" spans="1:13" x14ac:dyDescent="0.25">
      <c r="A465" s="74" t="s">
        <v>344</v>
      </c>
      <c r="B465" s="107" t="str">
        <f t="shared" si="7"/>
        <v>101307113000</v>
      </c>
      <c r="C465" s="101" t="s">
        <v>1242</v>
      </c>
      <c r="D465" s="101" t="s">
        <v>1243</v>
      </c>
      <c r="E465" s="101" t="s">
        <v>7305</v>
      </c>
      <c r="F465" s="101" t="s">
        <v>7217</v>
      </c>
      <c r="G465" s="101" t="s">
        <v>7218</v>
      </c>
      <c r="H465" s="103">
        <v>32.67</v>
      </c>
      <c r="I465" s="101" t="s">
        <v>7175</v>
      </c>
      <c r="J465" s="102">
        <v>37288</v>
      </c>
      <c r="K465" s="102">
        <v>73050</v>
      </c>
      <c r="L465" s="101" t="s">
        <v>6332</v>
      </c>
      <c r="M465" s="101" t="s">
        <v>1242</v>
      </c>
    </row>
    <row r="466" spans="1:13" x14ac:dyDescent="0.25">
      <c r="A466" s="74" t="s">
        <v>344</v>
      </c>
      <c r="B466" s="107" t="str">
        <f t="shared" si="7"/>
        <v>101309171600</v>
      </c>
      <c r="C466" s="101" t="s">
        <v>1244</v>
      </c>
      <c r="D466" s="101" t="s">
        <v>1245</v>
      </c>
      <c r="E466" s="101" t="s">
        <v>6363</v>
      </c>
      <c r="F466" s="101" t="s">
        <v>7185</v>
      </c>
      <c r="G466" s="101" t="s">
        <v>7186</v>
      </c>
      <c r="H466" s="103">
        <v>62.88</v>
      </c>
      <c r="I466" s="101" t="s">
        <v>7175</v>
      </c>
      <c r="J466" s="102">
        <v>41134</v>
      </c>
      <c r="K466" s="102">
        <v>73050</v>
      </c>
      <c r="L466" s="101" t="s">
        <v>6332</v>
      </c>
      <c r="M466" s="101" t="s">
        <v>1244</v>
      </c>
    </row>
    <row r="467" spans="1:13" x14ac:dyDescent="0.25">
      <c r="A467" s="74" t="s">
        <v>344</v>
      </c>
      <c r="B467" s="107" t="str">
        <f t="shared" si="7"/>
        <v>101312373910</v>
      </c>
      <c r="C467" s="101" t="s">
        <v>1246</v>
      </c>
      <c r="D467" s="101" t="s">
        <v>1247</v>
      </c>
      <c r="E467" s="101" t="s">
        <v>6658</v>
      </c>
      <c r="F467" s="101" t="s">
        <v>7185</v>
      </c>
      <c r="G467" s="101" t="s">
        <v>7181</v>
      </c>
      <c r="H467" s="103">
        <v>59.12</v>
      </c>
      <c r="I467" s="101" t="s">
        <v>7175</v>
      </c>
      <c r="J467" s="102">
        <v>40770</v>
      </c>
      <c r="K467" s="102">
        <v>73050</v>
      </c>
      <c r="L467" s="101" t="s">
        <v>6332</v>
      </c>
      <c r="M467" s="101" t="s">
        <v>1246</v>
      </c>
    </row>
    <row r="468" spans="1:13" x14ac:dyDescent="0.25">
      <c r="A468" s="74" t="s">
        <v>344</v>
      </c>
      <c r="B468" s="107" t="str">
        <f t="shared" si="7"/>
        <v>101318301650</v>
      </c>
      <c r="C468" s="101" t="s">
        <v>7385</v>
      </c>
      <c r="D468" s="101" t="s">
        <v>7386</v>
      </c>
      <c r="E468" s="101" t="s">
        <v>6466</v>
      </c>
      <c r="F468" s="101" t="s">
        <v>7185</v>
      </c>
      <c r="G468" s="101" t="s">
        <v>7186</v>
      </c>
      <c r="H468" s="103">
        <v>59.23</v>
      </c>
      <c r="I468" s="101" t="s">
        <v>7175</v>
      </c>
      <c r="J468" s="102">
        <v>39448</v>
      </c>
      <c r="K468" s="102">
        <v>43555</v>
      </c>
      <c r="L468" s="101" t="s">
        <v>6332</v>
      </c>
      <c r="M468" s="101" t="s">
        <v>7385</v>
      </c>
    </row>
    <row r="469" spans="1:13" x14ac:dyDescent="0.25">
      <c r="A469" s="74" t="s">
        <v>344</v>
      </c>
      <c r="B469" s="107" t="str">
        <f t="shared" si="7"/>
        <v>101319202300</v>
      </c>
      <c r="C469" s="101" t="s">
        <v>1248</v>
      </c>
      <c r="D469" s="101" t="s">
        <v>1249</v>
      </c>
      <c r="E469" s="101" t="s">
        <v>6777</v>
      </c>
      <c r="F469" s="101" t="s">
        <v>7245</v>
      </c>
      <c r="G469" s="101" t="s">
        <v>7174</v>
      </c>
      <c r="H469" s="103">
        <v>42.65</v>
      </c>
      <c r="I469" s="101" t="s">
        <v>7175</v>
      </c>
      <c r="J469" s="102">
        <v>37104</v>
      </c>
      <c r="K469" s="102">
        <v>73050</v>
      </c>
      <c r="L469" s="101" t="s">
        <v>6332</v>
      </c>
      <c r="M469" s="101" t="s">
        <v>1248</v>
      </c>
    </row>
    <row r="470" spans="1:13" x14ac:dyDescent="0.25">
      <c r="A470" s="74" t="s">
        <v>344</v>
      </c>
      <c r="B470" s="107" t="str">
        <f t="shared" si="7"/>
        <v>101321502021</v>
      </c>
      <c r="C470" s="101" t="s">
        <v>7387</v>
      </c>
      <c r="D470" s="101" t="s">
        <v>7388</v>
      </c>
      <c r="E470" s="101" t="s">
        <v>7378</v>
      </c>
      <c r="F470" s="101" t="s">
        <v>7389</v>
      </c>
      <c r="G470" s="101" t="s">
        <v>7218</v>
      </c>
      <c r="H470" s="103">
        <v>32.76</v>
      </c>
      <c r="I470" s="101" t="s">
        <v>7175</v>
      </c>
      <c r="J470" s="102">
        <v>41386</v>
      </c>
      <c r="K470" s="102">
        <v>43696</v>
      </c>
      <c r="L470" s="101" t="s">
        <v>6332</v>
      </c>
      <c r="M470" s="101" t="s">
        <v>7387</v>
      </c>
    </row>
    <row r="471" spans="1:13" x14ac:dyDescent="0.25">
      <c r="A471" s="74" t="s">
        <v>344</v>
      </c>
      <c r="B471" s="107" t="str">
        <f t="shared" si="7"/>
        <v>101322502020</v>
      </c>
      <c r="C471" s="101" t="s">
        <v>1250</v>
      </c>
      <c r="D471" s="101" t="s">
        <v>1251</v>
      </c>
      <c r="E471" s="101" t="s">
        <v>7206</v>
      </c>
      <c r="F471" s="101" t="s">
        <v>7389</v>
      </c>
      <c r="G471" s="101" t="s">
        <v>7218</v>
      </c>
      <c r="H471" s="103">
        <v>33.909999999999997</v>
      </c>
      <c r="I471" s="101" t="s">
        <v>7175</v>
      </c>
      <c r="J471" s="102">
        <v>31898</v>
      </c>
      <c r="K471" s="102">
        <v>73050</v>
      </c>
      <c r="L471" s="101" t="s">
        <v>6332</v>
      </c>
      <c r="M471" s="101" t="s">
        <v>1250</v>
      </c>
    </row>
    <row r="472" spans="1:13" x14ac:dyDescent="0.25">
      <c r="A472" s="74" t="s">
        <v>344</v>
      </c>
      <c r="B472" s="107" t="str">
        <f t="shared" si="7"/>
        <v>101323111300</v>
      </c>
      <c r="C472" s="101" t="s">
        <v>1252</v>
      </c>
      <c r="D472" s="101" t="s">
        <v>1253</v>
      </c>
      <c r="E472" s="101" t="s">
        <v>7261</v>
      </c>
      <c r="F472" s="101" t="s">
        <v>7212</v>
      </c>
      <c r="G472" s="101" t="s">
        <v>7181</v>
      </c>
      <c r="H472" s="103">
        <v>40.68</v>
      </c>
      <c r="I472" s="101" t="s">
        <v>7175</v>
      </c>
      <c r="J472" s="102">
        <v>41379</v>
      </c>
      <c r="K472" s="102">
        <v>73050</v>
      </c>
      <c r="L472" s="101" t="s">
        <v>6332</v>
      </c>
      <c r="M472" s="101" t="s">
        <v>1252</v>
      </c>
    </row>
    <row r="473" spans="1:13" x14ac:dyDescent="0.25">
      <c r="A473" s="74" t="s">
        <v>344</v>
      </c>
      <c r="B473" s="107" t="str">
        <f t="shared" si="7"/>
        <v>101324181200</v>
      </c>
      <c r="C473" s="101" t="s">
        <v>1254</v>
      </c>
      <c r="D473" s="101" t="s">
        <v>1255</v>
      </c>
      <c r="E473" s="101" t="s">
        <v>6390</v>
      </c>
      <c r="F473" s="101" t="s">
        <v>7185</v>
      </c>
      <c r="G473" s="101" t="s">
        <v>7186</v>
      </c>
      <c r="H473" s="103">
        <v>61.03</v>
      </c>
      <c r="I473" s="101" t="s">
        <v>7175</v>
      </c>
      <c r="J473" s="102">
        <v>40087</v>
      </c>
      <c r="K473" s="102">
        <v>73050</v>
      </c>
      <c r="L473" s="101" t="s">
        <v>6332</v>
      </c>
      <c r="M473" s="101" t="s">
        <v>1254</v>
      </c>
    </row>
    <row r="474" spans="1:13" x14ac:dyDescent="0.25">
      <c r="A474" s="74" t="s">
        <v>344</v>
      </c>
      <c r="B474" s="107" t="str">
        <f t="shared" si="7"/>
        <v>101328211110</v>
      </c>
      <c r="C474" s="101" t="s">
        <v>1256</v>
      </c>
      <c r="D474" s="101" t="s">
        <v>1257</v>
      </c>
      <c r="E474" s="101" t="s">
        <v>6488</v>
      </c>
      <c r="F474" s="101" t="s">
        <v>7212</v>
      </c>
      <c r="G474" s="101" t="s">
        <v>7181</v>
      </c>
      <c r="H474" s="103">
        <v>53.65</v>
      </c>
      <c r="I474" s="101" t="s">
        <v>7175</v>
      </c>
      <c r="J474" s="102">
        <v>40779</v>
      </c>
      <c r="K474" s="102">
        <v>73050</v>
      </c>
      <c r="L474" s="101" t="s">
        <v>6332</v>
      </c>
      <c r="M474" s="101" t="s">
        <v>1256</v>
      </c>
    </row>
    <row r="475" spans="1:13" x14ac:dyDescent="0.25">
      <c r="A475" s="74" t="s">
        <v>344</v>
      </c>
      <c r="B475" s="107" t="str">
        <f t="shared" si="7"/>
        <v>101329603300</v>
      </c>
      <c r="C475" s="101" t="s">
        <v>1258</v>
      </c>
      <c r="D475" s="101" t="s">
        <v>1259</v>
      </c>
      <c r="E475" s="101" t="s">
        <v>7249</v>
      </c>
      <c r="F475" s="101" t="s">
        <v>7306</v>
      </c>
      <c r="G475" s="101" t="s">
        <v>7174</v>
      </c>
      <c r="H475" s="103">
        <v>41.71</v>
      </c>
      <c r="I475" s="101" t="s">
        <v>7175</v>
      </c>
      <c r="J475" s="102">
        <v>41153</v>
      </c>
      <c r="K475" s="102">
        <v>73050</v>
      </c>
      <c r="L475" s="101" t="s">
        <v>6332</v>
      </c>
      <c r="M475" s="101" t="s">
        <v>1258</v>
      </c>
    </row>
    <row r="476" spans="1:13" x14ac:dyDescent="0.25">
      <c r="A476" s="74" t="s">
        <v>344</v>
      </c>
      <c r="B476" s="107" t="str">
        <f t="shared" si="7"/>
        <v>101331202300</v>
      </c>
      <c r="C476" s="101" t="s">
        <v>1260</v>
      </c>
      <c r="D476" s="101" t="s">
        <v>1261</v>
      </c>
      <c r="E476" s="101" t="s">
        <v>6777</v>
      </c>
      <c r="F476" s="101" t="s">
        <v>7217</v>
      </c>
      <c r="G476" s="101" t="s">
        <v>7218</v>
      </c>
      <c r="H476" s="103">
        <v>28.71</v>
      </c>
      <c r="I476" s="101" t="s">
        <v>7175</v>
      </c>
      <c r="J476" s="102">
        <v>41395</v>
      </c>
      <c r="K476" s="102">
        <v>73050</v>
      </c>
      <c r="L476" s="101" t="s">
        <v>6332</v>
      </c>
      <c r="M476" s="101" t="s">
        <v>1260</v>
      </c>
    </row>
    <row r="477" spans="1:13" x14ac:dyDescent="0.25">
      <c r="A477" s="74" t="s">
        <v>344</v>
      </c>
      <c r="B477" s="107" t="str">
        <f t="shared" si="7"/>
        <v>101332502040</v>
      </c>
      <c r="C477" s="101" t="s">
        <v>1262</v>
      </c>
      <c r="D477" s="101" t="s">
        <v>1263</v>
      </c>
      <c r="E477" s="101" t="s">
        <v>6372</v>
      </c>
      <c r="F477" s="101" t="s">
        <v>7226</v>
      </c>
      <c r="G477" s="101" t="s">
        <v>7181</v>
      </c>
      <c r="H477" s="103">
        <v>49.37</v>
      </c>
      <c r="I477" s="101" t="s">
        <v>7175</v>
      </c>
      <c r="J477" s="102">
        <v>41501</v>
      </c>
      <c r="K477" s="102">
        <v>73050</v>
      </c>
      <c r="L477" s="101" t="s">
        <v>6332</v>
      </c>
      <c r="M477" s="101" t="s">
        <v>1262</v>
      </c>
    </row>
    <row r="478" spans="1:13" x14ac:dyDescent="0.25">
      <c r="A478" s="74" t="s">
        <v>344</v>
      </c>
      <c r="B478" s="107" t="str">
        <f t="shared" si="7"/>
        <v>101335141001</v>
      </c>
      <c r="C478" s="101" t="s">
        <v>1264</v>
      </c>
      <c r="D478" s="101" t="s">
        <v>1265</v>
      </c>
      <c r="E478" s="101" t="s">
        <v>6351</v>
      </c>
      <c r="F478" s="101" t="s">
        <v>7185</v>
      </c>
      <c r="G478" s="101" t="s">
        <v>7186</v>
      </c>
      <c r="H478" s="103">
        <v>67.12</v>
      </c>
      <c r="I478" s="101" t="s">
        <v>7175</v>
      </c>
      <c r="J478" s="102">
        <v>41153</v>
      </c>
      <c r="K478" s="102">
        <v>73050</v>
      </c>
      <c r="L478" s="101" t="s">
        <v>6332</v>
      </c>
      <c r="M478" s="101" t="s">
        <v>1264</v>
      </c>
    </row>
    <row r="479" spans="1:13" x14ac:dyDescent="0.25">
      <c r="A479" s="74" t="s">
        <v>344</v>
      </c>
      <c r="B479" s="107" t="str">
        <f t="shared" si="7"/>
        <v>101337141001</v>
      </c>
      <c r="C479" s="101" t="s">
        <v>1266</v>
      </c>
      <c r="D479" s="101" t="s">
        <v>1267</v>
      </c>
      <c r="E479" s="101" t="s">
        <v>6351</v>
      </c>
      <c r="F479" s="101" t="s">
        <v>7185</v>
      </c>
      <c r="G479" s="101" t="s">
        <v>7186</v>
      </c>
      <c r="H479" s="103">
        <v>55.65</v>
      </c>
      <c r="I479" s="101" t="s">
        <v>7175</v>
      </c>
      <c r="J479" s="102">
        <v>41379</v>
      </c>
      <c r="K479" s="102">
        <v>73050</v>
      </c>
      <c r="L479" s="101" t="s">
        <v>6332</v>
      </c>
      <c r="M479" s="101" t="s">
        <v>1266</v>
      </c>
    </row>
    <row r="480" spans="1:13" x14ac:dyDescent="0.25">
      <c r="A480" s="74" t="s">
        <v>344</v>
      </c>
      <c r="B480" s="107" t="str">
        <f t="shared" si="7"/>
        <v>101339111000</v>
      </c>
      <c r="C480" s="101" t="s">
        <v>1268</v>
      </c>
      <c r="D480" s="101" t="s">
        <v>1269</v>
      </c>
      <c r="E480" s="101" t="s">
        <v>7276</v>
      </c>
      <c r="F480" s="101" t="s">
        <v>7212</v>
      </c>
      <c r="G480" s="101" t="s">
        <v>7181</v>
      </c>
      <c r="H480" s="103">
        <v>51.09</v>
      </c>
      <c r="I480" s="101" t="s">
        <v>7175</v>
      </c>
      <c r="J480" s="102">
        <v>40848</v>
      </c>
      <c r="K480" s="102">
        <v>73050</v>
      </c>
      <c r="L480" s="101" t="s">
        <v>6332</v>
      </c>
      <c r="M480" s="101" t="s">
        <v>1268</v>
      </c>
    </row>
    <row r="481" spans="1:13" x14ac:dyDescent="0.25">
      <c r="A481" s="74" t="s">
        <v>344</v>
      </c>
      <c r="B481" s="107" t="str">
        <f t="shared" si="7"/>
        <v>101341251100</v>
      </c>
      <c r="C481" s="101" t="s">
        <v>1270</v>
      </c>
      <c r="D481" s="101" t="s">
        <v>1271</v>
      </c>
      <c r="E481" s="101" t="s">
        <v>6654</v>
      </c>
      <c r="F481" s="101" t="s">
        <v>7185</v>
      </c>
      <c r="G481" s="101" t="s">
        <v>7186</v>
      </c>
      <c r="H481" s="103">
        <v>62.19</v>
      </c>
      <c r="I481" s="101" t="s">
        <v>7175</v>
      </c>
      <c r="J481" s="102">
        <v>31990</v>
      </c>
      <c r="K481" s="102">
        <v>73050</v>
      </c>
      <c r="L481" s="101" t="s">
        <v>6332</v>
      </c>
      <c r="M481" s="101" t="s">
        <v>1270</v>
      </c>
    </row>
    <row r="482" spans="1:13" x14ac:dyDescent="0.25">
      <c r="A482" s="74" t="s">
        <v>344</v>
      </c>
      <c r="B482" s="107" t="str">
        <f t="shared" si="7"/>
        <v>101342757805</v>
      </c>
      <c r="C482" s="101" t="s">
        <v>7390</v>
      </c>
      <c r="D482" s="101" t="s">
        <v>7391</v>
      </c>
      <c r="E482" s="101" t="s">
        <v>7392</v>
      </c>
      <c r="F482" s="101" t="s">
        <v>7231</v>
      </c>
      <c r="G482" s="101" t="s">
        <v>7178</v>
      </c>
      <c r="H482" s="103">
        <v>48.75</v>
      </c>
      <c r="I482" s="101" t="s">
        <v>7175</v>
      </c>
      <c r="J482" s="102">
        <v>40043</v>
      </c>
      <c r="K482" s="102">
        <v>43496</v>
      </c>
      <c r="L482" s="101" t="s">
        <v>6332</v>
      </c>
      <c r="M482" s="101" t="s">
        <v>7390</v>
      </c>
    </row>
    <row r="483" spans="1:13" x14ac:dyDescent="0.25">
      <c r="A483" s="74" t="s">
        <v>344</v>
      </c>
      <c r="B483" s="107" t="str">
        <f t="shared" si="7"/>
        <v>101343141001</v>
      </c>
      <c r="C483" s="101" t="s">
        <v>1272</v>
      </c>
      <c r="D483" s="101" t="s">
        <v>1273</v>
      </c>
      <c r="E483" s="101" t="s">
        <v>6351</v>
      </c>
      <c r="F483" s="101" t="s">
        <v>7187</v>
      </c>
      <c r="G483" s="101" t="s">
        <v>7215</v>
      </c>
      <c r="H483" s="103">
        <v>41.31</v>
      </c>
      <c r="I483" s="101" t="s">
        <v>7175</v>
      </c>
      <c r="J483" s="102">
        <v>36923</v>
      </c>
      <c r="K483" s="102">
        <v>73050</v>
      </c>
      <c r="L483" s="101" t="s">
        <v>6332</v>
      </c>
      <c r="M483" s="101" t="s">
        <v>1272</v>
      </c>
    </row>
    <row r="484" spans="1:13" x14ac:dyDescent="0.25">
      <c r="A484" s="74" t="s">
        <v>344</v>
      </c>
      <c r="B484" s="107" t="str">
        <f t="shared" si="7"/>
        <v>101347171300</v>
      </c>
      <c r="C484" s="101" t="s">
        <v>1274</v>
      </c>
      <c r="D484" s="101" t="s">
        <v>1275</v>
      </c>
      <c r="E484" s="101" t="s">
        <v>6367</v>
      </c>
      <c r="F484" s="101" t="s">
        <v>7212</v>
      </c>
      <c r="G484" s="101" t="s">
        <v>7181</v>
      </c>
      <c r="H484" s="103">
        <v>54.18</v>
      </c>
      <c r="I484" s="101" t="s">
        <v>7175</v>
      </c>
      <c r="J484" s="102">
        <v>40056</v>
      </c>
      <c r="K484" s="102">
        <v>73050</v>
      </c>
      <c r="L484" s="101" t="s">
        <v>6332</v>
      </c>
      <c r="M484" s="101" t="s">
        <v>1274</v>
      </c>
    </row>
    <row r="485" spans="1:13" x14ac:dyDescent="0.25">
      <c r="A485" s="74" t="s">
        <v>344</v>
      </c>
      <c r="B485" s="107" t="str">
        <f t="shared" si="7"/>
        <v>101349702100</v>
      </c>
      <c r="C485" s="101" t="s">
        <v>1276</v>
      </c>
      <c r="D485" s="101" t="s">
        <v>1277</v>
      </c>
      <c r="E485" s="101" t="s">
        <v>7296</v>
      </c>
      <c r="F485" s="101" t="s">
        <v>7217</v>
      </c>
      <c r="G485" s="101" t="s">
        <v>7218</v>
      </c>
      <c r="H485" s="103">
        <v>34.74</v>
      </c>
      <c r="I485" s="101" t="s">
        <v>7175</v>
      </c>
      <c r="J485" s="102">
        <v>36161</v>
      </c>
      <c r="K485" s="102">
        <v>73050</v>
      </c>
      <c r="L485" s="101" t="s">
        <v>6332</v>
      </c>
      <c r="M485" s="101" t="s">
        <v>1276</v>
      </c>
    </row>
    <row r="486" spans="1:13" x14ac:dyDescent="0.25">
      <c r="A486" s="74" t="s">
        <v>344</v>
      </c>
      <c r="B486" s="107" t="str">
        <f t="shared" si="7"/>
        <v>101350191200</v>
      </c>
      <c r="C486" s="101" t="s">
        <v>1278</v>
      </c>
      <c r="D486" s="101" t="s">
        <v>1279</v>
      </c>
      <c r="E486" s="101" t="s">
        <v>6462</v>
      </c>
      <c r="F486" s="101" t="s">
        <v>7185</v>
      </c>
      <c r="G486" s="101" t="s">
        <v>7186</v>
      </c>
      <c r="H486" s="103">
        <v>61.85</v>
      </c>
      <c r="I486" s="101" t="s">
        <v>7175</v>
      </c>
      <c r="J486" s="102">
        <v>38657</v>
      </c>
      <c r="K486" s="102">
        <v>73050</v>
      </c>
      <c r="L486" s="101" t="s">
        <v>6332</v>
      </c>
      <c r="M486" s="101" t="s">
        <v>1278</v>
      </c>
    </row>
    <row r="487" spans="1:13" x14ac:dyDescent="0.25">
      <c r="A487" s="74" t="s">
        <v>344</v>
      </c>
      <c r="B487" s="107" t="str">
        <f t="shared" si="7"/>
        <v>101355181200</v>
      </c>
      <c r="C487" s="101" t="s">
        <v>1280</v>
      </c>
      <c r="D487" s="101" t="s">
        <v>1281</v>
      </c>
      <c r="E487" s="101" t="s">
        <v>6390</v>
      </c>
      <c r="F487" s="101" t="s">
        <v>7225</v>
      </c>
      <c r="G487" s="101" t="s">
        <v>7174</v>
      </c>
      <c r="H487" s="103">
        <v>41.71</v>
      </c>
      <c r="I487" s="101" t="s">
        <v>7175</v>
      </c>
      <c r="J487" s="102">
        <v>41505</v>
      </c>
      <c r="K487" s="102">
        <v>73050</v>
      </c>
      <c r="L487" s="101" t="s">
        <v>6332</v>
      </c>
      <c r="M487" s="101" t="s">
        <v>1280</v>
      </c>
    </row>
    <row r="488" spans="1:13" x14ac:dyDescent="0.25">
      <c r="A488" s="74" t="s">
        <v>344</v>
      </c>
      <c r="B488" s="107" t="str">
        <f t="shared" si="7"/>
        <v>101358468100</v>
      </c>
      <c r="C488" s="101" t="s">
        <v>1282</v>
      </c>
      <c r="D488" s="101" t="s">
        <v>1283</v>
      </c>
      <c r="E488" s="101" t="s">
        <v>6769</v>
      </c>
      <c r="F488" s="101" t="s">
        <v>7393</v>
      </c>
      <c r="G488" s="101" t="s">
        <v>7394</v>
      </c>
      <c r="H488" s="103">
        <v>74.180000000000007</v>
      </c>
      <c r="I488" s="101" t="s">
        <v>7175</v>
      </c>
      <c r="J488" s="102">
        <v>41409</v>
      </c>
      <c r="K488" s="102">
        <v>73050</v>
      </c>
      <c r="L488" s="101" t="s">
        <v>6332</v>
      </c>
      <c r="M488" s="101" t="s">
        <v>1282</v>
      </c>
    </row>
    <row r="489" spans="1:13" x14ac:dyDescent="0.25">
      <c r="A489" s="74" t="s">
        <v>344</v>
      </c>
      <c r="B489" s="107" t="str">
        <f t="shared" si="7"/>
        <v>101361321100</v>
      </c>
      <c r="C489" s="101" t="s">
        <v>1284</v>
      </c>
      <c r="D489" s="101" t="s">
        <v>1285</v>
      </c>
      <c r="E489" s="101" t="s">
        <v>7003</v>
      </c>
      <c r="F489" s="101" t="s">
        <v>7212</v>
      </c>
      <c r="G489" s="101" t="s">
        <v>7181</v>
      </c>
      <c r="H489" s="103">
        <v>53.93</v>
      </c>
      <c r="I489" s="101" t="s">
        <v>7175</v>
      </c>
      <c r="J489" s="102">
        <v>39315</v>
      </c>
      <c r="K489" s="102">
        <v>73050</v>
      </c>
      <c r="L489" s="101" t="s">
        <v>6332</v>
      </c>
      <c r="M489" s="101" t="s">
        <v>1284</v>
      </c>
    </row>
    <row r="490" spans="1:13" x14ac:dyDescent="0.25">
      <c r="A490" s="74" t="s">
        <v>344</v>
      </c>
      <c r="B490" s="107" t="str">
        <f t="shared" si="7"/>
        <v>101364442100</v>
      </c>
      <c r="C490" s="101" t="s">
        <v>1286</v>
      </c>
      <c r="D490" s="101" t="s">
        <v>1287</v>
      </c>
      <c r="E490" s="101" t="s">
        <v>6672</v>
      </c>
      <c r="F490" s="101" t="s">
        <v>7214</v>
      </c>
      <c r="G490" s="101" t="s">
        <v>7215</v>
      </c>
      <c r="H490" s="103">
        <v>36.17</v>
      </c>
      <c r="I490" s="101" t="s">
        <v>7175</v>
      </c>
      <c r="J490" s="102">
        <v>40990</v>
      </c>
      <c r="K490" s="102">
        <v>73050</v>
      </c>
      <c r="L490" s="101" t="s">
        <v>6332</v>
      </c>
      <c r="M490" s="101" t="s">
        <v>1286</v>
      </c>
    </row>
    <row r="491" spans="1:13" x14ac:dyDescent="0.25">
      <c r="A491" s="74" t="s">
        <v>344</v>
      </c>
      <c r="B491" s="107" t="str">
        <f t="shared" si="7"/>
        <v>101365502010</v>
      </c>
      <c r="C491" s="101" t="s">
        <v>1288</v>
      </c>
      <c r="D491" s="101" t="s">
        <v>1289</v>
      </c>
      <c r="E491" s="101" t="s">
        <v>6507</v>
      </c>
      <c r="F491" s="101" t="s">
        <v>7247</v>
      </c>
      <c r="G491" s="101" t="s">
        <v>7174</v>
      </c>
      <c r="H491" s="103">
        <v>45.34</v>
      </c>
      <c r="I491" s="101" t="s">
        <v>7175</v>
      </c>
      <c r="J491" s="102">
        <v>29068</v>
      </c>
      <c r="K491" s="102">
        <v>73050</v>
      </c>
      <c r="L491" s="101" t="s">
        <v>6332</v>
      </c>
      <c r="M491" s="101" t="s">
        <v>1288</v>
      </c>
    </row>
    <row r="492" spans="1:13" x14ac:dyDescent="0.25">
      <c r="A492" s="74" t="s">
        <v>344</v>
      </c>
      <c r="B492" s="107" t="str">
        <f t="shared" si="7"/>
        <v>101366603000</v>
      </c>
      <c r="C492" s="101" t="s">
        <v>1290</v>
      </c>
      <c r="D492" s="101" t="s">
        <v>1291</v>
      </c>
      <c r="E492" s="101" t="s">
        <v>7283</v>
      </c>
      <c r="F492" s="101" t="s">
        <v>7317</v>
      </c>
      <c r="G492" s="101" t="s">
        <v>7174</v>
      </c>
      <c r="H492" s="103">
        <v>42.55</v>
      </c>
      <c r="I492" s="101" t="s">
        <v>7175</v>
      </c>
      <c r="J492" s="102">
        <v>37196</v>
      </c>
      <c r="K492" s="102">
        <v>73050</v>
      </c>
      <c r="L492" s="101" t="s">
        <v>6332</v>
      </c>
      <c r="M492" s="101" t="s">
        <v>1290</v>
      </c>
    </row>
    <row r="493" spans="1:13" x14ac:dyDescent="0.25">
      <c r="A493" s="74" t="s">
        <v>344</v>
      </c>
      <c r="B493" s="107" t="str">
        <f t="shared" si="7"/>
        <v>101367171200</v>
      </c>
      <c r="C493" s="101" t="s">
        <v>1292</v>
      </c>
      <c r="D493" s="101" t="s">
        <v>1293</v>
      </c>
      <c r="E493" s="101" t="s">
        <v>6369</v>
      </c>
      <c r="F493" s="101" t="s">
        <v>7245</v>
      </c>
      <c r="G493" s="101" t="s">
        <v>7174</v>
      </c>
      <c r="H493" s="103">
        <v>42.08</v>
      </c>
      <c r="I493" s="101" t="s">
        <v>7175</v>
      </c>
      <c r="J493" s="102">
        <v>40931</v>
      </c>
      <c r="K493" s="102">
        <v>73050</v>
      </c>
      <c r="L493" s="101" t="s">
        <v>6332</v>
      </c>
      <c r="M493" s="101" t="s">
        <v>1292</v>
      </c>
    </row>
    <row r="494" spans="1:13" x14ac:dyDescent="0.25">
      <c r="A494" s="74" t="s">
        <v>344</v>
      </c>
      <c r="B494" s="107" t="str">
        <f t="shared" si="7"/>
        <v>101368603100</v>
      </c>
      <c r="C494" s="101" t="s">
        <v>1294</v>
      </c>
      <c r="D494" s="101" t="s">
        <v>1295</v>
      </c>
      <c r="E494" s="101" t="s">
        <v>7234</v>
      </c>
      <c r="F494" s="101" t="s">
        <v>7235</v>
      </c>
      <c r="G494" s="101" t="s">
        <v>7218</v>
      </c>
      <c r="H494" s="103">
        <v>29.9</v>
      </c>
      <c r="I494" s="101" t="s">
        <v>7175</v>
      </c>
      <c r="J494" s="102">
        <v>41400</v>
      </c>
      <c r="K494" s="102">
        <v>73050</v>
      </c>
      <c r="L494" s="101" t="s">
        <v>6332</v>
      </c>
      <c r="M494" s="101" t="s">
        <v>1294</v>
      </c>
    </row>
    <row r="495" spans="1:13" x14ac:dyDescent="0.25">
      <c r="A495" s="74" t="s">
        <v>344</v>
      </c>
      <c r="B495" s="107" t="str">
        <f t="shared" si="7"/>
        <v>101378502020</v>
      </c>
      <c r="C495" s="101" t="s">
        <v>7395</v>
      </c>
      <c r="D495" s="101" t="s">
        <v>7396</v>
      </c>
      <c r="E495" s="101" t="s">
        <v>7206</v>
      </c>
      <c r="F495" s="101" t="s">
        <v>7389</v>
      </c>
      <c r="G495" s="101" t="s">
        <v>7218</v>
      </c>
      <c r="H495" s="103">
        <v>32.130000000000003</v>
      </c>
      <c r="I495" s="101" t="s">
        <v>7175</v>
      </c>
      <c r="J495" s="102">
        <v>37257</v>
      </c>
      <c r="K495" s="102">
        <v>43585</v>
      </c>
      <c r="L495" s="101" t="s">
        <v>6332</v>
      </c>
      <c r="M495" s="101" t="s">
        <v>7395</v>
      </c>
    </row>
    <row r="496" spans="1:13" x14ac:dyDescent="0.25">
      <c r="A496" s="74" t="s">
        <v>344</v>
      </c>
      <c r="B496" s="107" t="str">
        <f t="shared" si="7"/>
        <v>101380142100</v>
      </c>
      <c r="C496" s="101" t="s">
        <v>1296</v>
      </c>
      <c r="D496" s="101" t="s">
        <v>1297</v>
      </c>
      <c r="E496" s="101" t="s">
        <v>7199</v>
      </c>
      <c r="F496" s="101" t="s">
        <v>7214</v>
      </c>
      <c r="G496" s="101" t="s">
        <v>7218</v>
      </c>
      <c r="H496" s="103">
        <v>34.700000000000003</v>
      </c>
      <c r="I496" s="101" t="s">
        <v>7175</v>
      </c>
      <c r="J496" s="102">
        <v>36923</v>
      </c>
      <c r="K496" s="102">
        <v>73050</v>
      </c>
      <c r="L496" s="101" t="s">
        <v>6332</v>
      </c>
      <c r="M496" s="101" t="s">
        <v>1296</v>
      </c>
    </row>
    <row r="497" spans="1:13" x14ac:dyDescent="0.25">
      <c r="A497" s="74" t="s">
        <v>344</v>
      </c>
      <c r="B497" s="107" t="str">
        <f t="shared" si="7"/>
        <v>101382603930</v>
      </c>
      <c r="C497" s="101" t="s">
        <v>1298</v>
      </c>
      <c r="D497" s="101" t="s">
        <v>1299</v>
      </c>
      <c r="E497" s="101" t="s">
        <v>7257</v>
      </c>
      <c r="F497" s="101" t="s">
        <v>7226</v>
      </c>
      <c r="G497" s="101" t="s">
        <v>7186</v>
      </c>
      <c r="H497" s="103">
        <v>60.37</v>
      </c>
      <c r="I497" s="101" t="s">
        <v>7175</v>
      </c>
      <c r="J497" s="102">
        <v>36739</v>
      </c>
      <c r="K497" s="102">
        <v>73050</v>
      </c>
      <c r="L497" s="101" t="s">
        <v>6332</v>
      </c>
      <c r="M497" s="101" t="s">
        <v>1298</v>
      </c>
    </row>
    <row r="498" spans="1:13" x14ac:dyDescent="0.25">
      <c r="A498" s="74" t="s">
        <v>344</v>
      </c>
      <c r="B498" s="107" t="str">
        <f t="shared" si="7"/>
        <v>101383341200</v>
      </c>
      <c r="C498" s="101" t="s">
        <v>1300</v>
      </c>
      <c r="D498" s="101" t="s">
        <v>1301</v>
      </c>
      <c r="E498" s="101" t="s">
        <v>6559</v>
      </c>
      <c r="F498" s="101" t="s">
        <v>7212</v>
      </c>
      <c r="G498" s="101" t="s">
        <v>7181</v>
      </c>
      <c r="H498" s="103">
        <v>54.57</v>
      </c>
      <c r="I498" s="101" t="s">
        <v>7175</v>
      </c>
      <c r="J498" s="102">
        <v>37291</v>
      </c>
      <c r="K498" s="102">
        <v>73050</v>
      </c>
      <c r="L498" s="101" t="s">
        <v>6332</v>
      </c>
      <c r="M498" s="101" t="s">
        <v>1300</v>
      </c>
    </row>
    <row r="499" spans="1:13" x14ac:dyDescent="0.25">
      <c r="A499" s="74" t="s">
        <v>344</v>
      </c>
      <c r="B499" s="107" t="str">
        <f t="shared" si="7"/>
        <v>101390181200</v>
      </c>
      <c r="C499" s="101" t="s">
        <v>1302</v>
      </c>
      <c r="D499" s="101" t="s">
        <v>1303</v>
      </c>
      <c r="E499" s="101" t="s">
        <v>6390</v>
      </c>
      <c r="F499" s="101" t="s">
        <v>7252</v>
      </c>
      <c r="G499" s="101" t="s">
        <v>7178</v>
      </c>
      <c r="H499" s="103">
        <v>46.72</v>
      </c>
      <c r="I499" s="101" t="s">
        <v>7175</v>
      </c>
      <c r="J499" s="102">
        <v>40057</v>
      </c>
      <c r="K499" s="102">
        <v>73050</v>
      </c>
      <c r="L499" s="101" t="s">
        <v>6332</v>
      </c>
      <c r="M499" s="101" t="s">
        <v>1302</v>
      </c>
    </row>
    <row r="500" spans="1:13" x14ac:dyDescent="0.25">
      <c r="A500" s="74" t="s">
        <v>344</v>
      </c>
      <c r="B500" s="107" t="str">
        <f t="shared" si="7"/>
        <v>101392264340</v>
      </c>
      <c r="C500" s="101" t="s">
        <v>1304</v>
      </c>
      <c r="D500" s="101" t="s">
        <v>1305</v>
      </c>
      <c r="E500" s="101" t="s">
        <v>7397</v>
      </c>
      <c r="F500" s="101" t="s">
        <v>7212</v>
      </c>
      <c r="G500" s="101" t="s">
        <v>7181</v>
      </c>
      <c r="H500" s="103">
        <v>50.39</v>
      </c>
      <c r="I500" s="101" t="s">
        <v>7175</v>
      </c>
      <c r="J500" s="102">
        <v>41379</v>
      </c>
      <c r="K500" s="102">
        <v>73050</v>
      </c>
      <c r="L500" s="101" t="s">
        <v>6332</v>
      </c>
      <c r="M500" s="101" t="s">
        <v>1304</v>
      </c>
    </row>
    <row r="501" spans="1:13" x14ac:dyDescent="0.25">
      <c r="A501" s="74" t="s">
        <v>344</v>
      </c>
      <c r="B501" s="107" t="str">
        <f t="shared" si="7"/>
        <v>101396341100</v>
      </c>
      <c r="C501" s="101" t="s">
        <v>1306</v>
      </c>
      <c r="D501" s="101" t="s">
        <v>1307</v>
      </c>
      <c r="E501" s="101" t="s">
        <v>6557</v>
      </c>
      <c r="F501" s="101" t="s">
        <v>7185</v>
      </c>
      <c r="G501" s="101" t="s">
        <v>7186</v>
      </c>
      <c r="H501" s="103">
        <v>60.35</v>
      </c>
      <c r="I501" s="101" t="s">
        <v>7175</v>
      </c>
      <c r="J501" s="102">
        <v>36402</v>
      </c>
      <c r="K501" s="102">
        <v>73050</v>
      </c>
      <c r="L501" s="101" t="s">
        <v>6332</v>
      </c>
      <c r="M501" s="101" t="s">
        <v>1306</v>
      </c>
    </row>
    <row r="502" spans="1:13" x14ac:dyDescent="0.25">
      <c r="A502" s="74" t="s">
        <v>344</v>
      </c>
      <c r="B502" s="107" t="str">
        <f t="shared" si="7"/>
        <v>101399903200</v>
      </c>
      <c r="C502" s="101" t="s">
        <v>1308</v>
      </c>
      <c r="D502" s="101" t="s">
        <v>1309</v>
      </c>
      <c r="E502" s="101" t="s">
        <v>7398</v>
      </c>
      <c r="F502" s="101" t="s">
        <v>7399</v>
      </c>
      <c r="G502" s="101" t="s">
        <v>7382</v>
      </c>
      <c r="H502" s="103">
        <v>119.17</v>
      </c>
      <c r="I502" s="101" t="s">
        <v>7175</v>
      </c>
      <c r="J502" s="102">
        <v>41426</v>
      </c>
      <c r="K502" s="102">
        <v>73050</v>
      </c>
      <c r="L502" s="101" t="s">
        <v>6332</v>
      </c>
      <c r="M502" s="101" t="s">
        <v>1308</v>
      </c>
    </row>
    <row r="503" spans="1:13" x14ac:dyDescent="0.25">
      <c r="A503" s="74" t="s">
        <v>344</v>
      </c>
      <c r="B503" s="107" t="str">
        <f t="shared" si="7"/>
        <v>101404111000</v>
      </c>
      <c r="C503" s="101" t="s">
        <v>1310</v>
      </c>
      <c r="D503" s="101" t="s">
        <v>1311</v>
      </c>
      <c r="E503" s="101" t="s">
        <v>7276</v>
      </c>
      <c r="F503" s="101" t="s">
        <v>7212</v>
      </c>
      <c r="G503" s="101" t="s">
        <v>7181</v>
      </c>
      <c r="H503" s="103">
        <v>53.79</v>
      </c>
      <c r="I503" s="101" t="s">
        <v>7175</v>
      </c>
      <c r="J503" s="102">
        <v>35400</v>
      </c>
      <c r="K503" s="102">
        <v>73050</v>
      </c>
      <c r="L503" s="101" t="s">
        <v>6332</v>
      </c>
      <c r="M503" s="101" t="s">
        <v>1310</v>
      </c>
    </row>
    <row r="504" spans="1:13" x14ac:dyDescent="0.25">
      <c r="A504" s="74" t="s">
        <v>344</v>
      </c>
      <c r="B504" s="107" t="str">
        <f t="shared" si="7"/>
        <v>101405301650</v>
      </c>
      <c r="C504" s="101" t="s">
        <v>1312</v>
      </c>
      <c r="D504" s="101" t="s">
        <v>1313</v>
      </c>
      <c r="E504" s="101" t="s">
        <v>6466</v>
      </c>
      <c r="F504" s="101" t="s">
        <v>7185</v>
      </c>
      <c r="G504" s="101" t="s">
        <v>7186</v>
      </c>
      <c r="H504" s="103">
        <v>60.56</v>
      </c>
      <c r="I504" s="101" t="s">
        <v>7175</v>
      </c>
      <c r="J504" s="102">
        <v>39814</v>
      </c>
      <c r="K504" s="102">
        <v>73050</v>
      </c>
      <c r="L504" s="101" t="s">
        <v>6332</v>
      </c>
      <c r="M504" s="101" t="s">
        <v>1312</v>
      </c>
    </row>
    <row r="505" spans="1:13" x14ac:dyDescent="0.25">
      <c r="A505" s="74" t="s">
        <v>344</v>
      </c>
      <c r="B505" s="107" t="str">
        <f t="shared" si="7"/>
        <v>101406185120</v>
      </c>
      <c r="C505" s="101" t="s">
        <v>1314</v>
      </c>
      <c r="D505" s="101" t="s">
        <v>1315</v>
      </c>
      <c r="E505" s="101" t="s">
        <v>6433</v>
      </c>
      <c r="F505" s="101" t="s">
        <v>7400</v>
      </c>
      <c r="G505" s="101" t="s">
        <v>7218</v>
      </c>
      <c r="H505" s="103">
        <v>31.4</v>
      </c>
      <c r="I505" s="101" t="s">
        <v>7175</v>
      </c>
      <c r="J505" s="102">
        <v>41426</v>
      </c>
      <c r="K505" s="102">
        <v>73050</v>
      </c>
      <c r="L505" s="101" t="s">
        <v>6332</v>
      </c>
      <c r="M505" s="101" t="s">
        <v>1314</v>
      </c>
    </row>
    <row r="506" spans="1:13" x14ac:dyDescent="0.25">
      <c r="A506" s="74" t="s">
        <v>344</v>
      </c>
      <c r="B506" s="107" t="str">
        <f t="shared" si="7"/>
        <v>101408802400</v>
      </c>
      <c r="C506" s="101" t="s">
        <v>1316</v>
      </c>
      <c r="D506" s="101" t="s">
        <v>1317</v>
      </c>
      <c r="E506" s="101" t="s">
        <v>7401</v>
      </c>
      <c r="F506" s="101" t="s">
        <v>7217</v>
      </c>
      <c r="G506" s="101" t="s">
        <v>7218</v>
      </c>
      <c r="H506" s="103">
        <v>32.590000000000003</v>
      </c>
      <c r="I506" s="101" t="s">
        <v>7175</v>
      </c>
      <c r="J506" s="102">
        <v>36923</v>
      </c>
      <c r="K506" s="102">
        <v>73050</v>
      </c>
      <c r="L506" s="101" t="s">
        <v>6332</v>
      </c>
      <c r="M506" s="101" t="s">
        <v>1316</v>
      </c>
    </row>
    <row r="507" spans="1:13" x14ac:dyDescent="0.25">
      <c r="A507" s="74" t="s">
        <v>344</v>
      </c>
      <c r="B507" s="107" t="str">
        <f t="shared" si="7"/>
        <v>101409492100</v>
      </c>
      <c r="C507" s="101" t="s">
        <v>1318</v>
      </c>
      <c r="D507" s="101" t="s">
        <v>1319</v>
      </c>
      <c r="E507" s="101" t="s">
        <v>6771</v>
      </c>
      <c r="F507" s="101" t="s">
        <v>7332</v>
      </c>
      <c r="G507" s="101" t="s">
        <v>7218</v>
      </c>
      <c r="H507" s="103">
        <v>35.49</v>
      </c>
      <c r="I507" s="101" t="s">
        <v>7175</v>
      </c>
      <c r="J507" s="102">
        <v>39814</v>
      </c>
      <c r="K507" s="102">
        <v>73050</v>
      </c>
      <c r="L507" s="101" t="s">
        <v>6332</v>
      </c>
      <c r="M507" s="101" t="s">
        <v>1318</v>
      </c>
    </row>
    <row r="508" spans="1:13" x14ac:dyDescent="0.25">
      <c r="A508" s="74" t="s">
        <v>344</v>
      </c>
      <c r="B508" s="107" t="str">
        <f t="shared" si="7"/>
        <v>101410112000</v>
      </c>
      <c r="C508" s="101" t="s">
        <v>1320</v>
      </c>
      <c r="D508" s="101" t="s">
        <v>1321</v>
      </c>
      <c r="E508" s="101" t="s">
        <v>7236</v>
      </c>
      <c r="F508" s="101" t="s">
        <v>7217</v>
      </c>
      <c r="G508" s="101" t="s">
        <v>7218</v>
      </c>
      <c r="H508" s="103">
        <v>32.33</v>
      </c>
      <c r="I508" s="101" t="s">
        <v>7175</v>
      </c>
      <c r="J508" s="102">
        <v>36861</v>
      </c>
      <c r="K508" s="102">
        <v>73050</v>
      </c>
      <c r="L508" s="101" t="s">
        <v>6332</v>
      </c>
      <c r="M508" s="101" t="s">
        <v>1320</v>
      </c>
    </row>
    <row r="509" spans="1:13" x14ac:dyDescent="0.25">
      <c r="A509" s="74" t="s">
        <v>344</v>
      </c>
      <c r="B509" s="107" t="str">
        <f t="shared" si="7"/>
        <v>101412803030</v>
      </c>
      <c r="C509" s="101" t="s">
        <v>1322</v>
      </c>
      <c r="D509" s="101" t="s">
        <v>1323</v>
      </c>
      <c r="E509" s="101" t="s">
        <v>6609</v>
      </c>
      <c r="F509" s="101" t="s">
        <v>7224</v>
      </c>
      <c r="G509" s="101" t="s">
        <v>7178</v>
      </c>
      <c r="H509" s="103">
        <v>45.99</v>
      </c>
      <c r="I509" s="101" t="s">
        <v>7175</v>
      </c>
      <c r="J509" s="102">
        <v>41415</v>
      </c>
      <c r="K509" s="102">
        <v>73050</v>
      </c>
      <c r="L509" s="101" t="s">
        <v>6332</v>
      </c>
      <c r="M509" s="101" t="s">
        <v>1322</v>
      </c>
    </row>
    <row r="510" spans="1:13" x14ac:dyDescent="0.25">
      <c r="A510" s="74" t="s">
        <v>344</v>
      </c>
      <c r="B510" s="107" t="str">
        <f t="shared" si="7"/>
        <v>101417603400</v>
      </c>
      <c r="C510" s="101" t="s">
        <v>7402</v>
      </c>
      <c r="D510" s="101" t="s">
        <v>7403</v>
      </c>
      <c r="E510" s="101" t="s">
        <v>7190</v>
      </c>
      <c r="F510" s="101" t="s">
        <v>7229</v>
      </c>
      <c r="G510" s="101" t="s">
        <v>7192</v>
      </c>
      <c r="H510" s="103">
        <v>28.06</v>
      </c>
      <c r="I510" s="101" t="s">
        <v>7175</v>
      </c>
      <c r="J510" s="102">
        <v>38828</v>
      </c>
      <c r="K510" s="102">
        <v>43616</v>
      </c>
      <c r="L510" s="101" t="s">
        <v>6332</v>
      </c>
      <c r="M510" s="101" t="s">
        <v>7402</v>
      </c>
    </row>
    <row r="511" spans="1:13" x14ac:dyDescent="0.25">
      <c r="A511" s="74" t="s">
        <v>344</v>
      </c>
      <c r="B511" s="107" t="str">
        <f t="shared" si="7"/>
        <v>101422181300</v>
      </c>
      <c r="C511" s="101" t="s">
        <v>1324</v>
      </c>
      <c r="D511" s="101" t="s">
        <v>1325</v>
      </c>
      <c r="E511" s="101" t="s">
        <v>6386</v>
      </c>
      <c r="F511" s="101" t="s">
        <v>7212</v>
      </c>
      <c r="G511" s="101" t="s">
        <v>7181</v>
      </c>
      <c r="H511" s="103">
        <v>53.1</v>
      </c>
      <c r="I511" s="101" t="s">
        <v>7175</v>
      </c>
      <c r="J511" s="102">
        <v>40337</v>
      </c>
      <c r="K511" s="102">
        <v>73050</v>
      </c>
      <c r="L511" s="101" t="s">
        <v>6332</v>
      </c>
      <c r="M511" s="101" t="s">
        <v>1324</v>
      </c>
    </row>
    <row r="512" spans="1:13" x14ac:dyDescent="0.25">
      <c r="A512" s="74" t="s">
        <v>344</v>
      </c>
      <c r="B512" s="107" t="str">
        <f t="shared" si="7"/>
        <v>101424191100</v>
      </c>
      <c r="C512" s="101" t="s">
        <v>1326</v>
      </c>
      <c r="D512" s="101" t="s">
        <v>1327</v>
      </c>
      <c r="E512" s="101" t="s">
        <v>6460</v>
      </c>
      <c r="F512" s="101" t="s">
        <v>7185</v>
      </c>
      <c r="G512" s="101" t="s">
        <v>7186</v>
      </c>
      <c r="H512" s="103">
        <v>59.74</v>
      </c>
      <c r="I512" s="101" t="s">
        <v>7175</v>
      </c>
      <c r="J512" s="102">
        <v>36479</v>
      </c>
      <c r="K512" s="102">
        <v>73050</v>
      </c>
      <c r="L512" s="101" t="s">
        <v>6332</v>
      </c>
      <c r="M512" s="101" t="s">
        <v>1326</v>
      </c>
    </row>
    <row r="513" spans="1:13" x14ac:dyDescent="0.25">
      <c r="A513" s="74" t="s">
        <v>344</v>
      </c>
      <c r="B513" s="107" t="str">
        <f t="shared" si="7"/>
        <v>101425341100</v>
      </c>
      <c r="C513" s="101" t="s">
        <v>1328</v>
      </c>
      <c r="D513" s="101" t="s">
        <v>1329</v>
      </c>
      <c r="E513" s="101" t="s">
        <v>6557</v>
      </c>
      <c r="F513" s="101" t="s">
        <v>7212</v>
      </c>
      <c r="G513" s="101" t="s">
        <v>7181</v>
      </c>
      <c r="H513" s="103">
        <v>53.03</v>
      </c>
      <c r="I513" s="101" t="s">
        <v>7175</v>
      </c>
      <c r="J513" s="102">
        <v>39755</v>
      </c>
      <c r="K513" s="102">
        <v>73050</v>
      </c>
      <c r="L513" s="101" t="s">
        <v>6332</v>
      </c>
      <c r="M513" s="101" t="s">
        <v>1328</v>
      </c>
    </row>
    <row r="514" spans="1:13" x14ac:dyDescent="0.25">
      <c r="A514" s="74" t="s">
        <v>344</v>
      </c>
      <c r="B514" s="107" t="str">
        <f t="shared" si="7"/>
        <v>101427341200</v>
      </c>
      <c r="C514" s="101" t="s">
        <v>1330</v>
      </c>
      <c r="D514" s="101" t="s">
        <v>1331</v>
      </c>
      <c r="E514" s="101" t="s">
        <v>6559</v>
      </c>
      <c r="F514" s="101" t="s">
        <v>7185</v>
      </c>
      <c r="G514" s="101" t="s">
        <v>7186</v>
      </c>
      <c r="H514" s="103">
        <v>60.42</v>
      </c>
      <c r="I514" s="101" t="s">
        <v>7175</v>
      </c>
      <c r="J514" s="102">
        <v>33817</v>
      </c>
      <c r="K514" s="102">
        <v>73050</v>
      </c>
      <c r="L514" s="101" t="s">
        <v>6332</v>
      </c>
      <c r="M514" s="101" t="s">
        <v>1330</v>
      </c>
    </row>
    <row r="515" spans="1:13" x14ac:dyDescent="0.25">
      <c r="A515" s="74" t="s">
        <v>344</v>
      </c>
      <c r="B515" s="107" t="str">
        <f t="shared" si="7"/>
        <v>101428264360</v>
      </c>
      <c r="C515" s="101" t="s">
        <v>1332</v>
      </c>
      <c r="D515" s="101" t="s">
        <v>1333</v>
      </c>
      <c r="E515" s="101" t="s">
        <v>7293</v>
      </c>
      <c r="F515" s="101" t="s">
        <v>7185</v>
      </c>
      <c r="G515" s="101" t="s">
        <v>7186</v>
      </c>
      <c r="H515" s="103">
        <v>59.95</v>
      </c>
      <c r="I515" s="101" t="s">
        <v>7175</v>
      </c>
      <c r="J515" s="102">
        <v>33931</v>
      </c>
      <c r="K515" s="102">
        <v>73050</v>
      </c>
      <c r="L515" s="101" t="s">
        <v>6332</v>
      </c>
      <c r="M515" s="101" t="s">
        <v>1332</v>
      </c>
    </row>
    <row r="516" spans="1:13" x14ac:dyDescent="0.25">
      <c r="A516" s="74" t="s">
        <v>344</v>
      </c>
      <c r="B516" s="107" t="str">
        <f t="shared" si="7"/>
        <v>101429754300</v>
      </c>
      <c r="C516" s="101" t="s">
        <v>1334</v>
      </c>
      <c r="D516" s="101" t="s">
        <v>1335</v>
      </c>
      <c r="E516" s="101" t="s">
        <v>7112</v>
      </c>
      <c r="F516" s="101" t="s">
        <v>7332</v>
      </c>
      <c r="G516" s="101" t="s">
        <v>7218</v>
      </c>
      <c r="H516" s="103">
        <v>33.270000000000003</v>
      </c>
      <c r="I516" s="101" t="s">
        <v>7175</v>
      </c>
      <c r="J516" s="102">
        <v>37165</v>
      </c>
      <c r="K516" s="102">
        <v>73050</v>
      </c>
      <c r="L516" s="101" t="s">
        <v>6332</v>
      </c>
      <c r="M516" s="101" t="s">
        <v>1334</v>
      </c>
    </row>
    <row r="517" spans="1:13" x14ac:dyDescent="0.25">
      <c r="A517" s="74" t="s">
        <v>344</v>
      </c>
      <c r="B517" s="107" t="str">
        <f t="shared" si="7"/>
        <v>101434141001</v>
      </c>
      <c r="C517" s="101" t="s">
        <v>1336</v>
      </c>
      <c r="D517" s="101" t="s">
        <v>1337</v>
      </c>
      <c r="E517" s="101" t="s">
        <v>6351</v>
      </c>
      <c r="F517" s="101" t="s">
        <v>7185</v>
      </c>
      <c r="G517" s="101" t="s">
        <v>7186</v>
      </c>
      <c r="H517" s="103">
        <v>60.42</v>
      </c>
      <c r="I517" s="101" t="s">
        <v>7175</v>
      </c>
      <c r="J517" s="102">
        <v>34182</v>
      </c>
      <c r="K517" s="102">
        <v>73050</v>
      </c>
      <c r="L517" s="101" t="s">
        <v>6332</v>
      </c>
      <c r="M517" s="101" t="s">
        <v>1336</v>
      </c>
    </row>
    <row r="518" spans="1:13" x14ac:dyDescent="0.25">
      <c r="A518" s="74" t="s">
        <v>344</v>
      </c>
      <c r="B518" s="107" t="str">
        <f t="shared" ref="B518:B581" si="8">CONCATENATE(C518,E518)</f>
        <v>101438702100</v>
      </c>
      <c r="C518" s="101" t="s">
        <v>1338</v>
      </c>
      <c r="D518" s="101" t="s">
        <v>1339</v>
      </c>
      <c r="E518" s="101" t="s">
        <v>7296</v>
      </c>
      <c r="F518" s="101" t="s">
        <v>7217</v>
      </c>
      <c r="G518" s="101" t="s">
        <v>7218</v>
      </c>
      <c r="H518" s="103">
        <v>34.130000000000003</v>
      </c>
      <c r="I518" s="101" t="s">
        <v>7175</v>
      </c>
      <c r="J518" s="102">
        <v>36861</v>
      </c>
      <c r="K518" s="102">
        <v>73050</v>
      </c>
      <c r="L518" s="101" t="s">
        <v>6332</v>
      </c>
      <c r="M518" s="101" t="s">
        <v>1338</v>
      </c>
    </row>
    <row r="519" spans="1:13" x14ac:dyDescent="0.25">
      <c r="A519" s="74" t="s">
        <v>344</v>
      </c>
      <c r="B519" s="107" t="str">
        <f t="shared" si="8"/>
        <v>101439602100</v>
      </c>
      <c r="C519" s="101" t="s">
        <v>1340</v>
      </c>
      <c r="D519" s="101" t="s">
        <v>1341</v>
      </c>
      <c r="E519" s="101" t="s">
        <v>7254</v>
      </c>
      <c r="F519" s="101" t="s">
        <v>7245</v>
      </c>
      <c r="G519" s="101" t="s">
        <v>7174</v>
      </c>
      <c r="H519" s="103">
        <v>41.7</v>
      </c>
      <c r="I519" s="101" t="s">
        <v>7175</v>
      </c>
      <c r="J519" s="102">
        <v>32776</v>
      </c>
      <c r="K519" s="102">
        <v>73050</v>
      </c>
      <c r="L519" s="101" t="s">
        <v>6332</v>
      </c>
      <c r="M519" s="101" t="s">
        <v>1340</v>
      </c>
    </row>
    <row r="520" spans="1:13" x14ac:dyDescent="0.25">
      <c r="A520" s="74" t="s">
        <v>344</v>
      </c>
      <c r="B520" s="107" t="str">
        <f t="shared" si="8"/>
        <v>101441181400</v>
      </c>
      <c r="C520" s="101" t="s">
        <v>1342</v>
      </c>
      <c r="D520" s="101" t="s">
        <v>1343</v>
      </c>
      <c r="E520" s="101" t="s">
        <v>6417</v>
      </c>
      <c r="F520" s="101" t="s">
        <v>7212</v>
      </c>
      <c r="G520" s="101" t="s">
        <v>7178</v>
      </c>
      <c r="H520" s="103">
        <v>38.57</v>
      </c>
      <c r="I520" s="101" t="s">
        <v>7175</v>
      </c>
      <c r="J520" s="102">
        <v>41421</v>
      </c>
      <c r="K520" s="102">
        <v>73050</v>
      </c>
      <c r="L520" s="101" t="s">
        <v>6332</v>
      </c>
      <c r="M520" s="101" t="s">
        <v>1342</v>
      </c>
    </row>
    <row r="521" spans="1:13" x14ac:dyDescent="0.25">
      <c r="A521" s="74" t="s">
        <v>344</v>
      </c>
      <c r="B521" s="107" t="str">
        <f t="shared" si="8"/>
        <v>101442502030</v>
      </c>
      <c r="C521" s="101" t="s">
        <v>1344</v>
      </c>
      <c r="D521" s="101" t="s">
        <v>1345</v>
      </c>
      <c r="E521" s="101" t="s">
        <v>7100</v>
      </c>
      <c r="F521" s="101" t="s">
        <v>7226</v>
      </c>
      <c r="G521" s="101" t="s">
        <v>7186</v>
      </c>
      <c r="H521" s="103">
        <v>61.22</v>
      </c>
      <c r="I521" s="101" t="s">
        <v>7175</v>
      </c>
      <c r="J521" s="102">
        <v>30179</v>
      </c>
      <c r="K521" s="102">
        <v>73050</v>
      </c>
      <c r="L521" s="101" t="s">
        <v>6332</v>
      </c>
      <c r="M521" s="101" t="s">
        <v>1344</v>
      </c>
    </row>
    <row r="522" spans="1:13" x14ac:dyDescent="0.25">
      <c r="A522" s="74" t="s">
        <v>344</v>
      </c>
      <c r="B522" s="107" t="str">
        <f t="shared" si="8"/>
        <v>101443371150</v>
      </c>
      <c r="C522" s="101" t="s">
        <v>1346</v>
      </c>
      <c r="D522" s="101" t="s">
        <v>1347</v>
      </c>
      <c r="E522" s="101" t="s">
        <v>6779</v>
      </c>
      <c r="F522" s="101" t="s">
        <v>7185</v>
      </c>
      <c r="G522" s="101" t="s">
        <v>7186</v>
      </c>
      <c r="H522" s="103">
        <v>56.53</v>
      </c>
      <c r="I522" s="101" t="s">
        <v>7175</v>
      </c>
      <c r="J522" s="102">
        <v>40041</v>
      </c>
      <c r="K522" s="102">
        <v>73050</v>
      </c>
      <c r="L522" s="101" t="s">
        <v>6332</v>
      </c>
      <c r="M522" s="101" t="s">
        <v>1346</v>
      </c>
    </row>
    <row r="523" spans="1:13" x14ac:dyDescent="0.25">
      <c r="A523" s="74" t="s">
        <v>344</v>
      </c>
      <c r="B523" s="107" t="str">
        <f t="shared" si="8"/>
        <v>101446311500</v>
      </c>
      <c r="C523" s="101" t="s">
        <v>1348</v>
      </c>
      <c r="D523" s="101" t="s">
        <v>1349</v>
      </c>
      <c r="E523" s="101" t="s">
        <v>7255</v>
      </c>
      <c r="F523" s="101" t="s">
        <v>7185</v>
      </c>
      <c r="G523" s="101" t="s">
        <v>7186</v>
      </c>
      <c r="H523" s="103">
        <v>60.45</v>
      </c>
      <c r="I523" s="101" t="s">
        <v>7175</v>
      </c>
      <c r="J523" s="102">
        <v>34182</v>
      </c>
      <c r="K523" s="102">
        <v>73050</v>
      </c>
      <c r="L523" s="101" t="s">
        <v>6332</v>
      </c>
      <c r="M523" s="101" t="s">
        <v>1348</v>
      </c>
    </row>
    <row r="524" spans="1:13" x14ac:dyDescent="0.25">
      <c r="A524" s="74" t="s">
        <v>344</v>
      </c>
      <c r="B524" s="107" t="str">
        <f t="shared" si="8"/>
        <v>101449111400</v>
      </c>
      <c r="C524" s="101" t="s">
        <v>1350</v>
      </c>
      <c r="D524" s="101" t="s">
        <v>1351</v>
      </c>
      <c r="E524" s="101" t="s">
        <v>7228</v>
      </c>
      <c r="F524" s="101" t="s">
        <v>7185</v>
      </c>
      <c r="G524" s="101" t="s">
        <v>7186</v>
      </c>
      <c r="H524" s="103">
        <v>61.38</v>
      </c>
      <c r="I524" s="101" t="s">
        <v>7175</v>
      </c>
      <c r="J524" s="102">
        <v>39057</v>
      </c>
      <c r="K524" s="102">
        <v>73050</v>
      </c>
      <c r="L524" s="101" t="s">
        <v>6332</v>
      </c>
      <c r="M524" s="101" t="s">
        <v>1350</v>
      </c>
    </row>
    <row r="525" spans="1:13" x14ac:dyDescent="0.25">
      <c r="A525" s="74" t="s">
        <v>344</v>
      </c>
      <c r="B525" s="107" t="str">
        <f t="shared" si="8"/>
        <v>101452211400</v>
      </c>
      <c r="C525" s="101" t="s">
        <v>7404</v>
      </c>
      <c r="D525" s="101" t="s">
        <v>7405</v>
      </c>
      <c r="E525" s="101" t="s">
        <v>6490</v>
      </c>
      <c r="F525" s="101" t="s">
        <v>7185</v>
      </c>
      <c r="G525" s="101" t="s">
        <v>7186</v>
      </c>
      <c r="H525" s="103">
        <v>57.89</v>
      </c>
      <c r="I525" s="101" t="s">
        <v>7175</v>
      </c>
      <c r="J525" s="102">
        <v>36831</v>
      </c>
      <c r="K525" s="102">
        <v>43655</v>
      </c>
      <c r="L525" s="101" t="s">
        <v>6332</v>
      </c>
      <c r="M525" s="101" t="s">
        <v>7404</v>
      </c>
    </row>
    <row r="526" spans="1:13" x14ac:dyDescent="0.25">
      <c r="A526" s="74" t="s">
        <v>344</v>
      </c>
      <c r="B526" s="107" t="str">
        <f t="shared" si="8"/>
        <v>101454492100</v>
      </c>
      <c r="C526" s="101" t="s">
        <v>1352</v>
      </c>
      <c r="D526" s="101" t="s">
        <v>1353</v>
      </c>
      <c r="E526" s="101" t="s">
        <v>6771</v>
      </c>
      <c r="F526" s="101" t="s">
        <v>7282</v>
      </c>
      <c r="G526" s="101" t="s">
        <v>7181</v>
      </c>
      <c r="H526" s="103">
        <v>50.14</v>
      </c>
      <c r="I526" s="101" t="s">
        <v>7175</v>
      </c>
      <c r="J526" s="102">
        <v>40422</v>
      </c>
      <c r="K526" s="102">
        <v>73050</v>
      </c>
      <c r="L526" s="101" t="s">
        <v>6332</v>
      </c>
      <c r="M526" s="101" t="s">
        <v>1352</v>
      </c>
    </row>
    <row r="527" spans="1:13" x14ac:dyDescent="0.25">
      <c r="A527" s="74" t="s">
        <v>344</v>
      </c>
      <c r="B527" s="107" t="str">
        <f t="shared" si="8"/>
        <v>101455171400</v>
      </c>
      <c r="C527" s="101" t="s">
        <v>1354</v>
      </c>
      <c r="D527" s="101" t="s">
        <v>1355</v>
      </c>
      <c r="E527" s="101" t="s">
        <v>6681</v>
      </c>
      <c r="F527" s="101" t="s">
        <v>7185</v>
      </c>
      <c r="G527" s="101" t="s">
        <v>7186</v>
      </c>
      <c r="H527" s="103">
        <v>63.69</v>
      </c>
      <c r="I527" s="101" t="s">
        <v>7175</v>
      </c>
      <c r="J527" s="102">
        <v>36395</v>
      </c>
      <c r="K527" s="102">
        <v>73050</v>
      </c>
      <c r="L527" s="101" t="s">
        <v>6332</v>
      </c>
      <c r="M527" s="101" t="s">
        <v>1354</v>
      </c>
    </row>
    <row r="528" spans="1:13" x14ac:dyDescent="0.25">
      <c r="A528" s="74" t="s">
        <v>344</v>
      </c>
      <c r="B528" s="107" t="str">
        <f t="shared" si="8"/>
        <v>101456231201</v>
      </c>
      <c r="C528" s="101" t="s">
        <v>1356</v>
      </c>
      <c r="D528" s="101" t="s">
        <v>1357</v>
      </c>
      <c r="E528" s="101" t="s">
        <v>6494</v>
      </c>
      <c r="F528" s="101" t="s">
        <v>7185</v>
      </c>
      <c r="G528" s="101" t="s">
        <v>7186</v>
      </c>
      <c r="H528" s="103">
        <v>60.84</v>
      </c>
      <c r="I528" s="101" t="s">
        <v>7175</v>
      </c>
      <c r="J528" s="102">
        <v>30543</v>
      </c>
      <c r="K528" s="102">
        <v>73050</v>
      </c>
      <c r="L528" s="101" t="s">
        <v>6332</v>
      </c>
      <c r="M528" s="101" t="s">
        <v>1356</v>
      </c>
    </row>
    <row r="529" spans="1:13" x14ac:dyDescent="0.25">
      <c r="A529" s="74" t="s">
        <v>344</v>
      </c>
      <c r="B529" s="107" t="str">
        <f t="shared" si="8"/>
        <v>101458331200</v>
      </c>
      <c r="C529" s="101" t="s">
        <v>1358</v>
      </c>
      <c r="D529" s="101" t="s">
        <v>1359</v>
      </c>
      <c r="E529" s="101" t="s">
        <v>6629</v>
      </c>
      <c r="F529" s="101" t="s">
        <v>7185</v>
      </c>
      <c r="G529" s="101" t="s">
        <v>7186</v>
      </c>
      <c r="H529" s="103">
        <v>60.46</v>
      </c>
      <c r="I529" s="101" t="s">
        <v>7175</v>
      </c>
      <c r="J529" s="102">
        <v>40406</v>
      </c>
      <c r="K529" s="102">
        <v>73050</v>
      </c>
      <c r="L529" s="101" t="s">
        <v>6332</v>
      </c>
      <c r="M529" s="101" t="s">
        <v>1358</v>
      </c>
    </row>
    <row r="530" spans="1:13" x14ac:dyDescent="0.25">
      <c r="A530" s="74" t="s">
        <v>344</v>
      </c>
      <c r="B530" s="107" t="str">
        <f t="shared" si="8"/>
        <v>101459603350</v>
      </c>
      <c r="C530" s="101" t="s">
        <v>1360</v>
      </c>
      <c r="D530" s="101" t="s">
        <v>1361</v>
      </c>
      <c r="E530" s="101" t="s">
        <v>7334</v>
      </c>
      <c r="F530" s="101" t="s">
        <v>7282</v>
      </c>
      <c r="G530" s="101" t="s">
        <v>7181</v>
      </c>
      <c r="H530" s="103">
        <v>53.8</v>
      </c>
      <c r="I530" s="101" t="s">
        <v>7175</v>
      </c>
      <c r="J530" s="102">
        <v>36373</v>
      </c>
      <c r="K530" s="102">
        <v>73050</v>
      </c>
      <c r="L530" s="101" t="s">
        <v>6332</v>
      </c>
      <c r="M530" s="101" t="s">
        <v>1360</v>
      </c>
    </row>
    <row r="531" spans="1:13" x14ac:dyDescent="0.25">
      <c r="A531" s="74" t="s">
        <v>344</v>
      </c>
      <c r="B531" s="107" t="str">
        <f t="shared" si="8"/>
        <v>101462181200</v>
      </c>
      <c r="C531" s="101" t="s">
        <v>1362</v>
      </c>
      <c r="D531" s="101" t="s">
        <v>1363</v>
      </c>
      <c r="E531" s="101" t="s">
        <v>6390</v>
      </c>
      <c r="F531" s="101" t="s">
        <v>7185</v>
      </c>
      <c r="G531" s="101" t="s">
        <v>7186</v>
      </c>
      <c r="H531" s="103">
        <v>58.45</v>
      </c>
      <c r="I531" s="101" t="s">
        <v>7175</v>
      </c>
      <c r="J531" s="102">
        <v>39707</v>
      </c>
      <c r="K531" s="102">
        <v>73050</v>
      </c>
      <c r="L531" s="101" t="s">
        <v>6332</v>
      </c>
      <c r="M531" s="101" t="s">
        <v>1362</v>
      </c>
    </row>
    <row r="532" spans="1:13" x14ac:dyDescent="0.25">
      <c r="A532" s="74" t="s">
        <v>344</v>
      </c>
      <c r="B532" s="107" t="str">
        <f t="shared" si="8"/>
        <v>101464115100</v>
      </c>
      <c r="C532" s="101" t="s">
        <v>1364</v>
      </c>
      <c r="D532" s="101" t="s">
        <v>1365</v>
      </c>
      <c r="E532" s="101" t="s">
        <v>7238</v>
      </c>
      <c r="F532" s="101" t="s">
        <v>7239</v>
      </c>
      <c r="G532" s="101" t="s">
        <v>7215</v>
      </c>
      <c r="H532" s="103">
        <v>34.729999999999997</v>
      </c>
      <c r="I532" s="101" t="s">
        <v>7175</v>
      </c>
      <c r="J532" s="102">
        <v>39342</v>
      </c>
      <c r="K532" s="102">
        <v>73050</v>
      </c>
      <c r="L532" s="101" t="s">
        <v>6332</v>
      </c>
      <c r="M532" s="101" t="s">
        <v>1364</v>
      </c>
    </row>
    <row r="533" spans="1:13" x14ac:dyDescent="0.25">
      <c r="A533" s="74" t="s">
        <v>344</v>
      </c>
      <c r="B533" s="107" t="str">
        <f t="shared" si="8"/>
        <v>101465803965</v>
      </c>
      <c r="C533" s="101" t="s">
        <v>1366</v>
      </c>
      <c r="D533" s="101" t="s">
        <v>1367</v>
      </c>
      <c r="E533" s="101" t="s">
        <v>6458</v>
      </c>
      <c r="F533" s="101" t="s">
        <v>7224</v>
      </c>
      <c r="G533" s="101" t="s">
        <v>7178</v>
      </c>
      <c r="H533" s="103">
        <v>46.03</v>
      </c>
      <c r="I533" s="101" t="s">
        <v>7175</v>
      </c>
      <c r="J533" s="102">
        <v>32721</v>
      </c>
      <c r="K533" s="102">
        <v>73050</v>
      </c>
      <c r="L533" s="101" t="s">
        <v>6332</v>
      </c>
      <c r="M533" s="101" t="s">
        <v>1366</v>
      </c>
    </row>
    <row r="534" spans="1:13" x14ac:dyDescent="0.25">
      <c r="A534" s="74" t="s">
        <v>344</v>
      </c>
      <c r="B534" s="107" t="str">
        <f t="shared" si="8"/>
        <v>101472321200</v>
      </c>
      <c r="C534" s="101" t="s">
        <v>7406</v>
      </c>
      <c r="D534" s="101" t="s">
        <v>7407</v>
      </c>
      <c r="E534" s="101" t="s">
        <v>7001</v>
      </c>
      <c r="F534" s="101" t="s">
        <v>7212</v>
      </c>
      <c r="G534" s="101" t="s">
        <v>7181</v>
      </c>
      <c r="H534" s="103">
        <v>41.8</v>
      </c>
      <c r="I534" s="101" t="s">
        <v>7175</v>
      </c>
      <c r="J534" s="102">
        <v>41136</v>
      </c>
      <c r="K534" s="102">
        <v>43478</v>
      </c>
      <c r="L534" s="101" t="s">
        <v>6332</v>
      </c>
      <c r="M534" s="101" t="s">
        <v>7406</v>
      </c>
    </row>
    <row r="535" spans="1:13" x14ac:dyDescent="0.25">
      <c r="A535" s="74" t="s">
        <v>344</v>
      </c>
      <c r="B535" s="107" t="str">
        <f t="shared" si="8"/>
        <v>101473201601</v>
      </c>
      <c r="C535" s="101" t="s">
        <v>1368</v>
      </c>
      <c r="D535" s="101" t="s">
        <v>1369</v>
      </c>
      <c r="E535" s="101" t="s">
        <v>6477</v>
      </c>
      <c r="F535" s="101" t="s">
        <v>7212</v>
      </c>
      <c r="G535" s="101" t="s">
        <v>7181</v>
      </c>
      <c r="H535" s="103">
        <v>53.89</v>
      </c>
      <c r="I535" s="101" t="s">
        <v>7175</v>
      </c>
      <c r="J535" s="102">
        <v>41136</v>
      </c>
      <c r="K535" s="102">
        <v>73050</v>
      </c>
      <c r="L535" s="101" t="s">
        <v>6332</v>
      </c>
      <c r="M535" s="101" t="s">
        <v>1368</v>
      </c>
    </row>
    <row r="536" spans="1:13" x14ac:dyDescent="0.25">
      <c r="A536" s="74" t="s">
        <v>344</v>
      </c>
      <c r="B536" s="107" t="str">
        <f t="shared" si="8"/>
        <v>101475803010</v>
      </c>
      <c r="C536" s="101" t="s">
        <v>7408</v>
      </c>
      <c r="D536" s="101" t="s">
        <v>6030</v>
      </c>
      <c r="E536" s="101" t="s">
        <v>7155</v>
      </c>
      <c r="F536" s="101" t="s">
        <v>7247</v>
      </c>
      <c r="G536" s="101" t="s">
        <v>7178</v>
      </c>
      <c r="H536" s="103">
        <v>47.95</v>
      </c>
      <c r="I536" s="101" t="s">
        <v>7175</v>
      </c>
      <c r="J536" s="102">
        <v>27638</v>
      </c>
      <c r="K536" s="102">
        <v>43708</v>
      </c>
      <c r="L536" s="101" t="s">
        <v>6332</v>
      </c>
      <c r="M536" s="101" t="s">
        <v>7408</v>
      </c>
    </row>
    <row r="537" spans="1:13" x14ac:dyDescent="0.25">
      <c r="A537" s="74" t="s">
        <v>344</v>
      </c>
      <c r="B537" s="107" t="str">
        <f t="shared" si="8"/>
        <v>101477802100</v>
      </c>
      <c r="C537" s="101" t="s">
        <v>7409</v>
      </c>
      <c r="D537" s="101" t="s">
        <v>7410</v>
      </c>
      <c r="E537" s="101" t="s">
        <v>7176</v>
      </c>
      <c r="F537" s="101" t="s">
        <v>7217</v>
      </c>
      <c r="G537" s="101" t="s">
        <v>7218</v>
      </c>
      <c r="H537" s="103">
        <v>32.04</v>
      </c>
      <c r="I537" s="101" t="s">
        <v>7175</v>
      </c>
      <c r="J537" s="102">
        <v>41456</v>
      </c>
      <c r="K537" s="102">
        <v>43585</v>
      </c>
      <c r="L537" s="101" t="s">
        <v>6332</v>
      </c>
      <c r="M537" s="101" t="s">
        <v>7409</v>
      </c>
    </row>
    <row r="538" spans="1:13" x14ac:dyDescent="0.25">
      <c r="A538" s="74" t="s">
        <v>344</v>
      </c>
      <c r="B538" s="107" t="str">
        <f t="shared" si="8"/>
        <v>101479321100</v>
      </c>
      <c r="C538" s="101" t="s">
        <v>1370</v>
      </c>
      <c r="D538" s="101" t="s">
        <v>1371</v>
      </c>
      <c r="E538" s="101" t="s">
        <v>7003</v>
      </c>
      <c r="F538" s="101" t="s">
        <v>7212</v>
      </c>
      <c r="G538" s="101" t="s">
        <v>7181</v>
      </c>
      <c r="H538" s="103">
        <v>52.49</v>
      </c>
      <c r="I538" s="101" t="s">
        <v>7175</v>
      </c>
      <c r="J538" s="102">
        <v>40770</v>
      </c>
      <c r="K538" s="102">
        <v>73050</v>
      </c>
      <c r="L538" s="101" t="s">
        <v>6332</v>
      </c>
      <c r="M538" s="101" t="s">
        <v>1370</v>
      </c>
    </row>
    <row r="539" spans="1:13" x14ac:dyDescent="0.25">
      <c r="A539" s="74" t="s">
        <v>344</v>
      </c>
      <c r="B539" s="107" t="str">
        <f t="shared" si="8"/>
        <v>101481264350</v>
      </c>
      <c r="C539" s="101" t="s">
        <v>1372</v>
      </c>
      <c r="D539" s="101" t="s">
        <v>1373</v>
      </c>
      <c r="E539" s="101" t="s">
        <v>6517</v>
      </c>
      <c r="F539" s="101" t="s">
        <v>7185</v>
      </c>
      <c r="G539" s="101" t="s">
        <v>7186</v>
      </c>
      <c r="H539" s="103">
        <v>59.93</v>
      </c>
      <c r="I539" s="101" t="s">
        <v>7175</v>
      </c>
      <c r="J539" s="102">
        <v>40038</v>
      </c>
      <c r="K539" s="102">
        <v>73050</v>
      </c>
      <c r="L539" s="101" t="s">
        <v>6332</v>
      </c>
      <c r="M539" s="101" t="s">
        <v>1372</v>
      </c>
    </row>
    <row r="540" spans="1:13" x14ac:dyDescent="0.25">
      <c r="A540" s="74" t="s">
        <v>344</v>
      </c>
      <c r="B540" s="107" t="str">
        <f t="shared" si="8"/>
        <v>101485301650</v>
      </c>
      <c r="C540" s="101" t="s">
        <v>1374</v>
      </c>
      <c r="D540" s="101" t="s">
        <v>1375</v>
      </c>
      <c r="E540" s="101" t="s">
        <v>6466</v>
      </c>
      <c r="F540" s="101" t="s">
        <v>7212</v>
      </c>
      <c r="G540" s="101" t="s">
        <v>7181</v>
      </c>
      <c r="H540" s="103">
        <v>55.17</v>
      </c>
      <c r="I540" s="101" t="s">
        <v>7175</v>
      </c>
      <c r="J540" s="102">
        <v>41487</v>
      </c>
      <c r="K540" s="102">
        <v>73050</v>
      </c>
      <c r="L540" s="101" t="s">
        <v>6332</v>
      </c>
      <c r="M540" s="101" t="s">
        <v>1374</v>
      </c>
    </row>
    <row r="541" spans="1:13" x14ac:dyDescent="0.25">
      <c r="A541" s="74" t="s">
        <v>344</v>
      </c>
      <c r="B541" s="107" t="str">
        <f t="shared" si="8"/>
        <v>101489502040</v>
      </c>
      <c r="C541" s="101" t="s">
        <v>1376</v>
      </c>
      <c r="D541" s="101" t="s">
        <v>1377</v>
      </c>
      <c r="E541" s="101" t="s">
        <v>6372</v>
      </c>
      <c r="F541" s="101" t="s">
        <v>7226</v>
      </c>
      <c r="G541" s="101" t="s">
        <v>7181</v>
      </c>
      <c r="H541" s="103">
        <v>48.91</v>
      </c>
      <c r="I541" s="101" t="s">
        <v>7175</v>
      </c>
      <c r="J541" s="102">
        <v>40862</v>
      </c>
      <c r="K541" s="102">
        <v>73050</v>
      </c>
      <c r="L541" s="101" t="s">
        <v>6332</v>
      </c>
      <c r="M541" s="101" t="s">
        <v>1376</v>
      </c>
    </row>
    <row r="542" spans="1:13" x14ac:dyDescent="0.25">
      <c r="A542" s="74" t="s">
        <v>344</v>
      </c>
      <c r="B542" s="107" t="str">
        <f t="shared" si="8"/>
        <v>101490603400</v>
      </c>
      <c r="C542" s="101" t="s">
        <v>1378</v>
      </c>
      <c r="D542" s="101" t="s">
        <v>1379</v>
      </c>
      <c r="E542" s="101" t="s">
        <v>7190</v>
      </c>
      <c r="F542" s="101" t="s">
        <v>7245</v>
      </c>
      <c r="G542" s="101" t="s">
        <v>7215</v>
      </c>
      <c r="H542" s="103">
        <v>42.28</v>
      </c>
      <c r="I542" s="101" t="s">
        <v>7175</v>
      </c>
      <c r="J542" s="102">
        <v>40819</v>
      </c>
      <c r="K542" s="102">
        <v>73050</v>
      </c>
      <c r="L542" s="101" t="s">
        <v>6332</v>
      </c>
      <c r="M542" s="101" t="s">
        <v>1378</v>
      </c>
    </row>
    <row r="543" spans="1:13" x14ac:dyDescent="0.25">
      <c r="A543" s="74" t="s">
        <v>344</v>
      </c>
      <c r="B543" s="107" t="str">
        <f t="shared" si="8"/>
        <v>101491602100</v>
      </c>
      <c r="C543" s="101" t="s">
        <v>1380</v>
      </c>
      <c r="D543" s="101" t="s">
        <v>1381</v>
      </c>
      <c r="E543" s="101" t="s">
        <v>7254</v>
      </c>
      <c r="F543" s="101" t="s">
        <v>7245</v>
      </c>
      <c r="G543" s="101" t="s">
        <v>7174</v>
      </c>
      <c r="H543" s="103">
        <v>43.89</v>
      </c>
      <c r="I543" s="101" t="s">
        <v>7175</v>
      </c>
      <c r="J543" s="102">
        <v>38687</v>
      </c>
      <c r="K543" s="102">
        <v>73050</v>
      </c>
      <c r="L543" s="101" t="s">
        <v>6332</v>
      </c>
      <c r="M543" s="101" t="s">
        <v>1380</v>
      </c>
    </row>
    <row r="544" spans="1:13" x14ac:dyDescent="0.25">
      <c r="A544" s="74" t="s">
        <v>344</v>
      </c>
      <c r="B544" s="107" t="str">
        <f t="shared" si="8"/>
        <v>101495251100</v>
      </c>
      <c r="C544" s="101" t="s">
        <v>1382</v>
      </c>
      <c r="D544" s="101" t="s">
        <v>1383</v>
      </c>
      <c r="E544" s="101" t="s">
        <v>6654</v>
      </c>
      <c r="F544" s="101" t="s">
        <v>7212</v>
      </c>
      <c r="G544" s="101" t="s">
        <v>7181</v>
      </c>
      <c r="H544" s="103">
        <v>53.81</v>
      </c>
      <c r="I544" s="101" t="s">
        <v>7175</v>
      </c>
      <c r="J544" s="102">
        <v>41498</v>
      </c>
      <c r="K544" s="102">
        <v>73050</v>
      </c>
      <c r="L544" s="101" t="s">
        <v>6332</v>
      </c>
      <c r="M544" s="101" t="s">
        <v>1382</v>
      </c>
    </row>
    <row r="545" spans="1:13" x14ac:dyDescent="0.25">
      <c r="A545" s="74" t="s">
        <v>344</v>
      </c>
      <c r="B545" s="107" t="str">
        <f t="shared" si="8"/>
        <v>101497301650</v>
      </c>
      <c r="C545" s="101" t="s">
        <v>1384</v>
      </c>
      <c r="D545" s="101" t="s">
        <v>1385</v>
      </c>
      <c r="E545" s="101" t="s">
        <v>6466</v>
      </c>
      <c r="F545" s="101" t="s">
        <v>7212</v>
      </c>
      <c r="G545" s="101" t="s">
        <v>7181</v>
      </c>
      <c r="H545" s="103">
        <v>53.4</v>
      </c>
      <c r="I545" s="101" t="s">
        <v>7175</v>
      </c>
      <c r="J545" s="102">
        <v>41487</v>
      </c>
      <c r="K545" s="102">
        <v>73050</v>
      </c>
      <c r="L545" s="101" t="s">
        <v>6332</v>
      </c>
      <c r="M545" s="101" t="s">
        <v>1384</v>
      </c>
    </row>
    <row r="546" spans="1:13" x14ac:dyDescent="0.25">
      <c r="A546" s="74" t="s">
        <v>344</v>
      </c>
      <c r="B546" s="107" t="str">
        <f t="shared" si="8"/>
        <v>101502754100</v>
      </c>
      <c r="C546" s="101" t="s">
        <v>1386</v>
      </c>
      <c r="D546" s="101" t="s">
        <v>1387</v>
      </c>
      <c r="E546" s="101" t="s">
        <v>7350</v>
      </c>
      <c r="F546" s="101" t="s">
        <v>7214</v>
      </c>
      <c r="G546" s="101" t="s">
        <v>7218</v>
      </c>
      <c r="H546" s="103">
        <v>36.17</v>
      </c>
      <c r="I546" s="101" t="s">
        <v>7175</v>
      </c>
      <c r="J546" s="102">
        <v>36404</v>
      </c>
      <c r="K546" s="102">
        <v>73050</v>
      </c>
      <c r="L546" s="101" t="s">
        <v>6332</v>
      </c>
      <c r="M546" s="101" t="s">
        <v>1386</v>
      </c>
    </row>
    <row r="547" spans="1:13" x14ac:dyDescent="0.25">
      <c r="A547" s="74" t="s">
        <v>344</v>
      </c>
      <c r="B547" s="107" t="str">
        <f t="shared" si="8"/>
        <v>101503331100</v>
      </c>
      <c r="C547" s="101" t="s">
        <v>1388</v>
      </c>
      <c r="D547" s="101" t="s">
        <v>1389</v>
      </c>
      <c r="E547" s="101" t="s">
        <v>7298</v>
      </c>
      <c r="F547" s="101" t="s">
        <v>7212</v>
      </c>
      <c r="G547" s="101" t="s">
        <v>7186</v>
      </c>
      <c r="H547" s="103">
        <v>60.88</v>
      </c>
      <c r="I547" s="101" t="s">
        <v>7175</v>
      </c>
      <c r="J547" s="102">
        <v>36356</v>
      </c>
      <c r="K547" s="102">
        <v>73050</v>
      </c>
      <c r="L547" s="101" t="s">
        <v>6332</v>
      </c>
      <c r="M547" s="101" t="s">
        <v>1388</v>
      </c>
    </row>
    <row r="548" spans="1:13" x14ac:dyDescent="0.25">
      <c r="A548" s="74" t="s">
        <v>344</v>
      </c>
      <c r="B548" s="107" t="str">
        <f t="shared" si="8"/>
        <v>101504262910</v>
      </c>
      <c r="C548" s="101" t="s">
        <v>1390</v>
      </c>
      <c r="D548" s="101" t="s">
        <v>1391</v>
      </c>
      <c r="E548" s="101" t="s">
        <v>6503</v>
      </c>
      <c r="F548" s="101" t="s">
        <v>7180</v>
      </c>
      <c r="G548" s="101" t="s">
        <v>7222</v>
      </c>
      <c r="H548" s="103">
        <v>70.260000000000005</v>
      </c>
      <c r="I548" s="101" t="s">
        <v>7175</v>
      </c>
      <c r="J548" s="102">
        <v>40909</v>
      </c>
      <c r="K548" s="102">
        <v>73050</v>
      </c>
      <c r="L548" s="101" t="s">
        <v>6332</v>
      </c>
      <c r="M548" s="101" t="s">
        <v>1390</v>
      </c>
    </row>
    <row r="549" spans="1:13" x14ac:dyDescent="0.25">
      <c r="A549" s="74" t="s">
        <v>344</v>
      </c>
      <c r="B549" s="107" t="str">
        <f t="shared" si="8"/>
        <v>101505603000</v>
      </c>
      <c r="C549" s="101" t="s">
        <v>7411</v>
      </c>
      <c r="D549" s="101" t="s">
        <v>7412</v>
      </c>
      <c r="E549" s="101" t="s">
        <v>7283</v>
      </c>
      <c r="F549" s="101" t="s">
        <v>7284</v>
      </c>
      <c r="G549" s="101" t="s">
        <v>7178</v>
      </c>
      <c r="H549" s="103">
        <v>46.28</v>
      </c>
      <c r="I549" s="101" t="s">
        <v>7175</v>
      </c>
      <c r="J549" s="102">
        <v>37288</v>
      </c>
      <c r="K549" s="102">
        <v>43738</v>
      </c>
      <c r="L549" s="101" t="s">
        <v>6332</v>
      </c>
      <c r="M549" s="101" t="s">
        <v>7411</v>
      </c>
    </row>
    <row r="550" spans="1:13" x14ac:dyDescent="0.25">
      <c r="A550" s="74" t="s">
        <v>344</v>
      </c>
      <c r="B550" s="107" t="str">
        <f t="shared" si="8"/>
        <v>101506301600</v>
      </c>
      <c r="C550" s="101" t="s">
        <v>1392</v>
      </c>
      <c r="D550" s="101" t="s">
        <v>1393</v>
      </c>
      <c r="E550" s="101" t="s">
        <v>7025</v>
      </c>
      <c r="F550" s="101" t="s">
        <v>7212</v>
      </c>
      <c r="G550" s="101" t="s">
        <v>7181</v>
      </c>
      <c r="H550" s="103">
        <v>56.89</v>
      </c>
      <c r="I550" s="101" t="s">
        <v>7175</v>
      </c>
      <c r="J550" s="102">
        <v>41487</v>
      </c>
      <c r="K550" s="102">
        <v>73050</v>
      </c>
      <c r="L550" s="101" t="s">
        <v>6332</v>
      </c>
      <c r="M550" s="101" t="s">
        <v>1392</v>
      </c>
    </row>
    <row r="551" spans="1:13" x14ac:dyDescent="0.25">
      <c r="A551" s="74" t="s">
        <v>344</v>
      </c>
      <c r="B551" s="107" t="str">
        <f t="shared" si="8"/>
        <v>101507171100</v>
      </c>
      <c r="C551" s="101" t="s">
        <v>1394</v>
      </c>
      <c r="D551" s="101" t="s">
        <v>1395</v>
      </c>
      <c r="E551" s="101" t="s">
        <v>6639</v>
      </c>
      <c r="F551" s="101" t="s">
        <v>7185</v>
      </c>
      <c r="G551" s="101" t="s">
        <v>7186</v>
      </c>
      <c r="H551" s="103">
        <v>60.41</v>
      </c>
      <c r="I551" s="101" t="s">
        <v>7175</v>
      </c>
      <c r="J551" s="102">
        <v>41501</v>
      </c>
      <c r="K551" s="102">
        <v>73050</v>
      </c>
      <c r="L551" s="101" t="s">
        <v>6332</v>
      </c>
      <c r="M551" s="101" t="s">
        <v>1394</v>
      </c>
    </row>
    <row r="552" spans="1:13" x14ac:dyDescent="0.25">
      <c r="A552" s="74" t="s">
        <v>344</v>
      </c>
      <c r="B552" s="107" t="str">
        <f t="shared" si="8"/>
        <v>101508201801</v>
      </c>
      <c r="C552" s="101" t="s">
        <v>1396</v>
      </c>
      <c r="D552" s="101" t="s">
        <v>1397</v>
      </c>
      <c r="E552" s="101" t="s">
        <v>6773</v>
      </c>
      <c r="F552" s="101" t="s">
        <v>7185</v>
      </c>
      <c r="G552" s="101" t="s">
        <v>7186</v>
      </c>
      <c r="H552" s="103">
        <v>59.85</v>
      </c>
      <c r="I552" s="101" t="s">
        <v>7175</v>
      </c>
      <c r="J552" s="102">
        <v>35004</v>
      </c>
      <c r="K552" s="102">
        <v>73050</v>
      </c>
      <c r="L552" s="101" t="s">
        <v>6332</v>
      </c>
      <c r="M552" s="101" t="s">
        <v>1396</v>
      </c>
    </row>
    <row r="553" spans="1:13" x14ac:dyDescent="0.25">
      <c r="A553" s="74" t="s">
        <v>344</v>
      </c>
      <c r="B553" s="107" t="str">
        <f t="shared" si="8"/>
        <v>101510211400</v>
      </c>
      <c r="C553" s="101" t="s">
        <v>1398</v>
      </c>
      <c r="D553" s="101" t="s">
        <v>1399</v>
      </c>
      <c r="E553" s="101" t="s">
        <v>6490</v>
      </c>
      <c r="F553" s="101" t="s">
        <v>7185</v>
      </c>
      <c r="G553" s="101" t="s">
        <v>7186</v>
      </c>
      <c r="H553" s="103">
        <v>59.86</v>
      </c>
      <c r="I553" s="101" t="s">
        <v>7175</v>
      </c>
      <c r="J553" s="102">
        <v>39328</v>
      </c>
      <c r="K553" s="102">
        <v>73050</v>
      </c>
      <c r="L553" s="101" t="s">
        <v>6332</v>
      </c>
      <c r="M553" s="101" t="s">
        <v>1398</v>
      </c>
    </row>
    <row r="554" spans="1:13" x14ac:dyDescent="0.25">
      <c r="A554" s="74" t="s">
        <v>344</v>
      </c>
      <c r="B554" s="107" t="str">
        <f t="shared" si="8"/>
        <v>101515264290</v>
      </c>
      <c r="C554" s="101" t="s">
        <v>7413</v>
      </c>
      <c r="D554" s="101" t="s">
        <v>7414</v>
      </c>
      <c r="E554" s="101" t="s">
        <v>6519</v>
      </c>
      <c r="F554" s="101" t="s">
        <v>7185</v>
      </c>
      <c r="G554" s="101" t="s">
        <v>7186</v>
      </c>
      <c r="H554" s="103">
        <v>61.05</v>
      </c>
      <c r="I554" s="101" t="s">
        <v>7175</v>
      </c>
      <c r="J554" s="102">
        <v>34213</v>
      </c>
      <c r="K554" s="102">
        <v>43708</v>
      </c>
      <c r="L554" s="101" t="s">
        <v>6332</v>
      </c>
      <c r="M554" s="101" t="s">
        <v>7413</v>
      </c>
    </row>
    <row r="555" spans="1:13" x14ac:dyDescent="0.25">
      <c r="A555" s="74" t="s">
        <v>344</v>
      </c>
      <c r="B555" s="107" t="str">
        <f t="shared" si="8"/>
        <v>101516502010</v>
      </c>
      <c r="C555" s="101" t="s">
        <v>1400</v>
      </c>
      <c r="D555" s="101" t="s">
        <v>1401</v>
      </c>
      <c r="E555" s="101" t="s">
        <v>6507</v>
      </c>
      <c r="F555" s="101" t="s">
        <v>7247</v>
      </c>
      <c r="G555" s="101" t="s">
        <v>7174</v>
      </c>
      <c r="H555" s="103">
        <v>45.09</v>
      </c>
      <c r="I555" s="101" t="s">
        <v>7175</v>
      </c>
      <c r="J555" s="102">
        <v>33604</v>
      </c>
      <c r="K555" s="102">
        <v>73050</v>
      </c>
      <c r="L555" s="101" t="s">
        <v>6332</v>
      </c>
      <c r="M555" s="101" t="s">
        <v>1400</v>
      </c>
    </row>
    <row r="556" spans="1:13" x14ac:dyDescent="0.25">
      <c r="A556" s="74" t="s">
        <v>344</v>
      </c>
      <c r="B556" s="107" t="str">
        <f t="shared" si="8"/>
        <v>101517111400</v>
      </c>
      <c r="C556" s="101" t="s">
        <v>1402</v>
      </c>
      <c r="D556" s="101" t="s">
        <v>1403</v>
      </c>
      <c r="E556" s="101" t="s">
        <v>7228</v>
      </c>
      <c r="F556" s="101" t="s">
        <v>7212</v>
      </c>
      <c r="G556" s="101" t="s">
        <v>7186</v>
      </c>
      <c r="H556" s="103">
        <v>64.209999999999994</v>
      </c>
      <c r="I556" s="101" t="s">
        <v>7175</v>
      </c>
      <c r="J556" s="102">
        <v>37865</v>
      </c>
      <c r="K556" s="102">
        <v>73050</v>
      </c>
      <c r="L556" s="101" t="s">
        <v>6332</v>
      </c>
      <c r="M556" s="101" t="s">
        <v>1402</v>
      </c>
    </row>
    <row r="557" spans="1:13" x14ac:dyDescent="0.25">
      <c r="A557" s="74" t="s">
        <v>344</v>
      </c>
      <c r="B557" s="107" t="str">
        <f t="shared" si="8"/>
        <v>101518171600</v>
      </c>
      <c r="C557" s="101" t="s">
        <v>1404</v>
      </c>
      <c r="D557" s="101" t="s">
        <v>1405</v>
      </c>
      <c r="E557" s="101" t="s">
        <v>6363</v>
      </c>
      <c r="F557" s="101" t="s">
        <v>7212</v>
      </c>
      <c r="G557" s="101" t="s">
        <v>7181</v>
      </c>
      <c r="H557" s="103">
        <v>58.45</v>
      </c>
      <c r="I557" s="101" t="s">
        <v>7175</v>
      </c>
      <c r="J557" s="102">
        <v>41501</v>
      </c>
      <c r="K557" s="102">
        <v>73050</v>
      </c>
      <c r="L557" s="101" t="s">
        <v>6332</v>
      </c>
      <c r="M557" s="101" t="s">
        <v>1404</v>
      </c>
    </row>
    <row r="558" spans="1:13" x14ac:dyDescent="0.25">
      <c r="A558" s="74" t="s">
        <v>344</v>
      </c>
      <c r="B558" s="107" t="str">
        <f t="shared" si="8"/>
        <v>101519703300</v>
      </c>
      <c r="C558" s="101" t="s">
        <v>1406</v>
      </c>
      <c r="D558" s="101" t="s">
        <v>1407</v>
      </c>
      <c r="E558" s="101" t="s">
        <v>7415</v>
      </c>
      <c r="F558" s="101" t="s">
        <v>7214</v>
      </c>
      <c r="G558" s="101" t="s">
        <v>7218</v>
      </c>
      <c r="H558" s="103">
        <v>34.799999999999997</v>
      </c>
      <c r="I558" s="101" t="s">
        <v>7175</v>
      </c>
      <c r="J558" s="102">
        <v>32006</v>
      </c>
      <c r="K558" s="102">
        <v>73050</v>
      </c>
      <c r="L558" s="101" t="s">
        <v>6332</v>
      </c>
      <c r="M558" s="101" t="s">
        <v>1406</v>
      </c>
    </row>
    <row r="559" spans="1:13" x14ac:dyDescent="0.25">
      <c r="A559" s="74" t="s">
        <v>344</v>
      </c>
      <c r="B559" s="107" t="str">
        <f t="shared" si="8"/>
        <v>101520233910</v>
      </c>
      <c r="C559" s="101" t="s">
        <v>7416</v>
      </c>
      <c r="D559" s="101" t="s">
        <v>7417</v>
      </c>
      <c r="E559" s="101" t="s">
        <v>7418</v>
      </c>
      <c r="F559" s="101" t="s">
        <v>7266</v>
      </c>
      <c r="G559" s="101" t="s">
        <v>7267</v>
      </c>
      <c r="H559" s="103">
        <v>78.09</v>
      </c>
      <c r="I559" s="101" t="s">
        <v>7175</v>
      </c>
      <c r="J559" s="102">
        <v>41487</v>
      </c>
      <c r="K559" s="102">
        <v>43708</v>
      </c>
      <c r="L559" s="101" t="s">
        <v>6332</v>
      </c>
      <c r="M559" s="101" t="s">
        <v>7416</v>
      </c>
    </row>
    <row r="560" spans="1:13" x14ac:dyDescent="0.25">
      <c r="A560" s="74" t="s">
        <v>344</v>
      </c>
      <c r="B560" s="107" t="str">
        <f t="shared" si="8"/>
        <v>101522371200</v>
      </c>
      <c r="C560" s="101" t="s">
        <v>1408</v>
      </c>
      <c r="D560" s="101" t="s">
        <v>1409</v>
      </c>
      <c r="E560" s="101" t="s">
        <v>6623</v>
      </c>
      <c r="F560" s="101" t="s">
        <v>7212</v>
      </c>
      <c r="G560" s="101" t="s">
        <v>7181</v>
      </c>
      <c r="H560" s="103">
        <v>53.83</v>
      </c>
      <c r="I560" s="101" t="s">
        <v>7175</v>
      </c>
      <c r="J560" s="102">
        <v>41518</v>
      </c>
      <c r="K560" s="102">
        <v>73050</v>
      </c>
      <c r="L560" s="101" t="s">
        <v>6332</v>
      </c>
      <c r="M560" s="101" t="s">
        <v>1408</v>
      </c>
    </row>
    <row r="561" spans="1:13" x14ac:dyDescent="0.25">
      <c r="A561" s="74" t="s">
        <v>344</v>
      </c>
      <c r="B561" s="107" t="str">
        <f t="shared" si="8"/>
        <v>101523211110</v>
      </c>
      <c r="C561" s="101" t="s">
        <v>1410</v>
      </c>
      <c r="D561" s="101" t="s">
        <v>1411</v>
      </c>
      <c r="E561" s="101" t="s">
        <v>6488</v>
      </c>
      <c r="F561" s="101" t="s">
        <v>7212</v>
      </c>
      <c r="G561" s="101" t="s">
        <v>7181</v>
      </c>
      <c r="H561" s="103">
        <v>49.33</v>
      </c>
      <c r="I561" s="101" t="s">
        <v>7175</v>
      </c>
      <c r="J561" s="102">
        <v>41487</v>
      </c>
      <c r="K561" s="102">
        <v>73050</v>
      </c>
      <c r="L561" s="101" t="s">
        <v>6332</v>
      </c>
      <c r="M561" s="101" t="s">
        <v>1410</v>
      </c>
    </row>
    <row r="562" spans="1:13" x14ac:dyDescent="0.25">
      <c r="A562" s="74" t="s">
        <v>344</v>
      </c>
      <c r="B562" s="107" t="str">
        <f t="shared" si="8"/>
        <v>101525342100</v>
      </c>
      <c r="C562" s="101" t="s">
        <v>1412</v>
      </c>
      <c r="D562" s="101" t="s">
        <v>1413</v>
      </c>
      <c r="E562" s="101" t="s">
        <v>7316</v>
      </c>
      <c r="F562" s="101" t="s">
        <v>7214</v>
      </c>
      <c r="G562" s="101" t="s">
        <v>7201</v>
      </c>
      <c r="H562" s="103">
        <v>37.520000000000003</v>
      </c>
      <c r="I562" s="101" t="s">
        <v>7175</v>
      </c>
      <c r="J562" s="102">
        <v>41122</v>
      </c>
      <c r="K562" s="102">
        <v>73050</v>
      </c>
      <c r="L562" s="101" t="s">
        <v>6332</v>
      </c>
      <c r="M562" s="101" t="s">
        <v>1412</v>
      </c>
    </row>
    <row r="563" spans="1:13" x14ac:dyDescent="0.25">
      <c r="A563" s="74" t="s">
        <v>344</v>
      </c>
      <c r="B563" s="107" t="str">
        <f t="shared" si="8"/>
        <v>101526171300</v>
      </c>
      <c r="C563" s="101" t="s">
        <v>1414</v>
      </c>
      <c r="D563" s="101" t="s">
        <v>1415</v>
      </c>
      <c r="E563" s="101" t="s">
        <v>6367</v>
      </c>
      <c r="F563" s="101" t="s">
        <v>7185</v>
      </c>
      <c r="G563" s="101" t="s">
        <v>7186</v>
      </c>
      <c r="H563" s="103">
        <v>60.9</v>
      </c>
      <c r="I563" s="101" t="s">
        <v>7175</v>
      </c>
      <c r="J563" s="102">
        <v>37561</v>
      </c>
      <c r="K563" s="102">
        <v>73050</v>
      </c>
      <c r="L563" s="101" t="s">
        <v>6332</v>
      </c>
      <c r="M563" s="101" t="s">
        <v>1414</v>
      </c>
    </row>
    <row r="564" spans="1:13" x14ac:dyDescent="0.25">
      <c r="A564" s="74" t="s">
        <v>344</v>
      </c>
      <c r="B564" s="107" t="str">
        <f t="shared" si="8"/>
        <v>101532264330</v>
      </c>
      <c r="C564" s="101" t="s">
        <v>1416</v>
      </c>
      <c r="D564" s="101" t="s">
        <v>1417</v>
      </c>
      <c r="E564" s="101" t="s">
        <v>7300</v>
      </c>
      <c r="F564" s="101" t="s">
        <v>7185</v>
      </c>
      <c r="G564" s="101" t="s">
        <v>7186</v>
      </c>
      <c r="H564" s="103">
        <v>61.21</v>
      </c>
      <c r="I564" s="101" t="s">
        <v>7175</v>
      </c>
      <c r="J564" s="102">
        <v>33635</v>
      </c>
      <c r="K564" s="102">
        <v>73050</v>
      </c>
      <c r="L564" s="101" t="s">
        <v>6332</v>
      </c>
      <c r="M564" s="101" t="s">
        <v>1416</v>
      </c>
    </row>
    <row r="565" spans="1:13" x14ac:dyDescent="0.25">
      <c r="A565" s="74" t="s">
        <v>344</v>
      </c>
      <c r="B565" s="107" t="str">
        <f t="shared" si="8"/>
        <v>101536341200</v>
      </c>
      <c r="C565" s="101" t="s">
        <v>1418</v>
      </c>
      <c r="D565" s="101" t="s">
        <v>1419</v>
      </c>
      <c r="E565" s="101" t="s">
        <v>6559</v>
      </c>
      <c r="F565" s="101" t="s">
        <v>7212</v>
      </c>
      <c r="G565" s="101" t="s">
        <v>7181</v>
      </c>
      <c r="H565" s="103">
        <v>47.04</v>
      </c>
      <c r="I565" s="101" t="s">
        <v>7175</v>
      </c>
      <c r="J565" s="102">
        <v>41501</v>
      </c>
      <c r="K565" s="102">
        <v>73050</v>
      </c>
      <c r="L565" s="101" t="s">
        <v>6332</v>
      </c>
      <c r="M565" s="101" t="s">
        <v>1418</v>
      </c>
    </row>
    <row r="566" spans="1:13" x14ac:dyDescent="0.25">
      <c r="A566" s="74" t="s">
        <v>344</v>
      </c>
      <c r="B566" s="107" t="str">
        <f t="shared" si="8"/>
        <v>101538301610</v>
      </c>
      <c r="C566" s="101" t="s">
        <v>1420</v>
      </c>
      <c r="D566" s="101" t="s">
        <v>1421</v>
      </c>
      <c r="E566" s="101" t="s">
        <v>6775</v>
      </c>
      <c r="F566" s="101" t="s">
        <v>7212</v>
      </c>
      <c r="G566" s="101" t="s">
        <v>7181</v>
      </c>
      <c r="H566" s="103">
        <v>50.04</v>
      </c>
      <c r="I566" s="101" t="s">
        <v>7175</v>
      </c>
      <c r="J566" s="102">
        <v>41487</v>
      </c>
      <c r="K566" s="102">
        <v>73050</v>
      </c>
      <c r="L566" s="101" t="s">
        <v>6332</v>
      </c>
      <c r="M566" s="101" t="s">
        <v>1420</v>
      </c>
    </row>
    <row r="567" spans="1:13" x14ac:dyDescent="0.25">
      <c r="A567" s="74" t="s">
        <v>344</v>
      </c>
      <c r="B567" s="107" t="str">
        <f t="shared" si="8"/>
        <v>101539602100</v>
      </c>
      <c r="C567" s="101" t="s">
        <v>1422</v>
      </c>
      <c r="D567" s="101" t="s">
        <v>1423</v>
      </c>
      <c r="E567" s="101" t="s">
        <v>7254</v>
      </c>
      <c r="F567" s="101" t="s">
        <v>7217</v>
      </c>
      <c r="G567" s="101" t="s">
        <v>7218</v>
      </c>
      <c r="H567" s="103">
        <v>29.09</v>
      </c>
      <c r="I567" s="101" t="s">
        <v>7175</v>
      </c>
      <c r="J567" s="102">
        <v>41505</v>
      </c>
      <c r="K567" s="102">
        <v>73050</v>
      </c>
      <c r="L567" s="101" t="s">
        <v>6332</v>
      </c>
      <c r="M567" s="101" t="s">
        <v>1422</v>
      </c>
    </row>
    <row r="568" spans="1:13" x14ac:dyDescent="0.25">
      <c r="A568" s="74" t="s">
        <v>344</v>
      </c>
      <c r="B568" s="107" t="str">
        <f t="shared" si="8"/>
        <v>101540191100</v>
      </c>
      <c r="C568" s="101" t="s">
        <v>1424</v>
      </c>
      <c r="D568" s="101" t="s">
        <v>1425</v>
      </c>
      <c r="E568" s="101" t="s">
        <v>6460</v>
      </c>
      <c r="F568" s="101" t="s">
        <v>7212</v>
      </c>
      <c r="G568" s="101" t="s">
        <v>7178</v>
      </c>
      <c r="H568" s="103">
        <v>44.13</v>
      </c>
      <c r="I568" s="101" t="s">
        <v>7175</v>
      </c>
      <c r="J568" s="102">
        <v>41505</v>
      </c>
      <c r="K568" s="102">
        <v>73050</v>
      </c>
      <c r="L568" s="101" t="s">
        <v>6332</v>
      </c>
      <c r="M568" s="101" t="s">
        <v>1424</v>
      </c>
    </row>
    <row r="569" spans="1:13" x14ac:dyDescent="0.25">
      <c r="A569" s="74" t="s">
        <v>344</v>
      </c>
      <c r="B569" s="107" t="str">
        <f t="shared" si="8"/>
        <v>101542502310</v>
      </c>
      <c r="C569" s="101" t="s">
        <v>1426</v>
      </c>
      <c r="D569" s="101" t="s">
        <v>1427</v>
      </c>
      <c r="E569" s="101" t="s">
        <v>7419</v>
      </c>
      <c r="F569" s="101" t="s">
        <v>7217</v>
      </c>
      <c r="G569" s="101" t="s">
        <v>7218</v>
      </c>
      <c r="H569" s="103">
        <v>33.020000000000003</v>
      </c>
      <c r="I569" s="101" t="s">
        <v>7175</v>
      </c>
      <c r="J569" s="102">
        <v>40634</v>
      </c>
      <c r="K569" s="102">
        <v>73050</v>
      </c>
      <c r="L569" s="101" t="s">
        <v>6332</v>
      </c>
      <c r="M569" s="101" t="s">
        <v>1426</v>
      </c>
    </row>
    <row r="570" spans="1:13" x14ac:dyDescent="0.25">
      <c r="A570" s="74" t="s">
        <v>344</v>
      </c>
      <c r="B570" s="107" t="str">
        <f t="shared" si="8"/>
        <v>101544602100</v>
      </c>
      <c r="C570" s="101" t="s">
        <v>1428</v>
      </c>
      <c r="D570" s="101" t="s">
        <v>1429</v>
      </c>
      <c r="E570" s="101" t="s">
        <v>7254</v>
      </c>
      <c r="F570" s="101" t="s">
        <v>7245</v>
      </c>
      <c r="G570" s="101" t="s">
        <v>7174</v>
      </c>
      <c r="H570" s="103">
        <v>41.9</v>
      </c>
      <c r="I570" s="101" t="s">
        <v>7175</v>
      </c>
      <c r="J570" s="102">
        <v>37347</v>
      </c>
      <c r="K570" s="102">
        <v>73050</v>
      </c>
      <c r="L570" s="101" t="s">
        <v>6332</v>
      </c>
      <c r="M570" s="101" t="s">
        <v>1428</v>
      </c>
    </row>
    <row r="571" spans="1:13" x14ac:dyDescent="0.25">
      <c r="A571" s="74" t="s">
        <v>344</v>
      </c>
      <c r="B571" s="107" t="str">
        <f t="shared" si="8"/>
        <v>101545191100</v>
      </c>
      <c r="C571" s="101" t="s">
        <v>1430</v>
      </c>
      <c r="D571" s="101" t="s">
        <v>1431</v>
      </c>
      <c r="E571" s="101" t="s">
        <v>6460</v>
      </c>
      <c r="F571" s="101" t="s">
        <v>7212</v>
      </c>
      <c r="G571" s="101" t="s">
        <v>7181</v>
      </c>
      <c r="H571" s="103">
        <v>54.36</v>
      </c>
      <c r="I571" s="101" t="s">
        <v>7175</v>
      </c>
      <c r="J571" s="102">
        <v>41505</v>
      </c>
      <c r="K571" s="102">
        <v>73050</v>
      </c>
      <c r="L571" s="101" t="s">
        <v>6332</v>
      </c>
      <c r="M571" s="101" t="s">
        <v>1430</v>
      </c>
    </row>
    <row r="572" spans="1:13" x14ac:dyDescent="0.25">
      <c r="A572" s="74" t="s">
        <v>344</v>
      </c>
      <c r="B572" s="107" t="str">
        <f t="shared" si="8"/>
        <v>101547702100</v>
      </c>
      <c r="C572" s="101" t="s">
        <v>1432</v>
      </c>
      <c r="D572" s="101" t="s">
        <v>1433</v>
      </c>
      <c r="E572" s="101" t="s">
        <v>7296</v>
      </c>
      <c r="F572" s="101" t="s">
        <v>7247</v>
      </c>
      <c r="G572" s="101" t="s">
        <v>7178</v>
      </c>
      <c r="H572" s="103">
        <v>46.75</v>
      </c>
      <c r="I572" s="101" t="s">
        <v>7175</v>
      </c>
      <c r="J572" s="102">
        <v>31432</v>
      </c>
      <c r="K572" s="102">
        <v>73050</v>
      </c>
      <c r="L572" s="101" t="s">
        <v>6332</v>
      </c>
      <c r="M572" s="101" t="s">
        <v>1432</v>
      </c>
    </row>
    <row r="573" spans="1:13" x14ac:dyDescent="0.25">
      <c r="A573" s="74" t="s">
        <v>344</v>
      </c>
      <c r="B573" s="107" t="str">
        <f t="shared" si="8"/>
        <v>101551342100</v>
      </c>
      <c r="C573" s="101" t="s">
        <v>1434</v>
      </c>
      <c r="D573" s="101" t="s">
        <v>1435</v>
      </c>
      <c r="E573" s="101" t="s">
        <v>7316</v>
      </c>
      <c r="F573" s="101" t="s">
        <v>7217</v>
      </c>
      <c r="G573" s="101" t="s">
        <v>7201</v>
      </c>
      <c r="H573" s="103">
        <v>30.91</v>
      </c>
      <c r="I573" s="101" t="s">
        <v>7175</v>
      </c>
      <c r="J573" s="102">
        <v>40770</v>
      </c>
      <c r="K573" s="102">
        <v>73050</v>
      </c>
      <c r="L573" s="101" t="s">
        <v>6332</v>
      </c>
      <c r="M573" s="101" t="s">
        <v>1434</v>
      </c>
    </row>
    <row r="574" spans="1:13" x14ac:dyDescent="0.25">
      <c r="A574" s="74" t="s">
        <v>344</v>
      </c>
      <c r="B574" s="107" t="str">
        <f t="shared" si="8"/>
        <v>101553341100</v>
      </c>
      <c r="C574" s="101" t="s">
        <v>1436</v>
      </c>
      <c r="D574" s="101" t="s">
        <v>1437</v>
      </c>
      <c r="E574" s="101" t="s">
        <v>6557</v>
      </c>
      <c r="F574" s="101" t="s">
        <v>7185</v>
      </c>
      <c r="G574" s="101" t="s">
        <v>7186</v>
      </c>
      <c r="H574" s="103">
        <v>60.28</v>
      </c>
      <c r="I574" s="101" t="s">
        <v>7175</v>
      </c>
      <c r="J574" s="102">
        <v>37557</v>
      </c>
      <c r="K574" s="102">
        <v>73050</v>
      </c>
      <c r="L574" s="101" t="s">
        <v>6332</v>
      </c>
      <c r="M574" s="101" t="s">
        <v>1436</v>
      </c>
    </row>
    <row r="575" spans="1:13" x14ac:dyDescent="0.25">
      <c r="A575" s="74" t="s">
        <v>344</v>
      </c>
      <c r="B575" s="107" t="str">
        <f t="shared" si="8"/>
        <v>101554121110</v>
      </c>
      <c r="C575" s="101" t="s">
        <v>1438</v>
      </c>
      <c r="D575" s="101" t="s">
        <v>1439</v>
      </c>
      <c r="E575" s="101" t="s">
        <v>6338</v>
      </c>
      <c r="F575" s="101" t="s">
        <v>7185</v>
      </c>
      <c r="G575" s="101" t="s">
        <v>7181</v>
      </c>
      <c r="H575" s="103">
        <v>56.86</v>
      </c>
      <c r="I575" s="101" t="s">
        <v>7175</v>
      </c>
      <c r="J575" s="102">
        <v>41508</v>
      </c>
      <c r="K575" s="102">
        <v>73050</v>
      </c>
      <c r="L575" s="101" t="s">
        <v>6332</v>
      </c>
      <c r="M575" s="101" t="s">
        <v>1438</v>
      </c>
    </row>
    <row r="576" spans="1:13" x14ac:dyDescent="0.25">
      <c r="A576" s="74" t="s">
        <v>344</v>
      </c>
      <c r="B576" s="107" t="str">
        <f t="shared" si="8"/>
        <v>101555301600</v>
      </c>
      <c r="C576" s="101" t="s">
        <v>1440</v>
      </c>
      <c r="D576" s="101" t="s">
        <v>1441</v>
      </c>
      <c r="E576" s="101" t="s">
        <v>7025</v>
      </c>
      <c r="F576" s="101" t="s">
        <v>7212</v>
      </c>
      <c r="G576" s="101" t="s">
        <v>7181</v>
      </c>
      <c r="H576" s="103">
        <v>51.15</v>
      </c>
      <c r="I576" s="101" t="s">
        <v>7175</v>
      </c>
      <c r="J576" s="102">
        <v>40909</v>
      </c>
      <c r="K576" s="102">
        <v>73050</v>
      </c>
      <c r="L576" s="101" t="s">
        <v>6332</v>
      </c>
      <c r="M576" s="101" t="s">
        <v>1440</v>
      </c>
    </row>
    <row r="577" spans="1:13" x14ac:dyDescent="0.25">
      <c r="A577" s="74" t="s">
        <v>344</v>
      </c>
      <c r="B577" s="107" t="str">
        <f t="shared" si="8"/>
        <v>101557231100</v>
      </c>
      <c r="C577" s="101" t="s">
        <v>1442</v>
      </c>
      <c r="D577" s="101" t="s">
        <v>1443</v>
      </c>
      <c r="E577" s="101" t="s">
        <v>7333</v>
      </c>
      <c r="F577" s="101" t="s">
        <v>7185</v>
      </c>
      <c r="G577" s="101" t="s">
        <v>7186</v>
      </c>
      <c r="H577" s="103">
        <v>61.78</v>
      </c>
      <c r="I577" s="101" t="s">
        <v>7175</v>
      </c>
      <c r="J577" s="102">
        <v>38777</v>
      </c>
      <c r="K577" s="102">
        <v>73050</v>
      </c>
      <c r="L577" s="101" t="s">
        <v>6332</v>
      </c>
      <c r="M577" s="101" t="s">
        <v>1442</v>
      </c>
    </row>
    <row r="578" spans="1:13" x14ac:dyDescent="0.25">
      <c r="A578" s="74" t="s">
        <v>344</v>
      </c>
      <c r="B578" s="107" t="str">
        <f t="shared" si="8"/>
        <v>101558231100</v>
      </c>
      <c r="C578" s="101" t="s">
        <v>1444</v>
      </c>
      <c r="D578" s="101" t="s">
        <v>1445</v>
      </c>
      <c r="E578" s="101" t="s">
        <v>7333</v>
      </c>
      <c r="F578" s="101" t="s">
        <v>7185</v>
      </c>
      <c r="G578" s="101" t="s">
        <v>7186</v>
      </c>
      <c r="H578" s="103">
        <v>61.4</v>
      </c>
      <c r="I578" s="101" t="s">
        <v>7175</v>
      </c>
      <c r="J578" s="102">
        <v>36617</v>
      </c>
      <c r="K578" s="102">
        <v>73050</v>
      </c>
      <c r="L578" s="101" t="s">
        <v>6332</v>
      </c>
      <c r="M578" s="101" t="s">
        <v>1444</v>
      </c>
    </row>
    <row r="579" spans="1:13" x14ac:dyDescent="0.25">
      <c r="A579" s="74" t="s">
        <v>344</v>
      </c>
      <c r="B579" s="107" t="str">
        <f t="shared" si="8"/>
        <v>101559351100</v>
      </c>
      <c r="C579" s="101" t="s">
        <v>1446</v>
      </c>
      <c r="D579" s="101" t="s">
        <v>1447</v>
      </c>
      <c r="E579" s="101" t="s">
        <v>6563</v>
      </c>
      <c r="F579" s="101" t="s">
        <v>7185</v>
      </c>
      <c r="G579" s="101" t="s">
        <v>7186</v>
      </c>
      <c r="H579" s="103">
        <v>59.8</v>
      </c>
      <c r="I579" s="101" t="s">
        <v>7175</v>
      </c>
      <c r="J579" s="102">
        <v>39685</v>
      </c>
      <c r="K579" s="102">
        <v>73050</v>
      </c>
      <c r="L579" s="101" t="s">
        <v>6332</v>
      </c>
      <c r="M579" s="101" t="s">
        <v>1446</v>
      </c>
    </row>
    <row r="580" spans="1:13" x14ac:dyDescent="0.25">
      <c r="A580" s="74" t="s">
        <v>344</v>
      </c>
      <c r="B580" s="107" t="str">
        <f t="shared" si="8"/>
        <v>101561754200</v>
      </c>
      <c r="C580" s="101" t="s">
        <v>1448</v>
      </c>
      <c r="D580" s="101" t="s">
        <v>1449</v>
      </c>
      <c r="E580" s="101" t="s">
        <v>7116</v>
      </c>
      <c r="F580" s="101" t="s">
        <v>7231</v>
      </c>
      <c r="G580" s="101" t="s">
        <v>7181</v>
      </c>
      <c r="H580" s="103">
        <v>53.17</v>
      </c>
      <c r="I580" s="101" t="s">
        <v>7175</v>
      </c>
      <c r="J580" s="102">
        <v>41498</v>
      </c>
      <c r="K580" s="102">
        <v>73050</v>
      </c>
      <c r="L580" s="101" t="s">
        <v>6332</v>
      </c>
      <c r="M580" s="101" t="s">
        <v>1448</v>
      </c>
    </row>
    <row r="581" spans="1:13" x14ac:dyDescent="0.25">
      <c r="A581" s="74" t="s">
        <v>344</v>
      </c>
      <c r="B581" s="107" t="str">
        <f t="shared" si="8"/>
        <v>101569181300</v>
      </c>
      <c r="C581" s="101" t="s">
        <v>1450</v>
      </c>
      <c r="D581" s="101" t="s">
        <v>1451</v>
      </c>
      <c r="E581" s="101" t="s">
        <v>6386</v>
      </c>
      <c r="F581" s="101" t="s">
        <v>7212</v>
      </c>
      <c r="G581" s="101" t="s">
        <v>7181</v>
      </c>
      <c r="H581" s="103">
        <v>49.51</v>
      </c>
      <c r="I581" s="101" t="s">
        <v>7175</v>
      </c>
      <c r="J581" s="102">
        <v>41501</v>
      </c>
      <c r="K581" s="102">
        <v>73050</v>
      </c>
      <c r="L581" s="101" t="s">
        <v>6332</v>
      </c>
      <c r="M581" s="101" t="s">
        <v>1450</v>
      </c>
    </row>
    <row r="582" spans="1:13" x14ac:dyDescent="0.25">
      <c r="A582" s="74" t="s">
        <v>344</v>
      </c>
      <c r="B582" s="107" t="str">
        <f t="shared" ref="B582:B645" si="9">CONCATENATE(C582,E582)</f>
        <v>101570191200</v>
      </c>
      <c r="C582" s="101" t="s">
        <v>1452</v>
      </c>
      <c r="D582" s="101" t="s">
        <v>1453</v>
      </c>
      <c r="E582" s="101" t="s">
        <v>6462</v>
      </c>
      <c r="F582" s="101" t="s">
        <v>7185</v>
      </c>
      <c r="G582" s="101" t="s">
        <v>7181</v>
      </c>
      <c r="H582" s="103">
        <v>57.89</v>
      </c>
      <c r="I582" s="101" t="s">
        <v>7175</v>
      </c>
      <c r="J582" s="102">
        <v>41505</v>
      </c>
      <c r="K582" s="102">
        <v>73050</v>
      </c>
      <c r="L582" s="101" t="s">
        <v>6332</v>
      </c>
      <c r="M582" s="101" t="s">
        <v>1452</v>
      </c>
    </row>
    <row r="583" spans="1:13" x14ac:dyDescent="0.25">
      <c r="A583" s="74" t="s">
        <v>344</v>
      </c>
      <c r="B583" s="107" t="str">
        <f t="shared" si="9"/>
        <v>101573231300</v>
      </c>
      <c r="C583" s="101" t="s">
        <v>1454</v>
      </c>
      <c r="D583" s="101" t="s">
        <v>1455</v>
      </c>
      <c r="E583" s="101" t="s">
        <v>7193</v>
      </c>
      <c r="F583" s="101" t="s">
        <v>7212</v>
      </c>
      <c r="G583" s="101" t="s">
        <v>7186</v>
      </c>
      <c r="H583" s="103">
        <v>60.21</v>
      </c>
      <c r="I583" s="101" t="s">
        <v>7175</v>
      </c>
      <c r="J583" s="102">
        <v>34547</v>
      </c>
      <c r="K583" s="102">
        <v>73050</v>
      </c>
      <c r="L583" s="101" t="s">
        <v>6332</v>
      </c>
      <c r="M583" s="101" t="s">
        <v>1454</v>
      </c>
    </row>
    <row r="584" spans="1:13" x14ac:dyDescent="0.25">
      <c r="A584" s="74" t="s">
        <v>344</v>
      </c>
      <c r="B584" s="107" t="str">
        <f t="shared" si="9"/>
        <v>101574352100</v>
      </c>
      <c r="C584" s="101" t="s">
        <v>1456</v>
      </c>
      <c r="D584" s="101" t="s">
        <v>1457</v>
      </c>
      <c r="E584" s="101" t="s">
        <v>7208</v>
      </c>
      <c r="F584" s="101" t="s">
        <v>7214</v>
      </c>
      <c r="G584" s="101" t="s">
        <v>7215</v>
      </c>
      <c r="H584" s="103">
        <v>35.96</v>
      </c>
      <c r="I584" s="101" t="s">
        <v>7175</v>
      </c>
      <c r="J584" s="102">
        <v>36906</v>
      </c>
      <c r="K584" s="102">
        <v>73050</v>
      </c>
      <c r="L584" s="101" t="s">
        <v>6332</v>
      </c>
      <c r="M584" s="101" t="s">
        <v>1456</v>
      </c>
    </row>
    <row r="585" spans="1:13" x14ac:dyDescent="0.25">
      <c r="A585" s="74" t="s">
        <v>344</v>
      </c>
      <c r="B585" s="107" t="str">
        <f t="shared" si="9"/>
        <v>101581211400</v>
      </c>
      <c r="C585" s="101" t="s">
        <v>1458</v>
      </c>
      <c r="D585" s="101" t="s">
        <v>1459</v>
      </c>
      <c r="E585" s="101" t="s">
        <v>6490</v>
      </c>
      <c r="F585" s="101" t="s">
        <v>7185</v>
      </c>
      <c r="G585" s="101" t="s">
        <v>7181</v>
      </c>
      <c r="H585" s="103">
        <v>55.58</v>
      </c>
      <c r="I585" s="101" t="s">
        <v>7175</v>
      </c>
      <c r="J585" s="102">
        <v>41487</v>
      </c>
      <c r="K585" s="102">
        <v>73050</v>
      </c>
      <c r="L585" s="101" t="s">
        <v>6332</v>
      </c>
      <c r="M585" s="101" t="s">
        <v>1458</v>
      </c>
    </row>
    <row r="586" spans="1:13" x14ac:dyDescent="0.25">
      <c r="A586" s="74" t="s">
        <v>344</v>
      </c>
      <c r="B586" s="107" t="str">
        <f t="shared" si="9"/>
        <v>101582211400</v>
      </c>
      <c r="C586" s="101" t="s">
        <v>1460</v>
      </c>
      <c r="D586" s="101" t="s">
        <v>1461</v>
      </c>
      <c r="E586" s="101" t="s">
        <v>6490</v>
      </c>
      <c r="F586" s="101" t="s">
        <v>7212</v>
      </c>
      <c r="G586" s="101" t="s">
        <v>7181</v>
      </c>
      <c r="H586" s="103">
        <v>54.47</v>
      </c>
      <c r="I586" s="101" t="s">
        <v>7175</v>
      </c>
      <c r="J586" s="102">
        <v>41487</v>
      </c>
      <c r="K586" s="102">
        <v>73050</v>
      </c>
      <c r="L586" s="101" t="s">
        <v>6332</v>
      </c>
      <c r="M586" s="101" t="s">
        <v>1460</v>
      </c>
    </row>
    <row r="587" spans="1:13" x14ac:dyDescent="0.25">
      <c r="A587" s="74" t="s">
        <v>344</v>
      </c>
      <c r="B587" s="107" t="str">
        <f t="shared" si="9"/>
        <v>101583351200</v>
      </c>
      <c r="C587" s="101" t="s">
        <v>1462</v>
      </c>
      <c r="D587" s="101" t="s">
        <v>1463</v>
      </c>
      <c r="E587" s="101" t="s">
        <v>6565</v>
      </c>
      <c r="F587" s="101" t="s">
        <v>7212</v>
      </c>
      <c r="G587" s="101" t="s">
        <v>7181</v>
      </c>
      <c r="H587" s="103">
        <v>53.82</v>
      </c>
      <c r="I587" s="101" t="s">
        <v>7175</v>
      </c>
      <c r="J587" s="102">
        <v>41498</v>
      </c>
      <c r="K587" s="102">
        <v>73050</v>
      </c>
      <c r="L587" s="101" t="s">
        <v>6332</v>
      </c>
      <c r="M587" s="101" t="s">
        <v>1462</v>
      </c>
    </row>
    <row r="588" spans="1:13" x14ac:dyDescent="0.25">
      <c r="A588" s="74" t="s">
        <v>344</v>
      </c>
      <c r="B588" s="107" t="str">
        <f t="shared" si="9"/>
        <v>101584231100</v>
      </c>
      <c r="C588" s="101" t="s">
        <v>1464</v>
      </c>
      <c r="D588" s="101" t="s">
        <v>1465</v>
      </c>
      <c r="E588" s="101" t="s">
        <v>7333</v>
      </c>
      <c r="F588" s="101" t="s">
        <v>7212</v>
      </c>
      <c r="G588" s="101" t="s">
        <v>7181</v>
      </c>
      <c r="H588" s="103">
        <v>48.7</v>
      </c>
      <c r="I588" s="101" t="s">
        <v>7175</v>
      </c>
      <c r="J588" s="102">
        <v>41487</v>
      </c>
      <c r="K588" s="102">
        <v>73050</v>
      </c>
      <c r="L588" s="101" t="s">
        <v>6332</v>
      </c>
      <c r="M588" s="101" t="s">
        <v>1464</v>
      </c>
    </row>
    <row r="589" spans="1:13" x14ac:dyDescent="0.25">
      <c r="A589" s="74" t="s">
        <v>344</v>
      </c>
      <c r="B589" s="107" t="str">
        <f t="shared" si="9"/>
        <v>101586603520</v>
      </c>
      <c r="C589" s="101" t="s">
        <v>7420</v>
      </c>
      <c r="D589" s="101" t="s">
        <v>7421</v>
      </c>
      <c r="E589" s="101" t="s">
        <v>7325</v>
      </c>
      <c r="F589" s="101" t="s">
        <v>7262</v>
      </c>
      <c r="G589" s="101" t="s">
        <v>7181</v>
      </c>
      <c r="H589" s="103">
        <v>58.93</v>
      </c>
      <c r="I589" s="101" t="s">
        <v>7175</v>
      </c>
      <c r="J589" s="102">
        <v>39699</v>
      </c>
      <c r="K589" s="102">
        <v>43723</v>
      </c>
      <c r="L589" s="101" t="s">
        <v>6332</v>
      </c>
      <c r="M589" s="101" t="s">
        <v>7420</v>
      </c>
    </row>
    <row r="590" spans="1:13" x14ac:dyDescent="0.25">
      <c r="A590" s="74" t="s">
        <v>344</v>
      </c>
      <c r="B590" s="107" t="str">
        <f t="shared" si="9"/>
        <v>101587202300</v>
      </c>
      <c r="C590" s="101" t="s">
        <v>1466</v>
      </c>
      <c r="D590" s="101" t="s">
        <v>1467</v>
      </c>
      <c r="E590" s="101" t="s">
        <v>6777</v>
      </c>
      <c r="F590" s="101" t="s">
        <v>7185</v>
      </c>
      <c r="G590" s="101" t="s">
        <v>7186</v>
      </c>
      <c r="H590" s="103">
        <v>60.93</v>
      </c>
      <c r="I590" s="101" t="s">
        <v>7175</v>
      </c>
      <c r="J590" s="102">
        <v>35749</v>
      </c>
      <c r="K590" s="102">
        <v>73050</v>
      </c>
      <c r="L590" s="101" t="s">
        <v>6332</v>
      </c>
      <c r="M590" s="101" t="s">
        <v>1466</v>
      </c>
    </row>
    <row r="591" spans="1:13" x14ac:dyDescent="0.25">
      <c r="A591" s="74" t="s">
        <v>344</v>
      </c>
      <c r="B591" s="107" t="str">
        <f t="shared" si="9"/>
        <v>101588502310</v>
      </c>
      <c r="C591" s="101" t="s">
        <v>1468</v>
      </c>
      <c r="D591" s="101" t="s">
        <v>1469</v>
      </c>
      <c r="E591" s="101" t="s">
        <v>7419</v>
      </c>
      <c r="F591" s="101" t="s">
        <v>7389</v>
      </c>
      <c r="G591" s="101" t="s">
        <v>7218</v>
      </c>
      <c r="H591" s="103">
        <v>33.56</v>
      </c>
      <c r="I591" s="101" t="s">
        <v>7175</v>
      </c>
      <c r="J591" s="102">
        <v>38874</v>
      </c>
      <c r="K591" s="102">
        <v>73050</v>
      </c>
      <c r="L591" s="101" t="s">
        <v>6332</v>
      </c>
      <c r="M591" s="101" t="s">
        <v>1468</v>
      </c>
    </row>
    <row r="592" spans="1:13" x14ac:dyDescent="0.25">
      <c r="A592" s="74" t="s">
        <v>344</v>
      </c>
      <c r="B592" s="107" t="str">
        <f t="shared" si="9"/>
        <v>101589341200</v>
      </c>
      <c r="C592" s="101" t="s">
        <v>1470</v>
      </c>
      <c r="D592" s="101" t="s">
        <v>1471</v>
      </c>
      <c r="E592" s="101" t="s">
        <v>6559</v>
      </c>
      <c r="F592" s="101" t="s">
        <v>7185</v>
      </c>
      <c r="G592" s="101" t="s">
        <v>7186</v>
      </c>
      <c r="H592" s="103">
        <v>60.51</v>
      </c>
      <c r="I592" s="101" t="s">
        <v>7175</v>
      </c>
      <c r="J592" s="102">
        <v>41501</v>
      </c>
      <c r="K592" s="102">
        <v>73050</v>
      </c>
      <c r="L592" s="101" t="s">
        <v>6332</v>
      </c>
      <c r="M592" s="101" t="s">
        <v>1470</v>
      </c>
    </row>
    <row r="593" spans="1:13" x14ac:dyDescent="0.25">
      <c r="A593" s="74" t="s">
        <v>344</v>
      </c>
      <c r="B593" s="107" t="str">
        <f t="shared" si="9"/>
        <v>101594182100</v>
      </c>
      <c r="C593" s="101" t="s">
        <v>1472</v>
      </c>
      <c r="D593" s="101" t="s">
        <v>1473</v>
      </c>
      <c r="E593" s="101" t="s">
        <v>6405</v>
      </c>
      <c r="F593" s="101" t="s">
        <v>7217</v>
      </c>
      <c r="G593" s="101" t="s">
        <v>7218</v>
      </c>
      <c r="H593" s="103">
        <v>32.479999999999997</v>
      </c>
      <c r="I593" s="101" t="s">
        <v>7175</v>
      </c>
      <c r="J593" s="102">
        <v>40940</v>
      </c>
      <c r="K593" s="102">
        <v>73050</v>
      </c>
      <c r="L593" s="101" t="s">
        <v>6332</v>
      </c>
      <c r="M593" s="101" t="s">
        <v>1472</v>
      </c>
    </row>
    <row r="594" spans="1:13" x14ac:dyDescent="0.25">
      <c r="A594" s="74" t="s">
        <v>344</v>
      </c>
      <c r="B594" s="107" t="str">
        <f t="shared" si="9"/>
        <v>101601311600</v>
      </c>
      <c r="C594" s="101" t="s">
        <v>1474</v>
      </c>
      <c r="D594" s="101" t="s">
        <v>1475</v>
      </c>
      <c r="E594" s="101" t="s">
        <v>6545</v>
      </c>
      <c r="F594" s="101" t="s">
        <v>7185</v>
      </c>
      <c r="G594" s="101" t="s">
        <v>7181</v>
      </c>
      <c r="H594" s="103">
        <v>57.08</v>
      </c>
      <c r="I594" s="101" t="s">
        <v>7175</v>
      </c>
      <c r="J594" s="102">
        <v>41501</v>
      </c>
      <c r="K594" s="102">
        <v>73050</v>
      </c>
      <c r="L594" s="101" t="s">
        <v>6332</v>
      </c>
      <c r="M594" s="101" t="s">
        <v>1474</v>
      </c>
    </row>
    <row r="595" spans="1:13" x14ac:dyDescent="0.25">
      <c r="A595" s="74" t="s">
        <v>344</v>
      </c>
      <c r="B595" s="107" t="str">
        <f t="shared" si="9"/>
        <v>101602351100</v>
      </c>
      <c r="C595" s="101" t="s">
        <v>1476</v>
      </c>
      <c r="D595" s="101" t="s">
        <v>1477</v>
      </c>
      <c r="E595" s="101" t="s">
        <v>6563</v>
      </c>
      <c r="F595" s="101" t="s">
        <v>7185</v>
      </c>
      <c r="G595" s="101" t="s">
        <v>7186</v>
      </c>
      <c r="H595" s="103">
        <v>61.21</v>
      </c>
      <c r="I595" s="101" t="s">
        <v>7175</v>
      </c>
      <c r="J595" s="102">
        <v>40695</v>
      </c>
      <c r="K595" s="102">
        <v>73050</v>
      </c>
      <c r="L595" s="101" t="s">
        <v>6332</v>
      </c>
      <c r="M595" s="101" t="s">
        <v>1476</v>
      </c>
    </row>
    <row r="596" spans="1:13" x14ac:dyDescent="0.25">
      <c r="A596" s="74" t="s">
        <v>344</v>
      </c>
      <c r="B596" s="107" t="str">
        <f t="shared" si="9"/>
        <v>101603351100</v>
      </c>
      <c r="C596" s="101" t="s">
        <v>7422</v>
      </c>
      <c r="D596" s="101" t="s">
        <v>7423</v>
      </c>
      <c r="E596" s="101" t="s">
        <v>6563</v>
      </c>
      <c r="F596" s="101" t="s">
        <v>7185</v>
      </c>
      <c r="G596" s="101" t="s">
        <v>7186</v>
      </c>
      <c r="H596" s="103">
        <v>60.42</v>
      </c>
      <c r="I596" s="101" t="s">
        <v>7175</v>
      </c>
      <c r="J596" s="102">
        <v>40057</v>
      </c>
      <c r="K596" s="102">
        <v>43708</v>
      </c>
      <c r="L596" s="101" t="s">
        <v>6332</v>
      </c>
      <c r="M596" s="101" t="s">
        <v>7422</v>
      </c>
    </row>
    <row r="597" spans="1:13" x14ac:dyDescent="0.25">
      <c r="A597" s="74" t="s">
        <v>344</v>
      </c>
      <c r="B597" s="107" t="str">
        <f t="shared" si="9"/>
        <v>101605472600</v>
      </c>
      <c r="C597" s="101" t="s">
        <v>1478</v>
      </c>
      <c r="D597" s="101" t="s">
        <v>1479</v>
      </c>
      <c r="E597" s="101" t="s">
        <v>6802</v>
      </c>
      <c r="F597" s="101" t="s">
        <v>7180</v>
      </c>
      <c r="G597" s="101" t="s">
        <v>7186</v>
      </c>
      <c r="H597" s="103">
        <v>60.04</v>
      </c>
      <c r="I597" s="101" t="s">
        <v>7175</v>
      </c>
      <c r="J597" s="102">
        <v>41501</v>
      </c>
      <c r="K597" s="102">
        <v>73050</v>
      </c>
      <c r="L597" s="101" t="s">
        <v>6332</v>
      </c>
      <c r="M597" s="101" t="s">
        <v>1478</v>
      </c>
    </row>
    <row r="598" spans="1:13" x14ac:dyDescent="0.25">
      <c r="A598" s="74" t="s">
        <v>344</v>
      </c>
      <c r="B598" s="107" t="str">
        <f t="shared" si="9"/>
        <v>101608181300</v>
      </c>
      <c r="C598" s="101" t="s">
        <v>1480</v>
      </c>
      <c r="D598" s="101" t="s">
        <v>1481</v>
      </c>
      <c r="E598" s="101" t="s">
        <v>6386</v>
      </c>
      <c r="F598" s="101" t="s">
        <v>7212</v>
      </c>
      <c r="G598" s="101" t="s">
        <v>7181</v>
      </c>
      <c r="H598" s="103">
        <v>51.44</v>
      </c>
      <c r="I598" s="101" t="s">
        <v>7175</v>
      </c>
      <c r="J598" s="102">
        <v>41498</v>
      </c>
      <c r="K598" s="102">
        <v>73050</v>
      </c>
      <c r="L598" s="101" t="s">
        <v>6332</v>
      </c>
      <c r="M598" s="101" t="s">
        <v>1480</v>
      </c>
    </row>
    <row r="599" spans="1:13" x14ac:dyDescent="0.25">
      <c r="A599" s="74" t="s">
        <v>344</v>
      </c>
      <c r="B599" s="107" t="str">
        <f t="shared" si="9"/>
        <v>101613121110</v>
      </c>
      <c r="C599" s="101" t="s">
        <v>1482</v>
      </c>
      <c r="D599" s="101" t="s">
        <v>1483</v>
      </c>
      <c r="E599" s="101" t="s">
        <v>6338</v>
      </c>
      <c r="F599" s="101" t="s">
        <v>7185</v>
      </c>
      <c r="G599" s="101" t="s">
        <v>7186</v>
      </c>
      <c r="H599" s="103">
        <v>60.41</v>
      </c>
      <c r="I599" s="101" t="s">
        <v>7175</v>
      </c>
      <c r="J599" s="102">
        <v>36039</v>
      </c>
      <c r="K599" s="102">
        <v>73050</v>
      </c>
      <c r="L599" s="101" t="s">
        <v>6332</v>
      </c>
      <c r="M599" s="101" t="s">
        <v>1482</v>
      </c>
    </row>
    <row r="600" spans="1:13" x14ac:dyDescent="0.25">
      <c r="A600" s="74" t="s">
        <v>344</v>
      </c>
      <c r="B600" s="107" t="str">
        <f t="shared" si="9"/>
        <v>101614185120</v>
      </c>
      <c r="C600" s="101" t="s">
        <v>7424</v>
      </c>
      <c r="D600" s="101" t="s">
        <v>7425</v>
      </c>
      <c r="E600" s="101" t="s">
        <v>6433</v>
      </c>
      <c r="F600" s="101" t="s">
        <v>7268</v>
      </c>
      <c r="G600" s="101" t="s">
        <v>7201</v>
      </c>
      <c r="H600" s="103">
        <v>28.89</v>
      </c>
      <c r="I600" s="101" t="s">
        <v>7175</v>
      </c>
      <c r="J600" s="102">
        <v>32051</v>
      </c>
      <c r="K600" s="102">
        <v>43524</v>
      </c>
      <c r="L600" s="101" t="s">
        <v>6332</v>
      </c>
      <c r="M600" s="101" t="s">
        <v>7424</v>
      </c>
    </row>
    <row r="601" spans="1:13" x14ac:dyDescent="0.25">
      <c r="A601" s="74" t="s">
        <v>344</v>
      </c>
      <c r="B601" s="107" t="str">
        <f t="shared" si="9"/>
        <v>101617351100</v>
      </c>
      <c r="C601" s="101" t="s">
        <v>1484</v>
      </c>
      <c r="D601" s="101" t="s">
        <v>1485</v>
      </c>
      <c r="E601" s="101" t="s">
        <v>6563</v>
      </c>
      <c r="F601" s="101" t="s">
        <v>7185</v>
      </c>
      <c r="G601" s="101" t="s">
        <v>7186</v>
      </c>
      <c r="H601" s="103">
        <v>62.11</v>
      </c>
      <c r="I601" s="101" t="s">
        <v>7175</v>
      </c>
      <c r="J601" s="102">
        <v>39097</v>
      </c>
      <c r="K601" s="102">
        <v>73050</v>
      </c>
      <c r="L601" s="101" t="s">
        <v>6332</v>
      </c>
      <c r="M601" s="101" t="s">
        <v>1484</v>
      </c>
    </row>
    <row r="602" spans="1:13" x14ac:dyDescent="0.25">
      <c r="A602" s="74" t="s">
        <v>344</v>
      </c>
      <c r="B602" s="107" t="str">
        <f t="shared" si="9"/>
        <v>101618181300</v>
      </c>
      <c r="C602" s="101" t="s">
        <v>1486</v>
      </c>
      <c r="D602" s="101" t="s">
        <v>1487</v>
      </c>
      <c r="E602" s="101" t="s">
        <v>6386</v>
      </c>
      <c r="F602" s="101" t="s">
        <v>7212</v>
      </c>
      <c r="G602" s="101" t="s">
        <v>7181</v>
      </c>
      <c r="H602" s="103">
        <v>54.57</v>
      </c>
      <c r="I602" s="101" t="s">
        <v>7175</v>
      </c>
      <c r="J602" s="102">
        <v>41498</v>
      </c>
      <c r="K602" s="102">
        <v>73050</v>
      </c>
      <c r="L602" s="101" t="s">
        <v>6332</v>
      </c>
      <c r="M602" s="101" t="s">
        <v>1486</v>
      </c>
    </row>
    <row r="603" spans="1:13" x14ac:dyDescent="0.25">
      <c r="A603" s="74" t="s">
        <v>344</v>
      </c>
      <c r="B603" s="107" t="str">
        <f t="shared" si="9"/>
        <v>101619502040</v>
      </c>
      <c r="C603" s="101" t="s">
        <v>1488</v>
      </c>
      <c r="D603" s="101" t="s">
        <v>1489</v>
      </c>
      <c r="E603" s="101" t="s">
        <v>6372</v>
      </c>
      <c r="F603" s="101" t="s">
        <v>7226</v>
      </c>
      <c r="G603" s="101" t="s">
        <v>7222</v>
      </c>
      <c r="H603" s="103">
        <v>64.88</v>
      </c>
      <c r="I603" s="101" t="s">
        <v>7175</v>
      </c>
      <c r="J603" s="102">
        <v>30477</v>
      </c>
      <c r="K603" s="102">
        <v>73050</v>
      </c>
      <c r="L603" s="101" t="s">
        <v>6332</v>
      </c>
      <c r="M603" s="101" t="s">
        <v>1488</v>
      </c>
    </row>
    <row r="604" spans="1:13" x14ac:dyDescent="0.25">
      <c r="A604" s="74" t="s">
        <v>344</v>
      </c>
      <c r="B604" s="107" t="str">
        <f t="shared" si="9"/>
        <v>101620321300</v>
      </c>
      <c r="C604" s="101" t="s">
        <v>1490</v>
      </c>
      <c r="D604" s="101" t="s">
        <v>1491</v>
      </c>
      <c r="E604" s="101" t="s">
        <v>6553</v>
      </c>
      <c r="F604" s="101" t="s">
        <v>7185</v>
      </c>
      <c r="G604" s="101" t="s">
        <v>7186</v>
      </c>
      <c r="H604" s="103">
        <v>56.97</v>
      </c>
      <c r="I604" s="101" t="s">
        <v>7175</v>
      </c>
      <c r="J604" s="102">
        <v>40785</v>
      </c>
      <c r="K604" s="102">
        <v>73050</v>
      </c>
      <c r="L604" s="101" t="s">
        <v>6332</v>
      </c>
      <c r="M604" s="101" t="s">
        <v>1490</v>
      </c>
    </row>
    <row r="605" spans="1:13" x14ac:dyDescent="0.25">
      <c r="A605" s="74" t="s">
        <v>344</v>
      </c>
      <c r="B605" s="107" t="str">
        <f t="shared" si="9"/>
        <v>101621703100</v>
      </c>
      <c r="C605" s="101" t="s">
        <v>1492</v>
      </c>
      <c r="D605" s="101" t="s">
        <v>1493</v>
      </c>
      <c r="E605" s="101" t="s">
        <v>7233</v>
      </c>
      <c r="F605" s="101" t="s">
        <v>7224</v>
      </c>
      <c r="G605" s="101" t="s">
        <v>7178</v>
      </c>
      <c r="H605" s="103">
        <v>49.58</v>
      </c>
      <c r="I605" s="101" t="s">
        <v>7175</v>
      </c>
      <c r="J605" s="102">
        <v>41470</v>
      </c>
      <c r="K605" s="102">
        <v>73050</v>
      </c>
      <c r="L605" s="101" t="s">
        <v>6332</v>
      </c>
      <c r="M605" s="101" t="s">
        <v>1492</v>
      </c>
    </row>
    <row r="606" spans="1:13" x14ac:dyDescent="0.25">
      <c r="A606" s="74" t="s">
        <v>344</v>
      </c>
      <c r="B606" s="107" t="str">
        <f t="shared" si="9"/>
        <v>101622191100</v>
      </c>
      <c r="C606" s="101" t="s">
        <v>1494</v>
      </c>
      <c r="D606" s="101" t="s">
        <v>1495</v>
      </c>
      <c r="E606" s="101" t="s">
        <v>6460</v>
      </c>
      <c r="F606" s="101" t="s">
        <v>7212</v>
      </c>
      <c r="G606" s="101" t="s">
        <v>7181</v>
      </c>
      <c r="H606" s="103">
        <v>48.75</v>
      </c>
      <c r="I606" s="101" t="s">
        <v>7175</v>
      </c>
      <c r="J606" s="102">
        <v>41505</v>
      </c>
      <c r="K606" s="102">
        <v>73050</v>
      </c>
      <c r="L606" s="101" t="s">
        <v>6332</v>
      </c>
      <c r="M606" s="101" t="s">
        <v>1494</v>
      </c>
    </row>
    <row r="607" spans="1:13" x14ac:dyDescent="0.25">
      <c r="A607" s="74" t="s">
        <v>344</v>
      </c>
      <c r="B607" s="107" t="str">
        <f t="shared" si="9"/>
        <v>101623233920</v>
      </c>
      <c r="C607" s="101" t="s">
        <v>1496</v>
      </c>
      <c r="D607" s="101" t="s">
        <v>1497</v>
      </c>
      <c r="E607" s="101" t="s">
        <v>7314</v>
      </c>
      <c r="F607" s="101" t="s">
        <v>7185</v>
      </c>
      <c r="G607" s="101" t="s">
        <v>7186</v>
      </c>
      <c r="H607" s="103">
        <v>63.98</v>
      </c>
      <c r="I607" s="101" t="s">
        <v>7175</v>
      </c>
      <c r="J607" s="102">
        <v>40422</v>
      </c>
      <c r="K607" s="102">
        <v>73050</v>
      </c>
      <c r="L607" s="101" t="s">
        <v>6332</v>
      </c>
      <c r="M607" s="101" t="s">
        <v>1496</v>
      </c>
    </row>
    <row r="608" spans="1:13" x14ac:dyDescent="0.25">
      <c r="A608" s="74" t="s">
        <v>344</v>
      </c>
      <c r="B608" s="107" t="str">
        <f t="shared" si="9"/>
        <v>101624211110</v>
      </c>
      <c r="C608" s="101" t="s">
        <v>7426</v>
      </c>
      <c r="D608" s="101" t="s">
        <v>7427</v>
      </c>
      <c r="E608" s="101" t="s">
        <v>6488</v>
      </c>
      <c r="F608" s="101" t="s">
        <v>7214</v>
      </c>
      <c r="G608" s="101" t="s">
        <v>7215</v>
      </c>
      <c r="H608" s="103">
        <v>33.61</v>
      </c>
      <c r="I608" s="101" t="s">
        <v>7175</v>
      </c>
      <c r="J608" s="102">
        <v>41470</v>
      </c>
      <c r="K608" s="102">
        <v>43677</v>
      </c>
      <c r="L608" s="101" t="s">
        <v>6332</v>
      </c>
      <c r="M608" s="101" t="s">
        <v>7426</v>
      </c>
    </row>
    <row r="609" spans="1:13" x14ac:dyDescent="0.25">
      <c r="A609" s="74" t="s">
        <v>344</v>
      </c>
      <c r="B609" s="107" t="str">
        <f t="shared" si="9"/>
        <v>101627231401</v>
      </c>
      <c r="C609" s="101" t="s">
        <v>1498</v>
      </c>
      <c r="D609" s="101" t="s">
        <v>1499</v>
      </c>
      <c r="E609" s="101" t="s">
        <v>6496</v>
      </c>
      <c r="F609" s="101" t="s">
        <v>7212</v>
      </c>
      <c r="G609" s="101" t="s">
        <v>7181</v>
      </c>
      <c r="H609" s="103">
        <v>53.89</v>
      </c>
      <c r="I609" s="101" t="s">
        <v>7175</v>
      </c>
      <c r="J609" s="102">
        <v>40695</v>
      </c>
      <c r="K609" s="102">
        <v>73050</v>
      </c>
      <c r="L609" s="101" t="s">
        <v>6332</v>
      </c>
      <c r="M609" s="101" t="s">
        <v>1498</v>
      </c>
    </row>
    <row r="610" spans="1:13" x14ac:dyDescent="0.25">
      <c r="A610" s="74" t="s">
        <v>344</v>
      </c>
      <c r="B610" s="107" t="str">
        <f t="shared" si="9"/>
        <v>101628264280</v>
      </c>
      <c r="C610" s="101" t="s">
        <v>1500</v>
      </c>
      <c r="D610" s="101" t="s">
        <v>1501</v>
      </c>
      <c r="E610" s="101" t="s">
        <v>7280</v>
      </c>
      <c r="F610" s="101" t="s">
        <v>7212</v>
      </c>
      <c r="G610" s="101" t="s">
        <v>7181</v>
      </c>
      <c r="H610" s="103">
        <v>53.34</v>
      </c>
      <c r="I610" s="101" t="s">
        <v>7175</v>
      </c>
      <c r="J610" s="102">
        <v>41505</v>
      </c>
      <c r="K610" s="102">
        <v>73050</v>
      </c>
      <c r="L610" s="101" t="s">
        <v>6332</v>
      </c>
      <c r="M610" s="101" t="s">
        <v>1500</v>
      </c>
    </row>
    <row r="611" spans="1:13" x14ac:dyDescent="0.25">
      <c r="A611" s="74" t="s">
        <v>344</v>
      </c>
      <c r="B611" s="107" t="str">
        <f t="shared" si="9"/>
        <v>101632311300</v>
      </c>
      <c r="C611" s="101" t="s">
        <v>1502</v>
      </c>
      <c r="D611" s="101" t="s">
        <v>1503</v>
      </c>
      <c r="E611" s="101" t="s">
        <v>6411</v>
      </c>
      <c r="F611" s="101" t="s">
        <v>7212</v>
      </c>
      <c r="G611" s="101" t="s">
        <v>7181</v>
      </c>
      <c r="H611" s="103">
        <v>54.36</v>
      </c>
      <c r="I611" s="101" t="s">
        <v>7175</v>
      </c>
      <c r="J611" s="102">
        <v>41501</v>
      </c>
      <c r="K611" s="102">
        <v>73050</v>
      </c>
      <c r="L611" s="101" t="s">
        <v>6332</v>
      </c>
      <c r="M611" s="101" t="s">
        <v>1502</v>
      </c>
    </row>
    <row r="612" spans="1:13" x14ac:dyDescent="0.25">
      <c r="A612" s="74" t="s">
        <v>344</v>
      </c>
      <c r="B612" s="107" t="str">
        <f t="shared" si="9"/>
        <v>101635231401</v>
      </c>
      <c r="C612" s="101" t="s">
        <v>1504</v>
      </c>
      <c r="D612" s="101" t="s">
        <v>1505</v>
      </c>
      <c r="E612" s="101" t="s">
        <v>6496</v>
      </c>
      <c r="F612" s="101" t="s">
        <v>7185</v>
      </c>
      <c r="G612" s="101" t="s">
        <v>7186</v>
      </c>
      <c r="H612" s="103">
        <v>61.68</v>
      </c>
      <c r="I612" s="101" t="s">
        <v>7175</v>
      </c>
      <c r="J612" s="102">
        <v>36549</v>
      </c>
      <c r="K612" s="102">
        <v>73050</v>
      </c>
      <c r="L612" s="101" t="s">
        <v>6332</v>
      </c>
      <c r="M612" s="101" t="s">
        <v>1504</v>
      </c>
    </row>
    <row r="613" spans="1:13" x14ac:dyDescent="0.25">
      <c r="A613" s="74" t="s">
        <v>344</v>
      </c>
      <c r="B613" s="107" t="str">
        <f t="shared" si="9"/>
        <v>101636472500</v>
      </c>
      <c r="C613" s="101" t="s">
        <v>1506</v>
      </c>
      <c r="D613" s="101" t="s">
        <v>1507</v>
      </c>
      <c r="E613" s="101" t="s">
        <v>6590</v>
      </c>
      <c r="F613" s="101" t="s">
        <v>7180</v>
      </c>
      <c r="G613" s="101" t="s">
        <v>7186</v>
      </c>
      <c r="H613" s="103">
        <v>61.04</v>
      </c>
      <c r="I613" s="101" t="s">
        <v>7175</v>
      </c>
      <c r="J613" s="102">
        <v>41487</v>
      </c>
      <c r="K613" s="102">
        <v>73050</v>
      </c>
      <c r="L613" s="101" t="s">
        <v>6332</v>
      </c>
      <c r="M613" s="101" t="s">
        <v>1506</v>
      </c>
    </row>
    <row r="614" spans="1:13" x14ac:dyDescent="0.25">
      <c r="A614" s="74" t="s">
        <v>344</v>
      </c>
      <c r="B614" s="107" t="str">
        <f t="shared" si="9"/>
        <v>101639264280</v>
      </c>
      <c r="C614" s="101" t="s">
        <v>1508</v>
      </c>
      <c r="D614" s="101" t="s">
        <v>1509</v>
      </c>
      <c r="E614" s="101" t="s">
        <v>7280</v>
      </c>
      <c r="F614" s="101" t="s">
        <v>7185</v>
      </c>
      <c r="G614" s="101" t="s">
        <v>7186</v>
      </c>
      <c r="H614" s="103">
        <v>57.97</v>
      </c>
      <c r="I614" s="101" t="s">
        <v>7175</v>
      </c>
      <c r="J614" s="102">
        <v>39187</v>
      </c>
      <c r="K614" s="102">
        <v>73050</v>
      </c>
      <c r="L614" s="101" t="s">
        <v>6332</v>
      </c>
      <c r="M614" s="101" t="s">
        <v>1508</v>
      </c>
    </row>
    <row r="615" spans="1:13" x14ac:dyDescent="0.25">
      <c r="A615" s="74" t="s">
        <v>344</v>
      </c>
      <c r="B615" s="107" t="str">
        <f t="shared" si="9"/>
        <v>101640111300</v>
      </c>
      <c r="C615" s="101" t="s">
        <v>1510</v>
      </c>
      <c r="D615" s="101" t="s">
        <v>1511</v>
      </c>
      <c r="E615" s="101" t="s">
        <v>7261</v>
      </c>
      <c r="F615" s="101" t="s">
        <v>7212</v>
      </c>
      <c r="G615" s="101" t="s">
        <v>7181</v>
      </c>
      <c r="H615" s="103">
        <v>53.64</v>
      </c>
      <c r="I615" s="101" t="s">
        <v>7175</v>
      </c>
      <c r="J615" s="102">
        <v>40122</v>
      </c>
      <c r="K615" s="102">
        <v>73050</v>
      </c>
      <c r="L615" s="101" t="s">
        <v>6332</v>
      </c>
      <c r="M615" s="101" t="s">
        <v>1510</v>
      </c>
    </row>
    <row r="616" spans="1:13" x14ac:dyDescent="0.25">
      <c r="A616" s="74" t="s">
        <v>344</v>
      </c>
      <c r="B616" s="107" t="str">
        <f t="shared" si="9"/>
        <v>101641181300</v>
      </c>
      <c r="C616" s="101" t="s">
        <v>1512</v>
      </c>
      <c r="D616" s="101" t="s">
        <v>1513</v>
      </c>
      <c r="E616" s="101" t="s">
        <v>6386</v>
      </c>
      <c r="F616" s="101" t="s">
        <v>7212</v>
      </c>
      <c r="G616" s="101" t="s">
        <v>7181</v>
      </c>
      <c r="H616" s="103">
        <v>53.79</v>
      </c>
      <c r="I616" s="101" t="s">
        <v>7175</v>
      </c>
      <c r="J616" s="102">
        <v>41498</v>
      </c>
      <c r="K616" s="102">
        <v>73050</v>
      </c>
      <c r="L616" s="101" t="s">
        <v>6332</v>
      </c>
      <c r="M616" s="101" t="s">
        <v>1512</v>
      </c>
    </row>
    <row r="617" spans="1:13" x14ac:dyDescent="0.25">
      <c r="A617" s="74" t="s">
        <v>344</v>
      </c>
      <c r="B617" s="107" t="str">
        <f t="shared" si="9"/>
        <v>101642172100</v>
      </c>
      <c r="C617" s="101" t="s">
        <v>1514</v>
      </c>
      <c r="D617" s="101" t="s">
        <v>1515</v>
      </c>
      <c r="E617" s="101" t="s">
        <v>7355</v>
      </c>
      <c r="F617" s="101" t="s">
        <v>7214</v>
      </c>
      <c r="G617" s="101" t="s">
        <v>7215</v>
      </c>
      <c r="H617" s="103">
        <v>35.950000000000003</v>
      </c>
      <c r="I617" s="101" t="s">
        <v>7175</v>
      </c>
      <c r="J617" s="102">
        <v>41505</v>
      </c>
      <c r="K617" s="102">
        <v>73050</v>
      </c>
      <c r="L617" s="101" t="s">
        <v>6332</v>
      </c>
      <c r="M617" s="101" t="s">
        <v>1514</v>
      </c>
    </row>
    <row r="618" spans="1:13" x14ac:dyDescent="0.25">
      <c r="A618" s="74" t="s">
        <v>344</v>
      </c>
      <c r="B618" s="107" t="str">
        <f t="shared" si="9"/>
        <v>101643603600</v>
      </c>
      <c r="C618" s="101" t="s">
        <v>1516</v>
      </c>
      <c r="D618" s="101" t="s">
        <v>1517</v>
      </c>
      <c r="E618" s="101" t="s">
        <v>7279</v>
      </c>
      <c r="F618" s="101" t="s">
        <v>7191</v>
      </c>
      <c r="G618" s="101" t="s">
        <v>7192</v>
      </c>
      <c r="H618" s="103">
        <v>29.59</v>
      </c>
      <c r="I618" s="101" t="s">
        <v>7175</v>
      </c>
      <c r="J618" s="102">
        <v>41122</v>
      </c>
      <c r="K618" s="102">
        <v>73050</v>
      </c>
      <c r="L618" s="101" t="s">
        <v>6332</v>
      </c>
      <c r="M618" s="101" t="s">
        <v>1516</v>
      </c>
    </row>
    <row r="619" spans="1:13" x14ac:dyDescent="0.25">
      <c r="A619" s="74" t="s">
        <v>344</v>
      </c>
      <c r="B619" s="107" t="str">
        <f t="shared" si="9"/>
        <v>101644181300</v>
      </c>
      <c r="C619" s="101" t="s">
        <v>1518</v>
      </c>
      <c r="D619" s="101" t="s">
        <v>1519</v>
      </c>
      <c r="E619" s="101" t="s">
        <v>6386</v>
      </c>
      <c r="F619" s="101" t="s">
        <v>7185</v>
      </c>
      <c r="G619" s="101" t="s">
        <v>7186</v>
      </c>
      <c r="H619" s="103">
        <v>64.14</v>
      </c>
      <c r="I619" s="101" t="s">
        <v>7175</v>
      </c>
      <c r="J619" s="102">
        <v>39845</v>
      </c>
      <c r="K619" s="102">
        <v>73050</v>
      </c>
      <c r="L619" s="101" t="s">
        <v>6332</v>
      </c>
      <c r="M619" s="101" t="s">
        <v>1518</v>
      </c>
    </row>
    <row r="620" spans="1:13" x14ac:dyDescent="0.25">
      <c r="A620" s="74" t="s">
        <v>344</v>
      </c>
      <c r="B620" s="107" t="str">
        <f t="shared" si="9"/>
        <v>101645111910</v>
      </c>
      <c r="C620" s="101" t="s">
        <v>1520</v>
      </c>
      <c r="D620" s="101" t="s">
        <v>1521</v>
      </c>
      <c r="E620" s="101" t="s">
        <v>7172</v>
      </c>
      <c r="F620" s="101" t="s">
        <v>7185</v>
      </c>
      <c r="G620" s="101" t="s">
        <v>7186</v>
      </c>
      <c r="H620" s="103">
        <v>61.33</v>
      </c>
      <c r="I620" s="101" t="s">
        <v>7175</v>
      </c>
      <c r="J620" s="102">
        <v>36039</v>
      </c>
      <c r="K620" s="102">
        <v>73050</v>
      </c>
      <c r="L620" s="101" t="s">
        <v>6332</v>
      </c>
      <c r="M620" s="101" t="s">
        <v>1520</v>
      </c>
    </row>
    <row r="621" spans="1:13" x14ac:dyDescent="0.25">
      <c r="A621" s="74" t="s">
        <v>344</v>
      </c>
      <c r="B621" s="107" t="str">
        <f t="shared" si="9"/>
        <v>101647171500</v>
      </c>
      <c r="C621" s="101" t="s">
        <v>1522</v>
      </c>
      <c r="D621" s="101" t="s">
        <v>1523</v>
      </c>
      <c r="E621" s="101" t="s">
        <v>7428</v>
      </c>
      <c r="F621" s="101" t="s">
        <v>7185</v>
      </c>
      <c r="G621" s="101" t="s">
        <v>7186</v>
      </c>
      <c r="H621" s="103">
        <v>60.58</v>
      </c>
      <c r="I621" s="101" t="s">
        <v>7175</v>
      </c>
      <c r="J621" s="102">
        <v>36404</v>
      </c>
      <c r="K621" s="102">
        <v>73050</v>
      </c>
      <c r="L621" s="101" t="s">
        <v>6332</v>
      </c>
      <c r="M621" s="101" t="s">
        <v>1522</v>
      </c>
    </row>
    <row r="622" spans="1:13" x14ac:dyDescent="0.25">
      <c r="A622" s="74" t="s">
        <v>344</v>
      </c>
      <c r="B622" s="107" t="str">
        <f t="shared" si="9"/>
        <v>101648333920</v>
      </c>
      <c r="C622" s="101" t="s">
        <v>1524</v>
      </c>
      <c r="D622" s="101" t="s">
        <v>1525</v>
      </c>
      <c r="E622" s="101" t="s">
        <v>7429</v>
      </c>
      <c r="F622" s="101" t="s">
        <v>7214</v>
      </c>
      <c r="G622" s="101" t="s">
        <v>7218</v>
      </c>
      <c r="H622" s="103">
        <v>44.98</v>
      </c>
      <c r="I622" s="101" t="s">
        <v>7175</v>
      </c>
      <c r="J622" s="102">
        <v>41499</v>
      </c>
      <c r="K622" s="102">
        <v>73050</v>
      </c>
      <c r="L622" s="101" t="s">
        <v>6332</v>
      </c>
      <c r="M622" s="101" t="s">
        <v>1524</v>
      </c>
    </row>
    <row r="623" spans="1:13" x14ac:dyDescent="0.25">
      <c r="A623" s="74" t="s">
        <v>344</v>
      </c>
      <c r="B623" s="107" t="str">
        <f t="shared" si="9"/>
        <v>101650351200</v>
      </c>
      <c r="C623" s="101" t="s">
        <v>1526</v>
      </c>
      <c r="D623" s="101" t="s">
        <v>1527</v>
      </c>
      <c r="E623" s="101" t="s">
        <v>6565</v>
      </c>
      <c r="F623" s="101" t="s">
        <v>7185</v>
      </c>
      <c r="G623" s="101" t="s">
        <v>7186</v>
      </c>
      <c r="H623" s="103">
        <v>60.95</v>
      </c>
      <c r="I623" s="101" t="s">
        <v>7175</v>
      </c>
      <c r="J623" s="102">
        <v>41498</v>
      </c>
      <c r="K623" s="102">
        <v>73050</v>
      </c>
      <c r="L623" s="101" t="s">
        <v>6332</v>
      </c>
      <c r="M623" s="101" t="s">
        <v>1526</v>
      </c>
    </row>
    <row r="624" spans="1:13" x14ac:dyDescent="0.25">
      <c r="A624" s="74" t="s">
        <v>344</v>
      </c>
      <c r="B624" s="107" t="str">
        <f t="shared" si="9"/>
        <v>101652331100</v>
      </c>
      <c r="C624" s="101" t="s">
        <v>1528</v>
      </c>
      <c r="D624" s="101" t="s">
        <v>1529</v>
      </c>
      <c r="E624" s="101" t="s">
        <v>7298</v>
      </c>
      <c r="F624" s="101" t="s">
        <v>7212</v>
      </c>
      <c r="G624" s="101" t="s">
        <v>7181</v>
      </c>
      <c r="H624" s="103">
        <v>54.06</v>
      </c>
      <c r="I624" s="101" t="s">
        <v>7175</v>
      </c>
      <c r="J624" s="102">
        <v>40406</v>
      </c>
      <c r="K624" s="102">
        <v>73050</v>
      </c>
      <c r="L624" s="101" t="s">
        <v>6332</v>
      </c>
      <c r="M624" s="101" t="s">
        <v>1528</v>
      </c>
    </row>
    <row r="625" spans="1:13" x14ac:dyDescent="0.25">
      <c r="A625" s="74" t="s">
        <v>344</v>
      </c>
      <c r="B625" s="107" t="str">
        <f t="shared" si="9"/>
        <v>101654251100</v>
      </c>
      <c r="C625" s="101" t="s">
        <v>1530</v>
      </c>
      <c r="D625" s="101" t="s">
        <v>1531</v>
      </c>
      <c r="E625" s="101" t="s">
        <v>6654</v>
      </c>
      <c r="F625" s="101" t="s">
        <v>7185</v>
      </c>
      <c r="G625" s="101" t="s">
        <v>7186</v>
      </c>
      <c r="H625" s="103">
        <v>64.72</v>
      </c>
      <c r="I625" s="101" t="s">
        <v>7175</v>
      </c>
      <c r="J625" s="102">
        <v>32387</v>
      </c>
      <c r="K625" s="102">
        <v>73050</v>
      </c>
      <c r="L625" s="101" t="s">
        <v>6332</v>
      </c>
      <c r="M625" s="101" t="s">
        <v>1530</v>
      </c>
    </row>
    <row r="626" spans="1:13" x14ac:dyDescent="0.25">
      <c r="A626" s="74" t="s">
        <v>344</v>
      </c>
      <c r="B626" s="107" t="str">
        <f t="shared" si="9"/>
        <v>101655754500</v>
      </c>
      <c r="C626" s="101" t="s">
        <v>1532</v>
      </c>
      <c r="D626" s="101" t="s">
        <v>1533</v>
      </c>
      <c r="E626" s="101" t="s">
        <v>7430</v>
      </c>
      <c r="F626" s="101" t="s">
        <v>7231</v>
      </c>
      <c r="G626" s="101" t="s">
        <v>7181</v>
      </c>
      <c r="H626" s="103">
        <v>54.4</v>
      </c>
      <c r="I626" s="101" t="s">
        <v>7175</v>
      </c>
      <c r="J626" s="102">
        <v>36982</v>
      </c>
      <c r="K626" s="102">
        <v>73050</v>
      </c>
      <c r="L626" s="101" t="s">
        <v>6332</v>
      </c>
      <c r="M626" s="101" t="s">
        <v>1532</v>
      </c>
    </row>
    <row r="627" spans="1:13" x14ac:dyDescent="0.25">
      <c r="A627" s="74" t="s">
        <v>344</v>
      </c>
      <c r="B627" s="107" t="str">
        <f t="shared" si="9"/>
        <v>101659264330</v>
      </c>
      <c r="C627" s="101" t="s">
        <v>1534</v>
      </c>
      <c r="D627" s="101" t="s">
        <v>1535</v>
      </c>
      <c r="E627" s="101" t="s">
        <v>7300</v>
      </c>
      <c r="F627" s="101" t="s">
        <v>7212</v>
      </c>
      <c r="G627" s="101" t="s">
        <v>7181</v>
      </c>
      <c r="H627" s="103">
        <v>54.83</v>
      </c>
      <c r="I627" s="101" t="s">
        <v>7175</v>
      </c>
      <c r="J627" s="102">
        <v>41487</v>
      </c>
      <c r="K627" s="102">
        <v>73050</v>
      </c>
      <c r="L627" s="101" t="s">
        <v>6332</v>
      </c>
      <c r="M627" s="101" t="s">
        <v>1534</v>
      </c>
    </row>
    <row r="628" spans="1:13" x14ac:dyDescent="0.25">
      <c r="A628" s="74" t="s">
        <v>344</v>
      </c>
      <c r="B628" s="107" t="str">
        <f t="shared" si="9"/>
        <v>101662181300</v>
      </c>
      <c r="C628" s="101" t="s">
        <v>1536</v>
      </c>
      <c r="D628" s="101" t="s">
        <v>1537</v>
      </c>
      <c r="E628" s="101" t="s">
        <v>6386</v>
      </c>
      <c r="F628" s="101" t="s">
        <v>7252</v>
      </c>
      <c r="G628" s="101" t="s">
        <v>7178</v>
      </c>
      <c r="H628" s="103">
        <v>45.94</v>
      </c>
      <c r="I628" s="101" t="s">
        <v>7175</v>
      </c>
      <c r="J628" s="102">
        <v>39448</v>
      </c>
      <c r="K628" s="102">
        <v>73050</v>
      </c>
      <c r="L628" s="101" t="s">
        <v>6332</v>
      </c>
      <c r="M628" s="101" t="s">
        <v>1536</v>
      </c>
    </row>
    <row r="629" spans="1:13" x14ac:dyDescent="0.25">
      <c r="A629" s="74" t="s">
        <v>344</v>
      </c>
      <c r="B629" s="107" t="str">
        <f t="shared" si="9"/>
        <v>101664603000</v>
      </c>
      <c r="C629" s="101" t="s">
        <v>1538</v>
      </c>
      <c r="D629" s="101" t="s">
        <v>1539</v>
      </c>
      <c r="E629" s="101" t="s">
        <v>7283</v>
      </c>
      <c r="F629" s="101" t="s">
        <v>7317</v>
      </c>
      <c r="G629" s="101" t="s">
        <v>7174</v>
      </c>
      <c r="H629" s="103">
        <v>41.93</v>
      </c>
      <c r="I629" s="101" t="s">
        <v>7175</v>
      </c>
      <c r="J629" s="102">
        <v>36800</v>
      </c>
      <c r="K629" s="102">
        <v>73050</v>
      </c>
      <c r="L629" s="101" t="s">
        <v>6332</v>
      </c>
      <c r="M629" s="101" t="s">
        <v>1538</v>
      </c>
    </row>
    <row r="630" spans="1:13" x14ac:dyDescent="0.25">
      <c r="A630" s="74" t="s">
        <v>344</v>
      </c>
      <c r="B630" s="107" t="str">
        <f t="shared" si="9"/>
        <v>101665311600</v>
      </c>
      <c r="C630" s="101" t="s">
        <v>1540</v>
      </c>
      <c r="D630" s="101" t="s">
        <v>1541</v>
      </c>
      <c r="E630" s="101" t="s">
        <v>6545</v>
      </c>
      <c r="F630" s="101" t="s">
        <v>7212</v>
      </c>
      <c r="G630" s="101" t="s">
        <v>7181</v>
      </c>
      <c r="H630" s="103">
        <v>53.45</v>
      </c>
      <c r="I630" s="101" t="s">
        <v>7175</v>
      </c>
      <c r="J630" s="102">
        <v>41122</v>
      </c>
      <c r="K630" s="102">
        <v>73050</v>
      </c>
      <c r="L630" s="101" t="s">
        <v>6332</v>
      </c>
      <c r="M630" s="101" t="s">
        <v>1540</v>
      </c>
    </row>
    <row r="631" spans="1:13" x14ac:dyDescent="0.25">
      <c r="A631" s="74" t="s">
        <v>344</v>
      </c>
      <c r="B631" s="107" t="str">
        <f t="shared" si="9"/>
        <v>101666201801</v>
      </c>
      <c r="C631" s="101" t="s">
        <v>1542</v>
      </c>
      <c r="D631" s="101" t="s">
        <v>1543</v>
      </c>
      <c r="E631" s="101" t="s">
        <v>6773</v>
      </c>
      <c r="F631" s="101" t="s">
        <v>7185</v>
      </c>
      <c r="G631" s="101" t="s">
        <v>7186</v>
      </c>
      <c r="H631" s="103">
        <v>57.66</v>
      </c>
      <c r="I631" s="101" t="s">
        <v>7175</v>
      </c>
      <c r="J631" s="102">
        <v>39832</v>
      </c>
      <c r="K631" s="102">
        <v>73050</v>
      </c>
      <c r="L631" s="101" t="s">
        <v>6332</v>
      </c>
      <c r="M631" s="101" t="s">
        <v>1542</v>
      </c>
    </row>
    <row r="632" spans="1:13" x14ac:dyDescent="0.25">
      <c r="A632" s="74" t="s">
        <v>344</v>
      </c>
      <c r="B632" s="107" t="str">
        <f t="shared" si="9"/>
        <v>101667251100</v>
      </c>
      <c r="C632" s="101" t="s">
        <v>1544</v>
      </c>
      <c r="D632" s="101" t="s">
        <v>1545</v>
      </c>
      <c r="E632" s="101" t="s">
        <v>6654</v>
      </c>
      <c r="F632" s="101" t="s">
        <v>7185</v>
      </c>
      <c r="G632" s="101" t="s">
        <v>7186</v>
      </c>
      <c r="H632" s="103">
        <v>60.42</v>
      </c>
      <c r="I632" s="101" t="s">
        <v>7175</v>
      </c>
      <c r="J632" s="102">
        <v>33086</v>
      </c>
      <c r="K632" s="102">
        <v>73050</v>
      </c>
      <c r="L632" s="101" t="s">
        <v>6332</v>
      </c>
      <c r="M632" s="101" t="s">
        <v>1544</v>
      </c>
    </row>
    <row r="633" spans="1:13" x14ac:dyDescent="0.25">
      <c r="A633" s="74" t="s">
        <v>344</v>
      </c>
      <c r="B633" s="107" t="str">
        <f t="shared" si="9"/>
        <v>101671754200</v>
      </c>
      <c r="C633" s="101" t="s">
        <v>1546</v>
      </c>
      <c r="D633" s="101" t="s">
        <v>1547</v>
      </c>
      <c r="E633" s="101" t="s">
        <v>7116</v>
      </c>
      <c r="F633" s="101" t="s">
        <v>7245</v>
      </c>
      <c r="G633" s="101" t="s">
        <v>7174</v>
      </c>
      <c r="H633" s="103">
        <v>41.86</v>
      </c>
      <c r="I633" s="101" t="s">
        <v>7175</v>
      </c>
      <c r="J633" s="102">
        <v>39783</v>
      </c>
      <c r="K633" s="102">
        <v>73050</v>
      </c>
      <c r="L633" s="101" t="s">
        <v>6332</v>
      </c>
      <c r="M633" s="101" t="s">
        <v>1546</v>
      </c>
    </row>
    <row r="634" spans="1:13" x14ac:dyDescent="0.25">
      <c r="A634" s="74" t="s">
        <v>344</v>
      </c>
      <c r="B634" s="107" t="str">
        <f t="shared" si="9"/>
        <v>101672232100</v>
      </c>
      <c r="C634" s="101" t="s">
        <v>1548</v>
      </c>
      <c r="D634" s="101" t="s">
        <v>1549</v>
      </c>
      <c r="E634" s="101" t="s">
        <v>6498</v>
      </c>
      <c r="F634" s="101" t="s">
        <v>7217</v>
      </c>
      <c r="G634" s="101" t="s">
        <v>7218</v>
      </c>
      <c r="H634" s="103">
        <v>32.69</v>
      </c>
      <c r="I634" s="101" t="s">
        <v>7175</v>
      </c>
      <c r="J634" s="102">
        <v>39326</v>
      </c>
      <c r="K634" s="102">
        <v>73050</v>
      </c>
      <c r="L634" s="101" t="s">
        <v>6332</v>
      </c>
      <c r="M634" s="101" t="s">
        <v>1548</v>
      </c>
    </row>
    <row r="635" spans="1:13" x14ac:dyDescent="0.25">
      <c r="A635" s="74" t="s">
        <v>344</v>
      </c>
      <c r="B635" s="107" t="str">
        <f t="shared" si="9"/>
        <v>101673443910</v>
      </c>
      <c r="C635" s="101" t="s">
        <v>1550</v>
      </c>
      <c r="D635" s="101" t="s">
        <v>1551</v>
      </c>
      <c r="E635" s="101" t="s">
        <v>7431</v>
      </c>
      <c r="F635" s="101" t="s">
        <v>7277</v>
      </c>
      <c r="G635" s="101" t="s">
        <v>7222</v>
      </c>
      <c r="H635" s="103">
        <v>71.959999999999994</v>
      </c>
      <c r="I635" s="101" t="s">
        <v>7175</v>
      </c>
      <c r="J635" s="102">
        <v>33909</v>
      </c>
      <c r="K635" s="102">
        <v>73050</v>
      </c>
      <c r="L635" s="101" t="s">
        <v>6332</v>
      </c>
      <c r="M635" s="101" t="s">
        <v>1550</v>
      </c>
    </row>
    <row r="636" spans="1:13" x14ac:dyDescent="0.25">
      <c r="A636" s="74" t="s">
        <v>344</v>
      </c>
      <c r="B636" s="107" t="str">
        <f t="shared" si="9"/>
        <v>101675423910</v>
      </c>
      <c r="C636" s="101" t="s">
        <v>1552</v>
      </c>
      <c r="D636" s="101" t="s">
        <v>1553</v>
      </c>
      <c r="E636" s="101" t="s">
        <v>6594</v>
      </c>
      <c r="F636" s="101" t="s">
        <v>7277</v>
      </c>
      <c r="G636" s="101" t="s">
        <v>7222</v>
      </c>
      <c r="H636" s="103">
        <v>67.25</v>
      </c>
      <c r="I636" s="101" t="s">
        <v>7175</v>
      </c>
      <c r="J636" s="102">
        <v>30851</v>
      </c>
      <c r="K636" s="102">
        <v>73050</v>
      </c>
      <c r="L636" s="101" t="s">
        <v>6332</v>
      </c>
      <c r="M636" s="101" t="s">
        <v>1552</v>
      </c>
    </row>
    <row r="637" spans="1:13" x14ac:dyDescent="0.25">
      <c r="A637" s="74" t="s">
        <v>344</v>
      </c>
      <c r="B637" s="107" t="str">
        <f t="shared" si="9"/>
        <v>101676141100</v>
      </c>
      <c r="C637" s="101" t="s">
        <v>1554</v>
      </c>
      <c r="D637" s="101" t="s">
        <v>1555</v>
      </c>
      <c r="E637" s="101" t="s">
        <v>6353</v>
      </c>
      <c r="F637" s="101" t="s">
        <v>7185</v>
      </c>
      <c r="G637" s="101" t="s">
        <v>7186</v>
      </c>
      <c r="H637" s="103">
        <v>61.18</v>
      </c>
      <c r="I637" s="101" t="s">
        <v>7175</v>
      </c>
      <c r="J637" s="102">
        <v>40057</v>
      </c>
      <c r="K637" s="102">
        <v>73050</v>
      </c>
      <c r="L637" s="101" t="s">
        <v>6332</v>
      </c>
      <c r="M637" s="101" t="s">
        <v>1554</v>
      </c>
    </row>
    <row r="638" spans="1:13" x14ac:dyDescent="0.25">
      <c r="A638" s="74" t="s">
        <v>344</v>
      </c>
      <c r="B638" s="107" t="str">
        <f t="shared" si="9"/>
        <v>101680263090</v>
      </c>
      <c r="C638" s="101" t="s">
        <v>1556</v>
      </c>
      <c r="D638" s="101" t="s">
        <v>1557</v>
      </c>
      <c r="E638" s="101" t="s">
        <v>7216</v>
      </c>
      <c r="F638" s="101" t="s">
        <v>7200</v>
      </c>
      <c r="G638" s="101" t="s">
        <v>7201</v>
      </c>
      <c r="H638" s="103">
        <v>29.56</v>
      </c>
      <c r="I638" s="101" t="s">
        <v>7175</v>
      </c>
      <c r="J638" s="102">
        <v>30437</v>
      </c>
      <c r="K638" s="102">
        <v>73050</v>
      </c>
      <c r="L638" s="101" t="s">
        <v>6332</v>
      </c>
      <c r="M638" s="101" t="s">
        <v>1556</v>
      </c>
    </row>
    <row r="639" spans="1:13" x14ac:dyDescent="0.25">
      <c r="A639" s="74" t="s">
        <v>344</v>
      </c>
      <c r="B639" s="107" t="str">
        <f t="shared" si="9"/>
        <v>101684351200</v>
      </c>
      <c r="C639" s="101" t="s">
        <v>1558</v>
      </c>
      <c r="D639" s="101" t="s">
        <v>1559</v>
      </c>
      <c r="E639" s="101" t="s">
        <v>6565</v>
      </c>
      <c r="F639" s="101" t="s">
        <v>7212</v>
      </c>
      <c r="G639" s="101" t="s">
        <v>7181</v>
      </c>
      <c r="H639" s="103">
        <v>53.03</v>
      </c>
      <c r="I639" s="101" t="s">
        <v>7175</v>
      </c>
      <c r="J639" s="102">
        <v>40026</v>
      </c>
      <c r="K639" s="102">
        <v>73050</v>
      </c>
      <c r="L639" s="101" t="s">
        <v>6332</v>
      </c>
      <c r="M639" s="101" t="s">
        <v>1558</v>
      </c>
    </row>
    <row r="640" spans="1:13" x14ac:dyDescent="0.25">
      <c r="A640" s="74" t="s">
        <v>344</v>
      </c>
      <c r="B640" s="107" t="str">
        <f t="shared" si="9"/>
        <v>101686175100</v>
      </c>
      <c r="C640" s="101" t="s">
        <v>1560</v>
      </c>
      <c r="D640" s="101" t="s">
        <v>1561</v>
      </c>
      <c r="E640" s="101" t="s">
        <v>6679</v>
      </c>
      <c r="F640" s="101" t="s">
        <v>7318</v>
      </c>
      <c r="G640" s="101" t="s">
        <v>7218</v>
      </c>
      <c r="H640" s="103">
        <v>32.770000000000003</v>
      </c>
      <c r="I640" s="101" t="s">
        <v>7175</v>
      </c>
      <c r="J640" s="102">
        <v>40553</v>
      </c>
      <c r="K640" s="102">
        <v>73050</v>
      </c>
      <c r="L640" s="101" t="s">
        <v>6332</v>
      </c>
      <c r="M640" s="101" t="s">
        <v>1560</v>
      </c>
    </row>
    <row r="641" spans="1:13" x14ac:dyDescent="0.25">
      <c r="A641" s="74" t="s">
        <v>344</v>
      </c>
      <c r="B641" s="107" t="str">
        <f t="shared" si="9"/>
        <v>101690603600</v>
      </c>
      <c r="C641" s="101" t="s">
        <v>1562</v>
      </c>
      <c r="D641" s="101" t="s">
        <v>1563</v>
      </c>
      <c r="E641" s="101" t="s">
        <v>7279</v>
      </c>
      <c r="F641" s="101" t="s">
        <v>7191</v>
      </c>
      <c r="G641" s="101" t="s">
        <v>7368</v>
      </c>
      <c r="H641" s="103">
        <v>28.53</v>
      </c>
      <c r="I641" s="101" t="s">
        <v>7175</v>
      </c>
      <c r="J641" s="102">
        <v>31990</v>
      </c>
      <c r="K641" s="102">
        <v>73050</v>
      </c>
      <c r="L641" s="101" t="s">
        <v>6332</v>
      </c>
      <c r="M641" s="101" t="s">
        <v>1562</v>
      </c>
    </row>
    <row r="642" spans="1:13" x14ac:dyDescent="0.25">
      <c r="A642" s="74" t="s">
        <v>344</v>
      </c>
      <c r="B642" s="107" t="str">
        <f t="shared" si="9"/>
        <v>101691191200</v>
      </c>
      <c r="C642" s="101" t="s">
        <v>1564</v>
      </c>
      <c r="D642" s="101" t="s">
        <v>1565</v>
      </c>
      <c r="E642" s="101" t="s">
        <v>6462</v>
      </c>
      <c r="F642" s="101" t="s">
        <v>7212</v>
      </c>
      <c r="G642" s="101" t="s">
        <v>7222</v>
      </c>
      <c r="H642" s="103">
        <v>66.540000000000006</v>
      </c>
      <c r="I642" s="101" t="s">
        <v>7175</v>
      </c>
      <c r="J642" s="102">
        <v>29822</v>
      </c>
      <c r="K642" s="102">
        <v>73050</v>
      </c>
      <c r="L642" s="101" t="s">
        <v>6332</v>
      </c>
      <c r="M642" s="101" t="s">
        <v>1564</v>
      </c>
    </row>
    <row r="643" spans="1:13" x14ac:dyDescent="0.25">
      <c r="A643" s="74" t="s">
        <v>344</v>
      </c>
      <c r="B643" s="107" t="str">
        <f t="shared" si="9"/>
        <v>101692264290</v>
      </c>
      <c r="C643" s="101" t="s">
        <v>1566</v>
      </c>
      <c r="D643" s="101" t="s">
        <v>1567</v>
      </c>
      <c r="E643" s="101" t="s">
        <v>6519</v>
      </c>
      <c r="F643" s="101" t="s">
        <v>7212</v>
      </c>
      <c r="G643" s="101" t="s">
        <v>7181</v>
      </c>
      <c r="H643" s="103">
        <v>50.62</v>
      </c>
      <c r="I643" s="101" t="s">
        <v>7175</v>
      </c>
      <c r="J643" s="102">
        <v>40063</v>
      </c>
      <c r="K643" s="102">
        <v>73050</v>
      </c>
      <c r="L643" s="101" t="s">
        <v>6332</v>
      </c>
      <c r="M643" s="101" t="s">
        <v>1566</v>
      </c>
    </row>
    <row r="644" spans="1:13" x14ac:dyDescent="0.25">
      <c r="A644" s="74" t="s">
        <v>344</v>
      </c>
      <c r="B644" s="107" t="str">
        <f t="shared" si="9"/>
        <v>101694321200</v>
      </c>
      <c r="C644" s="101" t="s">
        <v>1568</v>
      </c>
      <c r="D644" s="101" t="s">
        <v>1569</v>
      </c>
      <c r="E644" s="101" t="s">
        <v>7001</v>
      </c>
      <c r="F644" s="101" t="s">
        <v>7185</v>
      </c>
      <c r="G644" s="101" t="s">
        <v>7186</v>
      </c>
      <c r="H644" s="103">
        <v>60.42</v>
      </c>
      <c r="I644" s="101" t="s">
        <v>7175</v>
      </c>
      <c r="J644" s="102">
        <v>41463</v>
      </c>
      <c r="K644" s="102">
        <v>73050</v>
      </c>
      <c r="L644" s="101" t="s">
        <v>6332</v>
      </c>
      <c r="M644" s="101" t="s">
        <v>1568</v>
      </c>
    </row>
    <row r="645" spans="1:13" x14ac:dyDescent="0.25">
      <c r="A645" s="74" t="s">
        <v>344</v>
      </c>
      <c r="B645" s="107" t="str">
        <f t="shared" si="9"/>
        <v>101695754300</v>
      </c>
      <c r="C645" s="101" t="s">
        <v>1570</v>
      </c>
      <c r="D645" s="101" t="s">
        <v>1571</v>
      </c>
      <c r="E645" s="101" t="s">
        <v>7112</v>
      </c>
      <c r="F645" s="101" t="s">
        <v>7231</v>
      </c>
      <c r="G645" s="101" t="s">
        <v>7178</v>
      </c>
      <c r="H645" s="103">
        <v>50.09</v>
      </c>
      <c r="I645" s="101" t="s">
        <v>7175</v>
      </c>
      <c r="J645" s="102">
        <v>41080</v>
      </c>
      <c r="K645" s="102">
        <v>73050</v>
      </c>
      <c r="L645" s="101" t="s">
        <v>6332</v>
      </c>
      <c r="M645" s="101" t="s">
        <v>1570</v>
      </c>
    </row>
    <row r="646" spans="1:13" x14ac:dyDescent="0.25">
      <c r="A646" s="74" t="s">
        <v>344</v>
      </c>
      <c r="B646" s="107" t="str">
        <f t="shared" ref="B646:B709" si="10">CONCATENATE(C646,E646)</f>
        <v>101696343910</v>
      </c>
      <c r="C646" s="101" t="s">
        <v>1572</v>
      </c>
      <c r="D646" s="101" t="s">
        <v>1573</v>
      </c>
      <c r="E646" s="101" t="s">
        <v>7432</v>
      </c>
      <c r="F646" s="101" t="s">
        <v>7203</v>
      </c>
      <c r="G646" s="101" t="s">
        <v>7222</v>
      </c>
      <c r="H646" s="103">
        <v>70.209999999999994</v>
      </c>
      <c r="I646" s="101" t="s">
        <v>7175</v>
      </c>
      <c r="J646" s="102">
        <v>41061</v>
      </c>
      <c r="K646" s="102">
        <v>73050</v>
      </c>
      <c r="L646" s="101" t="s">
        <v>6332</v>
      </c>
      <c r="M646" s="101" t="s">
        <v>1572</v>
      </c>
    </row>
    <row r="647" spans="1:13" x14ac:dyDescent="0.25">
      <c r="A647" s="74" t="s">
        <v>344</v>
      </c>
      <c r="B647" s="107" t="str">
        <f t="shared" si="10"/>
        <v>101697331200</v>
      </c>
      <c r="C647" s="101" t="s">
        <v>1574</v>
      </c>
      <c r="D647" s="101" t="s">
        <v>1575</v>
      </c>
      <c r="E647" s="101" t="s">
        <v>6629</v>
      </c>
      <c r="F647" s="101" t="s">
        <v>7185</v>
      </c>
      <c r="G647" s="101" t="s">
        <v>7186</v>
      </c>
      <c r="H647" s="103">
        <v>60.01</v>
      </c>
      <c r="I647" s="101" t="s">
        <v>7175</v>
      </c>
      <c r="J647" s="102">
        <v>36220</v>
      </c>
      <c r="K647" s="102">
        <v>73050</v>
      </c>
      <c r="L647" s="101" t="s">
        <v>6332</v>
      </c>
      <c r="M647" s="101" t="s">
        <v>1574</v>
      </c>
    </row>
    <row r="648" spans="1:13" x14ac:dyDescent="0.25">
      <c r="A648" s="74" t="s">
        <v>344</v>
      </c>
      <c r="B648" s="107" t="str">
        <f t="shared" si="10"/>
        <v>101698703400</v>
      </c>
      <c r="C648" s="101" t="s">
        <v>1576</v>
      </c>
      <c r="D648" s="101" t="s">
        <v>1577</v>
      </c>
      <c r="E648" s="101" t="s">
        <v>7246</v>
      </c>
      <c r="F648" s="101" t="s">
        <v>7231</v>
      </c>
      <c r="G648" s="101" t="s">
        <v>7181</v>
      </c>
      <c r="H648" s="103">
        <v>53.03</v>
      </c>
      <c r="I648" s="101" t="s">
        <v>7175</v>
      </c>
      <c r="J648" s="102">
        <v>41487</v>
      </c>
      <c r="K648" s="102">
        <v>73050</v>
      </c>
      <c r="L648" s="101" t="s">
        <v>6332</v>
      </c>
      <c r="M648" s="101" t="s">
        <v>1576</v>
      </c>
    </row>
    <row r="649" spans="1:13" x14ac:dyDescent="0.25">
      <c r="A649" s="74" t="s">
        <v>344</v>
      </c>
      <c r="B649" s="107" t="str">
        <f t="shared" si="10"/>
        <v>101699502040</v>
      </c>
      <c r="C649" s="101" t="s">
        <v>1578</v>
      </c>
      <c r="D649" s="101" t="s">
        <v>1579</v>
      </c>
      <c r="E649" s="101" t="s">
        <v>6372</v>
      </c>
      <c r="F649" s="101" t="s">
        <v>7226</v>
      </c>
      <c r="G649" s="101" t="s">
        <v>7186</v>
      </c>
      <c r="H649" s="103">
        <v>61.81</v>
      </c>
      <c r="I649" s="101" t="s">
        <v>7175</v>
      </c>
      <c r="J649" s="102">
        <v>41518</v>
      </c>
      <c r="K649" s="102">
        <v>73050</v>
      </c>
      <c r="L649" s="101" t="s">
        <v>6332</v>
      </c>
      <c r="M649" s="101" t="s">
        <v>1578</v>
      </c>
    </row>
    <row r="650" spans="1:13" x14ac:dyDescent="0.25">
      <c r="A650" s="74" t="s">
        <v>344</v>
      </c>
      <c r="B650" s="107" t="str">
        <f t="shared" si="10"/>
        <v>101700603400</v>
      </c>
      <c r="C650" s="101" t="s">
        <v>1580</v>
      </c>
      <c r="D650" s="101" t="s">
        <v>1581</v>
      </c>
      <c r="E650" s="101" t="s">
        <v>7190</v>
      </c>
      <c r="F650" s="101" t="s">
        <v>7229</v>
      </c>
      <c r="G650" s="101" t="s">
        <v>7192</v>
      </c>
      <c r="H650" s="103">
        <v>26.95</v>
      </c>
      <c r="I650" s="101" t="s">
        <v>7175</v>
      </c>
      <c r="J650" s="102">
        <v>33359</v>
      </c>
      <c r="K650" s="102">
        <v>73050</v>
      </c>
      <c r="L650" s="101" t="s">
        <v>6332</v>
      </c>
      <c r="M650" s="101" t="s">
        <v>1580</v>
      </c>
    </row>
    <row r="651" spans="1:13" x14ac:dyDescent="0.25">
      <c r="A651" s="74" t="s">
        <v>344</v>
      </c>
      <c r="B651" s="107" t="str">
        <f t="shared" si="10"/>
        <v>101701603000</v>
      </c>
      <c r="C651" s="101" t="s">
        <v>1582</v>
      </c>
      <c r="D651" s="101" t="s">
        <v>1583</v>
      </c>
      <c r="E651" s="101" t="s">
        <v>7283</v>
      </c>
      <c r="F651" s="101" t="s">
        <v>7317</v>
      </c>
      <c r="G651" s="101" t="s">
        <v>7174</v>
      </c>
      <c r="H651" s="103">
        <v>42.3</v>
      </c>
      <c r="I651" s="101" t="s">
        <v>7175</v>
      </c>
      <c r="J651" s="102">
        <v>41518</v>
      </c>
      <c r="K651" s="102">
        <v>73050</v>
      </c>
      <c r="L651" s="101" t="s">
        <v>6332</v>
      </c>
      <c r="M651" s="101" t="s">
        <v>1582</v>
      </c>
    </row>
    <row r="652" spans="1:13" x14ac:dyDescent="0.25">
      <c r="A652" s="74" t="s">
        <v>344</v>
      </c>
      <c r="B652" s="107" t="str">
        <f t="shared" si="10"/>
        <v>101702603600</v>
      </c>
      <c r="C652" s="101" t="s">
        <v>1584</v>
      </c>
      <c r="D652" s="101" t="s">
        <v>1585</v>
      </c>
      <c r="E652" s="101" t="s">
        <v>7279</v>
      </c>
      <c r="F652" s="101" t="s">
        <v>7191</v>
      </c>
      <c r="G652" s="101" t="s">
        <v>7192</v>
      </c>
      <c r="H652" s="103">
        <v>29.76</v>
      </c>
      <c r="I652" s="101" t="s">
        <v>7175</v>
      </c>
      <c r="J652" s="102">
        <v>37681</v>
      </c>
      <c r="K652" s="102">
        <v>73050</v>
      </c>
      <c r="L652" s="101" t="s">
        <v>6332</v>
      </c>
      <c r="M652" s="101" t="s">
        <v>1584</v>
      </c>
    </row>
    <row r="653" spans="1:13" x14ac:dyDescent="0.25">
      <c r="A653" s="74" t="s">
        <v>344</v>
      </c>
      <c r="B653" s="107" t="str">
        <f t="shared" si="10"/>
        <v>101703182200</v>
      </c>
      <c r="C653" s="101" t="s">
        <v>1586</v>
      </c>
      <c r="D653" s="101" t="s">
        <v>1587</v>
      </c>
      <c r="E653" s="101" t="s">
        <v>6388</v>
      </c>
      <c r="F653" s="101" t="s">
        <v>7217</v>
      </c>
      <c r="G653" s="101" t="s">
        <v>7201</v>
      </c>
      <c r="H653" s="103">
        <v>26.99</v>
      </c>
      <c r="I653" s="101" t="s">
        <v>7175</v>
      </c>
      <c r="J653" s="102">
        <v>41499</v>
      </c>
      <c r="K653" s="102">
        <v>73050</v>
      </c>
      <c r="L653" s="101" t="s">
        <v>6332</v>
      </c>
      <c r="M653" s="101" t="s">
        <v>1586</v>
      </c>
    </row>
    <row r="654" spans="1:13" x14ac:dyDescent="0.25">
      <c r="A654" s="74" t="s">
        <v>344</v>
      </c>
      <c r="B654" s="107" t="str">
        <f t="shared" si="10"/>
        <v>101706311300</v>
      </c>
      <c r="C654" s="101" t="s">
        <v>1588</v>
      </c>
      <c r="D654" s="101" t="s">
        <v>1589</v>
      </c>
      <c r="E654" s="101" t="s">
        <v>6411</v>
      </c>
      <c r="F654" s="101" t="s">
        <v>7252</v>
      </c>
      <c r="G654" s="101" t="s">
        <v>7178</v>
      </c>
      <c r="H654" s="103">
        <v>46.99</v>
      </c>
      <c r="I654" s="101" t="s">
        <v>7175</v>
      </c>
      <c r="J654" s="102">
        <v>41501</v>
      </c>
      <c r="K654" s="102">
        <v>73050</v>
      </c>
      <c r="L654" s="101" t="s">
        <v>6332</v>
      </c>
      <c r="M654" s="101" t="s">
        <v>1588</v>
      </c>
    </row>
    <row r="655" spans="1:13" x14ac:dyDescent="0.25">
      <c r="A655" s="74" t="s">
        <v>344</v>
      </c>
      <c r="B655" s="107" t="str">
        <f t="shared" si="10"/>
        <v>101710191100</v>
      </c>
      <c r="C655" s="101" t="s">
        <v>1590</v>
      </c>
      <c r="D655" s="101" t="s">
        <v>1591</v>
      </c>
      <c r="E655" s="101" t="s">
        <v>6460</v>
      </c>
      <c r="F655" s="101" t="s">
        <v>7212</v>
      </c>
      <c r="G655" s="101" t="s">
        <v>7181</v>
      </c>
      <c r="H655" s="103">
        <v>42.1</v>
      </c>
      <c r="I655" s="101" t="s">
        <v>7175</v>
      </c>
      <c r="J655" s="102">
        <v>41505</v>
      </c>
      <c r="K655" s="102">
        <v>73050</v>
      </c>
      <c r="L655" s="101" t="s">
        <v>6332</v>
      </c>
      <c r="M655" s="101" t="s">
        <v>1590</v>
      </c>
    </row>
    <row r="656" spans="1:13" x14ac:dyDescent="0.25">
      <c r="A656" s="74" t="s">
        <v>344</v>
      </c>
      <c r="B656" s="107" t="str">
        <f t="shared" si="10"/>
        <v>101711281110</v>
      </c>
      <c r="C656" s="101" t="s">
        <v>1592</v>
      </c>
      <c r="D656" s="101" t="s">
        <v>1593</v>
      </c>
      <c r="E656" s="101" t="s">
        <v>6523</v>
      </c>
      <c r="F656" s="101" t="s">
        <v>7212</v>
      </c>
      <c r="G656" s="101" t="s">
        <v>7181</v>
      </c>
      <c r="H656" s="103">
        <v>54.29</v>
      </c>
      <c r="I656" s="101" t="s">
        <v>7175</v>
      </c>
      <c r="J656" s="102">
        <v>41498</v>
      </c>
      <c r="K656" s="102">
        <v>73050</v>
      </c>
      <c r="L656" s="101" t="s">
        <v>6332</v>
      </c>
      <c r="M656" s="101" t="s">
        <v>1592</v>
      </c>
    </row>
    <row r="657" spans="1:13" x14ac:dyDescent="0.25">
      <c r="A657" s="74" t="s">
        <v>344</v>
      </c>
      <c r="B657" s="107" t="str">
        <f t="shared" si="10"/>
        <v>101712231201</v>
      </c>
      <c r="C657" s="101" t="s">
        <v>1594</v>
      </c>
      <c r="D657" s="101" t="s">
        <v>1595</v>
      </c>
      <c r="E657" s="101" t="s">
        <v>6494</v>
      </c>
      <c r="F657" s="101" t="s">
        <v>7212</v>
      </c>
      <c r="G657" s="101" t="s">
        <v>7181</v>
      </c>
      <c r="H657" s="103">
        <v>53.46</v>
      </c>
      <c r="I657" s="101" t="s">
        <v>7175</v>
      </c>
      <c r="J657" s="102">
        <v>41487</v>
      </c>
      <c r="K657" s="102">
        <v>73050</v>
      </c>
      <c r="L657" s="101" t="s">
        <v>6332</v>
      </c>
      <c r="M657" s="101" t="s">
        <v>1594</v>
      </c>
    </row>
    <row r="658" spans="1:13" x14ac:dyDescent="0.25">
      <c r="A658" s="74" t="s">
        <v>344</v>
      </c>
      <c r="B658" s="107" t="str">
        <f t="shared" si="10"/>
        <v>101713264260</v>
      </c>
      <c r="C658" s="101" t="s">
        <v>1596</v>
      </c>
      <c r="D658" s="101" t="s">
        <v>1597</v>
      </c>
      <c r="E658" s="101" t="s">
        <v>7232</v>
      </c>
      <c r="F658" s="101" t="s">
        <v>7185</v>
      </c>
      <c r="G658" s="101" t="s">
        <v>7186</v>
      </c>
      <c r="H658" s="103">
        <v>61.92</v>
      </c>
      <c r="I658" s="101" t="s">
        <v>7175</v>
      </c>
      <c r="J658" s="102">
        <v>37288</v>
      </c>
      <c r="K658" s="102">
        <v>73050</v>
      </c>
      <c r="L658" s="101" t="s">
        <v>6332</v>
      </c>
      <c r="M658" s="101" t="s">
        <v>1596</v>
      </c>
    </row>
    <row r="659" spans="1:13" x14ac:dyDescent="0.25">
      <c r="A659" s="74" t="s">
        <v>344</v>
      </c>
      <c r="B659" s="107" t="str">
        <f t="shared" si="10"/>
        <v>101716171200</v>
      </c>
      <c r="C659" s="101" t="s">
        <v>1598</v>
      </c>
      <c r="D659" s="101" t="s">
        <v>1599</v>
      </c>
      <c r="E659" s="101" t="s">
        <v>6369</v>
      </c>
      <c r="F659" s="101" t="s">
        <v>7212</v>
      </c>
      <c r="G659" s="101" t="s">
        <v>7181</v>
      </c>
      <c r="H659" s="103">
        <v>50.58</v>
      </c>
      <c r="I659" s="101" t="s">
        <v>7175</v>
      </c>
      <c r="J659" s="102">
        <v>41501</v>
      </c>
      <c r="K659" s="102">
        <v>73050</v>
      </c>
      <c r="L659" s="101" t="s">
        <v>6332</v>
      </c>
      <c r="M659" s="101" t="s">
        <v>1598</v>
      </c>
    </row>
    <row r="660" spans="1:13" x14ac:dyDescent="0.25">
      <c r="A660" s="74" t="s">
        <v>344</v>
      </c>
      <c r="B660" s="107" t="str">
        <f t="shared" si="10"/>
        <v>101724111909</v>
      </c>
      <c r="C660" s="101" t="s">
        <v>1600</v>
      </c>
      <c r="D660" s="101" t="s">
        <v>1601</v>
      </c>
      <c r="E660" s="101" t="s">
        <v>7433</v>
      </c>
      <c r="F660" s="101" t="s">
        <v>7295</v>
      </c>
      <c r="G660" s="101" t="s">
        <v>7178</v>
      </c>
      <c r="H660" s="103">
        <v>45.24</v>
      </c>
      <c r="I660" s="101" t="s">
        <v>7175</v>
      </c>
      <c r="J660" s="102">
        <v>41518</v>
      </c>
      <c r="K660" s="102">
        <v>73050</v>
      </c>
      <c r="L660" s="101" t="s">
        <v>6332</v>
      </c>
      <c r="M660" s="101" t="s">
        <v>1600</v>
      </c>
    </row>
    <row r="661" spans="1:13" x14ac:dyDescent="0.25">
      <c r="A661" s="74" t="s">
        <v>344</v>
      </c>
      <c r="B661" s="107" t="str">
        <f t="shared" si="10"/>
        <v>101725231201</v>
      </c>
      <c r="C661" s="101" t="s">
        <v>1602</v>
      </c>
      <c r="D661" s="101" t="s">
        <v>1603</v>
      </c>
      <c r="E661" s="101" t="s">
        <v>6494</v>
      </c>
      <c r="F661" s="101" t="s">
        <v>7185</v>
      </c>
      <c r="G661" s="101" t="s">
        <v>7186</v>
      </c>
      <c r="H661" s="103">
        <v>57.8</v>
      </c>
      <c r="I661" s="101" t="s">
        <v>7175</v>
      </c>
      <c r="J661" s="102">
        <v>40777</v>
      </c>
      <c r="K661" s="102">
        <v>73050</v>
      </c>
      <c r="L661" s="101" t="s">
        <v>6332</v>
      </c>
      <c r="M661" s="101" t="s">
        <v>1602</v>
      </c>
    </row>
    <row r="662" spans="1:13" x14ac:dyDescent="0.25">
      <c r="A662" s="74" t="s">
        <v>344</v>
      </c>
      <c r="B662" s="107" t="str">
        <f t="shared" si="10"/>
        <v>101727142100</v>
      </c>
      <c r="C662" s="101" t="s">
        <v>1604</v>
      </c>
      <c r="D662" s="101" t="s">
        <v>1605</v>
      </c>
      <c r="E662" s="101" t="s">
        <v>7199</v>
      </c>
      <c r="F662" s="101" t="s">
        <v>7217</v>
      </c>
      <c r="G662" s="101" t="s">
        <v>7201</v>
      </c>
      <c r="H662" s="103">
        <v>30.23</v>
      </c>
      <c r="I662" s="101" t="s">
        <v>7175</v>
      </c>
      <c r="J662" s="102">
        <v>37438</v>
      </c>
      <c r="K662" s="102">
        <v>73050</v>
      </c>
      <c r="L662" s="101" t="s">
        <v>6332</v>
      </c>
      <c r="M662" s="101" t="s">
        <v>1604</v>
      </c>
    </row>
    <row r="663" spans="1:13" x14ac:dyDescent="0.25">
      <c r="A663" s="74" t="s">
        <v>344</v>
      </c>
      <c r="B663" s="107" t="str">
        <f t="shared" si="10"/>
        <v>101729502021</v>
      </c>
      <c r="C663" s="101" t="s">
        <v>1606</v>
      </c>
      <c r="D663" s="101" t="s">
        <v>1607</v>
      </c>
      <c r="E663" s="101" t="s">
        <v>7378</v>
      </c>
      <c r="F663" s="101" t="s">
        <v>7207</v>
      </c>
      <c r="G663" s="101" t="s">
        <v>7201</v>
      </c>
      <c r="H663" s="103">
        <v>30.04</v>
      </c>
      <c r="I663" s="101" t="s">
        <v>7175</v>
      </c>
      <c r="J663" s="102">
        <v>37879</v>
      </c>
      <c r="K663" s="102">
        <v>73050</v>
      </c>
      <c r="L663" s="101" t="s">
        <v>6332</v>
      </c>
      <c r="M663" s="101" t="s">
        <v>1606</v>
      </c>
    </row>
    <row r="664" spans="1:13" x14ac:dyDescent="0.25">
      <c r="A664" s="74" t="s">
        <v>344</v>
      </c>
      <c r="B664" s="107" t="str">
        <f t="shared" si="10"/>
        <v>101730311500</v>
      </c>
      <c r="C664" s="101" t="s">
        <v>1608</v>
      </c>
      <c r="D664" s="101" t="s">
        <v>1609</v>
      </c>
      <c r="E664" s="101" t="s">
        <v>7255</v>
      </c>
      <c r="F664" s="101" t="s">
        <v>7185</v>
      </c>
      <c r="G664" s="101" t="s">
        <v>7186</v>
      </c>
      <c r="H664" s="103">
        <v>60.16</v>
      </c>
      <c r="I664" s="101" t="s">
        <v>7175</v>
      </c>
      <c r="J664" s="102">
        <v>37118</v>
      </c>
      <c r="K664" s="102">
        <v>73050</v>
      </c>
      <c r="L664" s="101" t="s">
        <v>6332</v>
      </c>
      <c r="M664" s="101" t="s">
        <v>1608</v>
      </c>
    </row>
    <row r="665" spans="1:13" x14ac:dyDescent="0.25">
      <c r="A665" s="74" t="s">
        <v>344</v>
      </c>
      <c r="B665" s="107" t="str">
        <f t="shared" si="10"/>
        <v>101733231100</v>
      </c>
      <c r="C665" s="101" t="s">
        <v>1610</v>
      </c>
      <c r="D665" s="101" t="s">
        <v>1611</v>
      </c>
      <c r="E665" s="101" t="s">
        <v>7333</v>
      </c>
      <c r="F665" s="101" t="s">
        <v>7212</v>
      </c>
      <c r="G665" s="101" t="s">
        <v>7181</v>
      </c>
      <c r="H665" s="103">
        <v>55.36</v>
      </c>
      <c r="I665" s="101" t="s">
        <v>7175</v>
      </c>
      <c r="J665" s="102">
        <v>41487</v>
      </c>
      <c r="K665" s="102">
        <v>73050</v>
      </c>
      <c r="L665" s="101" t="s">
        <v>6332</v>
      </c>
      <c r="M665" s="101" t="s">
        <v>1610</v>
      </c>
    </row>
    <row r="666" spans="1:13" x14ac:dyDescent="0.25">
      <c r="A666" s="74" t="s">
        <v>344</v>
      </c>
      <c r="B666" s="107" t="str">
        <f t="shared" si="10"/>
        <v>101738361100</v>
      </c>
      <c r="C666" s="101" t="s">
        <v>1612</v>
      </c>
      <c r="D666" s="101" t="s">
        <v>1613</v>
      </c>
      <c r="E666" s="101" t="s">
        <v>6415</v>
      </c>
      <c r="F666" s="101" t="s">
        <v>7212</v>
      </c>
      <c r="G666" s="101" t="s">
        <v>7181</v>
      </c>
      <c r="H666" s="103">
        <v>54.53</v>
      </c>
      <c r="I666" s="101" t="s">
        <v>7175</v>
      </c>
      <c r="J666" s="102">
        <v>36395</v>
      </c>
      <c r="K666" s="102">
        <v>73050</v>
      </c>
      <c r="L666" s="101" t="s">
        <v>6332</v>
      </c>
      <c r="M666" s="101" t="s">
        <v>1612</v>
      </c>
    </row>
    <row r="667" spans="1:13" x14ac:dyDescent="0.25">
      <c r="A667" s="74" t="s">
        <v>344</v>
      </c>
      <c r="B667" s="107" t="str">
        <f t="shared" si="10"/>
        <v>101739321200</v>
      </c>
      <c r="C667" s="101" t="s">
        <v>1614</v>
      </c>
      <c r="D667" s="101" t="s">
        <v>1615</v>
      </c>
      <c r="E667" s="101" t="s">
        <v>7001</v>
      </c>
      <c r="F667" s="101" t="s">
        <v>7212</v>
      </c>
      <c r="G667" s="101" t="s">
        <v>7181</v>
      </c>
      <c r="H667" s="103">
        <v>55.74</v>
      </c>
      <c r="I667" s="101" t="s">
        <v>7175</v>
      </c>
      <c r="J667" s="102">
        <v>41505</v>
      </c>
      <c r="K667" s="102">
        <v>73050</v>
      </c>
      <c r="L667" s="101" t="s">
        <v>6332</v>
      </c>
      <c r="M667" s="101" t="s">
        <v>1614</v>
      </c>
    </row>
    <row r="668" spans="1:13" x14ac:dyDescent="0.25">
      <c r="A668" s="74" t="s">
        <v>344</v>
      </c>
      <c r="B668" s="107" t="str">
        <f t="shared" si="10"/>
        <v>101740331100</v>
      </c>
      <c r="C668" s="101" t="s">
        <v>1616</v>
      </c>
      <c r="D668" s="101" t="s">
        <v>1617</v>
      </c>
      <c r="E668" s="101" t="s">
        <v>7298</v>
      </c>
      <c r="F668" s="101" t="s">
        <v>7185</v>
      </c>
      <c r="G668" s="101" t="s">
        <v>7186</v>
      </c>
      <c r="H668" s="103">
        <v>61.33</v>
      </c>
      <c r="I668" s="101" t="s">
        <v>7175</v>
      </c>
      <c r="J668" s="102">
        <v>39916</v>
      </c>
      <c r="K668" s="102">
        <v>73050</v>
      </c>
      <c r="L668" s="101" t="s">
        <v>6332</v>
      </c>
      <c r="M668" s="101" t="s">
        <v>1616</v>
      </c>
    </row>
    <row r="669" spans="1:13" x14ac:dyDescent="0.25">
      <c r="A669" s="74" t="s">
        <v>344</v>
      </c>
      <c r="B669" s="107" t="str">
        <f t="shared" si="10"/>
        <v>101741803010</v>
      </c>
      <c r="C669" s="101" t="s">
        <v>1618</v>
      </c>
      <c r="D669" s="101" t="s">
        <v>1619</v>
      </c>
      <c r="E669" s="101" t="s">
        <v>7155</v>
      </c>
      <c r="F669" s="101" t="s">
        <v>7247</v>
      </c>
      <c r="G669" s="101" t="s">
        <v>7178</v>
      </c>
      <c r="H669" s="103">
        <v>46.98</v>
      </c>
      <c r="I669" s="101" t="s">
        <v>7175</v>
      </c>
      <c r="J669" s="102">
        <v>37333</v>
      </c>
      <c r="K669" s="102">
        <v>73050</v>
      </c>
      <c r="L669" s="101" t="s">
        <v>6332</v>
      </c>
      <c r="M669" s="101" t="s">
        <v>1618</v>
      </c>
    </row>
    <row r="670" spans="1:13" x14ac:dyDescent="0.25">
      <c r="A670" s="74" t="s">
        <v>344</v>
      </c>
      <c r="B670" s="107" t="str">
        <f t="shared" si="10"/>
        <v>101742231100</v>
      </c>
      <c r="C670" s="101" t="s">
        <v>1620</v>
      </c>
      <c r="D670" s="101" t="s">
        <v>1621</v>
      </c>
      <c r="E670" s="101" t="s">
        <v>7333</v>
      </c>
      <c r="F670" s="101" t="s">
        <v>7185</v>
      </c>
      <c r="G670" s="101" t="s">
        <v>7186</v>
      </c>
      <c r="H670" s="103">
        <v>59.93</v>
      </c>
      <c r="I670" s="101" t="s">
        <v>7175</v>
      </c>
      <c r="J670" s="102">
        <v>40026</v>
      </c>
      <c r="K670" s="102">
        <v>73050</v>
      </c>
      <c r="L670" s="101" t="s">
        <v>6332</v>
      </c>
      <c r="M670" s="101" t="s">
        <v>1620</v>
      </c>
    </row>
    <row r="671" spans="1:13" x14ac:dyDescent="0.25">
      <c r="A671" s="74" t="s">
        <v>344</v>
      </c>
      <c r="B671" s="107" t="str">
        <f t="shared" si="10"/>
        <v>101743321300</v>
      </c>
      <c r="C671" s="101" t="s">
        <v>1622</v>
      </c>
      <c r="D671" s="101" t="s">
        <v>1623</v>
      </c>
      <c r="E671" s="101" t="s">
        <v>6553</v>
      </c>
      <c r="F671" s="101" t="s">
        <v>7185</v>
      </c>
      <c r="G671" s="101" t="s">
        <v>7186</v>
      </c>
      <c r="H671" s="103">
        <v>61.81</v>
      </c>
      <c r="I671" s="101" t="s">
        <v>7175</v>
      </c>
      <c r="J671" s="102">
        <v>41505</v>
      </c>
      <c r="K671" s="102">
        <v>73050</v>
      </c>
      <c r="L671" s="101" t="s">
        <v>6332</v>
      </c>
      <c r="M671" s="101" t="s">
        <v>1622</v>
      </c>
    </row>
    <row r="672" spans="1:13" x14ac:dyDescent="0.25">
      <c r="A672" s="74" t="s">
        <v>344</v>
      </c>
      <c r="B672" s="107" t="str">
        <f t="shared" si="10"/>
        <v>101745333910</v>
      </c>
      <c r="C672" s="101" t="s">
        <v>1624</v>
      </c>
      <c r="D672" s="101" t="s">
        <v>1625</v>
      </c>
      <c r="E672" s="101" t="s">
        <v>7434</v>
      </c>
      <c r="F672" s="101" t="s">
        <v>7266</v>
      </c>
      <c r="G672" s="101" t="s">
        <v>7267</v>
      </c>
      <c r="H672" s="103">
        <v>77.34</v>
      </c>
      <c r="I672" s="101" t="s">
        <v>7175</v>
      </c>
      <c r="J672" s="102">
        <v>35886</v>
      </c>
      <c r="K672" s="102">
        <v>73050</v>
      </c>
      <c r="L672" s="101" t="s">
        <v>6332</v>
      </c>
      <c r="M672" s="101" t="s">
        <v>1624</v>
      </c>
    </row>
    <row r="673" spans="1:13" x14ac:dyDescent="0.25">
      <c r="A673" s="74" t="s">
        <v>344</v>
      </c>
      <c r="B673" s="107" t="str">
        <f t="shared" si="10"/>
        <v>101746603400</v>
      </c>
      <c r="C673" s="101" t="s">
        <v>1626</v>
      </c>
      <c r="D673" s="101" t="s">
        <v>1627</v>
      </c>
      <c r="E673" s="101" t="s">
        <v>7190</v>
      </c>
      <c r="F673" s="101" t="s">
        <v>7191</v>
      </c>
      <c r="G673" s="101" t="s">
        <v>7192</v>
      </c>
      <c r="H673" s="103">
        <v>28.63</v>
      </c>
      <c r="I673" s="101" t="s">
        <v>7175</v>
      </c>
      <c r="J673" s="102">
        <v>41518</v>
      </c>
      <c r="K673" s="102">
        <v>73050</v>
      </c>
      <c r="L673" s="101" t="s">
        <v>6332</v>
      </c>
      <c r="M673" s="101" t="s">
        <v>1626</v>
      </c>
    </row>
    <row r="674" spans="1:13" x14ac:dyDescent="0.25">
      <c r="A674" s="74" t="s">
        <v>344</v>
      </c>
      <c r="B674" s="107" t="str">
        <f t="shared" si="10"/>
        <v>101747341100</v>
      </c>
      <c r="C674" s="101" t="s">
        <v>1628</v>
      </c>
      <c r="D674" s="101" t="s">
        <v>1629</v>
      </c>
      <c r="E674" s="101" t="s">
        <v>6557</v>
      </c>
      <c r="F674" s="101" t="s">
        <v>7212</v>
      </c>
      <c r="G674" s="101" t="s">
        <v>7181</v>
      </c>
      <c r="H674" s="103">
        <v>51.74</v>
      </c>
      <c r="I674" s="101" t="s">
        <v>7175</v>
      </c>
      <c r="J674" s="102">
        <v>40817</v>
      </c>
      <c r="K674" s="102">
        <v>73050</v>
      </c>
      <c r="L674" s="101" t="s">
        <v>6332</v>
      </c>
      <c r="M674" s="101" t="s">
        <v>1628</v>
      </c>
    </row>
    <row r="675" spans="1:13" x14ac:dyDescent="0.25">
      <c r="A675" s="74" t="s">
        <v>344</v>
      </c>
      <c r="B675" s="107" t="str">
        <f t="shared" si="10"/>
        <v>101750803020</v>
      </c>
      <c r="C675" s="101" t="s">
        <v>1630</v>
      </c>
      <c r="D675" s="101" t="s">
        <v>1631</v>
      </c>
      <c r="E675" s="101" t="s">
        <v>7164</v>
      </c>
      <c r="F675" s="101" t="s">
        <v>7217</v>
      </c>
      <c r="G675" s="101" t="s">
        <v>7218</v>
      </c>
      <c r="H675" s="103">
        <v>32.880000000000003</v>
      </c>
      <c r="I675" s="101" t="s">
        <v>7175</v>
      </c>
      <c r="J675" s="102">
        <v>40098</v>
      </c>
      <c r="K675" s="102">
        <v>73050</v>
      </c>
      <c r="L675" s="101" t="s">
        <v>6332</v>
      </c>
      <c r="M675" s="101" t="s">
        <v>1630</v>
      </c>
    </row>
    <row r="676" spans="1:13" x14ac:dyDescent="0.25">
      <c r="A676" s="74" t="s">
        <v>344</v>
      </c>
      <c r="B676" s="107" t="str">
        <f t="shared" si="10"/>
        <v>101751191100</v>
      </c>
      <c r="C676" s="101" t="s">
        <v>1632</v>
      </c>
      <c r="D676" s="101" t="s">
        <v>1633</v>
      </c>
      <c r="E676" s="101" t="s">
        <v>6460</v>
      </c>
      <c r="F676" s="101" t="s">
        <v>7212</v>
      </c>
      <c r="G676" s="101" t="s">
        <v>7181</v>
      </c>
      <c r="H676" s="103">
        <v>52.61</v>
      </c>
      <c r="I676" s="101" t="s">
        <v>7175</v>
      </c>
      <c r="J676" s="102">
        <v>41505</v>
      </c>
      <c r="K676" s="102">
        <v>73050</v>
      </c>
      <c r="L676" s="101" t="s">
        <v>6332</v>
      </c>
      <c r="M676" s="101" t="s">
        <v>1632</v>
      </c>
    </row>
    <row r="677" spans="1:13" x14ac:dyDescent="0.25">
      <c r="A677" s="74" t="s">
        <v>344</v>
      </c>
      <c r="B677" s="107" t="str">
        <f t="shared" si="10"/>
        <v>101758171400</v>
      </c>
      <c r="C677" s="101" t="s">
        <v>1634</v>
      </c>
      <c r="D677" s="101" t="s">
        <v>1635</v>
      </c>
      <c r="E677" s="101" t="s">
        <v>6681</v>
      </c>
      <c r="F677" s="101" t="s">
        <v>7185</v>
      </c>
      <c r="G677" s="101" t="s">
        <v>7186</v>
      </c>
      <c r="H677" s="103">
        <v>60.67</v>
      </c>
      <c r="I677" s="101" t="s">
        <v>7175</v>
      </c>
      <c r="J677" s="102">
        <v>39295</v>
      </c>
      <c r="K677" s="102">
        <v>73050</v>
      </c>
      <c r="L677" s="101" t="s">
        <v>6332</v>
      </c>
      <c r="M677" s="101" t="s">
        <v>1634</v>
      </c>
    </row>
    <row r="678" spans="1:13" x14ac:dyDescent="0.25">
      <c r="A678" s="74" t="s">
        <v>344</v>
      </c>
      <c r="B678" s="107" t="str">
        <f t="shared" si="10"/>
        <v>101760311500</v>
      </c>
      <c r="C678" s="101" t="s">
        <v>1636</v>
      </c>
      <c r="D678" s="101" t="s">
        <v>1637</v>
      </c>
      <c r="E678" s="101" t="s">
        <v>7255</v>
      </c>
      <c r="F678" s="101" t="s">
        <v>7185</v>
      </c>
      <c r="G678" s="101" t="s">
        <v>7186</v>
      </c>
      <c r="H678" s="103">
        <v>65.75</v>
      </c>
      <c r="I678" s="101" t="s">
        <v>7175</v>
      </c>
      <c r="J678" s="102">
        <v>36678</v>
      </c>
      <c r="K678" s="102">
        <v>73050</v>
      </c>
      <c r="L678" s="101" t="s">
        <v>6332</v>
      </c>
      <c r="M678" s="101" t="s">
        <v>1636</v>
      </c>
    </row>
    <row r="679" spans="1:13" x14ac:dyDescent="0.25">
      <c r="A679" s="74" t="s">
        <v>344</v>
      </c>
      <c r="B679" s="107" t="str">
        <f t="shared" si="10"/>
        <v>101761231100</v>
      </c>
      <c r="C679" s="101" t="s">
        <v>1638</v>
      </c>
      <c r="D679" s="101" t="s">
        <v>1639</v>
      </c>
      <c r="E679" s="101" t="s">
        <v>7333</v>
      </c>
      <c r="F679" s="101" t="s">
        <v>7212</v>
      </c>
      <c r="G679" s="101" t="s">
        <v>7181</v>
      </c>
      <c r="H679" s="103">
        <v>53.03</v>
      </c>
      <c r="I679" s="101" t="s">
        <v>7175</v>
      </c>
      <c r="J679" s="102">
        <v>41487</v>
      </c>
      <c r="K679" s="102">
        <v>73050</v>
      </c>
      <c r="L679" s="101" t="s">
        <v>6332</v>
      </c>
      <c r="M679" s="101" t="s">
        <v>1638</v>
      </c>
    </row>
    <row r="680" spans="1:13" x14ac:dyDescent="0.25">
      <c r="A680" s="74" t="s">
        <v>344</v>
      </c>
      <c r="B680" s="107" t="str">
        <f t="shared" si="10"/>
        <v>101763231201</v>
      </c>
      <c r="C680" s="101" t="s">
        <v>1640</v>
      </c>
      <c r="D680" s="101" t="s">
        <v>1641</v>
      </c>
      <c r="E680" s="101" t="s">
        <v>6494</v>
      </c>
      <c r="F680" s="101" t="s">
        <v>7212</v>
      </c>
      <c r="G680" s="101" t="s">
        <v>7181</v>
      </c>
      <c r="H680" s="103">
        <v>53.15</v>
      </c>
      <c r="I680" s="101" t="s">
        <v>7175</v>
      </c>
      <c r="J680" s="102">
        <v>41501</v>
      </c>
      <c r="K680" s="102">
        <v>73050</v>
      </c>
      <c r="L680" s="101" t="s">
        <v>6332</v>
      </c>
      <c r="M680" s="101" t="s">
        <v>1640</v>
      </c>
    </row>
    <row r="681" spans="1:13" x14ac:dyDescent="0.25">
      <c r="A681" s="74" t="s">
        <v>344</v>
      </c>
      <c r="B681" s="107" t="str">
        <f t="shared" si="10"/>
        <v>101768111300</v>
      </c>
      <c r="C681" s="101" t="s">
        <v>1642</v>
      </c>
      <c r="D681" s="101" t="s">
        <v>1643</v>
      </c>
      <c r="E681" s="101" t="s">
        <v>7261</v>
      </c>
      <c r="F681" s="101" t="s">
        <v>7185</v>
      </c>
      <c r="G681" s="101" t="s">
        <v>7186</v>
      </c>
      <c r="H681" s="103">
        <v>62.21</v>
      </c>
      <c r="I681" s="101" t="s">
        <v>7175</v>
      </c>
      <c r="J681" s="102">
        <v>36075</v>
      </c>
      <c r="K681" s="102">
        <v>73050</v>
      </c>
      <c r="L681" s="101" t="s">
        <v>6332</v>
      </c>
      <c r="M681" s="101" t="s">
        <v>1642</v>
      </c>
    </row>
    <row r="682" spans="1:13" x14ac:dyDescent="0.25">
      <c r="A682" s="74" t="s">
        <v>344</v>
      </c>
      <c r="B682" s="107" t="str">
        <f t="shared" si="10"/>
        <v>101770311300</v>
      </c>
      <c r="C682" s="101" t="s">
        <v>1644</v>
      </c>
      <c r="D682" s="101" t="s">
        <v>1645</v>
      </c>
      <c r="E682" s="101" t="s">
        <v>6411</v>
      </c>
      <c r="F682" s="101" t="s">
        <v>7212</v>
      </c>
      <c r="G682" s="101" t="s">
        <v>7174</v>
      </c>
      <c r="H682" s="103">
        <v>47.36</v>
      </c>
      <c r="I682" s="101" t="s">
        <v>7175</v>
      </c>
      <c r="J682" s="102">
        <v>41519</v>
      </c>
      <c r="K682" s="102">
        <v>73050</v>
      </c>
      <c r="L682" s="101" t="s">
        <v>6332</v>
      </c>
      <c r="M682" s="101" t="s">
        <v>1644</v>
      </c>
    </row>
    <row r="683" spans="1:13" x14ac:dyDescent="0.25">
      <c r="A683" s="74" t="s">
        <v>344</v>
      </c>
      <c r="B683" s="107" t="str">
        <f t="shared" si="10"/>
        <v>101771171600</v>
      </c>
      <c r="C683" s="101" t="s">
        <v>1646</v>
      </c>
      <c r="D683" s="101" t="s">
        <v>1647</v>
      </c>
      <c r="E683" s="101" t="s">
        <v>6363</v>
      </c>
      <c r="F683" s="101" t="s">
        <v>7212</v>
      </c>
      <c r="G683" s="101" t="s">
        <v>7181</v>
      </c>
      <c r="H683" s="103">
        <v>53.81</v>
      </c>
      <c r="I683" s="101" t="s">
        <v>7175</v>
      </c>
      <c r="J683" s="102">
        <v>40294</v>
      </c>
      <c r="K683" s="102">
        <v>73050</v>
      </c>
      <c r="L683" s="101" t="s">
        <v>6332</v>
      </c>
      <c r="M683" s="101" t="s">
        <v>1646</v>
      </c>
    </row>
    <row r="684" spans="1:13" x14ac:dyDescent="0.25">
      <c r="A684" s="74" t="s">
        <v>344</v>
      </c>
      <c r="B684" s="107" t="str">
        <f t="shared" si="10"/>
        <v>101775802100</v>
      </c>
      <c r="C684" s="101" t="s">
        <v>1648</v>
      </c>
      <c r="D684" s="101" t="s">
        <v>1649</v>
      </c>
      <c r="E684" s="101" t="s">
        <v>7176</v>
      </c>
      <c r="F684" s="101" t="s">
        <v>7217</v>
      </c>
      <c r="G684" s="101" t="s">
        <v>7218</v>
      </c>
      <c r="H684" s="103">
        <v>27.94</v>
      </c>
      <c r="I684" s="101" t="s">
        <v>7175</v>
      </c>
      <c r="J684" s="102">
        <v>41505</v>
      </c>
      <c r="K684" s="102">
        <v>73050</v>
      </c>
      <c r="L684" s="101" t="s">
        <v>6332</v>
      </c>
      <c r="M684" s="101" t="s">
        <v>1648</v>
      </c>
    </row>
    <row r="685" spans="1:13" x14ac:dyDescent="0.25">
      <c r="A685" s="74" t="s">
        <v>344</v>
      </c>
      <c r="B685" s="107" t="str">
        <f t="shared" si="10"/>
        <v>101776603950</v>
      </c>
      <c r="C685" s="101" t="s">
        <v>1650</v>
      </c>
      <c r="D685" s="101" t="s">
        <v>1651</v>
      </c>
      <c r="E685" s="101" t="s">
        <v>7343</v>
      </c>
      <c r="F685" s="101" t="s">
        <v>7217</v>
      </c>
      <c r="G685" s="101" t="s">
        <v>7215</v>
      </c>
      <c r="H685" s="103">
        <v>37.119999999999997</v>
      </c>
      <c r="I685" s="101" t="s">
        <v>7175</v>
      </c>
      <c r="J685" s="102">
        <v>30529</v>
      </c>
      <c r="K685" s="102">
        <v>73050</v>
      </c>
      <c r="L685" s="101" t="s">
        <v>6332</v>
      </c>
      <c r="M685" s="101" t="s">
        <v>1650</v>
      </c>
    </row>
    <row r="686" spans="1:13" x14ac:dyDescent="0.25">
      <c r="A686" s="74" t="s">
        <v>344</v>
      </c>
      <c r="B686" s="107" t="str">
        <f t="shared" si="10"/>
        <v>101777231401</v>
      </c>
      <c r="C686" s="101" t="s">
        <v>1652</v>
      </c>
      <c r="D686" s="101" t="s">
        <v>1653</v>
      </c>
      <c r="E686" s="101" t="s">
        <v>6496</v>
      </c>
      <c r="F686" s="101" t="s">
        <v>7185</v>
      </c>
      <c r="G686" s="101" t="s">
        <v>7186</v>
      </c>
      <c r="H686" s="103">
        <v>60.42</v>
      </c>
      <c r="I686" s="101" t="s">
        <v>7175</v>
      </c>
      <c r="J686" s="102">
        <v>32735</v>
      </c>
      <c r="K686" s="102">
        <v>73050</v>
      </c>
      <c r="L686" s="101" t="s">
        <v>6332</v>
      </c>
      <c r="M686" s="101" t="s">
        <v>1652</v>
      </c>
    </row>
    <row r="687" spans="1:13" x14ac:dyDescent="0.25">
      <c r="A687" s="74" t="s">
        <v>344</v>
      </c>
      <c r="B687" s="107" t="str">
        <f t="shared" si="10"/>
        <v>101778211400</v>
      </c>
      <c r="C687" s="101" t="s">
        <v>1654</v>
      </c>
      <c r="D687" s="101" t="s">
        <v>1655</v>
      </c>
      <c r="E687" s="101" t="s">
        <v>6490</v>
      </c>
      <c r="F687" s="101" t="s">
        <v>7185</v>
      </c>
      <c r="G687" s="101" t="s">
        <v>7186</v>
      </c>
      <c r="H687" s="103">
        <v>60.58</v>
      </c>
      <c r="I687" s="101" t="s">
        <v>7175</v>
      </c>
      <c r="J687" s="102">
        <v>39753</v>
      </c>
      <c r="K687" s="102">
        <v>73050</v>
      </c>
      <c r="L687" s="101" t="s">
        <v>6332</v>
      </c>
      <c r="M687" s="101" t="s">
        <v>1654</v>
      </c>
    </row>
    <row r="688" spans="1:13" x14ac:dyDescent="0.25">
      <c r="A688" s="74" t="s">
        <v>344</v>
      </c>
      <c r="B688" s="107" t="str">
        <f t="shared" si="10"/>
        <v>101779263090</v>
      </c>
      <c r="C688" s="101" t="s">
        <v>1656</v>
      </c>
      <c r="D688" s="101" t="s">
        <v>1657</v>
      </c>
      <c r="E688" s="101" t="s">
        <v>7216</v>
      </c>
      <c r="F688" s="101" t="s">
        <v>7200</v>
      </c>
      <c r="G688" s="101" t="s">
        <v>7201</v>
      </c>
      <c r="H688" s="103">
        <v>29.51</v>
      </c>
      <c r="I688" s="101" t="s">
        <v>7175</v>
      </c>
      <c r="J688" s="102">
        <v>40701</v>
      </c>
      <c r="K688" s="102">
        <v>73050</v>
      </c>
      <c r="L688" s="101" t="s">
        <v>6332</v>
      </c>
      <c r="M688" s="101" t="s">
        <v>1656</v>
      </c>
    </row>
    <row r="689" spans="1:13" x14ac:dyDescent="0.25">
      <c r="A689" s="74" t="s">
        <v>344</v>
      </c>
      <c r="B689" s="107" t="str">
        <f t="shared" si="10"/>
        <v>101780321300</v>
      </c>
      <c r="C689" s="101" t="s">
        <v>1658</v>
      </c>
      <c r="D689" s="101" t="s">
        <v>1659</v>
      </c>
      <c r="E689" s="101" t="s">
        <v>6553</v>
      </c>
      <c r="F689" s="101" t="s">
        <v>7185</v>
      </c>
      <c r="G689" s="101" t="s">
        <v>7181</v>
      </c>
      <c r="H689" s="103">
        <v>57.94</v>
      </c>
      <c r="I689" s="101" t="s">
        <v>7175</v>
      </c>
      <c r="J689" s="102">
        <v>41548</v>
      </c>
      <c r="K689" s="102">
        <v>73050</v>
      </c>
      <c r="L689" s="101" t="s">
        <v>6332</v>
      </c>
      <c r="M689" s="101" t="s">
        <v>1658</v>
      </c>
    </row>
    <row r="690" spans="1:13" x14ac:dyDescent="0.25">
      <c r="A690" s="74" t="s">
        <v>344</v>
      </c>
      <c r="B690" s="107" t="str">
        <f t="shared" si="10"/>
        <v>101781201801</v>
      </c>
      <c r="C690" s="101" t="s">
        <v>1660</v>
      </c>
      <c r="D690" s="101" t="s">
        <v>1661</v>
      </c>
      <c r="E690" s="101" t="s">
        <v>6773</v>
      </c>
      <c r="F690" s="101" t="s">
        <v>7212</v>
      </c>
      <c r="G690" s="101" t="s">
        <v>7186</v>
      </c>
      <c r="H690" s="103">
        <v>61.3</v>
      </c>
      <c r="I690" s="101" t="s">
        <v>7175</v>
      </c>
      <c r="J690" s="102">
        <v>34213</v>
      </c>
      <c r="K690" s="102">
        <v>73050</v>
      </c>
      <c r="L690" s="101" t="s">
        <v>6332</v>
      </c>
      <c r="M690" s="101" t="s">
        <v>1660</v>
      </c>
    </row>
    <row r="691" spans="1:13" x14ac:dyDescent="0.25">
      <c r="A691" s="74" t="s">
        <v>344</v>
      </c>
      <c r="B691" s="107" t="str">
        <f t="shared" si="10"/>
        <v>101782113920</v>
      </c>
      <c r="C691" s="101" t="s">
        <v>1662</v>
      </c>
      <c r="D691" s="101" t="s">
        <v>1663</v>
      </c>
      <c r="E691" s="101" t="s">
        <v>7435</v>
      </c>
      <c r="F691" s="101" t="s">
        <v>7332</v>
      </c>
      <c r="G691" s="101" t="s">
        <v>7218</v>
      </c>
      <c r="H691" s="103">
        <v>32.57</v>
      </c>
      <c r="I691" s="101" t="s">
        <v>7175</v>
      </c>
      <c r="J691" s="102">
        <v>41518</v>
      </c>
      <c r="K691" s="102">
        <v>73050</v>
      </c>
      <c r="L691" s="101" t="s">
        <v>6332</v>
      </c>
      <c r="M691" s="101" t="s">
        <v>1662</v>
      </c>
    </row>
    <row r="692" spans="1:13" x14ac:dyDescent="0.25">
      <c r="A692" s="74" t="s">
        <v>344</v>
      </c>
      <c r="B692" s="107" t="str">
        <f t="shared" si="10"/>
        <v>101783171200</v>
      </c>
      <c r="C692" s="101" t="s">
        <v>1664</v>
      </c>
      <c r="D692" s="101" t="s">
        <v>1665</v>
      </c>
      <c r="E692" s="101" t="s">
        <v>6369</v>
      </c>
      <c r="F692" s="101" t="s">
        <v>7185</v>
      </c>
      <c r="G692" s="101" t="s">
        <v>7186</v>
      </c>
      <c r="H692" s="103">
        <v>60.58</v>
      </c>
      <c r="I692" s="101" t="s">
        <v>7175</v>
      </c>
      <c r="J692" s="102">
        <v>32721</v>
      </c>
      <c r="K692" s="102">
        <v>73050</v>
      </c>
      <c r="L692" s="101" t="s">
        <v>6332</v>
      </c>
      <c r="M692" s="101" t="s">
        <v>1664</v>
      </c>
    </row>
    <row r="693" spans="1:13" x14ac:dyDescent="0.25">
      <c r="A693" s="74" t="s">
        <v>344</v>
      </c>
      <c r="B693" s="107" t="str">
        <f t="shared" si="10"/>
        <v>101784603920</v>
      </c>
      <c r="C693" s="101" t="s">
        <v>1666</v>
      </c>
      <c r="D693" s="101" t="s">
        <v>1667</v>
      </c>
      <c r="E693" s="101" t="s">
        <v>7436</v>
      </c>
      <c r="F693" s="101" t="s">
        <v>7332</v>
      </c>
      <c r="G693" s="101" t="s">
        <v>7218</v>
      </c>
      <c r="H693" s="103">
        <v>35.72</v>
      </c>
      <c r="I693" s="101" t="s">
        <v>7175</v>
      </c>
      <c r="J693" s="102">
        <v>35527</v>
      </c>
      <c r="K693" s="102">
        <v>73050</v>
      </c>
      <c r="L693" s="101" t="s">
        <v>6332</v>
      </c>
      <c r="M693" s="101" t="s">
        <v>1666</v>
      </c>
    </row>
    <row r="694" spans="1:13" x14ac:dyDescent="0.25">
      <c r="A694" s="74" t="s">
        <v>344</v>
      </c>
      <c r="B694" s="107" t="str">
        <f t="shared" si="10"/>
        <v>101785502030</v>
      </c>
      <c r="C694" s="101" t="s">
        <v>1668</v>
      </c>
      <c r="D694" s="101" t="s">
        <v>1669</v>
      </c>
      <c r="E694" s="101" t="s">
        <v>7100</v>
      </c>
      <c r="F694" s="101" t="s">
        <v>7226</v>
      </c>
      <c r="G694" s="101" t="s">
        <v>7186</v>
      </c>
      <c r="H694" s="103">
        <v>61.03</v>
      </c>
      <c r="I694" s="101" t="s">
        <v>7175</v>
      </c>
      <c r="J694" s="102">
        <v>39979</v>
      </c>
      <c r="K694" s="102">
        <v>73050</v>
      </c>
      <c r="L694" s="101" t="s">
        <v>6332</v>
      </c>
      <c r="M694" s="101" t="s">
        <v>1668</v>
      </c>
    </row>
    <row r="695" spans="1:13" x14ac:dyDescent="0.25">
      <c r="A695" s="74" t="s">
        <v>344</v>
      </c>
      <c r="B695" s="107" t="str">
        <f t="shared" si="10"/>
        <v>101786351100</v>
      </c>
      <c r="C695" s="101" t="s">
        <v>1670</v>
      </c>
      <c r="D695" s="101" t="s">
        <v>1671</v>
      </c>
      <c r="E695" s="101" t="s">
        <v>6563</v>
      </c>
      <c r="F695" s="101" t="s">
        <v>7212</v>
      </c>
      <c r="G695" s="101" t="s">
        <v>7181</v>
      </c>
      <c r="H695" s="103">
        <v>57.04</v>
      </c>
      <c r="I695" s="101" t="s">
        <v>7175</v>
      </c>
      <c r="J695" s="102">
        <v>39412</v>
      </c>
      <c r="K695" s="102">
        <v>73050</v>
      </c>
      <c r="L695" s="101" t="s">
        <v>6332</v>
      </c>
      <c r="M695" s="101" t="s">
        <v>1670</v>
      </c>
    </row>
    <row r="696" spans="1:13" x14ac:dyDescent="0.25">
      <c r="A696" s="74" t="s">
        <v>344</v>
      </c>
      <c r="B696" s="107" t="str">
        <f t="shared" si="10"/>
        <v>101790603400</v>
      </c>
      <c r="C696" s="101" t="s">
        <v>1672</v>
      </c>
      <c r="D696" s="101" t="s">
        <v>1673</v>
      </c>
      <c r="E696" s="101" t="s">
        <v>7190</v>
      </c>
      <c r="F696" s="101" t="s">
        <v>7191</v>
      </c>
      <c r="G696" s="101" t="s">
        <v>7192</v>
      </c>
      <c r="H696" s="103">
        <v>30.26</v>
      </c>
      <c r="I696" s="101" t="s">
        <v>7175</v>
      </c>
      <c r="J696" s="102">
        <v>41518</v>
      </c>
      <c r="K696" s="102">
        <v>73050</v>
      </c>
      <c r="L696" s="101" t="s">
        <v>6332</v>
      </c>
      <c r="M696" s="101" t="s">
        <v>1672</v>
      </c>
    </row>
    <row r="697" spans="1:13" x14ac:dyDescent="0.25">
      <c r="A697" s="74" t="s">
        <v>344</v>
      </c>
      <c r="B697" s="107" t="str">
        <f t="shared" si="10"/>
        <v>101791201801</v>
      </c>
      <c r="C697" s="101" t="s">
        <v>1674</v>
      </c>
      <c r="D697" s="101" t="s">
        <v>1675</v>
      </c>
      <c r="E697" s="101" t="s">
        <v>6773</v>
      </c>
      <c r="F697" s="101" t="s">
        <v>7185</v>
      </c>
      <c r="G697" s="101" t="s">
        <v>7186</v>
      </c>
      <c r="H697" s="103">
        <v>61.32</v>
      </c>
      <c r="I697" s="101" t="s">
        <v>7175</v>
      </c>
      <c r="J697" s="102">
        <v>36923</v>
      </c>
      <c r="K697" s="102">
        <v>73050</v>
      </c>
      <c r="L697" s="101" t="s">
        <v>6332</v>
      </c>
      <c r="M697" s="101" t="s">
        <v>1674</v>
      </c>
    </row>
    <row r="698" spans="1:13" x14ac:dyDescent="0.25">
      <c r="A698" s="74" t="s">
        <v>344</v>
      </c>
      <c r="B698" s="107" t="str">
        <f t="shared" si="10"/>
        <v>101792602100</v>
      </c>
      <c r="C698" s="101" t="s">
        <v>1676</v>
      </c>
      <c r="D698" s="101" t="s">
        <v>1677</v>
      </c>
      <c r="E698" s="101" t="s">
        <v>7254</v>
      </c>
      <c r="F698" s="101" t="s">
        <v>7245</v>
      </c>
      <c r="G698" s="101" t="s">
        <v>7174</v>
      </c>
      <c r="H698" s="103">
        <v>41.8</v>
      </c>
      <c r="I698" s="101" t="s">
        <v>7175</v>
      </c>
      <c r="J698" s="102">
        <v>37530</v>
      </c>
      <c r="K698" s="102">
        <v>73050</v>
      </c>
      <c r="L698" s="101" t="s">
        <v>6332</v>
      </c>
      <c r="M698" s="101" t="s">
        <v>1676</v>
      </c>
    </row>
    <row r="699" spans="1:13" x14ac:dyDescent="0.25">
      <c r="A699" s="74" t="s">
        <v>344</v>
      </c>
      <c r="B699" s="107" t="str">
        <f t="shared" si="10"/>
        <v>101794182100</v>
      </c>
      <c r="C699" s="101" t="s">
        <v>1678</v>
      </c>
      <c r="D699" s="101" t="s">
        <v>1679</v>
      </c>
      <c r="E699" s="101" t="s">
        <v>6405</v>
      </c>
      <c r="F699" s="101" t="s">
        <v>7200</v>
      </c>
      <c r="G699" s="101" t="s">
        <v>7218</v>
      </c>
      <c r="H699" s="103">
        <v>33.31</v>
      </c>
      <c r="I699" s="101" t="s">
        <v>7175</v>
      </c>
      <c r="J699" s="102">
        <v>36312</v>
      </c>
      <c r="K699" s="102">
        <v>73050</v>
      </c>
      <c r="L699" s="101" t="s">
        <v>6332</v>
      </c>
      <c r="M699" s="101" t="s">
        <v>1678</v>
      </c>
    </row>
    <row r="700" spans="1:13" x14ac:dyDescent="0.25">
      <c r="A700" s="74" t="s">
        <v>344</v>
      </c>
      <c r="B700" s="107" t="str">
        <f t="shared" si="10"/>
        <v>101798331100</v>
      </c>
      <c r="C700" s="101" t="s">
        <v>1680</v>
      </c>
      <c r="D700" s="101" t="s">
        <v>1681</v>
      </c>
      <c r="E700" s="101" t="s">
        <v>7298</v>
      </c>
      <c r="F700" s="101" t="s">
        <v>7212</v>
      </c>
      <c r="G700" s="101" t="s">
        <v>7181</v>
      </c>
      <c r="H700" s="103">
        <v>53.98</v>
      </c>
      <c r="I700" s="101" t="s">
        <v>7175</v>
      </c>
      <c r="J700" s="102">
        <v>40126</v>
      </c>
      <c r="K700" s="102">
        <v>73050</v>
      </c>
      <c r="L700" s="101" t="s">
        <v>6332</v>
      </c>
      <c r="M700" s="101" t="s">
        <v>1680</v>
      </c>
    </row>
    <row r="701" spans="1:13" x14ac:dyDescent="0.25">
      <c r="A701" s="74" t="s">
        <v>344</v>
      </c>
      <c r="B701" s="107" t="str">
        <f t="shared" si="10"/>
        <v>101801603600</v>
      </c>
      <c r="C701" s="101" t="s">
        <v>1682</v>
      </c>
      <c r="D701" s="101" t="s">
        <v>1683</v>
      </c>
      <c r="E701" s="101" t="s">
        <v>7279</v>
      </c>
      <c r="F701" s="101" t="s">
        <v>7191</v>
      </c>
      <c r="G701" s="101" t="s">
        <v>7192</v>
      </c>
      <c r="H701" s="103">
        <v>29.53</v>
      </c>
      <c r="I701" s="101" t="s">
        <v>7175</v>
      </c>
      <c r="J701" s="102">
        <v>40910</v>
      </c>
      <c r="K701" s="102">
        <v>73050</v>
      </c>
      <c r="L701" s="101" t="s">
        <v>6332</v>
      </c>
      <c r="M701" s="101" t="s">
        <v>1682</v>
      </c>
    </row>
    <row r="702" spans="1:13" x14ac:dyDescent="0.25">
      <c r="A702" s="74" t="s">
        <v>344</v>
      </c>
      <c r="B702" s="107" t="str">
        <f t="shared" si="10"/>
        <v>101802191100</v>
      </c>
      <c r="C702" s="101" t="s">
        <v>1684</v>
      </c>
      <c r="D702" s="101" t="s">
        <v>1685</v>
      </c>
      <c r="E702" s="101" t="s">
        <v>6460</v>
      </c>
      <c r="F702" s="101" t="s">
        <v>7185</v>
      </c>
      <c r="G702" s="101" t="s">
        <v>7186</v>
      </c>
      <c r="H702" s="103">
        <v>58.32</v>
      </c>
      <c r="I702" s="101" t="s">
        <v>7175</v>
      </c>
      <c r="J702" s="102">
        <v>41505</v>
      </c>
      <c r="K702" s="102">
        <v>73050</v>
      </c>
      <c r="L702" s="101" t="s">
        <v>6332</v>
      </c>
      <c r="M702" s="101" t="s">
        <v>1684</v>
      </c>
    </row>
    <row r="703" spans="1:13" x14ac:dyDescent="0.25">
      <c r="A703" s="74" t="s">
        <v>344</v>
      </c>
      <c r="B703" s="107" t="str">
        <f t="shared" si="10"/>
        <v>101803311200</v>
      </c>
      <c r="C703" s="101" t="s">
        <v>1686</v>
      </c>
      <c r="D703" s="101" t="s">
        <v>1687</v>
      </c>
      <c r="E703" s="101" t="s">
        <v>6541</v>
      </c>
      <c r="F703" s="101" t="s">
        <v>7212</v>
      </c>
      <c r="G703" s="101" t="s">
        <v>7186</v>
      </c>
      <c r="H703" s="103">
        <v>62.09</v>
      </c>
      <c r="I703" s="101" t="s">
        <v>7175</v>
      </c>
      <c r="J703" s="102">
        <v>32203</v>
      </c>
      <c r="K703" s="102">
        <v>73050</v>
      </c>
      <c r="L703" s="101" t="s">
        <v>6332</v>
      </c>
      <c r="M703" s="101" t="s">
        <v>1686</v>
      </c>
    </row>
    <row r="704" spans="1:13" x14ac:dyDescent="0.25">
      <c r="A704" s="74" t="s">
        <v>344</v>
      </c>
      <c r="B704" s="107" t="str">
        <f t="shared" si="10"/>
        <v>101804201801</v>
      </c>
      <c r="C704" s="101" t="s">
        <v>1688</v>
      </c>
      <c r="D704" s="101" t="s">
        <v>1689</v>
      </c>
      <c r="E704" s="101" t="s">
        <v>6773</v>
      </c>
      <c r="F704" s="101" t="s">
        <v>7185</v>
      </c>
      <c r="G704" s="101" t="s">
        <v>7186</v>
      </c>
      <c r="H704" s="103">
        <v>61.12</v>
      </c>
      <c r="I704" s="101" t="s">
        <v>7175</v>
      </c>
      <c r="J704" s="102">
        <v>34213</v>
      </c>
      <c r="K704" s="102">
        <v>73050</v>
      </c>
      <c r="L704" s="101" t="s">
        <v>6332</v>
      </c>
      <c r="M704" s="101" t="s">
        <v>1688</v>
      </c>
    </row>
    <row r="705" spans="1:13" x14ac:dyDescent="0.25">
      <c r="A705" s="74" t="s">
        <v>344</v>
      </c>
      <c r="B705" s="107" t="str">
        <f t="shared" si="10"/>
        <v>101805351100</v>
      </c>
      <c r="C705" s="101" t="s">
        <v>1690</v>
      </c>
      <c r="D705" s="101" t="s">
        <v>1691</v>
      </c>
      <c r="E705" s="101" t="s">
        <v>6563</v>
      </c>
      <c r="F705" s="101" t="s">
        <v>7185</v>
      </c>
      <c r="G705" s="101" t="s">
        <v>7186</v>
      </c>
      <c r="H705" s="103">
        <v>59.8</v>
      </c>
      <c r="I705" s="101" t="s">
        <v>7175</v>
      </c>
      <c r="J705" s="102">
        <v>35688</v>
      </c>
      <c r="K705" s="102">
        <v>73050</v>
      </c>
      <c r="L705" s="101" t="s">
        <v>6332</v>
      </c>
      <c r="M705" s="101" t="s">
        <v>1690</v>
      </c>
    </row>
    <row r="706" spans="1:13" x14ac:dyDescent="0.25">
      <c r="A706" s="74" t="s">
        <v>344</v>
      </c>
      <c r="B706" s="107" t="str">
        <f t="shared" si="10"/>
        <v>101815211110</v>
      </c>
      <c r="C706" s="101" t="s">
        <v>1692</v>
      </c>
      <c r="D706" s="101" t="s">
        <v>1693</v>
      </c>
      <c r="E706" s="101" t="s">
        <v>6488</v>
      </c>
      <c r="F706" s="101" t="s">
        <v>7185</v>
      </c>
      <c r="G706" s="101" t="s">
        <v>7186</v>
      </c>
      <c r="H706" s="103">
        <v>62.94</v>
      </c>
      <c r="I706" s="101" t="s">
        <v>7175</v>
      </c>
      <c r="J706" s="102">
        <v>33451</v>
      </c>
      <c r="K706" s="102">
        <v>73050</v>
      </c>
      <c r="L706" s="101" t="s">
        <v>6332</v>
      </c>
      <c r="M706" s="101" t="s">
        <v>1692</v>
      </c>
    </row>
    <row r="707" spans="1:13" x14ac:dyDescent="0.25">
      <c r="A707" s="74" t="s">
        <v>344</v>
      </c>
      <c r="B707" s="107" t="str">
        <f t="shared" si="10"/>
        <v>101820802200</v>
      </c>
      <c r="C707" s="101" t="s">
        <v>1694</v>
      </c>
      <c r="D707" s="101" t="s">
        <v>1695</v>
      </c>
      <c r="E707" s="101" t="s">
        <v>7223</v>
      </c>
      <c r="F707" s="101" t="s">
        <v>7200</v>
      </c>
      <c r="G707" s="101" t="s">
        <v>7201</v>
      </c>
      <c r="H707" s="103">
        <v>29.86</v>
      </c>
      <c r="I707" s="101" t="s">
        <v>7175</v>
      </c>
      <c r="J707" s="102">
        <v>32356</v>
      </c>
      <c r="K707" s="102">
        <v>73050</v>
      </c>
      <c r="L707" s="101" t="s">
        <v>6332</v>
      </c>
      <c r="M707" s="101" t="s">
        <v>1694</v>
      </c>
    </row>
    <row r="708" spans="1:13" x14ac:dyDescent="0.25">
      <c r="A708" s="74" t="s">
        <v>344</v>
      </c>
      <c r="B708" s="107" t="str">
        <f t="shared" si="10"/>
        <v>101822603520</v>
      </c>
      <c r="C708" s="101" t="s">
        <v>7437</v>
      </c>
      <c r="D708" s="101" t="s">
        <v>7438</v>
      </c>
      <c r="E708" s="101" t="s">
        <v>7325</v>
      </c>
      <c r="F708" s="101" t="s">
        <v>7231</v>
      </c>
      <c r="G708" s="101" t="s">
        <v>7181</v>
      </c>
      <c r="H708" s="103">
        <v>53.81</v>
      </c>
      <c r="I708" s="101" t="s">
        <v>7175</v>
      </c>
      <c r="J708" s="102">
        <v>41512</v>
      </c>
      <c r="K708" s="102">
        <v>43708</v>
      </c>
      <c r="L708" s="101" t="s">
        <v>6332</v>
      </c>
      <c r="M708" s="101" t="s">
        <v>7437</v>
      </c>
    </row>
    <row r="709" spans="1:13" x14ac:dyDescent="0.25">
      <c r="A709" s="74" t="s">
        <v>344</v>
      </c>
      <c r="B709" s="107" t="str">
        <f t="shared" si="10"/>
        <v>101826201701</v>
      </c>
      <c r="C709" s="101" t="s">
        <v>1696</v>
      </c>
      <c r="D709" s="101" t="s">
        <v>1697</v>
      </c>
      <c r="E709" s="101" t="s">
        <v>6484</v>
      </c>
      <c r="F709" s="101" t="s">
        <v>7185</v>
      </c>
      <c r="G709" s="101" t="s">
        <v>7186</v>
      </c>
      <c r="H709" s="103">
        <v>60.39</v>
      </c>
      <c r="I709" s="101" t="s">
        <v>7175</v>
      </c>
      <c r="J709" s="102">
        <v>31908</v>
      </c>
      <c r="K709" s="102">
        <v>73050</v>
      </c>
      <c r="L709" s="101" t="s">
        <v>6332</v>
      </c>
      <c r="M709" s="101" t="s">
        <v>1696</v>
      </c>
    </row>
    <row r="710" spans="1:13" x14ac:dyDescent="0.25">
      <c r="A710" s="74" t="s">
        <v>344</v>
      </c>
      <c r="B710" s="107" t="str">
        <f t="shared" ref="B710:B773" si="11">CONCATENATE(C710,E710)</f>
        <v>101829502021</v>
      </c>
      <c r="C710" s="101" t="s">
        <v>1698</v>
      </c>
      <c r="D710" s="101" t="s">
        <v>1699</v>
      </c>
      <c r="E710" s="101" t="s">
        <v>7378</v>
      </c>
      <c r="F710" s="101" t="s">
        <v>7207</v>
      </c>
      <c r="G710" s="101" t="s">
        <v>7201</v>
      </c>
      <c r="H710" s="103">
        <v>29.67</v>
      </c>
      <c r="I710" s="101" t="s">
        <v>7175</v>
      </c>
      <c r="J710" s="102">
        <v>34113</v>
      </c>
      <c r="K710" s="102">
        <v>73050</v>
      </c>
      <c r="L710" s="101" t="s">
        <v>6332</v>
      </c>
      <c r="M710" s="101" t="s">
        <v>1698</v>
      </c>
    </row>
    <row r="711" spans="1:13" x14ac:dyDescent="0.25">
      <c r="A711" s="74" t="s">
        <v>344</v>
      </c>
      <c r="B711" s="107" t="str">
        <f t="shared" si="11"/>
        <v>101830603000</v>
      </c>
      <c r="C711" s="101" t="s">
        <v>1700</v>
      </c>
      <c r="D711" s="101" t="s">
        <v>1701</v>
      </c>
      <c r="E711" s="101" t="s">
        <v>7283</v>
      </c>
      <c r="F711" s="101" t="s">
        <v>7306</v>
      </c>
      <c r="G711" s="101" t="s">
        <v>7174</v>
      </c>
      <c r="H711" s="103">
        <v>41.86</v>
      </c>
      <c r="I711" s="101" t="s">
        <v>7175</v>
      </c>
      <c r="J711" s="102">
        <v>32449</v>
      </c>
      <c r="K711" s="102">
        <v>73050</v>
      </c>
      <c r="L711" s="101" t="s">
        <v>6332</v>
      </c>
      <c r="M711" s="101" t="s">
        <v>1700</v>
      </c>
    </row>
    <row r="712" spans="1:13" x14ac:dyDescent="0.25">
      <c r="A712" s="74" t="s">
        <v>344</v>
      </c>
      <c r="B712" s="107" t="str">
        <f t="shared" si="11"/>
        <v>101833264310</v>
      </c>
      <c r="C712" s="101" t="s">
        <v>1702</v>
      </c>
      <c r="D712" s="101" t="s">
        <v>1703</v>
      </c>
      <c r="E712" s="101" t="s">
        <v>7227</v>
      </c>
      <c r="F712" s="101" t="s">
        <v>7212</v>
      </c>
      <c r="G712" s="101" t="s">
        <v>7181</v>
      </c>
      <c r="H712" s="103">
        <v>53.79</v>
      </c>
      <c r="I712" s="101" t="s">
        <v>7175</v>
      </c>
      <c r="J712" s="102">
        <v>41487</v>
      </c>
      <c r="K712" s="102">
        <v>73050</v>
      </c>
      <c r="L712" s="101" t="s">
        <v>6332</v>
      </c>
      <c r="M712" s="101" t="s">
        <v>1702</v>
      </c>
    </row>
    <row r="713" spans="1:13" x14ac:dyDescent="0.25">
      <c r="A713" s="74" t="s">
        <v>344</v>
      </c>
      <c r="B713" s="107" t="str">
        <f t="shared" si="11"/>
        <v>101836301640</v>
      </c>
      <c r="C713" s="101" t="s">
        <v>1704</v>
      </c>
      <c r="D713" s="101" t="s">
        <v>1705</v>
      </c>
      <c r="E713" s="101" t="s">
        <v>6767</v>
      </c>
      <c r="F713" s="101" t="s">
        <v>7212</v>
      </c>
      <c r="G713" s="101" t="s">
        <v>7181</v>
      </c>
      <c r="H713" s="103">
        <v>53.87</v>
      </c>
      <c r="I713" s="101" t="s">
        <v>7175</v>
      </c>
      <c r="J713" s="102">
        <v>36039</v>
      </c>
      <c r="K713" s="102">
        <v>73050</v>
      </c>
      <c r="L713" s="101" t="s">
        <v>6332</v>
      </c>
      <c r="M713" s="101" t="s">
        <v>1704</v>
      </c>
    </row>
    <row r="714" spans="1:13" x14ac:dyDescent="0.25">
      <c r="A714" s="74" t="s">
        <v>344</v>
      </c>
      <c r="B714" s="107" t="str">
        <f t="shared" si="11"/>
        <v>101837121110</v>
      </c>
      <c r="C714" s="101" t="s">
        <v>6336</v>
      </c>
      <c r="D714" s="101" t="s">
        <v>6337</v>
      </c>
      <c r="E714" s="101" t="s">
        <v>6338</v>
      </c>
      <c r="F714" s="101" t="s">
        <v>7180</v>
      </c>
      <c r="G714" s="101" t="s">
        <v>7186</v>
      </c>
      <c r="H714" s="103">
        <v>61.98</v>
      </c>
      <c r="I714" s="101" t="s">
        <v>7175</v>
      </c>
      <c r="J714" s="102">
        <v>35278</v>
      </c>
      <c r="K714" s="102">
        <v>43738</v>
      </c>
      <c r="L714" s="101" t="s">
        <v>6332</v>
      </c>
      <c r="M714" s="101" t="s">
        <v>6336</v>
      </c>
    </row>
    <row r="715" spans="1:13" x14ac:dyDescent="0.25">
      <c r="A715" s="74" t="s">
        <v>344</v>
      </c>
      <c r="B715" s="107" t="str">
        <f t="shared" si="11"/>
        <v>101838341100</v>
      </c>
      <c r="C715" s="101" t="s">
        <v>1706</v>
      </c>
      <c r="D715" s="101" t="s">
        <v>1707</v>
      </c>
      <c r="E715" s="101" t="s">
        <v>6557</v>
      </c>
      <c r="F715" s="101" t="s">
        <v>7185</v>
      </c>
      <c r="G715" s="101" t="s">
        <v>7186</v>
      </c>
      <c r="H715" s="103">
        <v>60.33</v>
      </c>
      <c r="I715" s="101" t="s">
        <v>7175</v>
      </c>
      <c r="J715" s="102">
        <v>32090</v>
      </c>
      <c r="K715" s="102">
        <v>43786</v>
      </c>
      <c r="L715" s="101" t="s">
        <v>6332</v>
      </c>
      <c r="M715" s="101" t="s">
        <v>1706</v>
      </c>
    </row>
    <row r="716" spans="1:13" x14ac:dyDescent="0.25">
      <c r="A716" s="74" t="s">
        <v>344</v>
      </c>
      <c r="B716" s="107" t="str">
        <f t="shared" si="11"/>
        <v>101840603910</v>
      </c>
      <c r="C716" s="101" t="s">
        <v>1708</v>
      </c>
      <c r="D716" s="101" t="s">
        <v>1709</v>
      </c>
      <c r="E716" s="101" t="s">
        <v>7278</v>
      </c>
      <c r="F716" s="101" t="s">
        <v>7203</v>
      </c>
      <c r="G716" s="101" t="s">
        <v>7222</v>
      </c>
      <c r="H716" s="103">
        <v>65.53</v>
      </c>
      <c r="I716" s="101" t="s">
        <v>7175</v>
      </c>
      <c r="J716" s="102">
        <v>40848</v>
      </c>
      <c r="K716" s="102">
        <v>73050</v>
      </c>
      <c r="L716" s="101" t="s">
        <v>6332</v>
      </c>
      <c r="M716" s="101" t="s">
        <v>1708</v>
      </c>
    </row>
    <row r="717" spans="1:13" x14ac:dyDescent="0.25">
      <c r="A717" s="74" t="s">
        <v>344</v>
      </c>
      <c r="B717" s="107" t="str">
        <f t="shared" si="11"/>
        <v>101842312100</v>
      </c>
      <c r="C717" s="101" t="s">
        <v>1710</v>
      </c>
      <c r="D717" s="101" t="s">
        <v>1711</v>
      </c>
      <c r="E717" s="101" t="s">
        <v>7366</v>
      </c>
      <c r="F717" s="101" t="s">
        <v>7245</v>
      </c>
      <c r="G717" s="101" t="s">
        <v>7215</v>
      </c>
      <c r="H717" s="103">
        <v>39.799999999999997</v>
      </c>
      <c r="I717" s="101" t="s">
        <v>7175</v>
      </c>
      <c r="J717" s="102">
        <v>38657</v>
      </c>
      <c r="K717" s="102">
        <v>73050</v>
      </c>
      <c r="L717" s="101" t="s">
        <v>6332</v>
      </c>
      <c r="M717" s="101" t="s">
        <v>1710</v>
      </c>
    </row>
    <row r="718" spans="1:13" x14ac:dyDescent="0.25">
      <c r="A718" s="74" t="s">
        <v>344</v>
      </c>
      <c r="B718" s="107" t="str">
        <f t="shared" si="11"/>
        <v>101843342100</v>
      </c>
      <c r="C718" s="101" t="s">
        <v>1712</v>
      </c>
      <c r="D718" s="101" t="s">
        <v>1713</v>
      </c>
      <c r="E718" s="101" t="s">
        <v>7316</v>
      </c>
      <c r="F718" s="101" t="s">
        <v>7245</v>
      </c>
      <c r="G718" s="101" t="s">
        <v>7174</v>
      </c>
      <c r="H718" s="103">
        <v>42.01</v>
      </c>
      <c r="I718" s="101" t="s">
        <v>7175</v>
      </c>
      <c r="J718" s="102">
        <v>40452</v>
      </c>
      <c r="K718" s="102">
        <v>73050</v>
      </c>
      <c r="L718" s="101" t="s">
        <v>6332</v>
      </c>
      <c r="M718" s="101" t="s">
        <v>1712</v>
      </c>
    </row>
    <row r="719" spans="1:13" x14ac:dyDescent="0.25">
      <c r="A719" s="74" t="s">
        <v>344</v>
      </c>
      <c r="B719" s="107" t="str">
        <f t="shared" si="11"/>
        <v>101847603000</v>
      </c>
      <c r="C719" s="101" t="s">
        <v>1714</v>
      </c>
      <c r="D719" s="101" t="s">
        <v>1715</v>
      </c>
      <c r="E719" s="101" t="s">
        <v>7283</v>
      </c>
      <c r="F719" s="101" t="s">
        <v>7317</v>
      </c>
      <c r="G719" s="101" t="s">
        <v>7174</v>
      </c>
      <c r="H719" s="103">
        <v>42.46</v>
      </c>
      <c r="I719" s="101" t="s">
        <v>7175</v>
      </c>
      <c r="J719" s="102">
        <v>36752</v>
      </c>
      <c r="K719" s="102">
        <v>73050</v>
      </c>
      <c r="L719" s="101" t="s">
        <v>6332</v>
      </c>
      <c r="M719" s="101" t="s">
        <v>1714</v>
      </c>
    </row>
    <row r="720" spans="1:13" x14ac:dyDescent="0.25">
      <c r="A720" s="74" t="s">
        <v>344</v>
      </c>
      <c r="B720" s="107" t="str">
        <f t="shared" si="11"/>
        <v>101848322100</v>
      </c>
      <c r="C720" s="101" t="s">
        <v>1716</v>
      </c>
      <c r="D720" s="101" t="s">
        <v>1717</v>
      </c>
      <c r="E720" s="101" t="s">
        <v>7312</v>
      </c>
      <c r="F720" s="101" t="s">
        <v>7200</v>
      </c>
      <c r="G720" s="101" t="s">
        <v>7201</v>
      </c>
      <c r="H720" s="103">
        <v>29.88</v>
      </c>
      <c r="I720" s="101" t="s">
        <v>7175</v>
      </c>
      <c r="J720" s="102">
        <v>41500</v>
      </c>
      <c r="K720" s="102">
        <v>73050</v>
      </c>
      <c r="L720" s="101" t="s">
        <v>6332</v>
      </c>
      <c r="M720" s="101" t="s">
        <v>1716</v>
      </c>
    </row>
    <row r="721" spans="1:13" x14ac:dyDescent="0.25">
      <c r="A721" s="74" t="s">
        <v>344</v>
      </c>
      <c r="B721" s="107" t="str">
        <f t="shared" si="11"/>
        <v>101851603510</v>
      </c>
      <c r="C721" s="101" t="s">
        <v>1718</v>
      </c>
      <c r="D721" s="101" t="s">
        <v>1719</v>
      </c>
      <c r="E721" s="101" t="s">
        <v>7281</v>
      </c>
      <c r="F721" s="101" t="s">
        <v>7247</v>
      </c>
      <c r="G721" s="101" t="s">
        <v>7178</v>
      </c>
      <c r="H721" s="103">
        <v>48.13</v>
      </c>
      <c r="I721" s="101" t="s">
        <v>7175</v>
      </c>
      <c r="J721" s="102">
        <v>39904</v>
      </c>
      <c r="K721" s="102">
        <v>73050</v>
      </c>
      <c r="L721" s="101" t="s">
        <v>6332</v>
      </c>
      <c r="M721" s="101" t="s">
        <v>1718</v>
      </c>
    </row>
    <row r="722" spans="1:13" x14ac:dyDescent="0.25">
      <c r="A722" s="74" t="s">
        <v>344</v>
      </c>
      <c r="B722" s="107" t="str">
        <f t="shared" si="11"/>
        <v>101853211110</v>
      </c>
      <c r="C722" s="101" t="s">
        <v>1720</v>
      </c>
      <c r="D722" s="101" t="s">
        <v>1721</v>
      </c>
      <c r="E722" s="101" t="s">
        <v>6488</v>
      </c>
      <c r="F722" s="101" t="s">
        <v>7185</v>
      </c>
      <c r="G722" s="101" t="s">
        <v>7186</v>
      </c>
      <c r="H722" s="103">
        <v>60.38</v>
      </c>
      <c r="I722" s="101" t="s">
        <v>7175</v>
      </c>
      <c r="J722" s="102">
        <v>33086</v>
      </c>
      <c r="K722" s="102">
        <v>73050</v>
      </c>
      <c r="L722" s="101" t="s">
        <v>6332</v>
      </c>
      <c r="M722" s="101" t="s">
        <v>1720</v>
      </c>
    </row>
    <row r="723" spans="1:13" x14ac:dyDescent="0.25">
      <c r="A723" s="74" t="s">
        <v>344</v>
      </c>
      <c r="B723" s="107" t="str">
        <f t="shared" si="11"/>
        <v>101854502310</v>
      </c>
      <c r="C723" s="101" t="s">
        <v>7439</v>
      </c>
      <c r="D723" s="101" t="s">
        <v>7440</v>
      </c>
      <c r="E723" s="101" t="s">
        <v>7419</v>
      </c>
      <c r="F723" s="101" t="s">
        <v>7207</v>
      </c>
      <c r="G723" s="101" t="s">
        <v>7201</v>
      </c>
      <c r="H723" s="103">
        <v>9.69</v>
      </c>
      <c r="I723" s="101" t="s">
        <v>7175</v>
      </c>
      <c r="J723" s="102">
        <v>36753</v>
      </c>
      <c r="K723" s="102">
        <v>43679</v>
      </c>
      <c r="L723" s="101" t="s">
        <v>6332</v>
      </c>
      <c r="M723" s="101" t="s">
        <v>7439</v>
      </c>
    </row>
    <row r="724" spans="1:13" x14ac:dyDescent="0.25">
      <c r="A724" s="74" t="s">
        <v>344</v>
      </c>
      <c r="B724" s="107" t="str">
        <f t="shared" si="11"/>
        <v>101855361100</v>
      </c>
      <c r="C724" s="101" t="s">
        <v>7441</v>
      </c>
      <c r="D724" s="101" t="s">
        <v>7442</v>
      </c>
      <c r="E724" s="101" t="s">
        <v>6415</v>
      </c>
      <c r="F724" s="101" t="s">
        <v>7185</v>
      </c>
      <c r="G724" s="101" t="s">
        <v>7186</v>
      </c>
      <c r="H724" s="103">
        <v>59.29</v>
      </c>
      <c r="I724" s="101" t="s">
        <v>7175</v>
      </c>
      <c r="J724" s="102">
        <v>41456</v>
      </c>
      <c r="K724" s="102">
        <v>43677</v>
      </c>
      <c r="L724" s="101" t="s">
        <v>6332</v>
      </c>
      <c r="M724" s="101" t="s">
        <v>7441</v>
      </c>
    </row>
    <row r="725" spans="1:13" x14ac:dyDescent="0.25">
      <c r="A725" s="74" t="s">
        <v>344</v>
      </c>
      <c r="B725" s="107" t="str">
        <f t="shared" si="11"/>
        <v>101857341100</v>
      </c>
      <c r="C725" s="101" t="s">
        <v>1722</v>
      </c>
      <c r="D725" s="101" t="s">
        <v>1723</v>
      </c>
      <c r="E725" s="101" t="s">
        <v>6557</v>
      </c>
      <c r="F725" s="101" t="s">
        <v>7185</v>
      </c>
      <c r="G725" s="101" t="s">
        <v>7186</v>
      </c>
      <c r="H725" s="103">
        <v>60.13</v>
      </c>
      <c r="I725" s="101" t="s">
        <v>7175</v>
      </c>
      <c r="J725" s="102">
        <v>39539</v>
      </c>
      <c r="K725" s="102">
        <v>73050</v>
      </c>
      <c r="L725" s="101" t="s">
        <v>6332</v>
      </c>
      <c r="M725" s="101" t="s">
        <v>1722</v>
      </c>
    </row>
    <row r="726" spans="1:13" x14ac:dyDescent="0.25">
      <c r="A726" s="74" t="s">
        <v>344</v>
      </c>
      <c r="B726" s="107" t="str">
        <f t="shared" si="11"/>
        <v>101861603600</v>
      </c>
      <c r="C726" s="101" t="s">
        <v>1724</v>
      </c>
      <c r="D726" s="101" t="s">
        <v>1725</v>
      </c>
      <c r="E726" s="101" t="s">
        <v>7279</v>
      </c>
      <c r="F726" s="101" t="s">
        <v>7229</v>
      </c>
      <c r="G726" s="101" t="s">
        <v>7192</v>
      </c>
      <c r="H726" s="103">
        <v>28.27</v>
      </c>
      <c r="I726" s="101" t="s">
        <v>7175</v>
      </c>
      <c r="J726" s="102">
        <v>40849</v>
      </c>
      <c r="K726" s="102">
        <v>73050</v>
      </c>
      <c r="L726" s="101" t="s">
        <v>6332</v>
      </c>
      <c r="M726" s="101" t="s">
        <v>1724</v>
      </c>
    </row>
    <row r="727" spans="1:13" x14ac:dyDescent="0.25">
      <c r="A727" s="74" t="s">
        <v>344</v>
      </c>
      <c r="B727" s="107" t="str">
        <f t="shared" si="11"/>
        <v>101875321300</v>
      </c>
      <c r="C727" s="101" t="s">
        <v>1726</v>
      </c>
      <c r="D727" s="101" t="s">
        <v>1727</v>
      </c>
      <c r="E727" s="101" t="s">
        <v>6553</v>
      </c>
      <c r="F727" s="101" t="s">
        <v>7185</v>
      </c>
      <c r="G727" s="101" t="s">
        <v>7186</v>
      </c>
      <c r="H727" s="103">
        <v>59.76</v>
      </c>
      <c r="I727" s="101" t="s">
        <v>7175</v>
      </c>
      <c r="J727" s="102">
        <v>35735</v>
      </c>
      <c r="K727" s="102">
        <v>73050</v>
      </c>
      <c r="L727" s="101" t="s">
        <v>6332</v>
      </c>
      <c r="M727" s="101" t="s">
        <v>1726</v>
      </c>
    </row>
    <row r="728" spans="1:13" x14ac:dyDescent="0.25">
      <c r="A728" s="74" t="s">
        <v>344</v>
      </c>
      <c r="B728" s="107" t="str">
        <f t="shared" si="11"/>
        <v>101881171100</v>
      </c>
      <c r="C728" s="101" t="s">
        <v>7443</v>
      </c>
      <c r="D728" s="101" t="s">
        <v>7444</v>
      </c>
      <c r="E728" s="101" t="s">
        <v>6639</v>
      </c>
      <c r="F728" s="101" t="s">
        <v>7185</v>
      </c>
      <c r="G728" s="101" t="s">
        <v>7186</v>
      </c>
      <c r="H728" s="103">
        <v>70.06</v>
      </c>
      <c r="I728" s="101" t="s">
        <v>7175</v>
      </c>
      <c r="J728" s="102">
        <v>36787</v>
      </c>
      <c r="K728" s="102">
        <v>43769</v>
      </c>
      <c r="L728" s="101" t="s">
        <v>6332</v>
      </c>
      <c r="M728" s="101" t="s">
        <v>7443</v>
      </c>
    </row>
    <row r="729" spans="1:13" x14ac:dyDescent="0.25">
      <c r="A729" s="74" t="s">
        <v>344</v>
      </c>
      <c r="B729" s="107" t="str">
        <f t="shared" si="11"/>
        <v>101884321200</v>
      </c>
      <c r="C729" s="101" t="s">
        <v>7445</v>
      </c>
      <c r="D729" s="101" t="s">
        <v>7446</v>
      </c>
      <c r="E729" s="101" t="s">
        <v>7001</v>
      </c>
      <c r="F729" s="101" t="s">
        <v>7212</v>
      </c>
      <c r="G729" s="101" t="s">
        <v>7181</v>
      </c>
      <c r="H729" s="103">
        <v>51.79</v>
      </c>
      <c r="I729" s="101" t="s">
        <v>7175</v>
      </c>
      <c r="J729" s="102">
        <v>40513</v>
      </c>
      <c r="K729" s="102">
        <v>43492</v>
      </c>
      <c r="L729" s="101" t="s">
        <v>6332</v>
      </c>
      <c r="M729" s="101" t="s">
        <v>7445</v>
      </c>
    </row>
    <row r="730" spans="1:13" x14ac:dyDescent="0.25">
      <c r="A730" s="74" t="s">
        <v>344</v>
      </c>
      <c r="B730" s="107" t="str">
        <f t="shared" si="11"/>
        <v>101886201801</v>
      </c>
      <c r="C730" s="101" t="s">
        <v>1728</v>
      </c>
      <c r="D730" s="101" t="s">
        <v>1729</v>
      </c>
      <c r="E730" s="101" t="s">
        <v>6773</v>
      </c>
      <c r="F730" s="101" t="s">
        <v>7212</v>
      </c>
      <c r="G730" s="101" t="s">
        <v>7181</v>
      </c>
      <c r="H730" s="103">
        <v>52.94</v>
      </c>
      <c r="I730" s="101" t="s">
        <v>7175</v>
      </c>
      <c r="J730" s="102">
        <v>39829</v>
      </c>
      <c r="K730" s="102">
        <v>73050</v>
      </c>
      <c r="L730" s="101" t="s">
        <v>6332</v>
      </c>
      <c r="M730" s="101" t="s">
        <v>1728</v>
      </c>
    </row>
    <row r="731" spans="1:13" x14ac:dyDescent="0.25">
      <c r="A731" s="74" t="s">
        <v>344</v>
      </c>
      <c r="B731" s="107" t="str">
        <f t="shared" si="11"/>
        <v>101891703400</v>
      </c>
      <c r="C731" s="101" t="s">
        <v>1730</v>
      </c>
      <c r="D731" s="101" t="s">
        <v>1731</v>
      </c>
      <c r="E731" s="101" t="s">
        <v>7246</v>
      </c>
      <c r="F731" s="101" t="s">
        <v>7231</v>
      </c>
      <c r="G731" s="101" t="s">
        <v>7181</v>
      </c>
      <c r="H731" s="103">
        <v>53.86</v>
      </c>
      <c r="I731" s="101" t="s">
        <v>7175</v>
      </c>
      <c r="J731" s="102">
        <v>41183</v>
      </c>
      <c r="K731" s="102">
        <v>73050</v>
      </c>
      <c r="L731" s="101" t="s">
        <v>6332</v>
      </c>
      <c r="M731" s="101" t="s">
        <v>1730</v>
      </c>
    </row>
    <row r="732" spans="1:13" x14ac:dyDescent="0.25">
      <c r="A732" s="74" t="s">
        <v>344</v>
      </c>
      <c r="B732" s="107" t="str">
        <f t="shared" si="11"/>
        <v>101892121110</v>
      </c>
      <c r="C732" s="101" t="s">
        <v>1732</v>
      </c>
      <c r="D732" s="101" t="s">
        <v>1733</v>
      </c>
      <c r="E732" s="101" t="s">
        <v>6338</v>
      </c>
      <c r="F732" s="101" t="s">
        <v>7185</v>
      </c>
      <c r="G732" s="101" t="s">
        <v>7186</v>
      </c>
      <c r="H732" s="103">
        <v>61.24</v>
      </c>
      <c r="I732" s="101" t="s">
        <v>7175</v>
      </c>
      <c r="J732" s="102">
        <v>33848</v>
      </c>
      <c r="K732" s="102">
        <v>73050</v>
      </c>
      <c r="L732" s="101" t="s">
        <v>6332</v>
      </c>
      <c r="M732" s="101" t="s">
        <v>1732</v>
      </c>
    </row>
    <row r="733" spans="1:13" x14ac:dyDescent="0.25">
      <c r="A733" s="74" t="s">
        <v>344</v>
      </c>
      <c r="B733" s="107" t="str">
        <f t="shared" si="11"/>
        <v>101893603600</v>
      </c>
      <c r="C733" s="101" t="s">
        <v>1734</v>
      </c>
      <c r="D733" s="101" t="s">
        <v>1735</v>
      </c>
      <c r="E733" s="101" t="s">
        <v>7279</v>
      </c>
      <c r="F733" s="101" t="s">
        <v>7229</v>
      </c>
      <c r="G733" s="101" t="s">
        <v>7192</v>
      </c>
      <c r="H733" s="103">
        <v>27.42</v>
      </c>
      <c r="I733" s="101" t="s">
        <v>7175</v>
      </c>
      <c r="J733" s="102">
        <v>36770</v>
      </c>
      <c r="K733" s="102">
        <v>73050</v>
      </c>
      <c r="L733" s="101" t="s">
        <v>6332</v>
      </c>
      <c r="M733" s="101" t="s">
        <v>1734</v>
      </c>
    </row>
    <row r="734" spans="1:13" x14ac:dyDescent="0.25">
      <c r="A734" s="74" t="s">
        <v>344</v>
      </c>
      <c r="B734" s="107" t="str">
        <f t="shared" si="11"/>
        <v>101894754100</v>
      </c>
      <c r="C734" s="101" t="s">
        <v>1736</v>
      </c>
      <c r="D734" s="101" t="s">
        <v>1737</v>
      </c>
      <c r="E734" s="101" t="s">
        <v>7350</v>
      </c>
      <c r="F734" s="101" t="s">
        <v>7217</v>
      </c>
      <c r="G734" s="101" t="s">
        <v>7218</v>
      </c>
      <c r="H734" s="103">
        <v>33.04</v>
      </c>
      <c r="I734" s="101" t="s">
        <v>7175</v>
      </c>
      <c r="J734" s="102">
        <v>36100</v>
      </c>
      <c r="K734" s="102">
        <v>73050</v>
      </c>
      <c r="L734" s="101" t="s">
        <v>6332</v>
      </c>
      <c r="M734" s="101" t="s">
        <v>1736</v>
      </c>
    </row>
    <row r="735" spans="1:13" x14ac:dyDescent="0.25">
      <c r="A735" s="74" t="s">
        <v>344</v>
      </c>
      <c r="B735" s="107" t="str">
        <f t="shared" si="11"/>
        <v>101902502021</v>
      </c>
      <c r="C735" s="101" t="s">
        <v>1738</v>
      </c>
      <c r="D735" s="101" t="s">
        <v>1739</v>
      </c>
      <c r="E735" s="101" t="s">
        <v>7378</v>
      </c>
      <c r="F735" s="101" t="s">
        <v>7389</v>
      </c>
      <c r="G735" s="101" t="s">
        <v>7174</v>
      </c>
      <c r="H735" s="103">
        <v>41.67</v>
      </c>
      <c r="I735" s="101" t="s">
        <v>7175</v>
      </c>
      <c r="J735" s="102">
        <v>35612</v>
      </c>
      <c r="K735" s="102">
        <v>73050</v>
      </c>
      <c r="L735" s="101" t="s">
        <v>6332</v>
      </c>
      <c r="M735" s="101" t="s">
        <v>1738</v>
      </c>
    </row>
    <row r="736" spans="1:13" x14ac:dyDescent="0.25">
      <c r="A736" s="74" t="s">
        <v>344</v>
      </c>
      <c r="B736" s="107" t="str">
        <f t="shared" si="11"/>
        <v>101903603000</v>
      </c>
      <c r="C736" s="101" t="s">
        <v>1740</v>
      </c>
      <c r="D736" s="101" t="s">
        <v>1741</v>
      </c>
      <c r="E736" s="101" t="s">
        <v>7283</v>
      </c>
      <c r="F736" s="101" t="s">
        <v>7317</v>
      </c>
      <c r="G736" s="101" t="s">
        <v>7178</v>
      </c>
      <c r="H736" s="103">
        <v>45.91</v>
      </c>
      <c r="I736" s="101" t="s">
        <v>7175</v>
      </c>
      <c r="J736" s="102">
        <v>36024</v>
      </c>
      <c r="K736" s="102">
        <v>73050</v>
      </c>
      <c r="L736" s="101" t="s">
        <v>6332</v>
      </c>
      <c r="M736" s="101" t="s">
        <v>1740</v>
      </c>
    </row>
    <row r="737" spans="1:13" x14ac:dyDescent="0.25">
      <c r="A737" s="74" t="s">
        <v>344</v>
      </c>
      <c r="B737" s="107" t="str">
        <f t="shared" si="11"/>
        <v>101904251100</v>
      </c>
      <c r="C737" s="101" t="s">
        <v>1742</v>
      </c>
      <c r="D737" s="101" t="s">
        <v>1743</v>
      </c>
      <c r="E737" s="101" t="s">
        <v>6654</v>
      </c>
      <c r="F737" s="101" t="s">
        <v>7185</v>
      </c>
      <c r="G737" s="101" t="s">
        <v>7186</v>
      </c>
      <c r="H737" s="103">
        <v>60.24</v>
      </c>
      <c r="I737" s="101" t="s">
        <v>7175</v>
      </c>
      <c r="J737" s="102">
        <v>33451</v>
      </c>
      <c r="K737" s="102">
        <v>73050</v>
      </c>
      <c r="L737" s="101" t="s">
        <v>6332</v>
      </c>
      <c r="M737" s="101" t="s">
        <v>1742</v>
      </c>
    </row>
    <row r="738" spans="1:13" x14ac:dyDescent="0.25">
      <c r="A738" s="74" t="s">
        <v>344</v>
      </c>
      <c r="B738" s="107" t="str">
        <f t="shared" si="11"/>
        <v>101905191200</v>
      </c>
      <c r="C738" s="101" t="s">
        <v>1744</v>
      </c>
      <c r="D738" s="101" t="s">
        <v>1745</v>
      </c>
      <c r="E738" s="101" t="s">
        <v>6462</v>
      </c>
      <c r="F738" s="101" t="s">
        <v>7185</v>
      </c>
      <c r="G738" s="101" t="s">
        <v>7186</v>
      </c>
      <c r="H738" s="103">
        <v>61.66</v>
      </c>
      <c r="I738" s="101" t="s">
        <v>7175</v>
      </c>
      <c r="J738" s="102">
        <v>39356</v>
      </c>
      <c r="K738" s="102">
        <v>73050</v>
      </c>
      <c r="L738" s="101" t="s">
        <v>6332</v>
      </c>
      <c r="M738" s="101" t="s">
        <v>1744</v>
      </c>
    </row>
    <row r="739" spans="1:13" x14ac:dyDescent="0.25">
      <c r="A739" s="74" t="s">
        <v>344</v>
      </c>
      <c r="B739" s="107" t="str">
        <f t="shared" si="11"/>
        <v>101908252100</v>
      </c>
      <c r="C739" s="101" t="s">
        <v>1746</v>
      </c>
      <c r="D739" s="101" t="s">
        <v>1747</v>
      </c>
      <c r="E739" s="101" t="s">
        <v>7292</v>
      </c>
      <c r="F739" s="101" t="s">
        <v>7214</v>
      </c>
      <c r="G739" s="101" t="s">
        <v>7215</v>
      </c>
      <c r="H739" s="103">
        <v>38.42</v>
      </c>
      <c r="I739" s="101" t="s">
        <v>7175</v>
      </c>
      <c r="J739" s="102">
        <v>36927</v>
      </c>
      <c r="K739" s="102">
        <v>73050</v>
      </c>
      <c r="L739" s="101" t="s">
        <v>6332</v>
      </c>
      <c r="M739" s="101" t="s">
        <v>1746</v>
      </c>
    </row>
    <row r="740" spans="1:13" x14ac:dyDescent="0.25">
      <c r="A740" s="74" t="s">
        <v>344</v>
      </c>
      <c r="B740" s="107" t="str">
        <f t="shared" si="11"/>
        <v>101909351100</v>
      </c>
      <c r="C740" s="101" t="s">
        <v>1748</v>
      </c>
      <c r="D740" s="101" t="s">
        <v>1749</v>
      </c>
      <c r="E740" s="101" t="s">
        <v>6563</v>
      </c>
      <c r="F740" s="101" t="s">
        <v>7212</v>
      </c>
      <c r="G740" s="101" t="s">
        <v>7181</v>
      </c>
      <c r="H740" s="103">
        <v>52.67</v>
      </c>
      <c r="I740" s="101" t="s">
        <v>7175</v>
      </c>
      <c r="J740" s="102">
        <v>40756</v>
      </c>
      <c r="K740" s="102">
        <v>73050</v>
      </c>
      <c r="L740" s="101" t="s">
        <v>6332</v>
      </c>
      <c r="M740" s="101" t="s">
        <v>1748</v>
      </c>
    </row>
    <row r="741" spans="1:13" x14ac:dyDescent="0.25">
      <c r="A741" s="74" t="s">
        <v>344</v>
      </c>
      <c r="B741" s="107" t="str">
        <f t="shared" si="11"/>
        <v>101910313920</v>
      </c>
      <c r="C741" s="101" t="s">
        <v>1750</v>
      </c>
      <c r="D741" s="101" t="s">
        <v>1751</v>
      </c>
      <c r="E741" s="101" t="s">
        <v>6535</v>
      </c>
      <c r="F741" s="101" t="s">
        <v>7214</v>
      </c>
      <c r="G741" s="101" t="s">
        <v>7215</v>
      </c>
      <c r="H741" s="103">
        <v>36.18</v>
      </c>
      <c r="I741" s="101" t="s">
        <v>7175</v>
      </c>
      <c r="J741" s="102">
        <v>41122</v>
      </c>
      <c r="K741" s="102">
        <v>73050</v>
      </c>
      <c r="L741" s="101" t="s">
        <v>6332</v>
      </c>
      <c r="M741" s="101" t="s">
        <v>1750</v>
      </c>
    </row>
    <row r="742" spans="1:13" x14ac:dyDescent="0.25">
      <c r="A742" s="74" t="s">
        <v>344</v>
      </c>
      <c r="B742" s="107" t="str">
        <f t="shared" si="11"/>
        <v>101912311100</v>
      </c>
      <c r="C742" s="101" t="s">
        <v>1752</v>
      </c>
      <c r="D742" s="101" t="s">
        <v>1753</v>
      </c>
      <c r="E742" s="101" t="s">
        <v>6531</v>
      </c>
      <c r="F742" s="101" t="s">
        <v>7252</v>
      </c>
      <c r="G742" s="101" t="s">
        <v>7178</v>
      </c>
      <c r="H742" s="103">
        <v>46.27</v>
      </c>
      <c r="I742" s="101" t="s">
        <v>7175</v>
      </c>
      <c r="J742" s="102">
        <v>32143</v>
      </c>
      <c r="K742" s="102">
        <v>73050</v>
      </c>
      <c r="L742" s="101" t="s">
        <v>6332</v>
      </c>
      <c r="M742" s="101" t="s">
        <v>1752</v>
      </c>
    </row>
    <row r="743" spans="1:13" x14ac:dyDescent="0.25">
      <c r="A743" s="74" t="s">
        <v>344</v>
      </c>
      <c r="B743" s="107" t="str">
        <f t="shared" si="11"/>
        <v>101916111300</v>
      </c>
      <c r="C743" s="101" t="s">
        <v>1754</v>
      </c>
      <c r="D743" s="101" t="s">
        <v>1755</v>
      </c>
      <c r="E743" s="101" t="s">
        <v>7261</v>
      </c>
      <c r="F743" s="101" t="s">
        <v>7212</v>
      </c>
      <c r="G743" s="101" t="s">
        <v>7181</v>
      </c>
      <c r="H743" s="103">
        <v>50.79</v>
      </c>
      <c r="I743" s="101" t="s">
        <v>7175</v>
      </c>
      <c r="J743" s="102">
        <v>41487</v>
      </c>
      <c r="K743" s="102">
        <v>73050</v>
      </c>
      <c r="L743" s="101" t="s">
        <v>6332</v>
      </c>
      <c r="M743" s="101" t="s">
        <v>1754</v>
      </c>
    </row>
    <row r="744" spans="1:13" x14ac:dyDescent="0.25">
      <c r="A744" s="74" t="s">
        <v>344</v>
      </c>
      <c r="B744" s="107" t="str">
        <f t="shared" si="11"/>
        <v>101917312100</v>
      </c>
      <c r="C744" s="101" t="s">
        <v>1756</v>
      </c>
      <c r="D744" s="101" t="s">
        <v>1757</v>
      </c>
      <c r="E744" s="101" t="s">
        <v>7366</v>
      </c>
      <c r="F744" s="101" t="s">
        <v>7200</v>
      </c>
      <c r="G744" s="101" t="s">
        <v>7201</v>
      </c>
      <c r="H744" s="103">
        <v>29.82</v>
      </c>
      <c r="I744" s="101" t="s">
        <v>7175</v>
      </c>
      <c r="J744" s="102">
        <v>41513</v>
      </c>
      <c r="K744" s="102">
        <v>73050</v>
      </c>
      <c r="L744" s="101" t="s">
        <v>6332</v>
      </c>
      <c r="M744" s="101" t="s">
        <v>1756</v>
      </c>
    </row>
    <row r="745" spans="1:13" x14ac:dyDescent="0.25">
      <c r="A745" s="74" t="s">
        <v>344</v>
      </c>
      <c r="B745" s="107" t="str">
        <f t="shared" si="11"/>
        <v>101919111000</v>
      </c>
      <c r="C745" s="101" t="s">
        <v>1758</v>
      </c>
      <c r="D745" s="101" t="s">
        <v>1759</v>
      </c>
      <c r="E745" s="101" t="s">
        <v>7276</v>
      </c>
      <c r="F745" s="101" t="s">
        <v>7212</v>
      </c>
      <c r="G745" s="101" t="s">
        <v>7178</v>
      </c>
      <c r="H745" s="103">
        <v>46.01</v>
      </c>
      <c r="I745" s="101" t="s">
        <v>7175</v>
      </c>
      <c r="J745" s="102">
        <v>41526</v>
      </c>
      <c r="K745" s="102">
        <v>73050</v>
      </c>
      <c r="L745" s="101" t="s">
        <v>6332</v>
      </c>
      <c r="M745" s="101" t="s">
        <v>1758</v>
      </c>
    </row>
    <row r="746" spans="1:13" x14ac:dyDescent="0.25">
      <c r="A746" s="74" t="s">
        <v>344</v>
      </c>
      <c r="B746" s="107" t="str">
        <f t="shared" si="11"/>
        <v>101922341100</v>
      </c>
      <c r="C746" s="101" t="s">
        <v>1760</v>
      </c>
      <c r="D746" s="101" t="s">
        <v>1761</v>
      </c>
      <c r="E746" s="101" t="s">
        <v>6557</v>
      </c>
      <c r="F746" s="101" t="s">
        <v>7185</v>
      </c>
      <c r="G746" s="101" t="s">
        <v>7186</v>
      </c>
      <c r="H746" s="103">
        <v>59.8</v>
      </c>
      <c r="I746" s="101" t="s">
        <v>7175</v>
      </c>
      <c r="J746" s="102">
        <v>40026</v>
      </c>
      <c r="K746" s="102">
        <v>73050</v>
      </c>
      <c r="L746" s="101" t="s">
        <v>6332</v>
      </c>
      <c r="M746" s="101" t="s">
        <v>1760</v>
      </c>
    </row>
    <row r="747" spans="1:13" x14ac:dyDescent="0.25">
      <c r="A747" s="74" t="s">
        <v>344</v>
      </c>
      <c r="B747" s="107" t="str">
        <f t="shared" si="11"/>
        <v>101924202300</v>
      </c>
      <c r="C747" s="101" t="s">
        <v>1762</v>
      </c>
      <c r="D747" s="101" t="s">
        <v>1763</v>
      </c>
      <c r="E747" s="101" t="s">
        <v>6777</v>
      </c>
      <c r="F747" s="101" t="s">
        <v>7217</v>
      </c>
      <c r="G747" s="101" t="s">
        <v>7218</v>
      </c>
      <c r="H747" s="103">
        <v>32.520000000000003</v>
      </c>
      <c r="I747" s="101" t="s">
        <v>7175</v>
      </c>
      <c r="J747" s="102">
        <v>39583</v>
      </c>
      <c r="K747" s="102">
        <v>73050</v>
      </c>
      <c r="L747" s="101" t="s">
        <v>6332</v>
      </c>
      <c r="M747" s="101" t="s">
        <v>1762</v>
      </c>
    </row>
    <row r="748" spans="1:13" x14ac:dyDescent="0.25">
      <c r="A748" s="74" t="s">
        <v>344</v>
      </c>
      <c r="B748" s="107" t="str">
        <f t="shared" si="11"/>
        <v>101926113000</v>
      </c>
      <c r="C748" s="101" t="s">
        <v>1764</v>
      </c>
      <c r="D748" s="101" t="s">
        <v>1765</v>
      </c>
      <c r="E748" s="101" t="s">
        <v>7305</v>
      </c>
      <c r="F748" s="101" t="s">
        <v>7217</v>
      </c>
      <c r="G748" s="101" t="s">
        <v>7218</v>
      </c>
      <c r="H748" s="103">
        <v>32.94</v>
      </c>
      <c r="I748" s="101" t="s">
        <v>7175</v>
      </c>
      <c r="J748" s="102">
        <v>37987</v>
      </c>
      <c r="K748" s="102">
        <v>73050</v>
      </c>
      <c r="L748" s="101" t="s">
        <v>6332</v>
      </c>
      <c r="M748" s="101" t="s">
        <v>1764</v>
      </c>
    </row>
    <row r="749" spans="1:13" x14ac:dyDescent="0.25">
      <c r="A749" s="74" t="s">
        <v>344</v>
      </c>
      <c r="B749" s="107" t="str">
        <f t="shared" si="11"/>
        <v>101928502021</v>
      </c>
      <c r="C749" s="101" t="s">
        <v>1766</v>
      </c>
      <c r="D749" s="101" t="s">
        <v>1767</v>
      </c>
      <c r="E749" s="101" t="s">
        <v>7378</v>
      </c>
      <c r="F749" s="101" t="s">
        <v>7207</v>
      </c>
      <c r="G749" s="101" t="s">
        <v>7201</v>
      </c>
      <c r="H749" s="103">
        <v>29.74</v>
      </c>
      <c r="I749" s="101" t="s">
        <v>7175</v>
      </c>
      <c r="J749" s="102">
        <v>40644</v>
      </c>
      <c r="K749" s="102">
        <v>73050</v>
      </c>
      <c r="L749" s="101" t="s">
        <v>6332</v>
      </c>
      <c r="M749" s="101" t="s">
        <v>1766</v>
      </c>
    </row>
    <row r="750" spans="1:13" x14ac:dyDescent="0.25">
      <c r="A750" s="74" t="s">
        <v>344</v>
      </c>
      <c r="B750" s="107" t="str">
        <f t="shared" si="11"/>
        <v>101930753930</v>
      </c>
      <c r="C750" s="101" t="s">
        <v>7447</v>
      </c>
      <c r="D750" s="101" t="s">
        <v>7448</v>
      </c>
      <c r="E750" s="101" t="s">
        <v>7179</v>
      </c>
      <c r="F750" s="101" t="s">
        <v>7302</v>
      </c>
      <c r="G750" s="101" t="s">
        <v>7186</v>
      </c>
      <c r="H750" s="103">
        <v>62.68</v>
      </c>
      <c r="I750" s="101" t="s">
        <v>7175</v>
      </c>
      <c r="J750" s="102">
        <v>35674</v>
      </c>
      <c r="K750" s="102">
        <v>43616</v>
      </c>
      <c r="L750" s="101" t="s">
        <v>6332</v>
      </c>
      <c r="M750" s="101" t="s">
        <v>7447</v>
      </c>
    </row>
    <row r="751" spans="1:13" x14ac:dyDescent="0.25">
      <c r="A751" s="74" t="s">
        <v>344</v>
      </c>
      <c r="B751" s="107" t="str">
        <f t="shared" si="11"/>
        <v>101932351200</v>
      </c>
      <c r="C751" s="101" t="s">
        <v>1768</v>
      </c>
      <c r="D751" s="101" t="s">
        <v>1769</v>
      </c>
      <c r="E751" s="101" t="s">
        <v>6565</v>
      </c>
      <c r="F751" s="101" t="s">
        <v>7185</v>
      </c>
      <c r="G751" s="101" t="s">
        <v>7186</v>
      </c>
      <c r="H751" s="103">
        <v>61.93</v>
      </c>
      <c r="I751" s="101" t="s">
        <v>7175</v>
      </c>
      <c r="J751" s="102">
        <v>41122</v>
      </c>
      <c r="K751" s="102">
        <v>73050</v>
      </c>
      <c r="L751" s="101" t="s">
        <v>6332</v>
      </c>
      <c r="M751" s="101" t="s">
        <v>1768</v>
      </c>
    </row>
    <row r="752" spans="1:13" x14ac:dyDescent="0.25">
      <c r="A752" s="74" t="s">
        <v>344</v>
      </c>
      <c r="B752" s="107" t="str">
        <f t="shared" si="11"/>
        <v>101934141001</v>
      </c>
      <c r="C752" s="101" t="s">
        <v>1770</v>
      </c>
      <c r="D752" s="101" t="s">
        <v>1771</v>
      </c>
      <c r="E752" s="101" t="s">
        <v>6351</v>
      </c>
      <c r="F752" s="101" t="s">
        <v>7291</v>
      </c>
      <c r="G752" s="101" t="s">
        <v>7215</v>
      </c>
      <c r="H752" s="103">
        <v>37.24</v>
      </c>
      <c r="I752" s="101" t="s">
        <v>7175</v>
      </c>
      <c r="J752" s="102">
        <v>30621</v>
      </c>
      <c r="K752" s="102">
        <v>73050</v>
      </c>
      <c r="L752" s="101" t="s">
        <v>6332</v>
      </c>
      <c r="M752" s="101" t="s">
        <v>1770</v>
      </c>
    </row>
    <row r="753" spans="1:13" x14ac:dyDescent="0.25">
      <c r="A753" s="74" t="s">
        <v>344</v>
      </c>
      <c r="B753" s="107" t="str">
        <f t="shared" si="11"/>
        <v>101935502021</v>
      </c>
      <c r="C753" s="101" t="s">
        <v>1772</v>
      </c>
      <c r="D753" s="101" t="s">
        <v>1773</v>
      </c>
      <c r="E753" s="101" t="s">
        <v>7378</v>
      </c>
      <c r="F753" s="101" t="s">
        <v>7389</v>
      </c>
      <c r="G753" s="101" t="s">
        <v>7218</v>
      </c>
      <c r="H753" s="103">
        <v>33.06</v>
      </c>
      <c r="I753" s="101" t="s">
        <v>7175</v>
      </c>
      <c r="J753" s="102">
        <v>38796</v>
      </c>
      <c r="K753" s="102">
        <v>73050</v>
      </c>
      <c r="L753" s="101" t="s">
        <v>6332</v>
      </c>
      <c r="M753" s="101" t="s">
        <v>1772</v>
      </c>
    </row>
    <row r="754" spans="1:13" x14ac:dyDescent="0.25">
      <c r="A754" s="74" t="s">
        <v>344</v>
      </c>
      <c r="B754" s="107" t="str">
        <f t="shared" si="11"/>
        <v>101938311800</v>
      </c>
      <c r="C754" s="101" t="s">
        <v>1774</v>
      </c>
      <c r="D754" s="101" t="s">
        <v>1775</v>
      </c>
      <c r="E754" s="101" t="s">
        <v>6543</v>
      </c>
      <c r="F754" s="101" t="s">
        <v>7185</v>
      </c>
      <c r="G754" s="101" t="s">
        <v>7186</v>
      </c>
      <c r="H754" s="103">
        <v>59.98</v>
      </c>
      <c r="I754" s="101" t="s">
        <v>7175</v>
      </c>
      <c r="J754" s="102">
        <v>35735</v>
      </c>
      <c r="K754" s="102">
        <v>73050</v>
      </c>
      <c r="L754" s="101" t="s">
        <v>6332</v>
      </c>
      <c r="M754" s="101" t="s">
        <v>1774</v>
      </c>
    </row>
    <row r="755" spans="1:13" x14ac:dyDescent="0.25">
      <c r="A755" s="74" t="s">
        <v>344</v>
      </c>
      <c r="B755" s="107" t="str">
        <f t="shared" si="11"/>
        <v>101948212100</v>
      </c>
      <c r="C755" s="101" t="s">
        <v>1776</v>
      </c>
      <c r="D755" s="101" t="s">
        <v>1777</v>
      </c>
      <c r="E755" s="101" t="s">
        <v>7160</v>
      </c>
      <c r="F755" s="101" t="s">
        <v>7214</v>
      </c>
      <c r="G755" s="101" t="s">
        <v>7215</v>
      </c>
      <c r="H755" s="103">
        <v>38.68</v>
      </c>
      <c r="I755" s="101" t="s">
        <v>7175</v>
      </c>
      <c r="J755" s="102">
        <v>39972</v>
      </c>
      <c r="K755" s="102">
        <v>73050</v>
      </c>
      <c r="L755" s="101" t="s">
        <v>6332</v>
      </c>
      <c r="M755" s="101" t="s">
        <v>1776</v>
      </c>
    </row>
    <row r="756" spans="1:13" x14ac:dyDescent="0.25">
      <c r="A756" s="74" t="s">
        <v>344</v>
      </c>
      <c r="B756" s="107" t="str">
        <f t="shared" si="11"/>
        <v>101954331200</v>
      </c>
      <c r="C756" s="101" t="s">
        <v>1778</v>
      </c>
      <c r="D756" s="101" t="s">
        <v>1779</v>
      </c>
      <c r="E756" s="101" t="s">
        <v>6629</v>
      </c>
      <c r="F756" s="101" t="s">
        <v>7185</v>
      </c>
      <c r="G756" s="101" t="s">
        <v>7186</v>
      </c>
      <c r="H756" s="103">
        <v>61.68</v>
      </c>
      <c r="I756" s="101" t="s">
        <v>7175</v>
      </c>
      <c r="J756" s="102">
        <v>30179</v>
      </c>
      <c r="K756" s="102">
        <v>73050</v>
      </c>
      <c r="L756" s="101" t="s">
        <v>6332</v>
      </c>
      <c r="M756" s="101" t="s">
        <v>1778</v>
      </c>
    </row>
    <row r="757" spans="1:13" x14ac:dyDescent="0.25">
      <c r="A757" s="74" t="s">
        <v>344</v>
      </c>
      <c r="B757" s="107" t="str">
        <f t="shared" si="11"/>
        <v>101956301650</v>
      </c>
      <c r="C757" s="101" t="s">
        <v>7449</v>
      </c>
      <c r="D757" s="101" t="s">
        <v>7450</v>
      </c>
      <c r="E757" s="101" t="s">
        <v>6466</v>
      </c>
      <c r="F757" s="101" t="s">
        <v>7212</v>
      </c>
      <c r="G757" s="101" t="s">
        <v>7181</v>
      </c>
      <c r="H757" s="103">
        <v>51.92</v>
      </c>
      <c r="I757" s="101" t="s">
        <v>7175</v>
      </c>
      <c r="J757" s="102">
        <v>40575</v>
      </c>
      <c r="K757" s="102">
        <v>43708</v>
      </c>
      <c r="L757" s="101" t="s">
        <v>6332</v>
      </c>
      <c r="M757" s="101" t="s">
        <v>7449</v>
      </c>
    </row>
    <row r="758" spans="1:13" x14ac:dyDescent="0.25">
      <c r="A758" s="74" t="s">
        <v>344</v>
      </c>
      <c r="B758" s="107" t="str">
        <f t="shared" si="11"/>
        <v>101957803010</v>
      </c>
      <c r="C758" s="101" t="s">
        <v>1780</v>
      </c>
      <c r="D758" s="101" t="s">
        <v>1781</v>
      </c>
      <c r="E758" s="101" t="s">
        <v>7155</v>
      </c>
      <c r="F758" s="101" t="s">
        <v>7251</v>
      </c>
      <c r="G758" s="101" t="s">
        <v>7174</v>
      </c>
      <c r="H758" s="103">
        <v>41.99</v>
      </c>
      <c r="I758" s="101" t="s">
        <v>7175</v>
      </c>
      <c r="J758" s="102">
        <v>36549</v>
      </c>
      <c r="K758" s="102">
        <v>73050</v>
      </c>
      <c r="L758" s="101" t="s">
        <v>6332</v>
      </c>
      <c r="M758" s="101" t="s">
        <v>1780</v>
      </c>
    </row>
    <row r="759" spans="1:13" x14ac:dyDescent="0.25">
      <c r="A759" s="74" t="s">
        <v>344</v>
      </c>
      <c r="B759" s="107" t="str">
        <f t="shared" si="11"/>
        <v>101958553930</v>
      </c>
      <c r="C759" s="101" t="s">
        <v>1782</v>
      </c>
      <c r="D759" s="101" t="s">
        <v>1783</v>
      </c>
      <c r="E759" s="101" t="s">
        <v>6739</v>
      </c>
      <c r="F759" s="101" t="s">
        <v>7217</v>
      </c>
      <c r="G759" s="101" t="s">
        <v>7218</v>
      </c>
      <c r="H759" s="103">
        <v>31.73</v>
      </c>
      <c r="I759" s="101" t="s">
        <v>7175</v>
      </c>
      <c r="J759" s="102">
        <v>40042</v>
      </c>
      <c r="K759" s="102">
        <v>73050</v>
      </c>
      <c r="L759" s="101" t="s">
        <v>6332</v>
      </c>
      <c r="M759" s="101" t="s">
        <v>1782</v>
      </c>
    </row>
    <row r="760" spans="1:13" x14ac:dyDescent="0.25">
      <c r="A760" s="74" t="s">
        <v>344</v>
      </c>
      <c r="B760" s="107" t="str">
        <f t="shared" si="11"/>
        <v>101959191400</v>
      </c>
      <c r="C760" s="101" t="s">
        <v>1784</v>
      </c>
      <c r="D760" s="101" t="s">
        <v>1785</v>
      </c>
      <c r="E760" s="101" t="s">
        <v>7237</v>
      </c>
      <c r="F760" s="101" t="s">
        <v>7185</v>
      </c>
      <c r="G760" s="101" t="s">
        <v>7186</v>
      </c>
      <c r="H760" s="103">
        <v>60.58</v>
      </c>
      <c r="I760" s="101" t="s">
        <v>7175</v>
      </c>
      <c r="J760" s="102">
        <v>38749</v>
      </c>
      <c r="K760" s="102">
        <v>73050</v>
      </c>
      <c r="L760" s="101" t="s">
        <v>6332</v>
      </c>
      <c r="M760" s="101" t="s">
        <v>1784</v>
      </c>
    </row>
    <row r="761" spans="1:13" x14ac:dyDescent="0.25">
      <c r="A761" s="74" t="s">
        <v>344</v>
      </c>
      <c r="B761" s="107" t="str">
        <f t="shared" si="11"/>
        <v>101964191200</v>
      </c>
      <c r="C761" s="101" t="s">
        <v>1786</v>
      </c>
      <c r="D761" s="101" t="s">
        <v>1787</v>
      </c>
      <c r="E761" s="101" t="s">
        <v>6462</v>
      </c>
      <c r="F761" s="101" t="s">
        <v>7212</v>
      </c>
      <c r="G761" s="101" t="s">
        <v>7181</v>
      </c>
      <c r="H761" s="103">
        <v>50.55</v>
      </c>
      <c r="I761" s="101" t="s">
        <v>7175</v>
      </c>
      <c r="J761" s="102">
        <v>40693</v>
      </c>
      <c r="K761" s="102">
        <v>73050</v>
      </c>
      <c r="L761" s="101" t="s">
        <v>6332</v>
      </c>
      <c r="M761" s="101" t="s">
        <v>1786</v>
      </c>
    </row>
    <row r="762" spans="1:13" x14ac:dyDescent="0.25">
      <c r="A762" s="74" t="s">
        <v>344</v>
      </c>
      <c r="B762" s="107" t="str">
        <f t="shared" si="11"/>
        <v>101966112000</v>
      </c>
      <c r="C762" s="101" t="s">
        <v>1788</v>
      </c>
      <c r="D762" s="101" t="s">
        <v>1789</v>
      </c>
      <c r="E762" s="101" t="s">
        <v>7236</v>
      </c>
      <c r="F762" s="101" t="s">
        <v>7356</v>
      </c>
      <c r="G762" s="101" t="s">
        <v>7192</v>
      </c>
      <c r="H762" s="103">
        <v>25.49</v>
      </c>
      <c r="I762" s="101" t="s">
        <v>7175</v>
      </c>
      <c r="J762" s="102">
        <v>37226</v>
      </c>
      <c r="K762" s="102">
        <v>73050</v>
      </c>
      <c r="L762" s="101" t="s">
        <v>6332</v>
      </c>
      <c r="M762" s="101" t="s">
        <v>1788</v>
      </c>
    </row>
    <row r="763" spans="1:13" x14ac:dyDescent="0.25">
      <c r="A763" s="74" t="s">
        <v>344</v>
      </c>
      <c r="B763" s="107" t="str">
        <f t="shared" si="11"/>
        <v>101968171600</v>
      </c>
      <c r="C763" s="101" t="s">
        <v>1790</v>
      </c>
      <c r="D763" s="101" t="s">
        <v>1791</v>
      </c>
      <c r="E763" s="101" t="s">
        <v>6363</v>
      </c>
      <c r="F763" s="101" t="s">
        <v>7212</v>
      </c>
      <c r="G763" s="101" t="s">
        <v>7181</v>
      </c>
      <c r="H763" s="103">
        <v>53.88</v>
      </c>
      <c r="I763" s="101" t="s">
        <v>7175</v>
      </c>
      <c r="J763" s="102">
        <v>40909</v>
      </c>
      <c r="K763" s="102">
        <v>73050</v>
      </c>
      <c r="L763" s="101" t="s">
        <v>6332</v>
      </c>
      <c r="M763" s="101" t="s">
        <v>1790</v>
      </c>
    </row>
    <row r="764" spans="1:13" x14ac:dyDescent="0.25">
      <c r="A764" s="74" t="s">
        <v>344</v>
      </c>
      <c r="B764" s="107" t="str">
        <f t="shared" si="11"/>
        <v>101969754100</v>
      </c>
      <c r="C764" s="101" t="s">
        <v>1792</v>
      </c>
      <c r="D764" s="101" t="s">
        <v>1793</v>
      </c>
      <c r="E764" s="101" t="s">
        <v>7350</v>
      </c>
      <c r="F764" s="101" t="s">
        <v>7217</v>
      </c>
      <c r="G764" s="101" t="s">
        <v>7218</v>
      </c>
      <c r="H764" s="103">
        <v>32.880000000000003</v>
      </c>
      <c r="I764" s="101" t="s">
        <v>7175</v>
      </c>
      <c r="J764" s="102">
        <v>39873</v>
      </c>
      <c r="K764" s="102">
        <v>73050</v>
      </c>
      <c r="L764" s="101" t="s">
        <v>6332</v>
      </c>
      <c r="M764" s="101" t="s">
        <v>1792</v>
      </c>
    </row>
    <row r="765" spans="1:13" x14ac:dyDescent="0.25">
      <c r="A765" s="74" t="s">
        <v>344</v>
      </c>
      <c r="B765" s="107" t="str">
        <f t="shared" si="11"/>
        <v>101971182200</v>
      </c>
      <c r="C765" s="101" t="s">
        <v>1794</v>
      </c>
      <c r="D765" s="101" t="s">
        <v>1795</v>
      </c>
      <c r="E765" s="101" t="s">
        <v>6388</v>
      </c>
      <c r="F765" s="101" t="s">
        <v>7185</v>
      </c>
      <c r="G765" s="101" t="s">
        <v>7186</v>
      </c>
      <c r="H765" s="103">
        <v>58.68</v>
      </c>
      <c r="I765" s="101" t="s">
        <v>7175</v>
      </c>
      <c r="J765" s="102">
        <v>41061</v>
      </c>
      <c r="K765" s="102">
        <v>73050</v>
      </c>
      <c r="L765" s="101" t="s">
        <v>6332</v>
      </c>
      <c r="M765" s="101" t="s">
        <v>1794</v>
      </c>
    </row>
    <row r="766" spans="1:13" x14ac:dyDescent="0.25">
      <c r="A766" s="74" t="s">
        <v>344</v>
      </c>
      <c r="B766" s="107" t="str">
        <f t="shared" si="11"/>
        <v>101974301610</v>
      </c>
      <c r="C766" s="101" t="s">
        <v>1796</v>
      </c>
      <c r="D766" s="101" t="s">
        <v>1797</v>
      </c>
      <c r="E766" s="101" t="s">
        <v>6775</v>
      </c>
      <c r="F766" s="101" t="s">
        <v>7212</v>
      </c>
      <c r="G766" s="101" t="s">
        <v>7181</v>
      </c>
      <c r="H766" s="103">
        <v>61.16</v>
      </c>
      <c r="I766" s="101" t="s">
        <v>7175</v>
      </c>
      <c r="J766" s="102">
        <v>39027</v>
      </c>
      <c r="K766" s="102">
        <v>73050</v>
      </c>
      <c r="L766" s="101" t="s">
        <v>6332</v>
      </c>
      <c r="M766" s="101" t="s">
        <v>1796</v>
      </c>
    </row>
    <row r="767" spans="1:13" x14ac:dyDescent="0.25">
      <c r="A767" s="74" t="s">
        <v>344</v>
      </c>
      <c r="B767" s="107" t="str">
        <f t="shared" si="11"/>
        <v>101975231400</v>
      </c>
      <c r="C767" s="101" t="s">
        <v>7451</v>
      </c>
      <c r="D767" s="101" t="s">
        <v>7452</v>
      </c>
      <c r="E767" s="101" t="s">
        <v>7453</v>
      </c>
      <c r="F767" s="101" t="s">
        <v>7185</v>
      </c>
      <c r="G767" s="101"/>
      <c r="H767" s="103">
        <v>0</v>
      </c>
      <c r="I767" s="101" t="s">
        <v>7175</v>
      </c>
      <c r="J767" s="102">
        <v>36373</v>
      </c>
      <c r="K767" s="102">
        <v>73050</v>
      </c>
      <c r="L767" s="101" t="s">
        <v>6332</v>
      </c>
      <c r="M767" s="101" t="s">
        <v>7451</v>
      </c>
    </row>
    <row r="768" spans="1:13" x14ac:dyDescent="0.25">
      <c r="A768" s="74" t="s">
        <v>344</v>
      </c>
      <c r="B768" s="107" t="str">
        <f t="shared" si="11"/>
        <v>101977111260</v>
      </c>
      <c r="C768" s="101" t="s">
        <v>1798</v>
      </c>
      <c r="D768" s="101" t="s">
        <v>1799</v>
      </c>
      <c r="E768" s="101" t="s">
        <v>7211</v>
      </c>
      <c r="F768" s="101" t="s">
        <v>7212</v>
      </c>
      <c r="G768" s="101" t="s">
        <v>7181</v>
      </c>
      <c r="H768" s="103">
        <v>49.57</v>
      </c>
      <c r="I768" s="101" t="s">
        <v>7175</v>
      </c>
      <c r="J768" s="102">
        <v>41500</v>
      </c>
      <c r="K768" s="102">
        <v>73050</v>
      </c>
      <c r="L768" s="101" t="s">
        <v>6332</v>
      </c>
      <c r="M768" s="101" t="s">
        <v>1798</v>
      </c>
    </row>
    <row r="769" spans="1:13" x14ac:dyDescent="0.25">
      <c r="A769" s="74" t="s">
        <v>344</v>
      </c>
      <c r="B769" s="107" t="str">
        <f t="shared" si="11"/>
        <v>101978141002</v>
      </c>
      <c r="C769" s="101" t="s">
        <v>7454</v>
      </c>
      <c r="D769" s="101" t="s">
        <v>7455</v>
      </c>
      <c r="E769" s="101" t="s">
        <v>6347</v>
      </c>
      <c r="F769" s="101" t="s">
        <v>7212</v>
      </c>
      <c r="G769" s="101" t="s">
        <v>7181</v>
      </c>
      <c r="H769" s="103">
        <v>54.65</v>
      </c>
      <c r="I769" s="101" t="s">
        <v>7175</v>
      </c>
      <c r="J769" s="102">
        <v>39388</v>
      </c>
      <c r="K769" s="102">
        <v>43496</v>
      </c>
      <c r="L769" s="101" t="s">
        <v>6332</v>
      </c>
      <c r="M769" s="101" t="s">
        <v>7454</v>
      </c>
    </row>
    <row r="770" spans="1:13" x14ac:dyDescent="0.25">
      <c r="A770" s="74" t="s">
        <v>344</v>
      </c>
      <c r="B770" s="107" t="str">
        <f t="shared" si="11"/>
        <v>101980171300</v>
      </c>
      <c r="C770" s="101" t="s">
        <v>1800</v>
      </c>
      <c r="D770" s="101" t="s">
        <v>1801</v>
      </c>
      <c r="E770" s="101" t="s">
        <v>6367</v>
      </c>
      <c r="F770" s="101" t="s">
        <v>7185</v>
      </c>
      <c r="G770" s="101" t="s">
        <v>7186</v>
      </c>
      <c r="H770" s="103">
        <v>62.96</v>
      </c>
      <c r="I770" s="101" t="s">
        <v>7175</v>
      </c>
      <c r="J770" s="102">
        <v>39142</v>
      </c>
      <c r="K770" s="102">
        <v>73050</v>
      </c>
      <c r="L770" s="101" t="s">
        <v>6332</v>
      </c>
      <c r="M770" s="101" t="s">
        <v>1800</v>
      </c>
    </row>
    <row r="771" spans="1:13" x14ac:dyDescent="0.25">
      <c r="A771" s="74" t="s">
        <v>344</v>
      </c>
      <c r="B771" s="107" t="str">
        <f t="shared" si="11"/>
        <v>101982703300</v>
      </c>
      <c r="C771" s="101" t="s">
        <v>1802</v>
      </c>
      <c r="D771" s="101" t="s">
        <v>1803</v>
      </c>
      <c r="E771" s="101" t="s">
        <v>7415</v>
      </c>
      <c r="F771" s="101" t="s">
        <v>7214</v>
      </c>
      <c r="G771" s="101" t="s">
        <v>7218</v>
      </c>
      <c r="H771" s="103">
        <v>34.33</v>
      </c>
      <c r="I771" s="101" t="s">
        <v>7175</v>
      </c>
      <c r="J771" s="102">
        <v>39814</v>
      </c>
      <c r="K771" s="102">
        <v>73050</v>
      </c>
      <c r="L771" s="101" t="s">
        <v>6332</v>
      </c>
      <c r="M771" s="101" t="s">
        <v>1802</v>
      </c>
    </row>
    <row r="772" spans="1:13" x14ac:dyDescent="0.25">
      <c r="A772" s="74" t="s">
        <v>344</v>
      </c>
      <c r="B772" s="107" t="str">
        <f t="shared" si="11"/>
        <v>101984201601</v>
      </c>
      <c r="C772" s="101" t="s">
        <v>1804</v>
      </c>
      <c r="D772" s="101" t="s">
        <v>1805</v>
      </c>
      <c r="E772" s="101" t="s">
        <v>6477</v>
      </c>
      <c r="F772" s="101" t="s">
        <v>7212</v>
      </c>
      <c r="G772" s="101" t="s">
        <v>7181</v>
      </c>
      <c r="H772" s="103">
        <v>54.57</v>
      </c>
      <c r="I772" s="101" t="s">
        <v>7175</v>
      </c>
      <c r="J772" s="102">
        <v>39832</v>
      </c>
      <c r="K772" s="102">
        <v>73050</v>
      </c>
      <c r="L772" s="101" t="s">
        <v>6332</v>
      </c>
      <c r="M772" s="101" t="s">
        <v>1804</v>
      </c>
    </row>
    <row r="773" spans="1:13" x14ac:dyDescent="0.25">
      <c r="A773" s="74" t="s">
        <v>344</v>
      </c>
      <c r="B773" s="107" t="str">
        <f t="shared" si="11"/>
        <v>101985703200</v>
      </c>
      <c r="C773" s="101" t="s">
        <v>1806</v>
      </c>
      <c r="D773" s="101" t="s">
        <v>1807</v>
      </c>
      <c r="E773" s="101" t="s">
        <v>7104</v>
      </c>
      <c r="F773" s="101" t="s">
        <v>7247</v>
      </c>
      <c r="G773" s="101" t="s">
        <v>7178</v>
      </c>
      <c r="H773" s="103">
        <v>46.59</v>
      </c>
      <c r="I773" s="101" t="s">
        <v>7175</v>
      </c>
      <c r="J773" s="102">
        <v>39965</v>
      </c>
      <c r="K773" s="102">
        <v>73050</v>
      </c>
      <c r="L773" s="101" t="s">
        <v>6332</v>
      </c>
      <c r="M773" s="101" t="s">
        <v>1806</v>
      </c>
    </row>
    <row r="774" spans="1:13" x14ac:dyDescent="0.25">
      <c r="A774" s="74" t="s">
        <v>344</v>
      </c>
      <c r="B774" s="107" t="str">
        <f t="shared" ref="B774:B837" si="12">CONCATENATE(C774,E774)</f>
        <v>101987231100</v>
      </c>
      <c r="C774" s="101" t="s">
        <v>1808</v>
      </c>
      <c r="D774" s="101" t="s">
        <v>1809</v>
      </c>
      <c r="E774" s="101" t="s">
        <v>7333</v>
      </c>
      <c r="F774" s="101" t="s">
        <v>7185</v>
      </c>
      <c r="G774" s="101" t="s">
        <v>7186</v>
      </c>
      <c r="H774" s="103">
        <v>58.87</v>
      </c>
      <c r="I774" s="101" t="s">
        <v>7175</v>
      </c>
      <c r="J774" s="102">
        <v>36022</v>
      </c>
      <c r="K774" s="102">
        <v>73050</v>
      </c>
      <c r="L774" s="101" t="s">
        <v>6332</v>
      </c>
      <c r="M774" s="101" t="s">
        <v>1808</v>
      </c>
    </row>
    <row r="775" spans="1:13" x14ac:dyDescent="0.25">
      <c r="A775" s="74" t="s">
        <v>344</v>
      </c>
      <c r="B775" s="107" t="str">
        <f t="shared" si="12"/>
        <v>101988111500</v>
      </c>
      <c r="C775" s="101" t="s">
        <v>1810</v>
      </c>
      <c r="D775" s="101" t="s">
        <v>1811</v>
      </c>
      <c r="E775" s="101" t="s">
        <v>7456</v>
      </c>
      <c r="F775" s="101" t="s">
        <v>7212</v>
      </c>
      <c r="G775" s="101" t="s">
        <v>7181</v>
      </c>
      <c r="H775" s="103">
        <v>54.57</v>
      </c>
      <c r="I775" s="101" t="s">
        <v>7175</v>
      </c>
      <c r="J775" s="102">
        <v>37865</v>
      </c>
      <c r="K775" s="102">
        <v>73050</v>
      </c>
      <c r="L775" s="101" t="s">
        <v>6332</v>
      </c>
      <c r="M775" s="101" t="s">
        <v>1810</v>
      </c>
    </row>
    <row r="776" spans="1:13" x14ac:dyDescent="0.25">
      <c r="A776" s="74" t="s">
        <v>344</v>
      </c>
      <c r="B776" s="107" t="str">
        <f t="shared" si="12"/>
        <v>101993301650</v>
      </c>
      <c r="C776" s="101" t="s">
        <v>1812</v>
      </c>
      <c r="D776" s="101" t="s">
        <v>1813</v>
      </c>
      <c r="E776" s="101" t="s">
        <v>6466</v>
      </c>
      <c r="F776" s="101" t="s">
        <v>7185</v>
      </c>
      <c r="G776" s="101" t="s">
        <v>7186</v>
      </c>
      <c r="H776" s="103">
        <v>60.48</v>
      </c>
      <c r="I776" s="101" t="s">
        <v>7175</v>
      </c>
      <c r="J776" s="102">
        <v>32721</v>
      </c>
      <c r="K776" s="102">
        <v>73050</v>
      </c>
      <c r="L776" s="101" t="s">
        <v>6332</v>
      </c>
      <c r="M776" s="101" t="s">
        <v>1812</v>
      </c>
    </row>
    <row r="777" spans="1:13" x14ac:dyDescent="0.25">
      <c r="A777" s="74" t="s">
        <v>344</v>
      </c>
      <c r="B777" s="107" t="str">
        <f t="shared" si="12"/>
        <v>101995212100</v>
      </c>
      <c r="C777" s="101" t="s">
        <v>1814</v>
      </c>
      <c r="D777" s="101" t="s">
        <v>1815</v>
      </c>
      <c r="E777" s="101" t="s">
        <v>7160</v>
      </c>
      <c r="F777" s="101" t="s">
        <v>7231</v>
      </c>
      <c r="G777" s="101" t="s">
        <v>7186</v>
      </c>
      <c r="H777" s="103">
        <v>61.4</v>
      </c>
      <c r="I777" s="101" t="s">
        <v>7175</v>
      </c>
      <c r="J777" s="102">
        <v>36373</v>
      </c>
      <c r="K777" s="102">
        <v>73050</v>
      </c>
      <c r="L777" s="101" t="s">
        <v>6332</v>
      </c>
      <c r="M777" s="101" t="s">
        <v>1814</v>
      </c>
    </row>
    <row r="778" spans="1:13" x14ac:dyDescent="0.25">
      <c r="A778" s="74" t="s">
        <v>344</v>
      </c>
      <c r="B778" s="107" t="str">
        <f t="shared" si="12"/>
        <v>102002264330</v>
      </c>
      <c r="C778" s="101" t="s">
        <v>1816</v>
      </c>
      <c r="D778" s="101" t="s">
        <v>1817</v>
      </c>
      <c r="E778" s="101" t="s">
        <v>7300</v>
      </c>
      <c r="F778" s="101" t="s">
        <v>7185</v>
      </c>
      <c r="G778" s="101" t="s">
        <v>7186</v>
      </c>
      <c r="H778" s="103">
        <v>61.86</v>
      </c>
      <c r="I778" s="101" t="s">
        <v>7175</v>
      </c>
      <c r="J778" s="102">
        <v>41534</v>
      </c>
      <c r="K778" s="102">
        <v>73050</v>
      </c>
      <c r="L778" s="101" t="s">
        <v>6332</v>
      </c>
      <c r="M778" s="101" t="s">
        <v>1816</v>
      </c>
    </row>
    <row r="779" spans="1:13" x14ac:dyDescent="0.25">
      <c r="A779" s="74" t="s">
        <v>344</v>
      </c>
      <c r="B779" s="107" t="str">
        <f t="shared" si="12"/>
        <v>102006301610</v>
      </c>
      <c r="C779" s="101" t="s">
        <v>1818</v>
      </c>
      <c r="D779" s="101" t="s">
        <v>1819</v>
      </c>
      <c r="E779" s="101" t="s">
        <v>6775</v>
      </c>
      <c r="F779" s="101" t="s">
        <v>7212</v>
      </c>
      <c r="G779" s="101" t="s">
        <v>7181</v>
      </c>
      <c r="H779" s="103">
        <v>54.64</v>
      </c>
      <c r="I779" s="101" t="s">
        <v>7175</v>
      </c>
      <c r="J779" s="102">
        <v>39661</v>
      </c>
      <c r="K779" s="102">
        <v>73050</v>
      </c>
      <c r="L779" s="101" t="s">
        <v>6332</v>
      </c>
      <c r="M779" s="101" t="s">
        <v>1818</v>
      </c>
    </row>
    <row r="780" spans="1:13" x14ac:dyDescent="0.25">
      <c r="A780" s="74" t="s">
        <v>344</v>
      </c>
      <c r="B780" s="107" t="str">
        <f t="shared" si="12"/>
        <v>102008141100</v>
      </c>
      <c r="C780" s="101" t="s">
        <v>1820</v>
      </c>
      <c r="D780" s="101" t="s">
        <v>1821</v>
      </c>
      <c r="E780" s="101" t="s">
        <v>6353</v>
      </c>
      <c r="F780" s="101" t="s">
        <v>7185</v>
      </c>
      <c r="G780" s="101" t="s">
        <v>7186</v>
      </c>
      <c r="H780" s="103">
        <v>62.17</v>
      </c>
      <c r="I780" s="101" t="s">
        <v>7175</v>
      </c>
      <c r="J780" s="102">
        <v>39600</v>
      </c>
      <c r="K780" s="102">
        <v>73050</v>
      </c>
      <c r="L780" s="101" t="s">
        <v>6332</v>
      </c>
      <c r="M780" s="101" t="s">
        <v>1820</v>
      </c>
    </row>
    <row r="781" spans="1:13" x14ac:dyDescent="0.25">
      <c r="A781" s="74" t="s">
        <v>344</v>
      </c>
      <c r="B781" s="107" t="str">
        <f t="shared" si="12"/>
        <v>102010264280</v>
      </c>
      <c r="C781" s="101" t="s">
        <v>1822</v>
      </c>
      <c r="D781" s="101" t="s">
        <v>1823</v>
      </c>
      <c r="E781" s="101" t="s">
        <v>7280</v>
      </c>
      <c r="F781" s="101" t="s">
        <v>7212</v>
      </c>
      <c r="G781" s="101" t="s">
        <v>7181</v>
      </c>
      <c r="H781" s="103">
        <v>55.16</v>
      </c>
      <c r="I781" s="101" t="s">
        <v>7175</v>
      </c>
      <c r="J781" s="102">
        <v>41523</v>
      </c>
      <c r="K781" s="102">
        <v>73050</v>
      </c>
      <c r="L781" s="101" t="s">
        <v>6332</v>
      </c>
      <c r="M781" s="101" t="s">
        <v>1822</v>
      </c>
    </row>
    <row r="782" spans="1:13" x14ac:dyDescent="0.25">
      <c r="A782" s="74" t="s">
        <v>344</v>
      </c>
      <c r="B782" s="107" t="str">
        <f t="shared" si="12"/>
        <v>102013185120</v>
      </c>
      <c r="C782" s="101" t="s">
        <v>1824</v>
      </c>
      <c r="D782" s="101" t="s">
        <v>1825</v>
      </c>
      <c r="E782" s="101" t="s">
        <v>6433</v>
      </c>
      <c r="F782" s="101" t="s">
        <v>7224</v>
      </c>
      <c r="G782" s="101" t="s">
        <v>7174</v>
      </c>
      <c r="H782" s="103">
        <v>43.87</v>
      </c>
      <c r="I782" s="101" t="s">
        <v>7175</v>
      </c>
      <c r="J782" s="102">
        <v>40049</v>
      </c>
      <c r="K782" s="102">
        <v>73050</v>
      </c>
      <c r="L782" s="101" t="s">
        <v>6332</v>
      </c>
      <c r="M782" s="101" t="s">
        <v>1824</v>
      </c>
    </row>
    <row r="783" spans="1:13" x14ac:dyDescent="0.25">
      <c r="A783" s="74" t="s">
        <v>344</v>
      </c>
      <c r="B783" s="107" t="str">
        <f t="shared" si="12"/>
        <v>102015282100</v>
      </c>
      <c r="C783" s="101" t="s">
        <v>1826</v>
      </c>
      <c r="D783" s="101" t="s">
        <v>1827</v>
      </c>
      <c r="E783" s="101" t="s">
        <v>7457</v>
      </c>
      <c r="F783" s="101" t="s">
        <v>7245</v>
      </c>
      <c r="G783" s="101" t="s">
        <v>7174</v>
      </c>
      <c r="H783" s="103">
        <v>41.8</v>
      </c>
      <c r="I783" s="101" t="s">
        <v>7175</v>
      </c>
      <c r="J783" s="102">
        <v>41071</v>
      </c>
      <c r="K783" s="102">
        <v>73050</v>
      </c>
      <c r="L783" s="101" t="s">
        <v>6332</v>
      </c>
      <c r="M783" s="101" t="s">
        <v>1826</v>
      </c>
    </row>
    <row r="784" spans="1:13" x14ac:dyDescent="0.25">
      <c r="A784" s="74" t="s">
        <v>344</v>
      </c>
      <c r="B784" s="107" t="str">
        <f t="shared" si="12"/>
        <v>102017802100</v>
      </c>
      <c r="C784" s="101" t="s">
        <v>1828</v>
      </c>
      <c r="D784" s="101" t="s">
        <v>1829</v>
      </c>
      <c r="E784" s="101" t="s">
        <v>7176</v>
      </c>
      <c r="F784" s="101" t="s">
        <v>7177</v>
      </c>
      <c r="G784" s="101" t="s">
        <v>7181</v>
      </c>
      <c r="H784" s="103">
        <v>53.93</v>
      </c>
      <c r="I784" s="101" t="s">
        <v>7175</v>
      </c>
      <c r="J784" s="102">
        <v>35947</v>
      </c>
      <c r="K784" s="102">
        <v>73050</v>
      </c>
      <c r="L784" s="101" t="s">
        <v>6332</v>
      </c>
      <c r="M784" s="101" t="s">
        <v>1828</v>
      </c>
    </row>
    <row r="785" spans="1:13" x14ac:dyDescent="0.25">
      <c r="A785" s="74" t="s">
        <v>344</v>
      </c>
      <c r="B785" s="107" t="str">
        <f t="shared" si="12"/>
        <v>102019141002</v>
      </c>
      <c r="C785" s="101" t="s">
        <v>7458</v>
      </c>
      <c r="D785" s="101" t="s">
        <v>7459</v>
      </c>
      <c r="E785" s="101" t="s">
        <v>6347</v>
      </c>
      <c r="F785" s="101" t="s">
        <v>7185</v>
      </c>
      <c r="G785" s="101" t="s">
        <v>7186</v>
      </c>
      <c r="H785" s="103">
        <v>61.35</v>
      </c>
      <c r="I785" s="101" t="s">
        <v>7175</v>
      </c>
      <c r="J785" s="102">
        <v>33462</v>
      </c>
      <c r="K785" s="102">
        <v>43708</v>
      </c>
      <c r="L785" s="101" t="s">
        <v>6332</v>
      </c>
      <c r="M785" s="101" t="s">
        <v>7458</v>
      </c>
    </row>
    <row r="786" spans="1:13" x14ac:dyDescent="0.25">
      <c r="A786" s="74" t="s">
        <v>344</v>
      </c>
      <c r="B786" s="107" t="str">
        <f t="shared" si="12"/>
        <v>102023502021</v>
      </c>
      <c r="C786" s="101" t="s">
        <v>1830</v>
      </c>
      <c r="D786" s="101" t="s">
        <v>1831</v>
      </c>
      <c r="E786" s="101" t="s">
        <v>7378</v>
      </c>
      <c r="F786" s="101" t="s">
        <v>7207</v>
      </c>
      <c r="G786" s="101" t="s">
        <v>7201</v>
      </c>
      <c r="H786" s="103">
        <v>29.82</v>
      </c>
      <c r="I786" s="101" t="s">
        <v>7175</v>
      </c>
      <c r="J786" s="102">
        <v>39234</v>
      </c>
      <c r="K786" s="102">
        <v>73050</v>
      </c>
      <c r="L786" s="101" t="s">
        <v>6332</v>
      </c>
      <c r="M786" s="101" t="s">
        <v>1830</v>
      </c>
    </row>
    <row r="787" spans="1:13" x14ac:dyDescent="0.25">
      <c r="A787" s="74" t="s">
        <v>344</v>
      </c>
      <c r="B787" s="107" t="str">
        <f t="shared" si="12"/>
        <v>102026111000</v>
      </c>
      <c r="C787" s="101" t="s">
        <v>1832</v>
      </c>
      <c r="D787" s="101" t="s">
        <v>1833</v>
      </c>
      <c r="E787" s="101" t="s">
        <v>7276</v>
      </c>
      <c r="F787" s="101" t="s">
        <v>7212</v>
      </c>
      <c r="G787" s="101" t="s">
        <v>7186</v>
      </c>
      <c r="H787" s="103">
        <v>61.05</v>
      </c>
      <c r="I787" s="101" t="s">
        <v>7175</v>
      </c>
      <c r="J787" s="102">
        <v>33451</v>
      </c>
      <c r="K787" s="102">
        <v>73050</v>
      </c>
      <c r="L787" s="101" t="s">
        <v>6332</v>
      </c>
      <c r="M787" s="101" t="s">
        <v>1832</v>
      </c>
    </row>
    <row r="788" spans="1:13" x14ac:dyDescent="0.25">
      <c r="A788" s="74" t="s">
        <v>344</v>
      </c>
      <c r="B788" s="107" t="str">
        <f t="shared" si="12"/>
        <v>102030281110</v>
      </c>
      <c r="C788" s="101" t="s">
        <v>1834</v>
      </c>
      <c r="D788" s="101" t="s">
        <v>1835</v>
      </c>
      <c r="E788" s="101" t="s">
        <v>6523</v>
      </c>
      <c r="F788" s="101" t="s">
        <v>7212</v>
      </c>
      <c r="G788" s="101" t="s">
        <v>7181</v>
      </c>
      <c r="H788" s="103">
        <v>54.48</v>
      </c>
      <c r="I788" s="101" t="s">
        <v>7175</v>
      </c>
      <c r="J788" s="102">
        <v>41141</v>
      </c>
      <c r="K788" s="102">
        <v>73050</v>
      </c>
      <c r="L788" s="101" t="s">
        <v>6332</v>
      </c>
      <c r="M788" s="101" t="s">
        <v>1834</v>
      </c>
    </row>
    <row r="789" spans="1:13" x14ac:dyDescent="0.25">
      <c r="A789" s="74" t="s">
        <v>344</v>
      </c>
      <c r="B789" s="107" t="str">
        <f t="shared" si="12"/>
        <v>102036311300</v>
      </c>
      <c r="C789" s="101" t="s">
        <v>1836</v>
      </c>
      <c r="D789" s="101" t="s">
        <v>1837</v>
      </c>
      <c r="E789" s="101" t="s">
        <v>6411</v>
      </c>
      <c r="F789" s="101" t="s">
        <v>7185</v>
      </c>
      <c r="G789" s="101" t="s">
        <v>7186</v>
      </c>
      <c r="H789" s="103">
        <v>60.06</v>
      </c>
      <c r="I789" s="101" t="s">
        <v>7175</v>
      </c>
      <c r="J789" s="102">
        <v>40118</v>
      </c>
      <c r="K789" s="102">
        <v>73050</v>
      </c>
      <c r="L789" s="101" t="s">
        <v>6332</v>
      </c>
      <c r="M789" s="101" t="s">
        <v>1836</v>
      </c>
    </row>
    <row r="790" spans="1:13" x14ac:dyDescent="0.25">
      <c r="A790" s="74" t="s">
        <v>344</v>
      </c>
      <c r="B790" s="107" t="str">
        <f t="shared" si="12"/>
        <v>102040263090</v>
      </c>
      <c r="C790" s="101" t="s">
        <v>1838</v>
      </c>
      <c r="D790" s="101" t="s">
        <v>1839</v>
      </c>
      <c r="E790" s="101" t="s">
        <v>7216</v>
      </c>
      <c r="F790" s="101" t="s">
        <v>7200</v>
      </c>
      <c r="G790" s="101" t="s">
        <v>7201</v>
      </c>
      <c r="H790" s="103">
        <v>30.82</v>
      </c>
      <c r="I790" s="101" t="s">
        <v>7175</v>
      </c>
      <c r="J790" s="102">
        <v>41061</v>
      </c>
      <c r="K790" s="102">
        <v>73050</v>
      </c>
      <c r="L790" s="101" t="s">
        <v>6332</v>
      </c>
      <c r="M790" s="101" t="s">
        <v>1838</v>
      </c>
    </row>
    <row r="791" spans="1:13" x14ac:dyDescent="0.25">
      <c r="A791" s="74" t="s">
        <v>344</v>
      </c>
      <c r="B791" s="107" t="str">
        <f t="shared" si="12"/>
        <v>102048181500</v>
      </c>
      <c r="C791" s="101" t="s">
        <v>1840</v>
      </c>
      <c r="D791" s="101" t="s">
        <v>1841</v>
      </c>
      <c r="E791" s="101" t="s">
        <v>6421</v>
      </c>
      <c r="F791" s="101" t="s">
        <v>7185</v>
      </c>
      <c r="G791" s="101" t="s">
        <v>7186</v>
      </c>
      <c r="H791" s="103">
        <v>63.57</v>
      </c>
      <c r="I791" s="101" t="s">
        <v>7175</v>
      </c>
      <c r="J791" s="102">
        <v>38458</v>
      </c>
      <c r="K791" s="102">
        <v>73050</v>
      </c>
      <c r="L791" s="101" t="s">
        <v>6332</v>
      </c>
      <c r="M791" s="101" t="s">
        <v>1840</v>
      </c>
    </row>
    <row r="792" spans="1:13" x14ac:dyDescent="0.25">
      <c r="A792" s="74" t="s">
        <v>344</v>
      </c>
      <c r="B792" s="107" t="str">
        <f t="shared" si="12"/>
        <v>102049803020</v>
      </c>
      <c r="C792" s="101" t="s">
        <v>1842</v>
      </c>
      <c r="D792" s="101" t="s">
        <v>1843</v>
      </c>
      <c r="E792" s="101" t="s">
        <v>7164</v>
      </c>
      <c r="F792" s="101" t="s">
        <v>7251</v>
      </c>
      <c r="G792" s="101" t="s">
        <v>7174</v>
      </c>
      <c r="H792" s="103">
        <v>42.64</v>
      </c>
      <c r="I792" s="101" t="s">
        <v>7175</v>
      </c>
      <c r="J792" s="102">
        <v>40925</v>
      </c>
      <c r="K792" s="102">
        <v>73050</v>
      </c>
      <c r="L792" s="101" t="s">
        <v>6332</v>
      </c>
      <c r="M792" s="101" t="s">
        <v>1842</v>
      </c>
    </row>
    <row r="793" spans="1:13" x14ac:dyDescent="0.25">
      <c r="A793" s="74" t="s">
        <v>344</v>
      </c>
      <c r="B793" s="107" t="str">
        <f t="shared" si="12"/>
        <v>102051181500</v>
      </c>
      <c r="C793" s="101" t="s">
        <v>1844</v>
      </c>
      <c r="D793" s="101" t="s">
        <v>1845</v>
      </c>
      <c r="E793" s="101" t="s">
        <v>6421</v>
      </c>
      <c r="F793" s="101" t="s">
        <v>7185</v>
      </c>
      <c r="G793" s="101" t="s">
        <v>7181</v>
      </c>
      <c r="H793" s="103">
        <v>54.49</v>
      </c>
      <c r="I793" s="101" t="s">
        <v>7175</v>
      </c>
      <c r="J793" s="102">
        <v>39814</v>
      </c>
      <c r="K793" s="102">
        <v>73050</v>
      </c>
      <c r="L793" s="101" t="s">
        <v>6332</v>
      </c>
      <c r="M793" s="101" t="s">
        <v>1844</v>
      </c>
    </row>
    <row r="794" spans="1:13" x14ac:dyDescent="0.25">
      <c r="A794" s="74" t="s">
        <v>344</v>
      </c>
      <c r="B794" s="107" t="str">
        <f t="shared" si="12"/>
        <v>102052754500</v>
      </c>
      <c r="C794" s="101" t="s">
        <v>1846</v>
      </c>
      <c r="D794" s="101" t="s">
        <v>1847</v>
      </c>
      <c r="E794" s="101" t="s">
        <v>7430</v>
      </c>
      <c r="F794" s="101" t="s">
        <v>7231</v>
      </c>
      <c r="G794" s="101" t="s">
        <v>7186</v>
      </c>
      <c r="H794" s="103">
        <v>61.88</v>
      </c>
      <c r="I794" s="101" t="s">
        <v>7175</v>
      </c>
      <c r="J794" s="102">
        <v>30621</v>
      </c>
      <c r="K794" s="102">
        <v>73050</v>
      </c>
      <c r="L794" s="101" t="s">
        <v>6332</v>
      </c>
      <c r="M794" s="101" t="s">
        <v>1846</v>
      </c>
    </row>
    <row r="795" spans="1:13" x14ac:dyDescent="0.25">
      <c r="A795" s="74" t="s">
        <v>344</v>
      </c>
      <c r="B795" s="107" t="str">
        <f t="shared" si="12"/>
        <v>102057492100</v>
      </c>
      <c r="C795" s="101" t="s">
        <v>1848</v>
      </c>
      <c r="D795" s="101" t="s">
        <v>1849</v>
      </c>
      <c r="E795" s="101" t="s">
        <v>6771</v>
      </c>
      <c r="F795" s="101" t="s">
        <v>7332</v>
      </c>
      <c r="G795" s="101" t="s">
        <v>7218</v>
      </c>
      <c r="H795" s="103">
        <v>33.090000000000003</v>
      </c>
      <c r="I795" s="101" t="s">
        <v>7175</v>
      </c>
      <c r="J795" s="102">
        <v>40544</v>
      </c>
      <c r="K795" s="102">
        <v>43646</v>
      </c>
      <c r="L795" s="101" t="s">
        <v>6332</v>
      </c>
      <c r="M795" s="101" t="s">
        <v>1848</v>
      </c>
    </row>
    <row r="796" spans="1:13" x14ac:dyDescent="0.25">
      <c r="A796" s="74" t="s">
        <v>344</v>
      </c>
      <c r="B796" s="107" t="str">
        <f t="shared" si="12"/>
        <v>102060703300</v>
      </c>
      <c r="C796" s="101" t="s">
        <v>1850</v>
      </c>
      <c r="D796" s="101" t="s">
        <v>1851</v>
      </c>
      <c r="E796" s="101" t="s">
        <v>7415</v>
      </c>
      <c r="F796" s="101" t="s">
        <v>7231</v>
      </c>
      <c r="G796" s="101" t="s">
        <v>7181</v>
      </c>
      <c r="H796" s="103">
        <v>53.87</v>
      </c>
      <c r="I796" s="101" t="s">
        <v>7175</v>
      </c>
      <c r="J796" s="102">
        <v>39356</v>
      </c>
      <c r="K796" s="102">
        <v>73050</v>
      </c>
      <c r="L796" s="101" t="s">
        <v>6332</v>
      </c>
      <c r="M796" s="101" t="s">
        <v>1850</v>
      </c>
    </row>
    <row r="797" spans="1:13" x14ac:dyDescent="0.25">
      <c r="A797" s="74" t="s">
        <v>344</v>
      </c>
      <c r="B797" s="107" t="str">
        <f t="shared" si="12"/>
        <v>102063802100</v>
      </c>
      <c r="C797" s="101" t="s">
        <v>1852</v>
      </c>
      <c r="D797" s="101" t="s">
        <v>1853</v>
      </c>
      <c r="E797" s="101" t="s">
        <v>7176</v>
      </c>
      <c r="F797" s="101" t="s">
        <v>7243</v>
      </c>
      <c r="G797" s="101" t="s">
        <v>7181</v>
      </c>
      <c r="H797" s="103">
        <v>47.03</v>
      </c>
      <c r="I797" s="101" t="s">
        <v>7175</v>
      </c>
      <c r="J797" s="102">
        <v>36526</v>
      </c>
      <c r="K797" s="102">
        <v>73050</v>
      </c>
      <c r="L797" s="101" t="s">
        <v>6332</v>
      </c>
      <c r="M797" s="101" t="s">
        <v>1852</v>
      </c>
    </row>
    <row r="798" spans="1:13" x14ac:dyDescent="0.25">
      <c r="A798" s="74" t="s">
        <v>344</v>
      </c>
      <c r="B798" s="107" t="str">
        <f t="shared" si="12"/>
        <v>102064141001</v>
      </c>
      <c r="C798" s="101" t="s">
        <v>1854</v>
      </c>
      <c r="D798" s="101" t="s">
        <v>1855</v>
      </c>
      <c r="E798" s="101" t="s">
        <v>6351</v>
      </c>
      <c r="F798" s="101" t="s">
        <v>7245</v>
      </c>
      <c r="G798" s="101" t="s">
        <v>7174</v>
      </c>
      <c r="H798" s="103">
        <v>41.32</v>
      </c>
      <c r="I798" s="101" t="s">
        <v>7175</v>
      </c>
      <c r="J798" s="102">
        <v>37053</v>
      </c>
      <c r="K798" s="102">
        <v>73050</v>
      </c>
      <c r="L798" s="101" t="s">
        <v>6332</v>
      </c>
      <c r="M798" s="101" t="s">
        <v>1854</v>
      </c>
    </row>
    <row r="799" spans="1:13" x14ac:dyDescent="0.25">
      <c r="A799" s="74" t="s">
        <v>344</v>
      </c>
      <c r="B799" s="107" t="str">
        <f t="shared" si="12"/>
        <v>102069202300</v>
      </c>
      <c r="C799" s="101" t="s">
        <v>1856</v>
      </c>
      <c r="D799" s="101" t="s">
        <v>1857</v>
      </c>
      <c r="E799" s="101" t="s">
        <v>6777</v>
      </c>
      <c r="F799" s="101" t="s">
        <v>7200</v>
      </c>
      <c r="G799" s="101" t="s">
        <v>7201</v>
      </c>
      <c r="H799" s="103">
        <v>29.55</v>
      </c>
      <c r="I799" s="101" t="s">
        <v>7175</v>
      </c>
      <c r="J799" s="102">
        <v>39923</v>
      </c>
      <c r="K799" s="102">
        <v>73050</v>
      </c>
      <c r="L799" s="101" t="s">
        <v>6332</v>
      </c>
      <c r="M799" s="101" t="s">
        <v>1856</v>
      </c>
    </row>
    <row r="800" spans="1:13" x14ac:dyDescent="0.25">
      <c r="A800" s="74" t="s">
        <v>344</v>
      </c>
      <c r="B800" s="107" t="str">
        <f t="shared" si="12"/>
        <v>102072602100</v>
      </c>
      <c r="C800" s="101" t="s">
        <v>1858</v>
      </c>
      <c r="D800" s="101" t="s">
        <v>1859</v>
      </c>
      <c r="E800" s="101" t="s">
        <v>7254</v>
      </c>
      <c r="F800" s="101" t="s">
        <v>7245</v>
      </c>
      <c r="G800" s="101" t="s">
        <v>7174</v>
      </c>
      <c r="H800" s="103">
        <v>41.87</v>
      </c>
      <c r="I800" s="101" t="s">
        <v>7175</v>
      </c>
      <c r="J800" s="102">
        <v>37119</v>
      </c>
      <c r="K800" s="102">
        <v>73050</v>
      </c>
      <c r="L800" s="101" t="s">
        <v>6332</v>
      </c>
      <c r="M800" s="101" t="s">
        <v>1858</v>
      </c>
    </row>
    <row r="801" spans="1:13" x14ac:dyDescent="0.25">
      <c r="A801" s="74" t="s">
        <v>344</v>
      </c>
      <c r="B801" s="107" t="str">
        <f t="shared" si="12"/>
        <v>102075311300</v>
      </c>
      <c r="C801" s="101" t="s">
        <v>1860</v>
      </c>
      <c r="D801" s="101" t="s">
        <v>1861</v>
      </c>
      <c r="E801" s="101" t="s">
        <v>6411</v>
      </c>
      <c r="F801" s="101" t="s">
        <v>7185</v>
      </c>
      <c r="G801" s="101" t="s">
        <v>7186</v>
      </c>
      <c r="H801" s="103">
        <v>59.91</v>
      </c>
      <c r="I801" s="101" t="s">
        <v>7175</v>
      </c>
      <c r="J801" s="102">
        <v>39508</v>
      </c>
      <c r="K801" s="102">
        <v>73050</v>
      </c>
      <c r="L801" s="101" t="s">
        <v>6332</v>
      </c>
      <c r="M801" s="101" t="s">
        <v>1860</v>
      </c>
    </row>
    <row r="802" spans="1:13" x14ac:dyDescent="0.25">
      <c r="A802" s="74" t="s">
        <v>344</v>
      </c>
      <c r="B802" s="107" t="str">
        <f t="shared" si="12"/>
        <v>102076181200</v>
      </c>
      <c r="C802" s="101" t="s">
        <v>1862</v>
      </c>
      <c r="D802" s="101" t="s">
        <v>1863</v>
      </c>
      <c r="E802" s="101" t="s">
        <v>6390</v>
      </c>
      <c r="F802" s="101" t="s">
        <v>7295</v>
      </c>
      <c r="G802" s="101" t="s">
        <v>7174</v>
      </c>
      <c r="H802" s="103">
        <v>34.96</v>
      </c>
      <c r="I802" s="101" t="s">
        <v>7175</v>
      </c>
      <c r="J802" s="102">
        <v>41518</v>
      </c>
      <c r="K802" s="102">
        <v>73050</v>
      </c>
      <c r="L802" s="101" t="s">
        <v>6332</v>
      </c>
      <c r="M802" s="101" t="s">
        <v>1862</v>
      </c>
    </row>
    <row r="803" spans="1:13" x14ac:dyDescent="0.25">
      <c r="A803" s="74" t="s">
        <v>344</v>
      </c>
      <c r="B803" s="107" t="str">
        <f t="shared" si="12"/>
        <v>102078188320</v>
      </c>
      <c r="C803" s="101" t="s">
        <v>1864</v>
      </c>
      <c r="D803" s="101" t="s">
        <v>1865</v>
      </c>
      <c r="E803" s="101" t="s">
        <v>6392</v>
      </c>
      <c r="F803" s="101" t="s">
        <v>7225</v>
      </c>
      <c r="G803" s="101" t="s">
        <v>7174</v>
      </c>
      <c r="H803" s="103">
        <v>42.46</v>
      </c>
      <c r="I803" s="101" t="s">
        <v>7175</v>
      </c>
      <c r="J803" s="102">
        <v>40179</v>
      </c>
      <c r="K803" s="102">
        <v>73050</v>
      </c>
      <c r="L803" s="101" t="s">
        <v>6332</v>
      </c>
      <c r="M803" s="101" t="s">
        <v>1864</v>
      </c>
    </row>
    <row r="804" spans="1:13" x14ac:dyDescent="0.25">
      <c r="A804" s="74" t="s">
        <v>344</v>
      </c>
      <c r="B804" s="107" t="str">
        <f t="shared" si="12"/>
        <v>102083331100</v>
      </c>
      <c r="C804" s="101" t="s">
        <v>1866</v>
      </c>
      <c r="D804" s="101" t="s">
        <v>1867</v>
      </c>
      <c r="E804" s="101" t="s">
        <v>7298</v>
      </c>
      <c r="F804" s="101" t="s">
        <v>7185</v>
      </c>
      <c r="G804" s="101" t="s">
        <v>7181</v>
      </c>
      <c r="H804" s="103">
        <v>60.05</v>
      </c>
      <c r="I804" s="101" t="s">
        <v>7175</v>
      </c>
      <c r="J804" s="102">
        <v>41136</v>
      </c>
      <c r="K804" s="102">
        <v>73050</v>
      </c>
      <c r="L804" s="101" t="s">
        <v>6332</v>
      </c>
      <c r="M804" s="101" t="s">
        <v>1866</v>
      </c>
    </row>
    <row r="805" spans="1:13" x14ac:dyDescent="0.25">
      <c r="A805" s="74" t="s">
        <v>344</v>
      </c>
      <c r="B805" s="107" t="str">
        <f t="shared" si="12"/>
        <v>102087311200</v>
      </c>
      <c r="C805" s="101" t="s">
        <v>1868</v>
      </c>
      <c r="D805" s="101" t="s">
        <v>1869</v>
      </c>
      <c r="E805" s="101" t="s">
        <v>6541</v>
      </c>
      <c r="F805" s="101" t="s">
        <v>7212</v>
      </c>
      <c r="G805" s="101" t="s">
        <v>7181</v>
      </c>
      <c r="H805" s="103">
        <v>53.07</v>
      </c>
      <c r="I805" s="101" t="s">
        <v>7175</v>
      </c>
      <c r="J805" s="102">
        <v>40756</v>
      </c>
      <c r="K805" s="102">
        <v>73050</v>
      </c>
      <c r="L805" s="101" t="s">
        <v>6332</v>
      </c>
      <c r="M805" s="101" t="s">
        <v>1868</v>
      </c>
    </row>
    <row r="806" spans="1:13" x14ac:dyDescent="0.25">
      <c r="A806" s="74" t="s">
        <v>344</v>
      </c>
      <c r="B806" s="107" t="str">
        <f t="shared" si="12"/>
        <v>102093111000</v>
      </c>
      <c r="C806" s="101" t="s">
        <v>1870</v>
      </c>
      <c r="D806" s="101" t="s">
        <v>1871</v>
      </c>
      <c r="E806" s="101" t="s">
        <v>7276</v>
      </c>
      <c r="F806" s="101" t="s">
        <v>7212</v>
      </c>
      <c r="G806" s="101" t="s">
        <v>7186</v>
      </c>
      <c r="H806" s="103">
        <v>61.33</v>
      </c>
      <c r="I806" s="101" t="s">
        <v>7175</v>
      </c>
      <c r="J806" s="102">
        <v>32741</v>
      </c>
      <c r="K806" s="102">
        <v>73050</v>
      </c>
      <c r="L806" s="101" t="s">
        <v>6332</v>
      </c>
      <c r="M806" s="101" t="s">
        <v>1870</v>
      </c>
    </row>
    <row r="807" spans="1:13" x14ac:dyDescent="0.25">
      <c r="A807" s="74" t="s">
        <v>344</v>
      </c>
      <c r="B807" s="107" t="str">
        <f t="shared" si="12"/>
        <v>102094331100</v>
      </c>
      <c r="C807" s="101" t="s">
        <v>1872</v>
      </c>
      <c r="D807" s="101" t="s">
        <v>1873</v>
      </c>
      <c r="E807" s="101" t="s">
        <v>7298</v>
      </c>
      <c r="F807" s="101" t="s">
        <v>7212</v>
      </c>
      <c r="G807" s="101" t="s">
        <v>7181</v>
      </c>
      <c r="H807" s="103">
        <v>54.41</v>
      </c>
      <c r="I807" s="101" t="s">
        <v>7175</v>
      </c>
      <c r="J807" s="102">
        <v>39873</v>
      </c>
      <c r="K807" s="102">
        <v>73050</v>
      </c>
      <c r="L807" s="101" t="s">
        <v>6332</v>
      </c>
      <c r="M807" s="101" t="s">
        <v>1872</v>
      </c>
    </row>
    <row r="808" spans="1:13" x14ac:dyDescent="0.25">
      <c r="A808" s="74" t="s">
        <v>344</v>
      </c>
      <c r="B808" s="107" t="str">
        <f t="shared" si="12"/>
        <v>102100351200</v>
      </c>
      <c r="C808" s="101" t="s">
        <v>1874</v>
      </c>
      <c r="D808" s="101" t="s">
        <v>1875</v>
      </c>
      <c r="E808" s="101" t="s">
        <v>6565</v>
      </c>
      <c r="F808" s="101" t="s">
        <v>7212</v>
      </c>
      <c r="G808" s="101" t="s">
        <v>7186</v>
      </c>
      <c r="H808" s="103">
        <v>59.8</v>
      </c>
      <c r="I808" s="101" t="s">
        <v>7175</v>
      </c>
      <c r="J808" s="102">
        <v>38384</v>
      </c>
      <c r="K808" s="102">
        <v>73050</v>
      </c>
      <c r="L808" s="101" t="s">
        <v>6332</v>
      </c>
      <c r="M808" s="101" t="s">
        <v>1874</v>
      </c>
    </row>
    <row r="809" spans="1:13" x14ac:dyDescent="0.25">
      <c r="A809" s="74" t="s">
        <v>344</v>
      </c>
      <c r="B809" s="107" t="str">
        <f t="shared" si="12"/>
        <v>102107201801</v>
      </c>
      <c r="C809" s="101" t="s">
        <v>1876</v>
      </c>
      <c r="D809" s="101" t="s">
        <v>1877</v>
      </c>
      <c r="E809" s="101" t="s">
        <v>6773</v>
      </c>
      <c r="F809" s="101" t="s">
        <v>7185</v>
      </c>
      <c r="G809" s="101" t="s">
        <v>7186</v>
      </c>
      <c r="H809" s="103">
        <v>61.85</v>
      </c>
      <c r="I809" s="101" t="s">
        <v>7175</v>
      </c>
      <c r="J809" s="102">
        <v>34029</v>
      </c>
      <c r="K809" s="102">
        <v>73050</v>
      </c>
      <c r="L809" s="101" t="s">
        <v>6332</v>
      </c>
      <c r="M809" s="101" t="s">
        <v>1876</v>
      </c>
    </row>
    <row r="810" spans="1:13" x14ac:dyDescent="0.25">
      <c r="A810" s="74" t="s">
        <v>344</v>
      </c>
      <c r="B810" s="107" t="str">
        <f t="shared" si="12"/>
        <v>102109112000</v>
      </c>
      <c r="C810" s="101" t="s">
        <v>1878</v>
      </c>
      <c r="D810" s="101" t="s">
        <v>1879</v>
      </c>
      <c r="E810" s="101" t="s">
        <v>7236</v>
      </c>
      <c r="F810" s="101" t="s">
        <v>7217</v>
      </c>
      <c r="G810" s="101" t="s">
        <v>7218</v>
      </c>
      <c r="H810" s="103">
        <v>33.75</v>
      </c>
      <c r="I810" s="101" t="s">
        <v>7175</v>
      </c>
      <c r="J810" s="102">
        <v>30767</v>
      </c>
      <c r="K810" s="102">
        <v>73050</v>
      </c>
      <c r="L810" s="101" t="s">
        <v>6332</v>
      </c>
      <c r="M810" s="101" t="s">
        <v>1878</v>
      </c>
    </row>
    <row r="811" spans="1:13" x14ac:dyDescent="0.25">
      <c r="A811" s="74" t="s">
        <v>344</v>
      </c>
      <c r="B811" s="107" t="str">
        <f t="shared" si="12"/>
        <v>102111281110</v>
      </c>
      <c r="C811" s="101" t="s">
        <v>1880</v>
      </c>
      <c r="D811" s="101" t="s">
        <v>1881</v>
      </c>
      <c r="E811" s="101" t="s">
        <v>6523</v>
      </c>
      <c r="F811" s="101" t="s">
        <v>7185</v>
      </c>
      <c r="G811" s="101" t="s">
        <v>7186</v>
      </c>
      <c r="H811" s="103">
        <v>59.85</v>
      </c>
      <c r="I811" s="101" t="s">
        <v>7175</v>
      </c>
      <c r="J811" s="102">
        <v>41141</v>
      </c>
      <c r="K811" s="102">
        <v>73050</v>
      </c>
      <c r="L811" s="101" t="s">
        <v>6332</v>
      </c>
      <c r="M811" s="101" t="s">
        <v>1880</v>
      </c>
    </row>
    <row r="812" spans="1:13" x14ac:dyDescent="0.25">
      <c r="A812" s="74" t="s">
        <v>344</v>
      </c>
      <c r="B812" s="107" t="str">
        <f t="shared" si="12"/>
        <v>102116703300</v>
      </c>
      <c r="C812" s="101" t="s">
        <v>1882</v>
      </c>
      <c r="D812" s="101" t="s">
        <v>1883</v>
      </c>
      <c r="E812" s="101" t="s">
        <v>7415</v>
      </c>
      <c r="F812" s="101" t="s">
        <v>7231</v>
      </c>
      <c r="G812" s="101" t="s">
        <v>7186</v>
      </c>
      <c r="H812" s="103">
        <v>63.02</v>
      </c>
      <c r="I812" s="101" t="s">
        <v>7175</v>
      </c>
      <c r="J812" s="102">
        <v>37500</v>
      </c>
      <c r="K812" s="102">
        <v>73050</v>
      </c>
      <c r="L812" s="101" t="s">
        <v>6332</v>
      </c>
      <c r="M812" s="101" t="s">
        <v>1882</v>
      </c>
    </row>
    <row r="813" spans="1:13" x14ac:dyDescent="0.25">
      <c r="A813" s="74" t="s">
        <v>344</v>
      </c>
      <c r="B813" s="107" t="str">
        <f t="shared" si="12"/>
        <v>102117111000</v>
      </c>
      <c r="C813" s="101" t="s">
        <v>1884</v>
      </c>
      <c r="D813" s="101" t="s">
        <v>1885</v>
      </c>
      <c r="E813" s="101" t="s">
        <v>7276</v>
      </c>
      <c r="F813" s="101" t="s">
        <v>7212</v>
      </c>
      <c r="G813" s="101" t="s">
        <v>7181</v>
      </c>
      <c r="H813" s="103">
        <v>54.17</v>
      </c>
      <c r="I813" s="101" t="s">
        <v>7175</v>
      </c>
      <c r="J813" s="102">
        <v>39661</v>
      </c>
      <c r="K813" s="102">
        <v>73050</v>
      </c>
      <c r="L813" s="101" t="s">
        <v>6332</v>
      </c>
      <c r="M813" s="101" t="s">
        <v>1884</v>
      </c>
    </row>
    <row r="814" spans="1:13" x14ac:dyDescent="0.25">
      <c r="A814" s="74" t="s">
        <v>344</v>
      </c>
      <c r="B814" s="107" t="str">
        <f t="shared" si="12"/>
        <v>102131301620</v>
      </c>
      <c r="C814" s="101" t="s">
        <v>1886</v>
      </c>
      <c r="D814" s="101" t="s">
        <v>1887</v>
      </c>
      <c r="E814" s="101" t="s">
        <v>6464</v>
      </c>
      <c r="F814" s="101" t="s">
        <v>7212</v>
      </c>
      <c r="G814" s="101" t="s">
        <v>7181</v>
      </c>
      <c r="H814" s="103">
        <v>54.89</v>
      </c>
      <c r="I814" s="101" t="s">
        <v>7175</v>
      </c>
      <c r="J814" s="102">
        <v>39405</v>
      </c>
      <c r="K814" s="102">
        <v>73050</v>
      </c>
      <c r="L814" s="101" t="s">
        <v>6332</v>
      </c>
      <c r="M814" s="101" t="s">
        <v>1886</v>
      </c>
    </row>
    <row r="815" spans="1:13" x14ac:dyDescent="0.25">
      <c r="A815" s="74" t="s">
        <v>344</v>
      </c>
      <c r="B815" s="107" t="str">
        <f t="shared" si="12"/>
        <v>102132185120</v>
      </c>
      <c r="C815" s="101" t="s">
        <v>1888</v>
      </c>
      <c r="D815" s="101" t="s">
        <v>1889</v>
      </c>
      <c r="E815" s="101" t="s">
        <v>6433</v>
      </c>
      <c r="F815" s="101" t="s">
        <v>7460</v>
      </c>
      <c r="G815" s="101" t="s">
        <v>7368</v>
      </c>
      <c r="H815" s="103">
        <v>28.78</v>
      </c>
      <c r="I815" s="101" t="s">
        <v>7175</v>
      </c>
      <c r="J815" s="102">
        <v>36647</v>
      </c>
      <c r="K815" s="102">
        <v>73050</v>
      </c>
      <c r="L815" s="101" t="s">
        <v>6332</v>
      </c>
      <c r="M815" s="101" t="s">
        <v>1888</v>
      </c>
    </row>
    <row r="816" spans="1:13" x14ac:dyDescent="0.25">
      <c r="A816" s="74" t="s">
        <v>344</v>
      </c>
      <c r="B816" s="107" t="str">
        <f t="shared" si="12"/>
        <v>102135803020</v>
      </c>
      <c r="C816" s="101" t="s">
        <v>1890</v>
      </c>
      <c r="D816" s="101" t="s">
        <v>1891</v>
      </c>
      <c r="E816" s="101" t="s">
        <v>7164</v>
      </c>
      <c r="F816" s="101" t="s">
        <v>7244</v>
      </c>
      <c r="G816" s="101" t="s">
        <v>7215</v>
      </c>
      <c r="H816" s="103">
        <v>37.67</v>
      </c>
      <c r="I816" s="101" t="s">
        <v>7175</v>
      </c>
      <c r="J816" s="102">
        <v>41061</v>
      </c>
      <c r="K816" s="102">
        <v>73050</v>
      </c>
      <c r="L816" s="101" t="s">
        <v>6332</v>
      </c>
      <c r="M816" s="101" t="s">
        <v>1890</v>
      </c>
    </row>
    <row r="817" spans="1:13" x14ac:dyDescent="0.25">
      <c r="A817" s="74" t="s">
        <v>344</v>
      </c>
      <c r="B817" s="107" t="str">
        <f t="shared" si="12"/>
        <v>102136361100</v>
      </c>
      <c r="C817" s="101" t="s">
        <v>1892</v>
      </c>
      <c r="D817" s="101" t="s">
        <v>1893</v>
      </c>
      <c r="E817" s="101" t="s">
        <v>6415</v>
      </c>
      <c r="F817" s="101" t="s">
        <v>7212</v>
      </c>
      <c r="G817" s="101" t="s">
        <v>7181</v>
      </c>
      <c r="H817" s="103">
        <v>55.56</v>
      </c>
      <c r="I817" s="101" t="s">
        <v>7175</v>
      </c>
      <c r="J817" s="102">
        <v>38565</v>
      </c>
      <c r="K817" s="102">
        <v>73050</v>
      </c>
      <c r="L817" s="101" t="s">
        <v>6332</v>
      </c>
      <c r="M817" s="101" t="s">
        <v>1892</v>
      </c>
    </row>
    <row r="818" spans="1:13" x14ac:dyDescent="0.25">
      <c r="A818" s="74" t="s">
        <v>344</v>
      </c>
      <c r="B818" s="107" t="str">
        <f t="shared" si="12"/>
        <v>102138201601</v>
      </c>
      <c r="C818" s="101" t="s">
        <v>1894</v>
      </c>
      <c r="D818" s="101" t="s">
        <v>1895</v>
      </c>
      <c r="E818" s="101" t="s">
        <v>6477</v>
      </c>
      <c r="F818" s="101" t="s">
        <v>7212</v>
      </c>
      <c r="G818" s="101" t="s">
        <v>7181</v>
      </c>
      <c r="H818" s="103">
        <v>54.37</v>
      </c>
      <c r="I818" s="101" t="s">
        <v>7175</v>
      </c>
      <c r="J818" s="102">
        <v>40406</v>
      </c>
      <c r="K818" s="102">
        <v>73050</v>
      </c>
      <c r="L818" s="101" t="s">
        <v>6332</v>
      </c>
      <c r="M818" s="101" t="s">
        <v>1894</v>
      </c>
    </row>
    <row r="819" spans="1:13" x14ac:dyDescent="0.25">
      <c r="A819" s="74" t="s">
        <v>344</v>
      </c>
      <c r="B819" s="107" t="str">
        <f t="shared" si="12"/>
        <v>102144231201</v>
      </c>
      <c r="C819" s="101" t="s">
        <v>1896</v>
      </c>
      <c r="D819" s="101" t="s">
        <v>1897</v>
      </c>
      <c r="E819" s="101" t="s">
        <v>6494</v>
      </c>
      <c r="F819" s="101" t="s">
        <v>7212</v>
      </c>
      <c r="G819" s="101" t="s">
        <v>7181</v>
      </c>
      <c r="H819" s="103">
        <v>53.53</v>
      </c>
      <c r="I819" s="101" t="s">
        <v>7175</v>
      </c>
      <c r="J819" s="102">
        <v>41183</v>
      </c>
      <c r="K819" s="102">
        <v>73050</v>
      </c>
      <c r="L819" s="101" t="s">
        <v>6332</v>
      </c>
      <c r="M819" s="101" t="s">
        <v>1896</v>
      </c>
    </row>
    <row r="820" spans="1:13" x14ac:dyDescent="0.25">
      <c r="A820" s="74" t="s">
        <v>344</v>
      </c>
      <c r="B820" s="107" t="str">
        <f t="shared" si="12"/>
        <v>102149311200</v>
      </c>
      <c r="C820" s="101" t="s">
        <v>1898</v>
      </c>
      <c r="D820" s="101" t="s">
        <v>1899</v>
      </c>
      <c r="E820" s="101" t="s">
        <v>6541</v>
      </c>
      <c r="F820" s="101" t="s">
        <v>7225</v>
      </c>
      <c r="G820" s="101" t="s">
        <v>7174</v>
      </c>
      <c r="H820" s="103">
        <v>41.96</v>
      </c>
      <c r="I820" s="101" t="s">
        <v>7175</v>
      </c>
      <c r="J820" s="102">
        <v>31166</v>
      </c>
      <c r="K820" s="102">
        <v>73050</v>
      </c>
      <c r="L820" s="101" t="s">
        <v>6332</v>
      </c>
      <c r="M820" s="101" t="s">
        <v>1898</v>
      </c>
    </row>
    <row r="821" spans="1:13" x14ac:dyDescent="0.25">
      <c r="A821" s="74" t="s">
        <v>344</v>
      </c>
      <c r="B821" s="107" t="str">
        <f t="shared" si="12"/>
        <v>102150311800</v>
      </c>
      <c r="C821" s="101" t="s">
        <v>1900</v>
      </c>
      <c r="D821" s="101" t="s">
        <v>1901</v>
      </c>
      <c r="E821" s="101" t="s">
        <v>6543</v>
      </c>
      <c r="F821" s="101" t="s">
        <v>7185</v>
      </c>
      <c r="G821" s="101" t="s">
        <v>7186</v>
      </c>
      <c r="H821" s="103">
        <v>59.84</v>
      </c>
      <c r="I821" s="101" t="s">
        <v>7175</v>
      </c>
      <c r="J821" s="102">
        <v>36008</v>
      </c>
      <c r="K821" s="102">
        <v>73050</v>
      </c>
      <c r="L821" s="101" t="s">
        <v>6332</v>
      </c>
      <c r="M821" s="101" t="s">
        <v>1900</v>
      </c>
    </row>
    <row r="822" spans="1:13" x14ac:dyDescent="0.25">
      <c r="A822" s="74" t="s">
        <v>344</v>
      </c>
      <c r="B822" s="107" t="str">
        <f t="shared" si="12"/>
        <v>102153703300</v>
      </c>
      <c r="C822" s="101" t="s">
        <v>1902</v>
      </c>
      <c r="D822" s="101" t="s">
        <v>1903</v>
      </c>
      <c r="E822" s="101" t="s">
        <v>7415</v>
      </c>
      <c r="F822" s="101" t="s">
        <v>7226</v>
      </c>
      <c r="G822" s="101" t="s">
        <v>7186</v>
      </c>
      <c r="H822" s="103">
        <v>60.05</v>
      </c>
      <c r="I822" s="101" t="s">
        <v>7175</v>
      </c>
      <c r="J822" s="102">
        <v>41579</v>
      </c>
      <c r="K822" s="102">
        <v>73050</v>
      </c>
      <c r="L822" s="101" t="s">
        <v>6332</v>
      </c>
      <c r="M822" s="101" t="s">
        <v>1902</v>
      </c>
    </row>
    <row r="823" spans="1:13" x14ac:dyDescent="0.25">
      <c r="A823" s="74" t="s">
        <v>344</v>
      </c>
      <c r="B823" s="107" t="str">
        <f t="shared" si="12"/>
        <v>102155802200</v>
      </c>
      <c r="C823" s="101" t="s">
        <v>1904</v>
      </c>
      <c r="D823" s="101" t="s">
        <v>1905</v>
      </c>
      <c r="E823" s="101" t="s">
        <v>7223</v>
      </c>
      <c r="F823" s="101" t="s">
        <v>7200</v>
      </c>
      <c r="G823" s="101" t="s">
        <v>7201</v>
      </c>
      <c r="H823" s="103">
        <v>29.94</v>
      </c>
      <c r="I823" s="101" t="s">
        <v>7175</v>
      </c>
      <c r="J823" s="102">
        <v>38943</v>
      </c>
      <c r="K823" s="102">
        <v>73050</v>
      </c>
      <c r="L823" s="101" t="s">
        <v>6332</v>
      </c>
      <c r="M823" s="101" t="s">
        <v>1904</v>
      </c>
    </row>
    <row r="824" spans="1:13" x14ac:dyDescent="0.25">
      <c r="A824" s="74" t="s">
        <v>344</v>
      </c>
      <c r="B824" s="107" t="str">
        <f t="shared" si="12"/>
        <v>102156361200</v>
      </c>
      <c r="C824" s="101" t="s">
        <v>1906</v>
      </c>
      <c r="D824" s="101" t="s">
        <v>1907</v>
      </c>
      <c r="E824" s="101" t="s">
        <v>6581</v>
      </c>
      <c r="F824" s="101" t="s">
        <v>7212</v>
      </c>
      <c r="G824" s="101" t="s">
        <v>7174</v>
      </c>
      <c r="H824" s="103">
        <v>49.05</v>
      </c>
      <c r="I824" s="101" t="s">
        <v>7175</v>
      </c>
      <c r="J824" s="102">
        <v>39699</v>
      </c>
      <c r="K824" s="102">
        <v>73050</v>
      </c>
      <c r="L824" s="101" t="s">
        <v>6332</v>
      </c>
      <c r="M824" s="101" t="s">
        <v>1906</v>
      </c>
    </row>
    <row r="825" spans="1:13" x14ac:dyDescent="0.25">
      <c r="A825" s="74" t="s">
        <v>344</v>
      </c>
      <c r="B825" s="107" t="str">
        <f t="shared" si="12"/>
        <v>102157502040</v>
      </c>
      <c r="C825" s="101" t="s">
        <v>1908</v>
      </c>
      <c r="D825" s="101" t="s">
        <v>1909</v>
      </c>
      <c r="E825" s="101" t="s">
        <v>6372</v>
      </c>
      <c r="F825" s="101" t="s">
        <v>7231</v>
      </c>
      <c r="G825" s="101" t="s">
        <v>7181</v>
      </c>
      <c r="H825" s="103">
        <v>53.79</v>
      </c>
      <c r="I825" s="101" t="s">
        <v>7175</v>
      </c>
      <c r="J825" s="102">
        <v>34700</v>
      </c>
      <c r="K825" s="102">
        <v>73050</v>
      </c>
      <c r="L825" s="101" t="s">
        <v>6332</v>
      </c>
      <c r="M825" s="101" t="s">
        <v>1908</v>
      </c>
    </row>
    <row r="826" spans="1:13" x14ac:dyDescent="0.25">
      <c r="A826" s="74" t="s">
        <v>344</v>
      </c>
      <c r="B826" s="107" t="str">
        <f t="shared" si="12"/>
        <v>102158111909</v>
      </c>
      <c r="C826" s="101" t="s">
        <v>1910</v>
      </c>
      <c r="D826" s="101" t="s">
        <v>1911</v>
      </c>
      <c r="E826" s="101" t="s">
        <v>7433</v>
      </c>
      <c r="F826" s="101" t="s">
        <v>7185</v>
      </c>
      <c r="G826" s="101" t="s">
        <v>7186</v>
      </c>
      <c r="H826" s="103">
        <v>61.14</v>
      </c>
      <c r="I826" s="101" t="s">
        <v>7175</v>
      </c>
      <c r="J826" s="102">
        <v>37865</v>
      </c>
      <c r="K826" s="102">
        <v>73050</v>
      </c>
      <c r="L826" s="101" t="s">
        <v>6332</v>
      </c>
      <c r="M826" s="101" t="s">
        <v>1910</v>
      </c>
    </row>
    <row r="827" spans="1:13" x14ac:dyDescent="0.25">
      <c r="A827" s="74" t="s">
        <v>344</v>
      </c>
      <c r="B827" s="107" t="str">
        <f t="shared" si="12"/>
        <v>102160111400</v>
      </c>
      <c r="C827" s="101" t="s">
        <v>1912</v>
      </c>
      <c r="D827" s="101" t="s">
        <v>1913</v>
      </c>
      <c r="E827" s="101" t="s">
        <v>7228</v>
      </c>
      <c r="F827" s="101" t="s">
        <v>7185</v>
      </c>
      <c r="G827" s="101" t="s">
        <v>7186</v>
      </c>
      <c r="H827" s="103">
        <v>64.14</v>
      </c>
      <c r="I827" s="101" t="s">
        <v>7175</v>
      </c>
      <c r="J827" s="102">
        <v>32230</v>
      </c>
      <c r="K827" s="102">
        <v>73050</v>
      </c>
      <c r="L827" s="101" t="s">
        <v>6332</v>
      </c>
      <c r="M827" s="101" t="s">
        <v>1912</v>
      </c>
    </row>
    <row r="828" spans="1:13" x14ac:dyDescent="0.25">
      <c r="A828" s="74" t="s">
        <v>344</v>
      </c>
      <c r="B828" s="107" t="str">
        <f t="shared" si="12"/>
        <v>102161352100</v>
      </c>
      <c r="C828" s="101" t="s">
        <v>1914</v>
      </c>
      <c r="D828" s="101" t="s">
        <v>1915</v>
      </c>
      <c r="E828" s="101" t="s">
        <v>7208</v>
      </c>
      <c r="F828" s="101" t="s">
        <v>7260</v>
      </c>
      <c r="G828" s="101" t="s">
        <v>7215</v>
      </c>
      <c r="H828" s="103">
        <v>37.1</v>
      </c>
      <c r="I828" s="101" t="s">
        <v>7175</v>
      </c>
      <c r="J828" s="102">
        <v>36990</v>
      </c>
      <c r="K828" s="102">
        <v>73050</v>
      </c>
      <c r="L828" s="101" t="s">
        <v>6332</v>
      </c>
      <c r="M828" s="101" t="s">
        <v>1914</v>
      </c>
    </row>
    <row r="829" spans="1:13" x14ac:dyDescent="0.25">
      <c r="A829" s="74" t="s">
        <v>344</v>
      </c>
      <c r="B829" s="107" t="str">
        <f t="shared" si="12"/>
        <v>102163802400</v>
      </c>
      <c r="C829" s="101" t="s">
        <v>1916</v>
      </c>
      <c r="D829" s="101" t="s">
        <v>1917</v>
      </c>
      <c r="E829" s="101" t="s">
        <v>7401</v>
      </c>
      <c r="F829" s="101" t="s">
        <v>7217</v>
      </c>
      <c r="G829" s="101" t="s">
        <v>7218</v>
      </c>
      <c r="H829" s="103">
        <v>29.92</v>
      </c>
      <c r="I829" s="101" t="s">
        <v>7175</v>
      </c>
      <c r="J829" s="102">
        <v>40350</v>
      </c>
      <c r="K829" s="102">
        <v>73050</v>
      </c>
      <c r="L829" s="101" t="s">
        <v>6332</v>
      </c>
      <c r="M829" s="101" t="s">
        <v>1916</v>
      </c>
    </row>
    <row r="830" spans="1:13" x14ac:dyDescent="0.25">
      <c r="A830" s="74" t="s">
        <v>344</v>
      </c>
      <c r="B830" s="107" t="str">
        <f t="shared" si="12"/>
        <v>102164191100</v>
      </c>
      <c r="C830" s="101" t="s">
        <v>1918</v>
      </c>
      <c r="D830" s="101" t="s">
        <v>1919</v>
      </c>
      <c r="E830" s="101" t="s">
        <v>6460</v>
      </c>
      <c r="F830" s="101" t="s">
        <v>7212</v>
      </c>
      <c r="G830" s="101" t="s">
        <v>7186</v>
      </c>
      <c r="H830" s="103">
        <v>62.65</v>
      </c>
      <c r="I830" s="101" t="s">
        <v>7175</v>
      </c>
      <c r="J830" s="102">
        <v>32905</v>
      </c>
      <c r="K830" s="102">
        <v>73050</v>
      </c>
      <c r="L830" s="101" t="s">
        <v>6332</v>
      </c>
      <c r="M830" s="101" t="s">
        <v>1918</v>
      </c>
    </row>
    <row r="831" spans="1:13" x14ac:dyDescent="0.25">
      <c r="A831" s="74" t="s">
        <v>344</v>
      </c>
      <c r="B831" s="107" t="str">
        <f t="shared" si="12"/>
        <v>102168264260</v>
      </c>
      <c r="C831" s="101" t="s">
        <v>1920</v>
      </c>
      <c r="D831" s="101" t="s">
        <v>1921</v>
      </c>
      <c r="E831" s="101" t="s">
        <v>7232</v>
      </c>
      <c r="F831" s="101" t="s">
        <v>7212</v>
      </c>
      <c r="G831" s="101" t="s">
        <v>7181</v>
      </c>
      <c r="H831" s="103">
        <v>54.49</v>
      </c>
      <c r="I831" s="101" t="s">
        <v>7175</v>
      </c>
      <c r="J831" s="102">
        <v>41534</v>
      </c>
      <c r="K831" s="102">
        <v>73050</v>
      </c>
      <c r="L831" s="101" t="s">
        <v>6332</v>
      </c>
      <c r="M831" s="101" t="s">
        <v>1920</v>
      </c>
    </row>
    <row r="832" spans="1:13" x14ac:dyDescent="0.25">
      <c r="A832" s="74" t="s">
        <v>344</v>
      </c>
      <c r="B832" s="107" t="str">
        <f t="shared" si="12"/>
        <v>102169502010</v>
      </c>
      <c r="C832" s="101" t="s">
        <v>1922</v>
      </c>
      <c r="D832" s="101" t="s">
        <v>1923</v>
      </c>
      <c r="E832" s="101" t="s">
        <v>6507</v>
      </c>
      <c r="F832" s="101" t="s">
        <v>7185</v>
      </c>
      <c r="G832" s="101" t="s">
        <v>7186</v>
      </c>
      <c r="H832" s="103">
        <v>60.09</v>
      </c>
      <c r="I832" s="101" t="s">
        <v>7175</v>
      </c>
      <c r="J832" s="102">
        <v>39173</v>
      </c>
      <c r="K832" s="102">
        <v>73050</v>
      </c>
      <c r="L832" s="101" t="s">
        <v>6332</v>
      </c>
      <c r="M832" s="101" t="s">
        <v>1922</v>
      </c>
    </row>
    <row r="833" spans="1:13" x14ac:dyDescent="0.25">
      <c r="A833" s="74" t="s">
        <v>344</v>
      </c>
      <c r="B833" s="107" t="str">
        <f t="shared" si="12"/>
        <v>102173603000</v>
      </c>
      <c r="C833" s="101" t="s">
        <v>1924</v>
      </c>
      <c r="D833" s="101" t="s">
        <v>1925</v>
      </c>
      <c r="E833" s="101" t="s">
        <v>7283</v>
      </c>
      <c r="F833" s="101" t="s">
        <v>7317</v>
      </c>
      <c r="G833" s="101" t="s">
        <v>7218</v>
      </c>
      <c r="H833" s="103">
        <v>36.5</v>
      </c>
      <c r="I833" s="101" t="s">
        <v>7175</v>
      </c>
      <c r="J833" s="102">
        <v>41579</v>
      </c>
      <c r="K833" s="102">
        <v>73050</v>
      </c>
      <c r="L833" s="101" t="s">
        <v>6332</v>
      </c>
      <c r="M833" s="101" t="s">
        <v>1924</v>
      </c>
    </row>
    <row r="834" spans="1:13" x14ac:dyDescent="0.25">
      <c r="A834" s="74" t="s">
        <v>344</v>
      </c>
      <c r="B834" s="107" t="str">
        <f t="shared" si="12"/>
        <v>102175111250</v>
      </c>
      <c r="C834" s="101" t="s">
        <v>1926</v>
      </c>
      <c r="D834" s="101" t="s">
        <v>1927</v>
      </c>
      <c r="E834" s="101" t="s">
        <v>6330</v>
      </c>
      <c r="F834" s="101" t="s">
        <v>7212</v>
      </c>
      <c r="G834" s="101" t="s">
        <v>7181</v>
      </c>
      <c r="H834" s="103">
        <v>56.65</v>
      </c>
      <c r="I834" s="101" t="s">
        <v>7175</v>
      </c>
      <c r="J834" s="102">
        <v>40422</v>
      </c>
      <c r="K834" s="102">
        <v>73050</v>
      </c>
      <c r="L834" s="101" t="s">
        <v>6332</v>
      </c>
      <c r="M834" s="101" t="s">
        <v>1926</v>
      </c>
    </row>
    <row r="835" spans="1:13" x14ac:dyDescent="0.25">
      <c r="A835" s="74" t="s">
        <v>344</v>
      </c>
      <c r="B835" s="107" t="str">
        <f t="shared" si="12"/>
        <v>102176233920</v>
      </c>
      <c r="C835" s="101" t="s">
        <v>1928</v>
      </c>
      <c r="D835" s="101" t="s">
        <v>1929</v>
      </c>
      <c r="E835" s="101" t="s">
        <v>7314</v>
      </c>
      <c r="F835" s="101" t="s">
        <v>7332</v>
      </c>
      <c r="G835" s="101" t="s">
        <v>7218</v>
      </c>
      <c r="H835" s="103">
        <v>36.18</v>
      </c>
      <c r="I835" s="101" t="s">
        <v>7175</v>
      </c>
      <c r="J835" s="102">
        <v>41533</v>
      </c>
      <c r="K835" s="102">
        <v>73050</v>
      </c>
      <c r="L835" s="101" t="s">
        <v>6332</v>
      </c>
      <c r="M835" s="101" t="s">
        <v>1928</v>
      </c>
    </row>
    <row r="836" spans="1:13" x14ac:dyDescent="0.25">
      <c r="A836" s="74" t="s">
        <v>344</v>
      </c>
      <c r="B836" s="107" t="str">
        <f t="shared" si="12"/>
        <v>102178213920</v>
      </c>
      <c r="C836" s="101" t="s">
        <v>1930</v>
      </c>
      <c r="D836" s="101" t="s">
        <v>1931</v>
      </c>
      <c r="E836" s="101" t="s">
        <v>6617</v>
      </c>
      <c r="F836" s="101" t="s">
        <v>7245</v>
      </c>
      <c r="G836" s="101" t="s">
        <v>7215</v>
      </c>
      <c r="H836" s="103">
        <v>37.19</v>
      </c>
      <c r="I836" s="101" t="s">
        <v>7175</v>
      </c>
      <c r="J836" s="102">
        <v>39342</v>
      </c>
      <c r="K836" s="102">
        <v>73050</v>
      </c>
      <c r="L836" s="101" t="s">
        <v>6332</v>
      </c>
      <c r="M836" s="101" t="s">
        <v>1930</v>
      </c>
    </row>
    <row r="837" spans="1:13" x14ac:dyDescent="0.25">
      <c r="A837" s="74" t="s">
        <v>344</v>
      </c>
      <c r="B837" s="107" t="str">
        <f t="shared" si="12"/>
        <v>102183301630</v>
      </c>
      <c r="C837" s="101" t="s">
        <v>1932</v>
      </c>
      <c r="D837" s="101" t="s">
        <v>1933</v>
      </c>
      <c r="E837" s="101" t="s">
        <v>6763</v>
      </c>
      <c r="F837" s="101" t="s">
        <v>7212</v>
      </c>
      <c r="G837" s="101" t="s">
        <v>7181</v>
      </c>
      <c r="H837" s="103">
        <v>54.36</v>
      </c>
      <c r="I837" s="101" t="s">
        <v>7175</v>
      </c>
      <c r="J837" s="102">
        <v>40575</v>
      </c>
      <c r="K837" s="102">
        <v>73050</v>
      </c>
      <c r="L837" s="101" t="s">
        <v>6332</v>
      </c>
      <c r="M837" s="101" t="s">
        <v>1932</v>
      </c>
    </row>
    <row r="838" spans="1:13" x14ac:dyDescent="0.25">
      <c r="A838" s="74" t="s">
        <v>344</v>
      </c>
      <c r="B838" s="107" t="str">
        <f t="shared" ref="B838:B901" si="13">CONCATENATE(C838,E838)</f>
        <v>102185282100</v>
      </c>
      <c r="C838" s="101" t="s">
        <v>1934</v>
      </c>
      <c r="D838" s="101" t="s">
        <v>1935</v>
      </c>
      <c r="E838" s="101" t="s">
        <v>7457</v>
      </c>
      <c r="F838" s="101" t="s">
        <v>7187</v>
      </c>
      <c r="G838" s="101" t="s">
        <v>7174</v>
      </c>
      <c r="H838" s="103">
        <v>37.96</v>
      </c>
      <c r="I838" s="101" t="s">
        <v>7175</v>
      </c>
      <c r="J838" s="102">
        <v>39454</v>
      </c>
      <c r="K838" s="102">
        <v>73050</v>
      </c>
      <c r="L838" s="101" t="s">
        <v>6332</v>
      </c>
      <c r="M838" s="101" t="s">
        <v>1934</v>
      </c>
    </row>
    <row r="839" spans="1:13" x14ac:dyDescent="0.25">
      <c r="A839" s="74" t="s">
        <v>344</v>
      </c>
      <c r="B839" s="107" t="str">
        <f t="shared" si="13"/>
        <v>102187502010</v>
      </c>
      <c r="C839" s="101" t="s">
        <v>1936</v>
      </c>
      <c r="D839" s="101" t="s">
        <v>1937</v>
      </c>
      <c r="E839" s="101" t="s">
        <v>6507</v>
      </c>
      <c r="F839" s="101" t="s">
        <v>7287</v>
      </c>
      <c r="G839" s="101" t="s">
        <v>7215</v>
      </c>
      <c r="H839" s="103">
        <v>35.35</v>
      </c>
      <c r="I839" s="101" t="s">
        <v>7175</v>
      </c>
      <c r="J839" s="102">
        <v>41554</v>
      </c>
      <c r="K839" s="102">
        <v>73050</v>
      </c>
      <c r="L839" s="101" t="s">
        <v>6332</v>
      </c>
      <c r="M839" s="101" t="s">
        <v>1936</v>
      </c>
    </row>
    <row r="840" spans="1:13" x14ac:dyDescent="0.25">
      <c r="A840" s="74" t="s">
        <v>344</v>
      </c>
      <c r="B840" s="107" t="str">
        <f t="shared" si="13"/>
        <v>102189361100</v>
      </c>
      <c r="C840" s="101" t="s">
        <v>1938</v>
      </c>
      <c r="D840" s="101" t="s">
        <v>1939</v>
      </c>
      <c r="E840" s="101" t="s">
        <v>6415</v>
      </c>
      <c r="F840" s="101" t="s">
        <v>7212</v>
      </c>
      <c r="G840" s="101" t="s">
        <v>7181</v>
      </c>
      <c r="H840" s="103">
        <v>54.83</v>
      </c>
      <c r="I840" s="101" t="s">
        <v>7175</v>
      </c>
      <c r="J840" s="102">
        <v>38596</v>
      </c>
      <c r="K840" s="102">
        <v>73050</v>
      </c>
      <c r="L840" s="101" t="s">
        <v>6332</v>
      </c>
      <c r="M840" s="101" t="s">
        <v>1938</v>
      </c>
    </row>
    <row r="841" spans="1:13" x14ac:dyDescent="0.25">
      <c r="A841" s="74" t="s">
        <v>344</v>
      </c>
      <c r="B841" s="107" t="str">
        <f t="shared" si="13"/>
        <v>102191171600</v>
      </c>
      <c r="C841" s="101" t="s">
        <v>1940</v>
      </c>
      <c r="D841" s="101" t="s">
        <v>1941</v>
      </c>
      <c r="E841" s="101" t="s">
        <v>6363</v>
      </c>
      <c r="F841" s="101" t="s">
        <v>7212</v>
      </c>
      <c r="G841" s="101" t="s">
        <v>7181</v>
      </c>
      <c r="H841" s="103">
        <v>56.49</v>
      </c>
      <c r="I841" s="101" t="s">
        <v>7175</v>
      </c>
      <c r="J841" s="102">
        <v>41568</v>
      </c>
      <c r="K841" s="102">
        <v>73050</v>
      </c>
      <c r="L841" s="101" t="s">
        <v>6332</v>
      </c>
      <c r="M841" s="101" t="s">
        <v>1940</v>
      </c>
    </row>
    <row r="842" spans="1:13" x14ac:dyDescent="0.25">
      <c r="A842" s="74" t="s">
        <v>344</v>
      </c>
      <c r="B842" s="107" t="str">
        <f t="shared" si="13"/>
        <v>102195183910</v>
      </c>
      <c r="C842" s="101" t="s">
        <v>1942</v>
      </c>
      <c r="D842" s="101" t="s">
        <v>1943</v>
      </c>
      <c r="E842" s="101" t="s">
        <v>7461</v>
      </c>
      <c r="F842" s="101" t="s">
        <v>7203</v>
      </c>
      <c r="G842" s="101" t="s">
        <v>7222</v>
      </c>
      <c r="H842" s="103">
        <v>69.709999999999994</v>
      </c>
      <c r="I842" s="101" t="s">
        <v>7175</v>
      </c>
      <c r="J842" s="102">
        <v>40041</v>
      </c>
      <c r="K842" s="102">
        <v>73050</v>
      </c>
      <c r="L842" s="101" t="s">
        <v>6332</v>
      </c>
      <c r="M842" s="101" t="s">
        <v>1942</v>
      </c>
    </row>
    <row r="843" spans="1:13" x14ac:dyDescent="0.25">
      <c r="A843" s="74" t="s">
        <v>344</v>
      </c>
      <c r="B843" s="107" t="str">
        <f t="shared" si="13"/>
        <v>102196171200</v>
      </c>
      <c r="C843" s="101" t="s">
        <v>1944</v>
      </c>
      <c r="D843" s="101" t="s">
        <v>1945</v>
      </c>
      <c r="E843" s="101" t="s">
        <v>6369</v>
      </c>
      <c r="F843" s="101" t="s">
        <v>7212</v>
      </c>
      <c r="G843" s="101" t="s">
        <v>7181</v>
      </c>
      <c r="H843" s="103">
        <v>53.79</v>
      </c>
      <c r="I843" s="101" t="s">
        <v>7175</v>
      </c>
      <c r="J843" s="102">
        <v>41548</v>
      </c>
      <c r="K843" s="102">
        <v>73050</v>
      </c>
      <c r="L843" s="101" t="s">
        <v>6332</v>
      </c>
      <c r="M843" s="101" t="s">
        <v>1944</v>
      </c>
    </row>
    <row r="844" spans="1:13" x14ac:dyDescent="0.25">
      <c r="A844" s="74" t="s">
        <v>344</v>
      </c>
      <c r="B844" s="107" t="str">
        <f t="shared" si="13"/>
        <v>102198141002</v>
      </c>
      <c r="C844" s="101" t="s">
        <v>1946</v>
      </c>
      <c r="D844" s="101" t="s">
        <v>1947</v>
      </c>
      <c r="E844" s="101" t="s">
        <v>6347</v>
      </c>
      <c r="F844" s="101" t="s">
        <v>7185</v>
      </c>
      <c r="G844" s="101" t="s">
        <v>7186</v>
      </c>
      <c r="H844" s="103">
        <v>61.33</v>
      </c>
      <c r="I844" s="101" t="s">
        <v>7175</v>
      </c>
      <c r="J844" s="102">
        <v>40299</v>
      </c>
      <c r="K844" s="102">
        <v>73050</v>
      </c>
      <c r="L844" s="101" t="s">
        <v>6332</v>
      </c>
      <c r="M844" s="101" t="s">
        <v>1946</v>
      </c>
    </row>
    <row r="845" spans="1:13" x14ac:dyDescent="0.25">
      <c r="A845" s="74" t="s">
        <v>344</v>
      </c>
      <c r="B845" s="107" t="str">
        <f t="shared" si="13"/>
        <v>102199311200</v>
      </c>
      <c r="C845" s="101" t="s">
        <v>1948</v>
      </c>
      <c r="D845" s="101" t="s">
        <v>1949</v>
      </c>
      <c r="E845" s="101" t="s">
        <v>6541</v>
      </c>
      <c r="F845" s="101" t="s">
        <v>7212</v>
      </c>
      <c r="G845" s="101" t="s">
        <v>7181</v>
      </c>
      <c r="H845" s="103">
        <v>53.15</v>
      </c>
      <c r="I845" s="101" t="s">
        <v>7175</v>
      </c>
      <c r="J845" s="102">
        <v>41061</v>
      </c>
      <c r="K845" s="102">
        <v>73050</v>
      </c>
      <c r="L845" s="101" t="s">
        <v>6332</v>
      </c>
      <c r="M845" s="101" t="s">
        <v>1948</v>
      </c>
    </row>
    <row r="846" spans="1:13" x14ac:dyDescent="0.25">
      <c r="A846" s="74" t="s">
        <v>344</v>
      </c>
      <c r="B846" s="107" t="str">
        <f t="shared" si="13"/>
        <v>102203362100</v>
      </c>
      <c r="C846" s="101" t="s">
        <v>1950</v>
      </c>
      <c r="D846" s="101" t="s">
        <v>1951</v>
      </c>
      <c r="E846" s="101" t="s">
        <v>7346</v>
      </c>
      <c r="F846" s="101" t="s">
        <v>7245</v>
      </c>
      <c r="G846" s="101" t="s">
        <v>7174</v>
      </c>
      <c r="H846" s="103">
        <v>42.81</v>
      </c>
      <c r="I846" s="101" t="s">
        <v>7175</v>
      </c>
      <c r="J846" s="102">
        <v>36039</v>
      </c>
      <c r="K846" s="102">
        <v>73050</v>
      </c>
      <c r="L846" s="101" t="s">
        <v>6332</v>
      </c>
      <c r="M846" s="101" t="s">
        <v>1950</v>
      </c>
    </row>
    <row r="847" spans="1:13" x14ac:dyDescent="0.25">
      <c r="A847" s="74" t="s">
        <v>344</v>
      </c>
      <c r="B847" s="107" t="str">
        <f t="shared" si="13"/>
        <v>102205311800</v>
      </c>
      <c r="C847" s="101" t="s">
        <v>1952</v>
      </c>
      <c r="D847" s="101" t="s">
        <v>1953</v>
      </c>
      <c r="E847" s="101" t="s">
        <v>6543</v>
      </c>
      <c r="F847" s="101" t="s">
        <v>7185</v>
      </c>
      <c r="G847" s="101" t="s">
        <v>7186</v>
      </c>
      <c r="H847" s="103">
        <v>60.07</v>
      </c>
      <c r="I847" s="101" t="s">
        <v>7175</v>
      </c>
      <c r="J847" s="102">
        <v>37330</v>
      </c>
      <c r="K847" s="102">
        <v>73050</v>
      </c>
      <c r="L847" s="101" t="s">
        <v>6332</v>
      </c>
      <c r="M847" s="101" t="s">
        <v>1952</v>
      </c>
    </row>
    <row r="848" spans="1:13" x14ac:dyDescent="0.25">
      <c r="A848" s="74" t="s">
        <v>344</v>
      </c>
      <c r="B848" s="107" t="str">
        <f t="shared" si="13"/>
        <v>102207603000</v>
      </c>
      <c r="C848" s="101" t="s">
        <v>1954</v>
      </c>
      <c r="D848" s="101" t="s">
        <v>1955</v>
      </c>
      <c r="E848" s="101" t="s">
        <v>7283</v>
      </c>
      <c r="F848" s="101" t="s">
        <v>7306</v>
      </c>
      <c r="G848" s="101" t="s">
        <v>7174</v>
      </c>
      <c r="H848" s="103">
        <v>42.23</v>
      </c>
      <c r="I848" s="101" t="s">
        <v>7175</v>
      </c>
      <c r="J848" s="102">
        <v>41579</v>
      </c>
      <c r="K848" s="102">
        <v>73050</v>
      </c>
      <c r="L848" s="101" t="s">
        <v>6332</v>
      </c>
      <c r="M848" s="101" t="s">
        <v>1954</v>
      </c>
    </row>
    <row r="849" spans="1:13" x14ac:dyDescent="0.25">
      <c r="A849" s="74" t="s">
        <v>344</v>
      </c>
      <c r="B849" s="107" t="str">
        <f t="shared" si="13"/>
        <v>102208281110</v>
      </c>
      <c r="C849" s="101" t="s">
        <v>7462</v>
      </c>
      <c r="D849" s="101" t="s">
        <v>7463</v>
      </c>
      <c r="E849" s="101" t="s">
        <v>6523</v>
      </c>
      <c r="F849" s="101" t="s">
        <v>7212</v>
      </c>
      <c r="G849" s="101" t="s">
        <v>7181</v>
      </c>
      <c r="H849" s="103">
        <v>53.29</v>
      </c>
      <c r="I849" s="101" t="s">
        <v>7175</v>
      </c>
      <c r="J849" s="102">
        <v>41122</v>
      </c>
      <c r="K849" s="102">
        <v>43496</v>
      </c>
      <c r="L849" s="101" t="s">
        <v>6332</v>
      </c>
      <c r="M849" s="101" t="s">
        <v>7462</v>
      </c>
    </row>
    <row r="850" spans="1:13" x14ac:dyDescent="0.25">
      <c r="A850" s="74" t="s">
        <v>344</v>
      </c>
      <c r="B850" s="107" t="str">
        <f t="shared" si="13"/>
        <v>102213331100</v>
      </c>
      <c r="C850" s="101" t="s">
        <v>1956</v>
      </c>
      <c r="D850" s="101" t="s">
        <v>1957</v>
      </c>
      <c r="E850" s="101" t="s">
        <v>7298</v>
      </c>
      <c r="F850" s="101" t="s">
        <v>7185</v>
      </c>
      <c r="G850" s="101" t="s">
        <v>7181</v>
      </c>
      <c r="H850" s="103">
        <v>59.01</v>
      </c>
      <c r="I850" s="101" t="s">
        <v>7175</v>
      </c>
      <c r="J850" s="102">
        <v>41136</v>
      </c>
      <c r="K850" s="102">
        <v>73050</v>
      </c>
      <c r="L850" s="101" t="s">
        <v>6332</v>
      </c>
      <c r="M850" s="101" t="s">
        <v>1956</v>
      </c>
    </row>
    <row r="851" spans="1:13" x14ac:dyDescent="0.25">
      <c r="A851" s="74" t="s">
        <v>344</v>
      </c>
      <c r="B851" s="107" t="str">
        <f t="shared" si="13"/>
        <v>102214231300</v>
      </c>
      <c r="C851" s="101" t="s">
        <v>1958</v>
      </c>
      <c r="D851" s="101" t="s">
        <v>1959</v>
      </c>
      <c r="E851" s="101" t="s">
        <v>7193</v>
      </c>
      <c r="F851" s="101" t="s">
        <v>7185</v>
      </c>
      <c r="G851" s="101" t="s">
        <v>7181</v>
      </c>
      <c r="H851" s="103">
        <v>59.78</v>
      </c>
      <c r="I851" s="101" t="s">
        <v>7175</v>
      </c>
      <c r="J851" s="102">
        <v>41141</v>
      </c>
      <c r="K851" s="102">
        <v>73050</v>
      </c>
      <c r="L851" s="101" t="s">
        <v>6332</v>
      </c>
      <c r="M851" s="101" t="s">
        <v>1958</v>
      </c>
    </row>
    <row r="852" spans="1:13" x14ac:dyDescent="0.25">
      <c r="A852" s="74" t="s">
        <v>344</v>
      </c>
      <c r="B852" s="107" t="str">
        <f t="shared" si="13"/>
        <v>102221251100</v>
      </c>
      <c r="C852" s="101" t="s">
        <v>1960</v>
      </c>
      <c r="D852" s="101" t="s">
        <v>1961</v>
      </c>
      <c r="E852" s="101" t="s">
        <v>6654</v>
      </c>
      <c r="F852" s="101" t="s">
        <v>7212</v>
      </c>
      <c r="G852" s="101" t="s">
        <v>7181</v>
      </c>
      <c r="H852" s="103">
        <v>53.88</v>
      </c>
      <c r="I852" s="101" t="s">
        <v>7175</v>
      </c>
      <c r="J852" s="102">
        <v>40770</v>
      </c>
      <c r="K852" s="102">
        <v>73050</v>
      </c>
      <c r="L852" s="101" t="s">
        <v>6332</v>
      </c>
      <c r="M852" s="101" t="s">
        <v>1960</v>
      </c>
    </row>
    <row r="853" spans="1:13" x14ac:dyDescent="0.25">
      <c r="A853" s="74" t="s">
        <v>344</v>
      </c>
      <c r="B853" s="107" t="str">
        <f t="shared" si="13"/>
        <v>102222111000</v>
      </c>
      <c r="C853" s="101" t="s">
        <v>1962</v>
      </c>
      <c r="D853" s="101" t="s">
        <v>1963</v>
      </c>
      <c r="E853" s="101" t="s">
        <v>7276</v>
      </c>
      <c r="F853" s="101" t="s">
        <v>7212</v>
      </c>
      <c r="G853" s="101" t="s">
        <v>7181</v>
      </c>
      <c r="H853" s="103">
        <v>56.59</v>
      </c>
      <c r="I853" s="101" t="s">
        <v>7175</v>
      </c>
      <c r="J853" s="102">
        <v>37257</v>
      </c>
      <c r="K853" s="102">
        <v>73050</v>
      </c>
      <c r="L853" s="101" t="s">
        <v>6332</v>
      </c>
      <c r="M853" s="101" t="s">
        <v>1962</v>
      </c>
    </row>
    <row r="854" spans="1:13" x14ac:dyDescent="0.25">
      <c r="A854" s="74" t="s">
        <v>344</v>
      </c>
      <c r="B854" s="107" t="str">
        <f t="shared" si="13"/>
        <v>102223191100</v>
      </c>
      <c r="C854" s="101" t="s">
        <v>1964</v>
      </c>
      <c r="D854" s="101" t="s">
        <v>1965</v>
      </c>
      <c r="E854" s="101" t="s">
        <v>6460</v>
      </c>
      <c r="F854" s="101" t="s">
        <v>7185</v>
      </c>
      <c r="G854" s="101" t="s">
        <v>7186</v>
      </c>
      <c r="H854" s="103">
        <v>60.37</v>
      </c>
      <c r="I854" s="101" t="s">
        <v>7175</v>
      </c>
      <c r="J854" s="102">
        <v>30914</v>
      </c>
      <c r="K854" s="102">
        <v>73050</v>
      </c>
      <c r="L854" s="101" t="s">
        <v>6332</v>
      </c>
      <c r="M854" s="101" t="s">
        <v>1964</v>
      </c>
    </row>
    <row r="855" spans="1:13" x14ac:dyDescent="0.25">
      <c r="A855" s="74" t="s">
        <v>344</v>
      </c>
      <c r="B855" s="107" t="str">
        <f t="shared" si="13"/>
        <v>102229111270</v>
      </c>
      <c r="C855" s="101" t="s">
        <v>1966</v>
      </c>
      <c r="D855" s="101" t="s">
        <v>1967</v>
      </c>
      <c r="E855" s="101" t="s">
        <v>7464</v>
      </c>
      <c r="F855" s="101" t="s">
        <v>7185</v>
      </c>
      <c r="G855" s="101" t="s">
        <v>7186</v>
      </c>
      <c r="H855" s="103">
        <v>64.150000000000006</v>
      </c>
      <c r="I855" s="101" t="s">
        <v>7175</v>
      </c>
      <c r="J855" s="102">
        <v>37226</v>
      </c>
      <c r="K855" s="102">
        <v>73050</v>
      </c>
      <c r="L855" s="101" t="s">
        <v>6332</v>
      </c>
      <c r="M855" s="101" t="s">
        <v>1966</v>
      </c>
    </row>
    <row r="856" spans="1:13" x14ac:dyDescent="0.25">
      <c r="A856" s="74" t="s">
        <v>344</v>
      </c>
      <c r="B856" s="107" t="str">
        <f t="shared" si="13"/>
        <v>102232301640</v>
      </c>
      <c r="C856" s="101" t="s">
        <v>1968</v>
      </c>
      <c r="D856" s="101" t="s">
        <v>1969</v>
      </c>
      <c r="E856" s="101" t="s">
        <v>6767</v>
      </c>
      <c r="F856" s="101" t="s">
        <v>7212</v>
      </c>
      <c r="G856" s="101" t="s">
        <v>7181</v>
      </c>
      <c r="H856" s="103">
        <v>53.25</v>
      </c>
      <c r="I856" s="101" t="s">
        <v>7175</v>
      </c>
      <c r="J856" s="102">
        <v>40391</v>
      </c>
      <c r="K856" s="102">
        <v>73050</v>
      </c>
      <c r="L856" s="101" t="s">
        <v>6332</v>
      </c>
      <c r="M856" s="101" t="s">
        <v>1968</v>
      </c>
    </row>
    <row r="857" spans="1:13" x14ac:dyDescent="0.25">
      <c r="A857" s="74" t="s">
        <v>344</v>
      </c>
      <c r="B857" s="107" t="str">
        <f t="shared" si="13"/>
        <v>102233201801</v>
      </c>
      <c r="C857" s="101" t="s">
        <v>1970</v>
      </c>
      <c r="D857" s="101" t="s">
        <v>1971</v>
      </c>
      <c r="E857" s="101" t="s">
        <v>6773</v>
      </c>
      <c r="F857" s="101" t="s">
        <v>7212</v>
      </c>
      <c r="G857" s="101" t="s">
        <v>7181</v>
      </c>
      <c r="H857" s="103">
        <v>50.93</v>
      </c>
      <c r="I857" s="101" t="s">
        <v>7175</v>
      </c>
      <c r="J857" s="102">
        <v>40406</v>
      </c>
      <c r="K857" s="102">
        <v>73050</v>
      </c>
      <c r="L857" s="101" t="s">
        <v>6332</v>
      </c>
      <c r="M857" s="101" t="s">
        <v>1970</v>
      </c>
    </row>
    <row r="858" spans="1:13" x14ac:dyDescent="0.25">
      <c r="A858" s="74" t="s">
        <v>344</v>
      </c>
      <c r="B858" s="107" t="str">
        <f t="shared" si="13"/>
        <v>102237301620</v>
      </c>
      <c r="C858" s="101" t="s">
        <v>1972</v>
      </c>
      <c r="D858" s="101" t="s">
        <v>1973</v>
      </c>
      <c r="E858" s="101" t="s">
        <v>6464</v>
      </c>
      <c r="F858" s="101" t="s">
        <v>7212</v>
      </c>
      <c r="G858" s="101" t="s">
        <v>7186</v>
      </c>
      <c r="H858" s="103">
        <v>61.93</v>
      </c>
      <c r="I858" s="101" t="s">
        <v>7175</v>
      </c>
      <c r="J858" s="102">
        <v>37104</v>
      </c>
      <c r="K858" s="102">
        <v>73050</v>
      </c>
      <c r="L858" s="101" t="s">
        <v>6332</v>
      </c>
      <c r="M858" s="101" t="s">
        <v>1972</v>
      </c>
    </row>
    <row r="859" spans="1:13" x14ac:dyDescent="0.25">
      <c r="A859" s="74" t="s">
        <v>344</v>
      </c>
      <c r="B859" s="107" t="str">
        <f t="shared" si="13"/>
        <v>102240502010</v>
      </c>
      <c r="C859" s="101" t="s">
        <v>1974</v>
      </c>
      <c r="D859" s="101" t="s">
        <v>1975</v>
      </c>
      <c r="E859" s="101" t="s">
        <v>6507</v>
      </c>
      <c r="F859" s="101" t="s">
        <v>7185</v>
      </c>
      <c r="G859" s="101" t="s">
        <v>7186</v>
      </c>
      <c r="H859" s="103">
        <v>61.52</v>
      </c>
      <c r="I859" s="101" t="s">
        <v>7175</v>
      </c>
      <c r="J859" s="102">
        <v>36678</v>
      </c>
      <c r="K859" s="102">
        <v>73050</v>
      </c>
      <c r="L859" s="101" t="s">
        <v>6332</v>
      </c>
      <c r="M859" s="101" t="s">
        <v>1974</v>
      </c>
    </row>
    <row r="860" spans="1:13" x14ac:dyDescent="0.25">
      <c r="A860" s="74" t="s">
        <v>344</v>
      </c>
      <c r="B860" s="107" t="str">
        <f t="shared" si="13"/>
        <v>102241603400</v>
      </c>
      <c r="C860" s="101" t="s">
        <v>1976</v>
      </c>
      <c r="D860" s="101" t="s">
        <v>1977</v>
      </c>
      <c r="E860" s="101" t="s">
        <v>7190</v>
      </c>
      <c r="F860" s="101" t="s">
        <v>7191</v>
      </c>
      <c r="G860" s="101" t="s">
        <v>7192</v>
      </c>
      <c r="H860" s="103">
        <v>34.01</v>
      </c>
      <c r="I860" s="101" t="s">
        <v>7175</v>
      </c>
      <c r="J860" s="102">
        <v>36647</v>
      </c>
      <c r="K860" s="102">
        <v>73050</v>
      </c>
      <c r="L860" s="101" t="s">
        <v>6332</v>
      </c>
      <c r="M860" s="101" t="s">
        <v>1976</v>
      </c>
    </row>
    <row r="861" spans="1:13" x14ac:dyDescent="0.25">
      <c r="A861" s="74" t="s">
        <v>344</v>
      </c>
      <c r="B861" s="107" t="str">
        <f t="shared" si="13"/>
        <v>102247322100</v>
      </c>
      <c r="C861" s="101" t="s">
        <v>1978</v>
      </c>
      <c r="D861" s="101" t="s">
        <v>1979</v>
      </c>
      <c r="E861" s="101" t="s">
        <v>7312</v>
      </c>
      <c r="F861" s="101" t="s">
        <v>7187</v>
      </c>
      <c r="G861" s="101" t="s">
        <v>7178</v>
      </c>
      <c r="H861" s="103">
        <v>46.26</v>
      </c>
      <c r="I861" s="101" t="s">
        <v>7175</v>
      </c>
      <c r="J861" s="102">
        <v>37487</v>
      </c>
      <c r="K861" s="102">
        <v>73050</v>
      </c>
      <c r="L861" s="101" t="s">
        <v>6332</v>
      </c>
      <c r="M861" s="101" t="s">
        <v>1978</v>
      </c>
    </row>
    <row r="862" spans="1:13" x14ac:dyDescent="0.25">
      <c r="A862" s="74" t="s">
        <v>344</v>
      </c>
      <c r="B862" s="107" t="str">
        <f t="shared" si="13"/>
        <v>102248115100</v>
      </c>
      <c r="C862" s="101" t="s">
        <v>7465</v>
      </c>
      <c r="D862" s="101" t="s">
        <v>7466</v>
      </c>
      <c r="E862" s="101" t="s">
        <v>7238</v>
      </c>
      <c r="F862" s="101" t="s">
        <v>7239</v>
      </c>
      <c r="G862" s="101" t="s">
        <v>7215</v>
      </c>
      <c r="H862" s="103">
        <v>37.21</v>
      </c>
      <c r="I862" s="101" t="s">
        <v>7175</v>
      </c>
      <c r="J862" s="102">
        <v>37963</v>
      </c>
      <c r="K862" s="102">
        <v>43829</v>
      </c>
      <c r="L862" s="101" t="s">
        <v>6332</v>
      </c>
      <c r="M862" s="101" t="s">
        <v>7465</v>
      </c>
    </row>
    <row r="863" spans="1:13" x14ac:dyDescent="0.25">
      <c r="A863" s="74" t="s">
        <v>344</v>
      </c>
      <c r="B863" s="107" t="str">
        <f t="shared" si="13"/>
        <v>102255263090</v>
      </c>
      <c r="C863" s="101" t="s">
        <v>1980</v>
      </c>
      <c r="D863" s="101" t="s">
        <v>1981</v>
      </c>
      <c r="E863" s="101" t="s">
        <v>7216</v>
      </c>
      <c r="F863" s="101" t="s">
        <v>7214</v>
      </c>
      <c r="G863" s="101" t="s">
        <v>7215</v>
      </c>
      <c r="H863" s="103">
        <v>34.869999999999997</v>
      </c>
      <c r="I863" s="101" t="s">
        <v>7175</v>
      </c>
      <c r="J863" s="102">
        <v>39083</v>
      </c>
      <c r="K863" s="102">
        <v>73050</v>
      </c>
      <c r="L863" s="101" t="s">
        <v>6332</v>
      </c>
      <c r="M863" s="101" t="s">
        <v>1980</v>
      </c>
    </row>
    <row r="864" spans="1:13" x14ac:dyDescent="0.25">
      <c r="A864" s="74" t="s">
        <v>344</v>
      </c>
      <c r="B864" s="107" t="str">
        <f t="shared" si="13"/>
        <v>102257371100</v>
      </c>
      <c r="C864" s="101" t="s">
        <v>1982</v>
      </c>
      <c r="D864" s="101" t="s">
        <v>1983</v>
      </c>
      <c r="E864" s="101" t="s">
        <v>7467</v>
      </c>
      <c r="F864" s="101" t="s">
        <v>7225</v>
      </c>
      <c r="G864" s="101" t="s">
        <v>7174</v>
      </c>
      <c r="H864" s="103">
        <v>42.35</v>
      </c>
      <c r="I864" s="101" t="s">
        <v>7175</v>
      </c>
      <c r="J864" s="102">
        <v>37012</v>
      </c>
      <c r="K864" s="102">
        <v>73050</v>
      </c>
      <c r="L864" s="101" t="s">
        <v>6332</v>
      </c>
      <c r="M864" s="101" t="s">
        <v>1982</v>
      </c>
    </row>
    <row r="865" spans="1:13" x14ac:dyDescent="0.25">
      <c r="A865" s="74" t="s">
        <v>344</v>
      </c>
      <c r="B865" s="107" t="str">
        <f t="shared" si="13"/>
        <v>102260182200</v>
      </c>
      <c r="C865" s="101" t="s">
        <v>1984</v>
      </c>
      <c r="D865" s="101" t="s">
        <v>1985</v>
      </c>
      <c r="E865" s="101" t="s">
        <v>6388</v>
      </c>
      <c r="F865" s="101" t="s">
        <v>7245</v>
      </c>
      <c r="G865" s="101" t="s">
        <v>7174</v>
      </c>
      <c r="H865" s="103">
        <v>43.08</v>
      </c>
      <c r="I865" s="101" t="s">
        <v>7175</v>
      </c>
      <c r="J865" s="102">
        <v>36526</v>
      </c>
      <c r="K865" s="102">
        <v>73050</v>
      </c>
      <c r="L865" s="101" t="s">
        <v>6332</v>
      </c>
      <c r="M865" s="101" t="s">
        <v>1984</v>
      </c>
    </row>
    <row r="866" spans="1:13" x14ac:dyDescent="0.25">
      <c r="A866" s="74" t="s">
        <v>344</v>
      </c>
      <c r="B866" s="107" t="str">
        <f t="shared" si="13"/>
        <v>102262602100</v>
      </c>
      <c r="C866" s="101" t="s">
        <v>1986</v>
      </c>
      <c r="D866" s="101" t="s">
        <v>1987</v>
      </c>
      <c r="E866" s="101" t="s">
        <v>7254</v>
      </c>
      <c r="F866" s="101" t="s">
        <v>7245</v>
      </c>
      <c r="G866" s="101" t="s">
        <v>7174</v>
      </c>
      <c r="H866" s="103">
        <v>41.78</v>
      </c>
      <c r="I866" s="101" t="s">
        <v>7175</v>
      </c>
      <c r="J866" s="102">
        <v>33651</v>
      </c>
      <c r="K866" s="102">
        <v>73050</v>
      </c>
      <c r="L866" s="101" t="s">
        <v>6332</v>
      </c>
      <c r="M866" s="101" t="s">
        <v>1986</v>
      </c>
    </row>
    <row r="867" spans="1:13" x14ac:dyDescent="0.25">
      <c r="A867" s="74" t="s">
        <v>344</v>
      </c>
      <c r="B867" s="107" t="str">
        <f t="shared" si="13"/>
        <v>102265181300</v>
      </c>
      <c r="C867" s="101" t="s">
        <v>1988</v>
      </c>
      <c r="D867" s="101" t="s">
        <v>1989</v>
      </c>
      <c r="E867" s="101" t="s">
        <v>6386</v>
      </c>
      <c r="F867" s="101" t="s">
        <v>7185</v>
      </c>
      <c r="G867" s="101" t="s">
        <v>7186</v>
      </c>
      <c r="H867" s="103">
        <v>63.65</v>
      </c>
      <c r="I867" s="101" t="s">
        <v>7175</v>
      </c>
      <c r="J867" s="102">
        <v>41015</v>
      </c>
      <c r="K867" s="102">
        <v>73050</v>
      </c>
      <c r="L867" s="101" t="s">
        <v>6332</v>
      </c>
      <c r="M867" s="101" t="s">
        <v>1988</v>
      </c>
    </row>
    <row r="868" spans="1:13" x14ac:dyDescent="0.25">
      <c r="A868" s="74" t="s">
        <v>344</v>
      </c>
      <c r="B868" s="107" t="str">
        <f t="shared" si="13"/>
        <v>102268312100</v>
      </c>
      <c r="C868" s="101" t="s">
        <v>1990</v>
      </c>
      <c r="D868" s="101" t="s">
        <v>1991</v>
      </c>
      <c r="E868" s="101" t="s">
        <v>7366</v>
      </c>
      <c r="F868" s="101" t="s">
        <v>7217</v>
      </c>
      <c r="G868" s="101" t="s">
        <v>7218</v>
      </c>
      <c r="H868" s="103">
        <v>33.06</v>
      </c>
      <c r="I868" s="101" t="s">
        <v>7175</v>
      </c>
      <c r="J868" s="102">
        <v>36373</v>
      </c>
      <c r="K868" s="102">
        <v>73050</v>
      </c>
      <c r="L868" s="101" t="s">
        <v>6332</v>
      </c>
      <c r="M868" s="101" t="s">
        <v>1990</v>
      </c>
    </row>
    <row r="869" spans="1:13" x14ac:dyDescent="0.25">
      <c r="A869" s="74" t="s">
        <v>344</v>
      </c>
      <c r="B869" s="107" t="str">
        <f t="shared" si="13"/>
        <v>102269341100</v>
      </c>
      <c r="C869" s="101" t="s">
        <v>1992</v>
      </c>
      <c r="D869" s="101" t="s">
        <v>1993</v>
      </c>
      <c r="E869" s="101" t="s">
        <v>6557</v>
      </c>
      <c r="F869" s="101" t="s">
        <v>7212</v>
      </c>
      <c r="G869" s="101" t="s">
        <v>7181</v>
      </c>
      <c r="H869" s="103">
        <v>55.13</v>
      </c>
      <c r="I869" s="101" t="s">
        <v>7175</v>
      </c>
      <c r="J869" s="102">
        <v>41153</v>
      </c>
      <c r="K869" s="102">
        <v>73050</v>
      </c>
      <c r="L869" s="101" t="s">
        <v>6332</v>
      </c>
      <c r="M869" s="101" t="s">
        <v>1992</v>
      </c>
    </row>
    <row r="870" spans="1:13" x14ac:dyDescent="0.25">
      <c r="A870" s="74" t="s">
        <v>344</v>
      </c>
      <c r="B870" s="107" t="str">
        <f t="shared" si="13"/>
        <v>102271264260</v>
      </c>
      <c r="C870" s="101" t="s">
        <v>1994</v>
      </c>
      <c r="D870" s="101" t="s">
        <v>1995</v>
      </c>
      <c r="E870" s="101" t="s">
        <v>7232</v>
      </c>
      <c r="F870" s="101" t="s">
        <v>7185</v>
      </c>
      <c r="G870" s="101" t="s">
        <v>7186</v>
      </c>
      <c r="H870" s="103">
        <v>60.1</v>
      </c>
      <c r="I870" s="101" t="s">
        <v>7175</v>
      </c>
      <c r="J870" s="102">
        <v>37104</v>
      </c>
      <c r="K870" s="102">
        <v>73050</v>
      </c>
      <c r="L870" s="101" t="s">
        <v>6332</v>
      </c>
      <c r="M870" s="101" t="s">
        <v>1994</v>
      </c>
    </row>
    <row r="871" spans="1:13" x14ac:dyDescent="0.25">
      <c r="A871" s="74" t="s">
        <v>344</v>
      </c>
      <c r="B871" s="107" t="str">
        <f t="shared" si="13"/>
        <v>102272502020</v>
      </c>
      <c r="C871" s="101" t="s">
        <v>1996</v>
      </c>
      <c r="D871" s="101" t="s">
        <v>1997</v>
      </c>
      <c r="E871" s="101" t="s">
        <v>7206</v>
      </c>
      <c r="F871" s="101" t="s">
        <v>7468</v>
      </c>
      <c r="G871" s="101" t="s">
        <v>7174</v>
      </c>
      <c r="H871" s="103">
        <v>41.88</v>
      </c>
      <c r="I871" s="101" t="s">
        <v>7175</v>
      </c>
      <c r="J871" s="102">
        <v>39600</v>
      </c>
      <c r="K871" s="102">
        <v>73050</v>
      </c>
      <c r="L871" s="101" t="s">
        <v>6332</v>
      </c>
      <c r="M871" s="101" t="s">
        <v>1996</v>
      </c>
    </row>
    <row r="872" spans="1:13" x14ac:dyDescent="0.25">
      <c r="A872" s="74" t="s">
        <v>344</v>
      </c>
      <c r="B872" s="107" t="str">
        <f t="shared" si="13"/>
        <v>102276502030</v>
      </c>
      <c r="C872" s="101" t="s">
        <v>7469</v>
      </c>
      <c r="D872" s="101" t="s">
        <v>7470</v>
      </c>
      <c r="E872" s="101" t="s">
        <v>7100</v>
      </c>
      <c r="F872" s="101" t="s">
        <v>7226</v>
      </c>
      <c r="G872" s="101" t="s">
        <v>7186</v>
      </c>
      <c r="H872" s="103">
        <v>60.82</v>
      </c>
      <c r="I872" s="101" t="s">
        <v>7175</v>
      </c>
      <c r="J872" s="102">
        <v>34213</v>
      </c>
      <c r="K872" s="102">
        <v>43534</v>
      </c>
      <c r="L872" s="101" t="s">
        <v>6332</v>
      </c>
      <c r="M872" s="101" t="s">
        <v>7469</v>
      </c>
    </row>
    <row r="873" spans="1:13" x14ac:dyDescent="0.25">
      <c r="A873" s="74" t="s">
        <v>344</v>
      </c>
      <c r="B873" s="107" t="str">
        <f t="shared" si="13"/>
        <v>102277603950</v>
      </c>
      <c r="C873" s="101" t="s">
        <v>1998</v>
      </c>
      <c r="D873" s="101" t="s">
        <v>1999</v>
      </c>
      <c r="E873" s="101" t="s">
        <v>7343</v>
      </c>
      <c r="F873" s="101" t="s">
        <v>7247</v>
      </c>
      <c r="G873" s="101" t="s">
        <v>7174</v>
      </c>
      <c r="H873" s="103">
        <v>43.91</v>
      </c>
      <c r="I873" s="101" t="s">
        <v>7175</v>
      </c>
      <c r="J873" s="102">
        <v>39934</v>
      </c>
      <c r="K873" s="102">
        <v>73050</v>
      </c>
      <c r="L873" s="101" t="s">
        <v>6332</v>
      </c>
      <c r="M873" s="101" t="s">
        <v>1998</v>
      </c>
    </row>
    <row r="874" spans="1:13" x14ac:dyDescent="0.25">
      <c r="A874" s="74" t="s">
        <v>344</v>
      </c>
      <c r="B874" s="107" t="str">
        <f t="shared" si="13"/>
        <v>102284171300</v>
      </c>
      <c r="C874" s="101" t="s">
        <v>2000</v>
      </c>
      <c r="D874" s="101" t="s">
        <v>2001</v>
      </c>
      <c r="E874" s="101" t="s">
        <v>6367</v>
      </c>
      <c r="F874" s="101" t="s">
        <v>7185</v>
      </c>
      <c r="G874" s="101" t="s">
        <v>7186</v>
      </c>
      <c r="H874" s="103">
        <v>63.03</v>
      </c>
      <c r="I874" s="101" t="s">
        <v>7175</v>
      </c>
      <c r="J874" s="102">
        <v>39315</v>
      </c>
      <c r="K874" s="102">
        <v>73050</v>
      </c>
      <c r="L874" s="101" t="s">
        <v>6332</v>
      </c>
      <c r="M874" s="101" t="s">
        <v>2000</v>
      </c>
    </row>
    <row r="875" spans="1:13" x14ac:dyDescent="0.25">
      <c r="A875" s="74" t="s">
        <v>344</v>
      </c>
      <c r="B875" s="107" t="str">
        <f t="shared" si="13"/>
        <v>102290111000</v>
      </c>
      <c r="C875" s="101" t="s">
        <v>2002</v>
      </c>
      <c r="D875" s="101" t="s">
        <v>2003</v>
      </c>
      <c r="E875" s="101" t="s">
        <v>7276</v>
      </c>
      <c r="F875" s="101" t="s">
        <v>7212</v>
      </c>
      <c r="G875" s="101" t="s">
        <v>7186</v>
      </c>
      <c r="H875" s="103">
        <v>63.56</v>
      </c>
      <c r="I875" s="101" t="s">
        <v>7175</v>
      </c>
      <c r="J875" s="102">
        <v>31132</v>
      </c>
      <c r="K875" s="102">
        <v>73050</v>
      </c>
      <c r="L875" s="101" t="s">
        <v>6332</v>
      </c>
      <c r="M875" s="101" t="s">
        <v>2002</v>
      </c>
    </row>
    <row r="876" spans="1:13" x14ac:dyDescent="0.25">
      <c r="A876" s="74" t="s">
        <v>344</v>
      </c>
      <c r="B876" s="107" t="str">
        <f t="shared" si="13"/>
        <v>102295603600</v>
      </c>
      <c r="C876" s="101" t="s">
        <v>2004</v>
      </c>
      <c r="D876" s="101" t="s">
        <v>2005</v>
      </c>
      <c r="E876" s="101" t="s">
        <v>7279</v>
      </c>
      <c r="F876" s="101" t="s">
        <v>7191</v>
      </c>
      <c r="G876" s="101" t="s">
        <v>7192</v>
      </c>
      <c r="H876" s="103">
        <v>26.58</v>
      </c>
      <c r="I876" s="101" t="s">
        <v>7175</v>
      </c>
      <c r="J876" s="102">
        <v>41609</v>
      </c>
      <c r="K876" s="102">
        <v>73050</v>
      </c>
      <c r="L876" s="101" t="s">
        <v>6332</v>
      </c>
      <c r="M876" s="101" t="s">
        <v>2004</v>
      </c>
    </row>
    <row r="877" spans="1:13" x14ac:dyDescent="0.25">
      <c r="A877" s="74" t="s">
        <v>344</v>
      </c>
      <c r="B877" s="107" t="str">
        <f t="shared" si="13"/>
        <v>102300321200</v>
      </c>
      <c r="C877" s="101" t="s">
        <v>2006</v>
      </c>
      <c r="D877" s="101" t="s">
        <v>2007</v>
      </c>
      <c r="E877" s="101" t="s">
        <v>7001</v>
      </c>
      <c r="F877" s="101" t="s">
        <v>7185</v>
      </c>
      <c r="G877" s="101" t="s">
        <v>7186</v>
      </c>
      <c r="H877" s="103">
        <v>60</v>
      </c>
      <c r="I877" s="101" t="s">
        <v>7175</v>
      </c>
      <c r="J877" s="102">
        <v>36678</v>
      </c>
      <c r="K877" s="102">
        <v>73050</v>
      </c>
      <c r="L877" s="101" t="s">
        <v>6332</v>
      </c>
      <c r="M877" s="101" t="s">
        <v>2006</v>
      </c>
    </row>
    <row r="878" spans="1:13" x14ac:dyDescent="0.25">
      <c r="A878" s="74" t="s">
        <v>344</v>
      </c>
      <c r="B878" s="107" t="str">
        <f t="shared" si="13"/>
        <v>102301111000</v>
      </c>
      <c r="C878" s="101" t="s">
        <v>2008</v>
      </c>
      <c r="D878" s="101" t="s">
        <v>2009</v>
      </c>
      <c r="E878" s="101" t="s">
        <v>7276</v>
      </c>
      <c r="F878" s="101" t="s">
        <v>7212</v>
      </c>
      <c r="G878" s="101" t="s">
        <v>7181</v>
      </c>
      <c r="H878" s="103">
        <v>54.57</v>
      </c>
      <c r="I878" s="101" t="s">
        <v>7175</v>
      </c>
      <c r="J878" s="102">
        <v>36708</v>
      </c>
      <c r="K878" s="102">
        <v>73050</v>
      </c>
      <c r="L878" s="101" t="s">
        <v>6332</v>
      </c>
      <c r="M878" s="101" t="s">
        <v>2008</v>
      </c>
    </row>
    <row r="879" spans="1:13" x14ac:dyDescent="0.25">
      <c r="A879" s="74" t="s">
        <v>344</v>
      </c>
      <c r="B879" s="107" t="str">
        <f t="shared" si="13"/>
        <v>102302182200</v>
      </c>
      <c r="C879" s="101" t="s">
        <v>2010</v>
      </c>
      <c r="D879" s="101" t="s">
        <v>2011</v>
      </c>
      <c r="E879" s="101" t="s">
        <v>6388</v>
      </c>
      <c r="F879" s="101" t="s">
        <v>7173</v>
      </c>
      <c r="G879" s="101" t="s">
        <v>7174</v>
      </c>
      <c r="H879" s="103">
        <v>45.81</v>
      </c>
      <c r="I879" s="101" t="s">
        <v>7175</v>
      </c>
      <c r="J879" s="102">
        <v>40452</v>
      </c>
      <c r="K879" s="102">
        <v>73050</v>
      </c>
      <c r="L879" s="101" t="s">
        <v>6332</v>
      </c>
      <c r="M879" s="101" t="s">
        <v>2010</v>
      </c>
    </row>
    <row r="880" spans="1:13" x14ac:dyDescent="0.25">
      <c r="A880" s="74" t="s">
        <v>344</v>
      </c>
      <c r="B880" s="107" t="str">
        <f t="shared" si="13"/>
        <v>102303202300</v>
      </c>
      <c r="C880" s="101" t="s">
        <v>2012</v>
      </c>
      <c r="D880" s="101" t="s">
        <v>2013</v>
      </c>
      <c r="E880" s="101" t="s">
        <v>6777</v>
      </c>
      <c r="F880" s="101" t="s">
        <v>7217</v>
      </c>
      <c r="G880" s="101" t="s">
        <v>7218</v>
      </c>
      <c r="H880" s="103">
        <v>32.67</v>
      </c>
      <c r="I880" s="101" t="s">
        <v>7175</v>
      </c>
      <c r="J880" s="102">
        <v>33840</v>
      </c>
      <c r="K880" s="102">
        <v>73050</v>
      </c>
      <c r="L880" s="101" t="s">
        <v>6332</v>
      </c>
      <c r="M880" s="101" t="s">
        <v>2012</v>
      </c>
    </row>
    <row r="881" spans="1:13" x14ac:dyDescent="0.25">
      <c r="A881" s="74" t="s">
        <v>344</v>
      </c>
      <c r="B881" s="107" t="str">
        <f t="shared" si="13"/>
        <v>102304123910</v>
      </c>
      <c r="C881" s="101" t="s">
        <v>2014</v>
      </c>
      <c r="D881" s="101" t="s">
        <v>2015</v>
      </c>
      <c r="E881" s="101" t="s">
        <v>7471</v>
      </c>
      <c r="F881" s="101" t="s">
        <v>7203</v>
      </c>
      <c r="G881" s="101" t="s">
        <v>7222</v>
      </c>
      <c r="H881" s="103">
        <v>66.28</v>
      </c>
      <c r="I881" s="101" t="s">
        <v>7175</v>
      </c>
      <c r="J881" s="102">
        <v>39326</v>
      </c>
      <c r="K881" s="102">
        <v>73050</v>
      </c>
      <c r="L881" s="101" t="s">
        <v>6332</v>
      </c>
      <c r="M881" s="101" t="s">
        <v>2014</v>
      </c>
    </row>
    <row r="882" spans="1:13" x14ac:dyDescent="0.25">
      <c r="A882" s="74" t="s">
        <v>344</v>
      </c>
      <c r="B882" s="107" t="str">
        <f t="shared" si="13"/>
        <v>102305251100</v>
      </c>
      <c r="C882" s="101" t="s">
        <v>2016</v>
      </c>
      <c r="D882" s="101" t="s">
        <v>2017</v>
      </c>
      <c r="E882" s="101" t="s">
        <v>6654</v>
      </c>
      <c r="F882" s="101" t="s">
        <v>7212</v>
      </c>
      <c r="G882" s="101" t="s">
        <v>7181</v>
      </c>
      <c r="H882" s="103">
        <v>52.61</v>
      </c>
      <c r="I882" s="101" t="s">
        <v>7175</v>
      </c>
      <c r="J882" s="102">
        <v>37935</v>
      </c>
      <c r="K882" s="102">
        <v>73050</v>
      </c>
      <c r="L882" s="101" t="s">
        <v>6332</v>
      </c>
      <c r="M882" s="101" t="s">
        <v>2016</v>
      </c>
    </row>
    <row r="883" spans="1:13" x14ac:dyDescent="0.25">
      <c r="A883" s="74" t="s">
        <v>344</v>
      </c>
      <c r="B883" s="107" t="str">
        <f t="shared" si="13"/>
        <v>102306311800</v>
      </c>
      <c r="C883" s="101" t="s">
        <v>2018</v>
      </c>
      <c r="D883" s="101" t="s">
        <v>2019</v>
      </c>
      <c r="E883" s="101" t="s">
        <v>6543</v>
      </c>
      <c r="F883" s="101" t="s">
        <v>7225</v>
      </c>
      <c r="G883" s="101" t="s">
        <v>7174</v>
      </c>
      <c r="H883" s="103">
        <v>42.66</v>
      </c>
      <c r="I883" s="101" t="s">
        <v>7175</v>
      </c>
      <c r="J883" s="102">
        <v>41579</v>
      </c>
      <c r="K883" s="102">
        <v>73050</v>
      </c>
      <c r="L883" s="101" t="s">
        <v>6332</v>
      </c>
      <c r="M883" s="101" t="s">
        <v>2018</v>
      </c>
    </row>
    <row r="884" spans="1:13" x14ac:dyDescent="0.25">
      <c r="A884" s="74" t="s">
        <v>344</v>
      </c>
      <c r="B884" s="107" t="str">
        <f t="shared" si="13"/>
        <v>102307263090</v>
      </c>
      <c r="C884" s="101" t="s">
        <v>2020</v>
      </c>
      <c r="D884" s="101" t="s">
        <v>2021</v>
      </c>
      <c r="E884" s="101" t="s">
        <v>7216</v>
      </c>
      <c r="F884" s="101" t="s">
        <v>7200</v>
      </c>
      <c r="G884" s="101" t="s">
        <v>7201</v>
      </c>
      <c r="H884" s="103">
        <v>29.66</v>
      </c>
      <c r="I884" s="101" t="s">
        <v>7175</v>
      </c>
      <c r="J884" s="102">
        <v>41596</v>
      </c>
      <c r="K884" s="102">
        <v>73050</v>
      </c>
      <c r="L884" s="101" t="s">
        <v>6332</v>
      </c>
      <c r="M884" s="101" t="s">
        <v>2020</v>
      </c>
    </row>
    <row r="885" spans="1:13" x14ac:dyDescent="0.25">
      <c r="A885" s="74" t="s">
        <v>344</v>
      </c>
      <c r="B885" s="107" t="str">
        <f t="shared" si="13"/>
        <v>102308193920</v>
      </c>
      <c r="C885" s="101" t="s">
        <v>2022</v>
      </c>
      <c r="D885" s="101" t="s">
        <v>2023</v>
      </c>
      <c r="E885" s="101" t="s">
        <v>7377</v>
      </c>
      <c r="F885" s="101" t="s">
        <v>7332</v>
      </c>
      <c r="G885" s="101" t="s">
        <v>7218</v>
      </c>
      <c r="H885" s="103">
        <v>33.24</v>
      </c>
      <c r="I885" s="101" t="s">
        <v>7175</v>
      </c>
      <c r="J885" s="102">
        <v>41596</v>
      </c>
      <c r="K885" s="102">
        <v>73050</v>
      </c>
      <c r="L885" s="101" t="s">
        <v>6332</v>
      </c>
      <c r="M885" s="101" t="s">
        <v>2022</v>
      </c>
    </row>
    <row r="886" spans="1:13" x14ac:dyDescent="0.25">
      <c r="A886" s="74" t="s">
        <v>344</v>
      </c>
      <c r="B886" s="107" t="str">
        <f t="shared" si="13"/>
        <v>102309702100</v>
      </c>
      <c r="C886" s="101" t="s">
        <v>2024</v>
      </c>
      <c r="D886" s="101" t="s">
        <v>2025</v>
      </c>
      <c r="E886" s="101" t="s">
        <v>7296</v>
      </c>
      <c r="F886" s="101" t="s">
        <v>7217</v>
      </c>
      <c r="G886" s="101" t="s">
        <v>7218</v>
      </c>
      <c r="H886" s="103">
        <v>32.51</v>
      </c>
      <c r="I886" s="101" t="s">
        <v>7175</v>
      </c>
      <c r="J886" s="102">
        <v>36892</v>
      </c>
      <c r="K886" s="102">
        <v>73050</v>
      </c>
      <c r="L886" s="101" t="s">
        <v>6332</v>
      </c>
      <c r="M886" s="101" t="s">
        <v>2024</v>
      </c>
    </row>
    <row r="887" spans="1:13" x14ac:dyDescent="0.25">
      <c r="A887" s="74" t="s">
        <v>344</v>
      </c>
      <c r="B887" s="107" t="str">
        <f t="shared" si="13"/>
        <v>102311191400</v>
      </c>
      <c r="C887" s="101" t="s">
        <v>2026</v>
      </c>
      <c r="D887" s="101" t="s">
        <v>2027</v>
      </c>
      <c r="E887" s="101" t="s">
        <v>7237</v>
      </c>
      <c r="F887" s="101" t="s">
        <v>7212</v>
      </c>
      <c r="G887" s="101" t="s">
        <v>7181</v>
      </c>
      <c r="H887" s="103">
        <v>53.13</v>
      </c>
      <c r="I887" s="101" t="s">
        <v>7175</v>
      </c>
      <c r="J887" s="102">
        <v>40391</v>
      </c>
      <c r="K887" s="102">
        <v>73050</v>
      </c>
      <c r="L887" s="101" t="s">
        <v>6332</v>
      </c>
      <c r="M887" s="101" t="s">
        <v>2026</v>
      </c>
    </row>
    <row r="888" spans="1:13" x14ac:dyDescent="0.25">
      <c r="A888" s="74" t="s">
        <v>344</v>
      </c>
      <c r="B888" s="107" t="str">
        <f t="shared" si="13"/>
        <v>102315311300</v>
      </c>
      <c r="C888" s="101" t="s">
        <v>2028</v>
      </c>
      <c r="D888" s="101" t="s">
        <v>2029</v>
      </c>
      <c r="E888" s="101" t="s">
        <v>6411</v>
      </c>
      <c r="F888" s="101" t="s">
        <v>7185</v>
      </c>
      <c r="G888" s="101" t="s">
        <v>7186</v>
      </c>
      <c r="H888" s="103">
        <v>60.58</v>
      </c>
      <c r="I888" s="101" t="s">
        <v>7175</v>
      </c>
      <c r="J888" s="102">
        <v>40391</v>
      </c>
      <c r="K888" s="102">
        <v>73050</v>
      </c>
      <c r="L888" s="101" t="s">
        <v>6332</v>
      </c>
      <c r="M888" s="101" t="s">
        <v>2028</v>
      </c>
    </row>
    <row r="889" spans="1:13" x14ac:dyDescent="0.25">
      <c r="A889" s="74" t="s">
        <v>344</v>
      </c>
      <c r="B889" s="107" t="str">
        <f t="shared" si="13"/>
        <v>102317351100</v>
      </c>
      <c r="C889" s="101" t="s">
        <v>2030</v>
      </c>
      <c r="D889" s="101" t="s">
        <v>2031</v>
      </c>
      <c r="E889" s="101" t="s">
        <v>6563</v>
      </c>
      <c r="F889" s="101" t="s">
        <v>7185</v>
      </c>
      <c r="G889" s="101" t="s">
        <v>7186</v>
      </c>
      <c r="H889" s="103">
        <v>60.58</v>
      </c>
      <c r="I889" s="101" t="s">
        <v>7175</v>
      </c>
      <c r="J889" s="102">
        <v>40756</v>
      </c>
      <c r="K889" s="102">
        <v>73050</v>
      </c>
      <c r="L889" s="101" t="s">
        <v>6332</v>
      </c>
      <c r="M889" s="101" t="s">
        <v>2030</v>
      </c>
    </row>
    <row r="890" spans="1:13" x14ac:dyDescent="0.25">
      <c r="A890" s="74" t="s">
        <v>344</v>
      </c>
      <c r="B890" s="107" t="str">
        <f t="shared" si="13"/>
        <v>102321143920</v>
      </c>
      <c r="C890" s="101" t="s">
        <v>2032</v>
      </c>
      <c r="D890" s="101" t="s">
        <v>2033</v>
      </c>
      <c r="E890" s="101" t="s">
        <v>7338</v>
      </c>
      <c r="F890" s="101" t="s">
        <v>7332</v>
      </c>
      <c r="G890" s="101" t="s">
        <v>7218</v>
      </c>
      <c r="H890" s="103">
        <v>32.6</v>
      </c>
      <c r="I890" s="101" t="s">
        <v>7175</v>
      </c>
      <c r="J890" s="102">
        <v>40634</v>
      </c>
      <c r="K890" s="102">
        <v>73050</v>
      </c>
      <c r="L890" s="101" t="s">
        <v>6332</v>
      </c>
      <c r="M890" s="101" t="s">
        <v>2032</v>
      </c>
    </row>
    <row r="891" spans="1:13" x14ac:dyDescent="0.25">
      <c r="A891" s="74" t="s">
        <v>344</v>
      </c>
      <c r="B891" s="107" t="str">
        <f t="shared" si="13"/>
        <v>102333142100</v>
      </c>
      <c r="C891" s="101" t="s">
        <v>2034</v>
      </c>
      <c r="D891" s="101" t="s">
        <v>2035</v>
      </c>
      <c r="E891" s="101" t="s">
        <v>7199</v>
      </c>
      <c r="F891" s="101" t="s">
        <v>7217</v>
      </c>
      <c r="G891" s="101" t="s">
        <v>7218</v>
      </c>
      <c r="H891" s="103">
        <v>32.659999999999997</v>
      </c>
      <c r="I891" s="101" t="s">
        <v>7175</v>
      </c>
      <c r="J891" s="102">
        <v>36752</v>
      </c>
      <c r="K891" s="102">
        <v>73050</v>
      </c>
      <c r="L891" s="101" t="s">
        <v>6332</v>
      </c>
      <c r="M891" s="101" t="s">
        <v>2034</v>
      </c>
    </row>
    <row r="892" spans="1:13" x14ac:dyDescent="0.25">
      <c r="A892" s="74" t="s">
        <v>344</v>
      </c>
      <c r="B892" s="107" t="str">
        <f t="shared" si="13"/>
        <v>102336603920</v>
      </c>
      <c r="C892" s="101" t="s">
        <v>2036</v>
      </c>
      <c r="D892" s="101" t="s">
        <v>2037</v>
      </c>
      <c r="E892" s="101" t="s">
        <v>7436</v>
      </c>
      <c r="F892" s="101" t="s">
        <v>7332</v>
      </c>
      <c r="G892" s="101" t="s">
        <v>7218</v>
      </c>
      <c r="H892" s="103">
        <v>33.43</v>
      </c>
      <c r="I892" s="101" t="s">
        <v>7175</v>
      </c>
      <c r="J892" s="102">
        <v>36892</v>
      </c>
      <c r="K892" s="102">
        <v>73050</v>
      </c>
      <c r="L892" s="101" t="s">
        <v>6332</v>
      </c>
      <c r="M892" s="101" t="s">
        <v>2036</v>
      </c>
    </row>
    <row r="893" spans="1:13" x14ac:dyDescent="0.25">
      <c r="A893" s="74" t="s">
        <v>344</v>
      </c>
      <c r="B893" s="107" t="str">
        <f t="shared" si="13"/>
        <v>102337121110</v>
      </c>
      <c r="C893" s="101" t="s">
        <v>7472</v>
      </c>
      <c r="D893" s="101" t="s">
        <v>7473</v>
      </c>
      <c r="E893" s="101" t="s">
        <v>6338</v>
      </c>
      <c r="F893" s="101" t="s">
        <v>7212</v>
      </c>
      <c r="G893" s="101" t="s">
        <v>7186</v>
      </c>
      <c r="H893" s="103">
        <v>61.38</v>
      </c>
      <c r="I893" s="101" t="s">
        <v>7175</v>
      </c>
      <c r="J893" s="102">
        <v>30895</v>
      </c>
      <c r="K893" s="102">
        <v>43769</v>
      </c>
      <c r="L893" s="101" t="s">
        <v>6332</v>
      </c>
      <c r="M893" s="101" t="s">
        <v>7472</v>
      </c>
    </row>
    <row r="894" spans="1:13" x14ac:dyDescent="0.25">
      <c r="A894" s="74" t="s">
        <v>344</v>
      </c>
      <c r="B894" s="107" t="str">
        <f t="shared" si="13"/>
        <v>102338754200</v>
      </c>
      <c r="C894" s="101" t="s">
        <v>2038</v>
      </c>
      <c r="D894" s="101" t="s">
        <v>2039</v>
      </c>
      <c r="E894" s="101" t="s">
        <v>7116</v>
      </c>
      <c r="F894" s="101" t="s">
        <v>7231</v>
      </c>
      <c r="G894" s="101" t="s">
        <v>7181</v>
      </c>
      <c r="H894" s="103">
        <v>53.55</v>
      </c>
      <c r="I894" s="101" t="s">
        <v>7175</v>
      </c>
      <c r="J894" s="102">
        <v>29738</v>
      </c>
      <c r="K894" s="102">
        <v>73050</v>
      </c>
      <c r="L894" s="101" t="s">
        <v>6332</v>
      </c>
      <c r="M894" s="101" t="s">
        <v>2038</v>
      </c>
    </row>
    <row r="895" spans="1:13" x14ac:dyDescent="0.25">
      <c r="A895" s="74" t="s">
        <v>344</v>
      </c>
      <c r="B895" s="107" t="str">
        <f t="shared" si="13"/>
        <v>102341282100</v>
      </c>
      <c r="C895" s="101" t="s">
        <v>2040</v>
      </c>
      <c r="D895" s="101" t="s">
        <v>2041</v>
      </c>
      <c r="E895" s="101" t="s">
        <v>7457</v>
      </c>
      <c r="F895" s="101" t="s">
        <v>7217</v>
      </c>
      <c r="G895" s="101" t="s">
        <v>7218</v>
      </c>
      <c r="H895" s="103">
        <v>32.549999999999997</v>
      </c>
      <c r="I895" s="101" t="s">
        <v>7175</v>
      </c>
      <c r="J895" s="102">
        <v>39508</v>
      </c>
      <c r="K895" s="102">
        <v>73050</v>
      </c>
      <c r="L895" s="101" t="s">
        <v>6332</v>
      </c>
      <c r="M895" s="101" t="s">
        <v>2040</v>
      </c>
    </row>
    <row r="896" spans="1:13" x14ac:dyDescent="0.25">
      <c r="A896" s="74" t="s">
        <v>344</v>
      </c>
      <c r="B896" s="107" t="str">
        <f t="shared" si="13"/>
        <v>102342321300</v>
      </c>
      <c r="C896" s="101" t="s">
        <v>2042</v>
      </c>
      <c r="D896" s="101" t="s">
        <v>2043</v>
      </c>
      <c r="E896" s="101" t="s">
        <v>6553</v>
      </c>
      <c r="F896" s="101" t="s">
        <v>7212</v>
      </c>
      <c r="G896" s="101" t="s">
        <v>7181</v>
      </c>
      <c r="H896" s="103">
        <v>54.41</v>
      </c>
      <c r="I896" s="101" t="s">
        <v>7175</v>
      </c>
      <c r="J896" s="102">
        <v>40391</v>
      </c>
      <c r="K896" s="102">
        <v>73050</v>
      </c>
      <c r="L896" s="101" t="s">
        <v>6332</v>
      </c>
      <c r="M896" s="101" t="s">
        <v>2042</v>
      </c>
    </row>
    <row r="897" spans="1:13" x14ac:dyDescent="0.25">
      <c r="A897" s="74" t="s">
        <v>344</v>
      </c>
      <c r="B897" s="107" t="str">
        <f t="shared" si="13"/>
        <v>102343191400</v>
      </c>
      <c r="C897" s="101" t="s">
        <v>2044</v>
      </c>
      <c r="D897" s="101" t="s">
        <v>2045</v>
      </c>
      <c r="E897" s="101" t="s">
        <v>7237</v>
      </c>
      <c r="F897" s="101" t="s">
        <v>7212</v>
      </c>
      <c r="G897" s="101" t="s">
        <v>7181</v>
      </c>
      <c r="H897" s="103">
        <v>53.64</v>
      </c>
      <c r="I897" s="101" t="s">
        <v>7175</v>
      </c>
      <c r="J897" s="102">
        <v>41582</v>
      </c>
      <c r="K897" s="102">
        <v>73050</v>
      </c>
      <c r="L897" s="101" t="s">
        <v>6332</v>
      </c>
      <c r="M897" s="101" t="s">
        <v>2044</v>
      </c>
    </row>
    <row r="898" spans="1:13" x14ac:dyDescent="0.25">
      <c r="A898" s="74" t="s">
        <v>344</v>
      </c>
      <c r="B898" s="107" t="str">
        <f t="shared" si="13"/>
        <v>102345603300</v>
      </c>
      <c r="C898" s="101" t="s">
        <v>2046</v>
      </c>
      <c r="D898" s="101" t="s">
        <v>2047</v>
      </c>
      <c r="E898" s="101" t="s">
        <v>7249</v>
      </c>
      <c r="F898" s="101" t="s">
        <v>7287</v>
      </c>
      <c r="G898" s="101" t="s">
        <v>7215</v>
      </c>
      <c r="H898" s="103">
        <v>37.479999999999997</v>
      </c>
      <c r="I898" s="101" t="s">
        <v>7175</v>
      </c>
      <c r="J898" s="102">
        <v>36770</v>
      </c>
      <c r="K898" s="102">
        <v>73050</v>
      </c>
      <c r="L898" s="101" t="s">
        <v>6332</v>
      </c>
      <c r="M898" s="101" t="s">
        <v>2046</v>
      </c>
    </row>
    <row r="899" spans="1:13" x14ac:dyDescent="0.25">
      <c r="A899" s="74" t="s">
        <v>344</v>
      </c>
      <c r="B899" s="107" t="str">
        <f t="shared" si="13"/>
        <v>102347211110</v>
      </c>
      <c r="C899" s="101" t="s">
        <v>2048</v>
      </c>
      <c r="D899" s="101" t="s">
        <v>2049</v>
      </c>
      <c r="E899" s="101" t="s">
        <v>6488</v>
      </c>
      <c r="F899" s="101" t="s">
        <v>7185</v>
      </c>
      <c r="G899" s="101" t="s">
        <v>7186</v>
      </c>
      <c r="H899" s="103">
        <v>61.35</v>
      </c>
      <c r="I899" s="101" t="s">
        <v>7175</v>
      </c>
      <c r="J899" s="102">
        <v>40308</v>
      </c>
      <c r="K899" s="102">
        <v>73050</v>
      </c>
      <c r="L899" s="101" t="s">
        <v>6332</v>
      </c>
      <c r="M899" s="101" t="s">
        <v>2048</v>
      </c>
    </row>
    <row r="900" spans="1:13" x14ac:dyDescent="0.25">
      <c r="A900" s="74" t="s">
        <v>344</v>
      </c>
      <c r="B900" s="107" t="str">
        <f t="shared" si="13"/>
        <v>102348121110</v>
      </c>
      <c r="C900" s="101" t="s">
        <v>2050</v>
      </c>
      <c r="D900" s="101" t="s">
        <v>2051</v>
      </c>
      <c r="E900" s="101" t="s">
        <v>6338</v>
      </c>
      <c r="F900" s="101" t="s">
        <v>7185</v>
      </c>
      <c r="G900" s="101" t="s">
        <v>7186</v>
      </c>
      <c r="H900" s="103">
        <v>61.29</v>
      </c>
      <c r="I900" s="101" t="s">
        <v>7175</v>
      </c>
      <c r="J900" s="102">
        <v>33482</v>
      </c>
      <c r="K900" s="102">
        <v>73050</v>
      </c>
      <c r="L900" s="101" t="s">
        <v>6332</v>
      </c>
      <c r="M900" s="101" t="s">
        <v>2050</v>
      </c>
    </row>
    <row r="901" spans="1:13" x14ac:dyDescent="0.25">
      <c r="A901" s="74" t="s">
        <v>344</v>
      </c>
      <c r="B901" s="107" t="str">
        <f t="shared" si="13"/>
        <v>102350603600</v>
      </c>
      <c r="C901" s="101" t="s">
        <v>2052</v>
      </c>
      <c r="D901" s="101" t="s">
        <v>2053</v>
      </c>
      <c r="E901" s="101" t="s">
        <v>7279</v>
      </c>
      <c r="F901" s="101" t="s">
        <v>7191</v>
      </c>
      <c r="G901" s="101" t="s">
        <v>7192</v>
      </c>
      <c r="H901" s="103">
        <v>29.19</v>
      </c>
      <c r="I901" s="101" t="s">
        <v>7175</v>
      </c>
      <c r="J901" s="102">
        <v>31898</v>
      </c>
      <c r="K901" s="102">
        <v>73050</v>
      </c>
      <c r="L901" s="101" t="s">
        <v>6332</v>
      </c>
      <c r="M901" s="101" t="s">
        <v>2052</v>
      </c>
    </row>
    <row r="902" spans="1:13" x14ac:dyDescent="0.25">
      <c r="A902" s="74" t="s">
        <v>344</v>
      </c>
      <c r="B902" s="107" t="str">
        <f t="shared" ref="B902:B965" si="14">CONCATENATE(C902,E902)</f>
        <v>102352311100</v>
      </c>
      <c r="C902" s="101" t="s">
        <v>6529</v>
      </c>
      <c r="D902" s="101" t="s">
        <v>6530</v>
      </c>
      <c r="E902" s="101" t="s">
        <v>6531</v>
      </c>
      <c r="F902" s="101" t="s">
        <v>7185</v>
      </c>
      <c r="G902" s="101" t="s">
        <v>7186</v>
      </c>
      <c r="H902" s="103">
        <v>61.42</v>
      </c>
      <c r="I902" s="101" t="s">
        <v>7175</v>
      </c>
      <c r="J902" s="102">
        <v>31285</v>
      </c>
      <c r="K902" s="102">
        <v>43708</v>
      </c>
      <c r="L902" s="101" t="s">
        <v>6332</v>
      </c>
      <c r="M902" s="101" t="s">
        <v>6529</v>
      </c>
    </row>
    <row r="903" spans="1:13" x14ac:dyDescent="0.25">
      <c r="A903" s="74" t="s">
        <v>344</v>
      </c>
      <c r="B903" s="107" t="str">
        <f t="shared" si="14"/>
        <v>102353263110</v>
      </c>
      <c r="C903" s="101" t="s">
        <v>2054</v>
      </c>
      <c r="D903" s="101" t="s">
        <v>2055</v>
      </c>
      <c r="E903" s="101" t="s">
        <v>6505</v>
      </c>
      <c r="F903" s="101" t="s">
        <v>7245</v>
      </c>
      <c r="G903" s="101" t="s">
        <v>7174</v>
      </c>
      <c r="H903" s="103">
        <v>45.73</v>
      </c>
      <c r="I903" s="101" t="s">
        <v>7175</v>
      </c>
      <c r="J903" s="102">
        <v>31656</v>
      </c>
      <c r="K903" s="102">
        <v>73050</v>
      </c>
      <c r="L903" s="101" t="s">
        <v>6332</v>
      </c>
      <c r="M903" s="101" t="s">
        <v>2054</v>
      </c>
    </row>
    <row r="904" spans="1:13" x14ac:dyDescent="0.25">
      <c r="A904" s="74" t="s">
        <v>344</v>
      </c>
      <c r="B904" s="107" t="str">
        <f t="shared" si="14"/>
        <v>102355361100</v>
      </c>
      <c r="C904" s="101" t="s">
        <v>2056</v>
      </c>
      <c r="D904" s="101" t="s">
        <v>2057</v>
      </c>
      <c r="E904" s="101" t="s">
        <v>6415</v>
      </c>
      <c r="F904" s="101" t="s">
        <v>7185</v>
      </c>
      <c r="G904" s="101" t="s">
        <v>7186</v>
      </c>
      <c r="H904" s="103">
        <v>61.49</v>
      </c>
      <c r="I904" s="101" t="s">
        <v>7175</v>
      </c>
      <c r="J904" s="102">
        <v>38565</v>
      </c>
      <c r="K904" s="102">
        <v>73050</v>
      </c>
      <c r="L904" s="101" t="s">
        <v>6332</v>
      </c>
      <c r="M904" s="101" t="s">
        <v>2056</v>
      </c>
    </row>
    <row r="905" spans="1:13" x14ac:dyDescent="0.25">
      <c r="A905" s="74" t="s">
        <v>344</v>
      </c>
      <c r="B905" s="107" t="str">
        <f t="shared" si="14"/>
        <v>102357502020</v>
      </c>
      <c r="C905" s="101" t="s">
        <v>2058</v>
      </c>
      <c r="D905" s="101" t="s">
        <v>2059</v>
      </c>
      <c r="E905" s="101" t="s">
        <v>7206</v>
      </c>
      <c r="F905" s="101" t="s">
        <v>7247</v>
      </c>
      <c r="G905" s="101" t="s">
        <v>7178</v>
      </c>
      <c r="H905" s="103">
        <v>48.24</v>
      </c>
      <c r="I905" s="101" t="s">
        <v>7175</v>
      </c>
      <c r="J905" s="102">
        <v>36586</v>
      </c>
      <c r="K905" s="102">
        <v>73050</v>
      </c>
      <c r="L905" s="101" t="s">
        <v>6332</v>
      </c>
      <c r="M905" s="101" t="s">
        <v>2058</v>
      </c>
    </row>
    <row r="906" spans="1:13" x14ac:dyDescent="0.25">
      <c r="A906" s="74" t="s">
        <v>344</v>
      </c>
      <c r="B906" s="107" t="str">
        <f t="shared" si="14"/>
        <v>102358331200</v>
      </c>
      <c r="C906" s="101" t="s">
        <v>2060</v>
      </c>
      <c r="D906" s="101" t="s">
        <v>2061</v>
      </c>
      <c r="E906" s="101" t="s">
        <v>6629</v>
      </c>
      <c r="F906" s="101" t="s">
        <v>7212</v>
      </c>
      <c r="G906" s="101" t="s">
        <v>7181</v>
      </c>
      <c r="H906" s="103">
        <v>54.29</v>
      </c>
      <c r="I906" s="101" t="s">
        <v>7175</v>
      </c>
      <c r="J906" s="102">
        <v>40770</v>
      </c>
      <c r="K906" s="102">
        <v>73050</v>
      </c>
      <c r="L906" s="101" t="s">
        <v>6332</v>
      </c>
      <c r="M906" s="101" t="s">
        <v>2060</v>
      </c>
    </row>
    <row r="907" spans="1:13" x14ac:dyDescent="0.25">
      <c r="A907" s="74" t="s">
        <v>344</v>
      </c>
      <c r="B907" s="107" t="str">
        <f t="shared" si="14"/>
        <v>102359211110</v>
      </c>
      <c r="C907" s="101" t="s">
        <v>2062</v>
      </c>
      <c r="D907" s="101" t="s">
        <v>2063</v>
      </c>
      <c r="E907" s="101" t="s">
        <v>6488</v>
      </c>
      <c r="F907" s="101" t="s">
        <v>7212</v>
      </c>
      <c r="G907" s="101" t="s">
        <v>7181</v>
      </c>
      <c r="H907" s="103">
        <v>54.53</v>
      </c>
      <c r="I907" s="101" t="s">
        <v>7175</v>
      </c>
      <c r="J907" s="102">
        <v>40756</v>
      </c>
      <c r="K907" s="102">
        <v>73050</v>
      </c>
      <c r="L907" s="101" t="s">
        <v>6332</v>
      </c>
      <c r="M907" s="101" t="s">
        <v>2062</v>
      </c>
    </row>
    <row r="908" spans="1:13" x14ac:dyDescent="0.25">
      <c r="A908" s="74" t="s">
        <v>344</v>
      </c>
      <c r="B908" s="107" t="str">
        <f t="shared" si="14"/>
        <v>102363264300</v>
      </c>
      <c r="C908" s="101" t="s">
        <v>2064</v>
      </c>
      <c r="D908" s="101" t="s">
        <v>2065</v>
      </c>
      <c r="E908" s="101" t="s">
        <v>7184</v>
      </c>
      <c r="F908" s="101" t="s">
        <v>7185</v>
      </c>
      <c r="G908" s="101" t="s">
        <v>7186</v>
      </c>
      <c r="H908" s="103">
        <v>60.15</v>
      </c>
      <c r="I908" s="101" t="s">
        <v>7175</v>
      </c>
      <c r="J908" s="102">
        <v>41583</v>
      </c>
      <c r="K908" s="102">
        <v>73050</v>
      </c>
      <c r="L908" s="101" t="s">
        <v>6332</v>
      </c>
      <c r="M908" s="101" t="s">
        <v>2064</v>
      </c>
    </row>
    <row r="909" spans="1:13" x14ac:dyDescent="0.25">
      <c r="A909" s="74" t="s">
        <v>344</v>
      </c>
      <c r="B909" s="107" t="str">
        <f t="shared" si="14"/>
        <v>102364313910</v>
      </c>
      <c r="C909" s="101" t="s">
        <v>7474</v>
      </c>
      <c r="D909" s="101" t="s">
        <v>7475</v>
      </c>
      <c r="E909" s="101" t="s">
        <v>7248</v>
      </c>
      <c r="F909" s="101" t="s">
        <v>7203</v>
      </c>
      <c r="G909" s="101"/>
      <c r="H909" s="103">
        <v>64.540000000000006</v>
      </c>
      <c r="I909" s="101" t="s">
        <v>7175</v>
      </c>
      <c r="J909" s="102">
        <v>41136</v>
      </c>
      <c r="K909" s="102">
        <v>43616</v>
      </c>
      <c r="L909" s="101" t="s">
        <v>6332</v>
      </c>
      <c r="M909" s="101" t="s">
        <v>7474</v>
      </c>
    </row>
    <row r="910" spans="1:13" x14ac:dyDescent="0.25">
      <c r="A910" s="74" t="s">
        <v>344</v>
      </c>
      <c r="B910" s="107" t="str">
        <f t="shared" si="14"/>
        <v>102368183910</v>
      </c>
      <c r="C910" s="101" t="s">
        <v>2066</v>
      </c>
      <c r="D910" s="101" t="s">
        <v>2067</v>
      </c>
      <c r="E910" s="101" t="s">
        <v>7461</v>
      </c>
      <c r="F910" s="101" t="s">
        <v>7203</v>
      </c>
      <c r="G910" s="101" t="s">
        <v>7186</v>
      </c>
      <c r="H910" s="103">
        <v>65.069999999999993</v>
      </c>
      <c r="I910" s="101" t="s">
        <v>7175</v>
      </c>
      <c r="J910" s="102">
        <v>39783</v>
      </c>
      <c r="K910" s="102">
        <v>73050</v>
      </c>
      <c r="L910" s="101" t="s">
        <v>6332</v>
      </c>
      <c r="M910" s="101" t="s">
        <v>2066</v>
      </c>
    </row>
    <row r="911" spans="1:13" x14ac:dyDescent="0.25">
      <c r="A911" s="74" t="s">
        <v>344</v>
      </c>
      <c r="B911" s="107" t="str">
        <f t="shared" si="14"/>
        <v>102369263090</v>
      </c>
      <c r="C911" s="101" t="s">
        <v>2068</v>
      </c>
      <c r="D911" s="101" t="s">
        <v>2069</v>
      </c>
      <c r="E911" s="101" t="s">
        <v>7216</v>
      </c>
      <c r="F911" s="101" t="s">
        <v>7200</v>
      </c>
      <c r="G911" s="101" t="s">
        <v>7201</v>
      </c>
      <c r="H911" s="103">
        <v>28.69</v>
      </c>
      <c r="I911" s="101" t="s">
        <v>7175</v>
      </c>
      <c r="J911" s="102">
        <v>40042</v>
      </c>
      <c r="K911" s="102">
        <v>73050</v>
      </c>
      <c r="L911" s="101" t="s">
        <v>6332</v>
      </c>
      <c r="M911" s="101" t="s">
        <v>2068</v>
      </c>
    </row>
    <row r="912" spans="1:13" x14ac:dyDescent="0.25">
      <c r="A912" s="74" t="s">
        <v>344</v>
      </c>
      <c r="B912" s="107" t="str">
        <f t="shared" si="14"/>
        <v>102373351200</v>
      </c>
      <c r="C912" s="101" t="s">
        <v>2070</v>
      </c>
      <c r="D912" s="101" t="s">
        <v>2071</v>
      </c>
      <c r="E912" s="101" t="s">
        <v>6565</v>
      </c>
      <c r="F912" s="101" t="s">
        <v>7185</v>
      </c>
      <c r="G912" s="101" t="s">
        <v>7186</v>
      </c>
      <c r="H912" s="103">
        <v>62.38</v>
      </c>
      <c r="I912" s="101" t="s">
        <v>7175</v>
      </c>
      <c r="J912" s="102">
        <v>40560</v>
      </c>
      <c r="K912" s="102">
        <v>73050</v>
      </c>
      <c r="L912" s="101" t="s">
        <v>6332</v>
      </c>
      <c r="M912" s="101" t="s">
        <v>2070</v>
      </c>
    </row>
    <row r="913" spans="1:13" x14ac:dyDescent="0.25">
      <c r="A913" s="74" t="s">
        <v>344</v>
      </c>
      <c r="B913" s="107" t="str">
        <f t="shared" si="14"/>
        <v>102375121110</v>
      </c>
      <c r="C913" s="101" t="s">
        <v>2072</v>
      </c>
      <c r="D913" s="101" t="s">
        <v>2073</v>
      </c>
      <c r="E913" s="101" t="s">
        <v>6338</v>
      </c>
      <c r="F913" s="101" t="s">
        <v>7185</v>
      </c>
      <c r="G913" s="101" t="s">
        <v>7186</v>
      </c>
      <c r="H913" s="103">
        <v>59.98</v>
      </c>
      <c r="I913" s="101" t="s">
        <v>7175</v>
      </c>
      <c r="J913" s="102">
        <v>39692</v>
      </c>
      <c r="K913" s="102">
        <v>73050</v>
      </c>
      <c r="L913" s="101" t="s">
        <v>6332</v>
      </c>
      <c r="M913" s="101" t="s">
        <v>2072</v>
      </c>
    </row>
    <row r="914" spans="1:13" x14ac:dyDescent="0.25">
      <c r="A914" s="74" t="s">
        <v>344</v>
      </c>
      <c r="B914" s="107" t="str">
        <f t="shared" si="14"/>
        <v>102376502310</v>
      </c>
      <c r="C914" s="101" t="s">
        <v>2074</v>
      </c>
      <c r="D914" s="101" t="s">
        <v>2075</v>
      </c>
      <c r="E914" s="101" t="s">
        <v>7419</v>
      </c>
      <c r="F914" s="101" t="s">
        <v>7200</v>
      </c>
      <c r="G914" s="101" t="s">
        <v>7368</v>
      </c>
      <c r="H914" s="103">
        <v>29.47</v>
      </c>
      <c r="I914" s="101" t="s">
        <v>7175</v>
      </c>
      <c r="J914" s="102">
        <v>40492</v>
      </c>
      <c r="K914" s="102">
        <v>73050</v>
      </c>
      <c r="L914" s="101" t="s">
        <v>6332</v>
      </c>
      <c r="M914" s="101" t="s">
        <v>2074</v>
      </c>
    </row>
    <row r="915" spans="1:13" x14ac:dyDescent="0.25">
      <c r="A915" s="74" t="s">
        <v>344</v>
      </c>
      <c r="B915" s="107" t="str">
        <f t="shared" si="14"/>
        <v>102378754300</v>
      </c>
      <c r="C915" s="101" t="s">
        <v>2076</v>
      </c>
      <c r="D915" s="101" t="s">
        <v>2077</v>
      </c>
      <c r="E915" s="101" t="s">
        <v>7112</v>
      </c>
      <c r="F915" s="101" t="s">
        <v>7226</v>
      </c>
      <c r="G915" s="101" t="s">
        <v>7186</v>
      </c>
      <c r="H915" s="103">
        <v>60.11</v>
      </c>
      <c r="I915" s="101" t="s">
        <v>7175</v>
      </c>
      <c r="J915" s="102">
        <v>39934</v>
      </c>
      <c r="K915" s="102">
        <v>73050</v>
      </c>
      <c r="L915" s="101" t="s">
        <v>6332</v>
      </c>
      <c r="M915" s="101" t="s">
        <v>2076</v>
      </c>
    </row>
    <row r="916" spans="1:13" x14ac:dyDescent="0.25">
      <c r="A916" s="74" t="s">
        <v>344</v>
      </c>
      <c r="B916" s="107" t="str">
        <f t="shared" si="14"/>
        <v>102382301640</v>
      </c>
      <c r="C916" s="101" t="s">
        <v>2078</v>
      </c>
      <c r="D916" s="101" t="s">
        <v>2079</v>
      </c>
      <c r="E916" s="101" t="s">
        <v>6767</v>
      </c>
      <c r="F916" s="101" t="s">
        <v>7212</v>
      </c>
      <c r="G916" s="101" t="s">
        <v>7181</v>
      </c>
      <c r="H916" s="103">
        <v>53</v>
      </c>
      <c r="I916" s="101" t="s">
        <v>7175</v>
      </c>
      <c r="J916" s="102">
        <v>41579</v>
      </c>
      <c r="K916" s="102">
        <v>73050</v>
      </c>
      <c r="L916" s="101" t="s">
        <v>6332</v>
      </c>
      <c r="M916" s="101" t="s">
        <v>2078</v>
      </c>
    </row>
    <row r="917" spans="1:13" x14ac:dyDescent="0.25">
      <c r="A917" s="74" t="s">
        <v>344</v>
      </c>
      <c r="B917" s="107" t="str">
        <f t="shared" si="14"/>
        <v>102386363910</v>
      </c>
      <c r="C917" s="101" t="s">
        <v>2080</v>
      </c>
      <c r="D917" s="101" t="s">
        <v>2081</v>
      </c>
      <c r="E917" s="101" t="s">
        <v>6577</v>
      </c>
      <c r="F917" s="101" t="s">
        <v>7266</v>
      </c>
      <c r="G917" s="101" t="s">
        <v>7267</v>
      </c>
      <c r="H917" s="103">
        <v>75</v>
      </c>
      <c r="I917" s="101" t="s">
        <v>7175</v>
      </c>
      <c r="J917" s="102">
        <v>41640</v>
      </c>
      <c r="K917" s="102">
        <v>73050</v>
      </c>
      <c r="L917" s="101" t="s">
        <v>6332</v>
      </c>
      <c r="M917" s="101" t="s">
        <v>2080</v>
      </c>
    </row>
    <row r="918" spans="1:13" x14ac:dyDescent="0.25">
      <c r="A918" s="74" t="s">
        <v>344</v>
      </c>
      <c r="B918" s="107" t="str">
        <f t="shared" si="14"/>
        <v>102387111300</v>
      </c>
      <c r="C918" s="101" t="s">
        <v>2082</v>
      </c>
      <c r="D918" s="101" t="s">
        <v>2083</v>
      </c>
      <c r="E918" s="101" t="s">
        <v>7261</v>
      </c>
      <c r="F918" s="101" t="s">
        <v>7212</v>
      </c>
      <c r="G918" s="101" t="s">
        <v>7186</v>
      </c>
      <c r="H918" s="103">
        <v>62.97</v>
      </c>
      <c r="I918" s="101" t="s">
        <v>7175</v>
      </c>
      <c r="J918" s="102">
        <v>36892</v>
      </c>
      <c r="K918" s="102">
        <v>73050</v>
      </c>
      <c r="L918" s="101" t="s">
        <v>6332</v>
      </c>
      <c r="M918" s="101" t="s">
        <v>2082</v>
      </c>
    </row>
    <row r="919" spans="1:13" x14ac:dyDescent="0.25">
      <c r="A919" s="74" t="s">
        <v>344</v>
      </c>
      <c r="B919" s="107" t="str">
        <f t="shared" si="14"/>
        <v>102389303910</v>
      </c>
      <c r="C919" s="101" t="s">
        <v>2084</v>
      </c>
      <c r="D919" s="101" t="s">
        <v>2085</v>
      </c>
      <c r="E919" s="101" t="s">
        <v>7476</v>
      </c>
      <c r="F919" s="101" t="s">
        <v>7266</v>
      </c>
      <c r="G919" s="101" t="s">
        <v>7267</v>
      </c>
      <c r="H919" s="103">
        <v>77.14</v>
      </c>
      <c r="I919" s="101" t="s">
        <v>7175</v>
      </c>
      <c r="J919" s="102">
        <v>40544</v>
      </c>
      <c r="K919" s="102">
        <v>73050</v>
      </c>
      <c r="L919" s="101" t="s">
        <v>6332</v>
      </c>
      <c r="M919" s="101" t="s">
        <v>2084</v>
      </c>
    </row>
    <row r="920" spans="1:13" x14ac:dyDescent="0.25">
      <c r="A920" s="74" t="s">
        <v>344</v>
      </c>
      <c r="B920" s="107" t="str">
        <f t="shared" si="14"/>
        <v>102392264310</v>
      </c>
      <c r="C920" s="101" t="s">
        <v>2086</v>
      </c>
      <c r="D920" s="101" t="s">
        <v>2087</v>
      </c>
      <c r="E920" s="101" t="s">
        <v>7227</v>
      </c>
      <c r="F920" s="101" t="s">
        <v>7212</v>
      </c>
      <c r="G920" s="101" t="s">
        <v>7181</v>
      </c>
      <c r="H920" s="103">
        <v>52.96</v>
      </c>
      <c r="I920" s="101" t="s">
        <v>7175</v>
      </c>
      <c r="J920" s="102">
        <v>41582</v>
      </c>
      <c r="K920" s="102">
        <v>73050</v>
      </c>
      <c r="L920" s="101" t="s">
        <v>6332</v>
      </c>
      <c r="M920" s="101" t="s">
        <v>2086</v>
      </c>
    </row>
    <row r="921" spans="1:13" x14ac:dyDescent="0.25">
      <c r="A921" s="74" t="s">
        <v>344</v>
      </c>
      <c r="B921" s="107" t="str">
        <f t="shared" si="14"/>
        <v>102393253910</v>
      </c>
      <c r="C921" s="101" t="s">
        <v>2088</v>
      </c>
      <c r="D921" s="101" t="s">
        <v>2089</v>
      </c>
      <c r="E921" s="101" t="s">
        <v>7326</v>
      </c>
      <c r="F921" s="101" t="s">
        <v>7203</v>
      </c>
      <c r="G921" s="101" t="s">
        <v>7222</v>
      </c>
      <c r="H921" s="103">
        <v>69.41</v>
      </c>
      <c r="I921" s="101" t="s">
        <v>7175</v>
      </c>
      <c r="J921" s="102">
        <v>40196</v>
      </c>
      <c r="K921" s="102">
        <v>73050</v>
      </c>
      <c r="L921" s="101" t="s">
        <v>6332</v>
      </c>
      <c r="M921" s="101" t="s">
        <v>2088</v>
      </c>
    </row>
    <row r="922" spans="1:13" x14ac:dyDescent="0.25">
      <c r="A922" s="74" t="s">
        <v>344</v>
      </c>
      <c r="B922" s="107" t="str">
        <f t="shared" si="14"/>
        <v>102396803010</v>
      </c>
      <c r="C922" s="101" t="s">
        <v>2090</v>
      </c>
      <c r="D922" s="101" t="s">
        <v>2091</v>
      </c>
      <c r="E922" s="101" t="s">
        <v>7155</v>
      </c>
      <c r="F922" s="101" t="s">
        <v>7247</v>
      </c>
      <c r="G922" s="101" t="s">
        <v>7178</v>
      </c>
      <c r="H922" s="103">
        <v>46.36</v>
      </c>
      <c r="I922" s="101" t="s">
        <v>7175</v>
      </c>
      <c r="J922" s="102">
        <v>39451</v>
      </c>
      <c r="K922" s="102">
        <v>73050</v>
      </c>
      <c r="L922" s="101" t="s">
        <v>6332</v>
      </c>
      <c r="M922" s="101" t="s">
        <v>2090</v>
      </c>
    </row>
    <row r="923" spans="1:13" x14ac:dyDescent="0.25">
      <c r="A923" s="74" t="s">
        <v>344</v>
      </c>
      <c r="B923" s="107" t="str">
        <f t="shared" si="14"/>
        <v>102397311600</v>
      </c>
      <c r="C923" s="101" t="s">
        <v>2092</v>
      </c>
      <c r="D923" s="101" t="s">
        <v>2093</v>
      </c>
      <c r="E923" s="101" t="s">
        <v>6545</v>
      </c>
      <c r="F923" s="101" t="s">
        <v>7185</v>
      </c>
      <c r="G923" s="101" t="s">
        <v>7186</v>
      </c>
      <c r="H923" s="103">
        <v>62.27</v>
      </c>
      <c r="I923" s="101" t="s">
        <v>7175</v>
      </c>
      <c r="J923" s="102">
        <v>39965</v>
      </c>
      <c r="K923" s="102">
        <v>73050</v>
      </c>
      <c r="L923" s="101" t="s">
        <v>6332</v>
      </c>
      <c r="M923" s="101" t="s">
        <v>2092</v>
      </c>
    </row>
    <row r="924" spans="1:13" x14ac:dyDescent="0.25">
      <c r="A924" s="74" t="s">
        <v>344</v>
      </c>
      <c r="B924" s="107" t="str">
        <f t="shared" si="14"/>
        <v>102399201701</v>
      </c>
      <c r="C924" s="101" t="s">
        <v>2094</v>
      </c>
      <c r="D924" s="101" t="s">
        <v>2095</v>
      </c>
      <c r="E924" s="101" t="s">
        <v>6484</v>
      </c>
      <c r="F924" s="101" t="s">
        <v>7212</v>
      </c>
      <c r="G924" s="101" t="s">
        <v>7181</v>
      </c>
      <c r="H924" s="103">
        <v>49.23</v>
      </c>
      <c r="I924" s="101" t="s">
        <v>7175</v>
      </c>
      <c r="J924" s="102">
        <v>40770</v>
      </c>
      <c r="K924" s="102">
        <v>73050</v>
      </c>
      <c r="L924" s="101" t="s">
        <v>6332</v>
      </c>
      <c r="M924" s="101" t="s">
        <v>2094</v>
      </c>
    </row>
    <row r="925" spans="1:13" x14ac:dyDescent="0.25">
      <c r="A925" s="74" t="s">
        <v>344</v>
      </c>
      <c r="B925" s="107" t="str">
        <f t="shared" si="14"/>
        <v>102400121110</v>
      </c>
      <c r="C925" s="101" t="s">
        <v>2096</v>
      </c>
      <c r="D925" s="101" t="s">
        <v>2097</v>
      </c>
      <c r="E925" s="101" t="s">
        <v>6338</v>
      </c>
      <c r="F925" s="101" t="s">
        <v>7185</v>
      </c>
      <c r="G925" s="101" t="s">
        <v>7181</v>
      </c>
      <c r="H925" s="103">
        <v>56.53</v>
      </c>
      <c r="I925" s="101" t="s">
        <v>7175</v>
      </c>
      <c r="J925" s="102">
        <v>40413</v>
      </c>
      <c r="K925" s="102">
        <v>73050</v>
      </c>
      <c r="L925" s="101" t="s">
        <v>6332</v>
      </c>
      <c r="M925" s="101" t="s">
        <v>2096</v>
      </c>
    </row>
    <row r="926" spans="1:13" x14ac:dyDescent="0.25">
      <c r="A926" s="74" t="s">
        <v>344</v>
      </c>
      <c r="B926" s="107" t="str">
        <f t="shared" si="14"/>
        <v>102401754300</v>
      </c>
      <c r="C926" s="101" t="s">
        <v>2098</v>
      </c>
      <c r="D926" s="101" t="s">
        <v>2099</v>
      </c>
      <c r="E926" s="101" t="s">
        <v>7112</v>
      </c>
      <c r="F926" s="101" t="s">
        <v>7282</v>
      </c>
      <c r="G926" s="101" t="s">
        <v>7186</v>
      </c>
      <c r="H926" s="103">
        <v>62.97</v>
      </c>
      <c r="I926" s="101" t="s">
        <v>7175</v>
      </c>
      <c r="J926" s="102">
        <v>41609</v>
      </c>
      <c r="K926" s="102">
        <v>73050</v>
      </c>
      <c r="L926" s="101" t="s">
        <v>6332</v>
      </c>
      <c r="M926" s="101" t="s">
        <v>2098</v>
      </c>
    </row>
    <row r="927" spans="1:13" x14ac:dyDescent="0.25">
      <c r="A927" s="74" t="s">
        <v>344</v>
      </c>
      <c r="B927" s="107" t="str">
        <f t="shared" si="14"/>
        <v>102405802100</v>
      </c>
      <c r="C927" s="101" t="s">
        <v>2100</v>
      </c>
      <c r="D927" s="101" t="s">
        <v>2101</v>
      </c>
      <c r="E927" s="101" t="s">
        <v>7176</v>
      </c>
      <c r="F927" s="101" t="s">
        <v>7243</v>
      </c>
      <c r="G927" s="101" t="s">
        <v>7178</v>
      </c>
      <c r="H927" s="103">
        <v>45.97</v>
      </c>
      <c r="I927" s="101" t="s">
        <v>7175</v>
      </c>
      <c r="J927" s="102">
        <v>33817</v>
      </c>
      <c r="K927" s="102">
        <v>73050</v>
      </c>
      <c r="L927" s="101" t="s">
        <v>6332</v>
      </c>
      <c r="M927" s="101" t="s">
        <v>2100</v>
      </c>
    </row>
    <row r="928" spans="1:13" x14ac:dyDescent="0.25">
      <c r="A928" s="74" t="s">
        <v>344</v>
      </c>
      <c r="B928" s="107" t="str">
        <f t="shared" si="14"/>
        <v>102406302100</v>
      </c>
      <c r="C928" s="101" t="s">
        <v>2102</v>
      </c>
      <c r="D928" s="101" t="s">
        <v>2103</v>
      </c>
      <c r="E928" s="101" t="s">
        <v>7213</v>
      </c>
      <c r="F928" s="101" t="s">
        <v>7217</v>
      </c>
      <c r="G928" s="101" t="s">
        <v>7218</v>
      </c>
      <c r="H928" s="103">
        <v>32.96</v>
      </c>
      <c r="I928" s="101" t="s">
        <v>7175</v>
      </c>
      <c r="J928" s="102">
        <v>37389</v>
      </c>
      <c r="K928" s="102">
        <v>73050</v>
      </c>
      <c r="L928" s="101" t="s">
        <v>6332</v>
      </c>
      <c r="M928" s="101" t="s">
        <v>2102</v>
      </c>
    </row>
    <row r="929" spans="1:13" x14ac:dyDescent="0.25">
      <c r="A929" s="74" t="s">
        <v>344</v>
      </c>
      <c r="B929" s="107" t="str">
        <f t="shared" si="14"/>
        <v>102408803010</v>
      </c>
      <c r="C929" s="101" t="s">
        <v>2104</v>
      </c>
      <c r="D929" s="101" t="s">
        <v>2105</v>
      </c>
      <c r="E929" s="101" t="s">
        <v>7155</v>
      </c>
      <c r="F929" s="101" t="s">
        <v>7231</v>
      </c>
      <c r="G929" s="101" t="s">
        <v>7178</v>
      </c>
      <c r="H929" s="103">
        <v>48.35</v>
      </c>
      <c r="I929" s="101" t="s">
        <v>7175</v>
      </c>
      <c r="J929" s="102">
        <v>41589</v>
      </c>
      <c r="K929" s="102">
        <v>73050</v>
      </c>
      <c r="L929" s="101" t="s">
        <v>6332</v>
      </c>
      <c r="M929" s="101" t="s">
        <v>2104</v>
      </c>
    </row>
    <row r="930" spans="1:13" x14ac:dyDescent="0.25">
      <c r="A930" s="74" t="s">
        <v>344</v>
      </c>
      <c r="B930" s="107" t="str">
        <f t="shared" si="14"/>
        <v>102409192100</v>
      </c>
      <c r="C930" s="101" t="s">
        <v>2106</v>
      </c>
      <c r="D930" s="101" t="s">
        <v>2107</v>
      </c>
      <c r="E930" s="101" t="s">
        <v>6456</v>
      </c>
      <c r="F930" s="101" t="s">
        <v>7252</v>
      </c>
      <c r="G930" s="101" t="s">
        <v>7178</v>
      </c>
      <c r="H930" s="103">
        <v>43.85</v>
      </c>
      <c r="I930" s="101" t="s">
        <v>7175</v>
      </c>
      <c r="J930" s="102">
        <v>37053</v>
      </c>
      <c r="K930" s="102">
        <v>73050</v>
      </c>
      <c r="L930" s="101" t="s">
        <v>6332</v>
      </c>
      <c r="M930" s="101" t="s">
        <v>2106</v>
      </c>
    </row>
    <row r="931" spans="1:13" x14ac:dyDescent="0.25">
      <c r="A931" s="74" t="s">
        <v>344</v>
      </c>
      <c r="B931" s="107" t="str">
        <f t="shared" si="14"/>
        <v>102415311800</v>
      </c>
      <c r="C931" s="101" t="s">
        <v>2108</v>
      </c>
      <c r="D931" s="101" t="s">
        <v>2109</v>
      </c>
      <c r="E931" s="101" t="s">
        <v>6543</v>
      </c>
      <c r="F931" s="101" t="s">
        <v>7212</v>
      </c>
      <c r="G931" s="101" t="s">
        <v>7186</v>
      </c>
      <c r="H931" s="103">
        <v>60.09</v>
      </c>
      <c r="I931" s="101" t="s">
        <v>7175</v>
      </c>
      <c r="J931" s="102">
        <v>32721</v>
      </c>
      <c r="K931" s="102">
        <v>73050</v>
      </c>
      <c r="L931" s="101" t="s">
        <v>6332</v>
      </c>
      <c r="M931" s="101" t="s">
        <v>2108</v>
      </c>
    </row>
    <row r="932" spans="1:13" x14ac:dyDescent="0.25">
      <c r="A932" s="74" t="s">
        <v>344</v>
      </c>
      <c r="B932" s="107" t="str">
        <f t="shared" si="14"/>
        <v>102418331100</v>
      </c>
      <c r="C932" s="101" t="s">
        <v>2110</v>
      </c>
      <c r="D932" s="101" t="s">
        <v>2111</v>
      </c>
      <c r="E932" s="101" t="s">
        <v>7298</v>
      </c>
      <c r="F932" s="101" t="s">
        <v>7185</v>
      </c>
      <c r="G932" s="101" t="s">
        <v>7186</v>
      </c>
      <c r="H932" s="103">
        <v>62.22</v>
      </c>
      <c r="I932" s="101" t="s">
        <v>7175</v>
      </c>
      <c r="J932" s="102">
        <v>37500</v>
      </c>
      <c r="K932" s="102">
        <v>73050</v>
      </c>
      <c r="L932" s="101" t="s">
        <v>6332</v>
      </c>
      <c r="M932" s="101" t="s">
        <v>2110</v>
      </c>
    </row>
    <row r="933" spans="1:13" x14ac:dyDescent="0.25">
      <c r="A933" s="74" t="s">
        <v>344</v>
      </c>
      <c r="B933" s="107" t="str">
        <f t="shared" si="14"/>
        <v>102424362100</v>
      </c>
      <c r="C933" s="101" t="s">
        <v>2112</v>
      </c>
      <c r="D933" s="101" t="s">
        <v>2113</v>
      </c>
      <c r="E933" s="101" t="s">
        <v>7346</v>
      </c>
      <c r="F933" s="101" t="s">
        <v>7217</v>
      </c>
      <c r="G933" s="101" t="s">
        <v>7218</v>
      </c>
      <c r="H933" s="103">
        <v>33.11</v>
      </c>
      <c r="I933" s="101" t="s">
        <v>7175</v>
      </c>
      <c r="J933" s="102">
        <v>41609</v>
      </c>
      <c r="K933" s="102">
        <v>73050</v>
      </c>
      <c r="L933" s="101" t="s">
        <v>6332</v>
      </c>
      <c r="M933" s="101" t="s">
        <v>2112</v>
      </c>
    </row>
    <row r="934" spans="1:13" x14ac:dyDescent="0.25">
      <c r="A934" s="74" t="s">
        <v>344</v>
      </c>
      <c r="B934" s="107" t="str">
        <f t="shared" si="14"/>
        <v>102426111270</v>
      </c>
      <c r="C934" s="101" t="s">
        <v>2114</v>
      </c>
      <c r="D934" s="101" t="s">
        <v>2115</v>
      </c>
      <c r="E934" s="101" t="s">
        <v>7464</v>
      </c>
      <c r="F934" s="101" t="s">
        <v>7212</v>
      </c>
      <c r="G934" s="101" t="s">
        <v>7186</v>
      </c>
      <c r="H934" s="103">
        <v>63.19</v>
      </c>
      <c r="I934" s="101" t="s">
        <v>7175</v>
      </c>
      <c r="J934" s="102">
        <v>34001</v>
      </c>
      <c r="K934" s="102">
        <v>73050</v>
      </c>
      <c r="L934" s="101" t="s">
        <v>6332</v>
      </c>
      <c r="M934" s="101" t="s">
        <v>2114</v>
      </c>
    </row>
    <row r="935" spans="1:13" x14ac:dyDescent="0.25">
      <c r="A935" s="74" t="s">
        <v>344</v>
      </c>
      <c r="B935" s="107" t="str">
        <f t="shared" si="14"/>
        <v>102431142100</v>
      </c>
      <c r="C935" s="101" t="s">
        <v>2116</v>
      </c>
      <c r="D935" s="101" t="s">
        <v>2117</v>
      </c>
      <c r="E935" s="101" t="s">
        <v>7199</v>
      </c>
      <c r="F935" s="101" t="s">
        <v>7217</v>
      </c>
      <c r="G935" s="101" t="s">
        <v>7201</v>
      </c>
      <c r="H935" s="103">
        <v>31.55</v>
      </c>
      <c r="I935" s="101" t="s">
        <v>7175</v>
      </c>
      <c r="J935" s="102">
        <v>33672</v>
      </c>
      <c r="K935" s="102">
        <v>73050</v>
      </c>
      <c r="L935" s="101" t="s">
        <v>6332</v>
      </c>
      <c r="M935" s="101" t="s">
        <v>2116</v>
      </c>
    </row>
    <row r="936" spans="1:13" x14ac:dyDescent="0.25">
      <c r="A936" s="74" t="s">
        <v>344</v>
      </c>
      <c r="B936" s="107" t="str">
        <f t="shared" si="14"/>
        <v>102434122100</v>
      </c>
      <c r="C936" s="101" t="s">
        <v>2118</v>
      </c>
      <c r="D936" s="101" t="s">
        <v>2119</v>
      </c>
      <c r="E936" s="101" t="s">
        <v>7341</v>
      </c>
      <c r="F936" s="101" t="s">
        <v>7295</v>
      </c>
      <c r="G936" s="101" t="s">
        <v>7174</v>
      </c>
      <c r="H936" s="103">
        <v>46.24</v>
      </c>
      <c r="I936" s="101" t="s">
        <v>7175</v>
      </c>
      <c r="J936" s="102">
        <v>36815</v>
      </c>
      <c r="K936" s="102">
        <v>73050</v>
      </c>
      <c r="L936" s="101" t="s">
        <v>6332</v>
      </c>
      <c r="M936" s="101" t="s">
        <v>2118</v>
      </c>
    </row>
    <row r="937" spans="1:13" x14ac:dyDescent="0.25">
      <c r="A937" s="74" t="s">
        <v>344</v>
      </c>
      <c r="B937" s="107" t="str">
        <f t="shared" si="14"/>
        <v>102438201801</v>
      </c>
      <c r="C937" s="101" t="s">
        <v>2120</v>
      </c>
      <c r="D937" s="101" t="s">
        <v>2121</v>
      </c>
      <c r="E937" s="101" t="s">
        <v>6773</v>
      </c>
      <c r="F937" s="101" t="s">
        <v>7185</v>
      </c>
      <c r="G937" s="101" t="s">
        <v>7186</v>
      </c>
      <c r="H937" s="103">
        <v>61.1</v>
      </c>
      <c r="I937" s="101" t="s">
        <v>7175</v>
      </c>
      <c r="J937" s="102">
        <v>36644</v>
      </c>
      <c r="K937" s="102">
        <v>73050</v>
      </c>
      <c r="L937" s="101" t="s">
        <v>6332</v>
      </c>
      <c r="M937" s="101" t="s">
        <v>2120</v>
      </c>
    </row>
    <row r="938" spans="1:13" x14ac:dyDescent="0.25">
      <c r="A938" s="74" t="s">
        <v>344</v>
      </c>
      <c r="B938" s="107" t="str">
        <f t="shared" si="14"/>
        <v>102446603000</v>
      </c>
      <c r="C938" s="101" t="s">
        <v>2122</v>
      </c>
      <c r="D938" s="101" t="s">
        <v>2123</v>
      </c>
      <c r="E938" s="101" t="s">
        <v>7283</v>
      </c>
      <c r="F938" s="101" t="s">
        <v>7317</v>
      </c>
      <c r="G938" s="101" t="s">
        <v>7174</v>
      </c>
      <c r="H938" s="103">
        <v>39.659999999999997</v>
      </c>
      <c r="I938" s="101" t="s">
        <v>7175</v>
      </c>
      <c r="J938" s="102">
        <v>31929</v>
      </c>
      <c r="K938" s="102">
        <v>73050</v>
      </c>
      <c r="L938" s="101" t="s">
        <v>6332</v>
      </c>
      <c r="M938" s="101" t="s">
        <v>2122</v>
      </c>
    </row>
    <row r="939" spans="1:13" x14ac:dyDescent="0.25">
      <c r="A939" s="74" t="s">
        <v>344</v>
      </c>
      <c r="B939" s="107" t="str">
        <f t="shared" si="14"/>
        <v>102447191200</v>
      </c>
      <c r="C939" s="101" t="s">
        <v>2124</v>
      </c>
      <c r="D939" s="101" t="s">
        <v>2125</v>
      </c>
      <c r="E939" s="101" t="s">
        <v>6462</v>
      </c>
      <c r="F939" s="101" t="s">
        <v>7185</v>
      </c>
      <c r="G939" s="101" t="s">
        <v>7186</v>
      </c>
      <c r="H939" s="103">
        <v>62.01</v>
      </c>
      <c r="I939" s="101" t="s">
        <v>7175</v>
      </c>
      <c r="J939" s="102">
        <v>35303</v>
      </c>
      <c r="K939" s="102">
        <v>73050</v>
      </c>
      <c r="L939" s="101" t="s">
        <v>6332</v>
      </c>
      <c r="M939" s="101" t="s">
        <v>2124</v>
      </c>
    </row>
    <row r="940" spans="1:13" x14ac:dyDescent="0.25">
      <c r="A940" s="74" t="s">
        <v>344</v>
      </c>
      <c r="B940" s="107" t="str">
        <f t="shared" si="14"/>
        <v>102450121110</v>
      </c>
      <c r="C940" s="101" t="s">
        <v>2126</v>
      </c>
      <c r="D940" s="101" t="s">
        <v>2127</v>
      </c>
      <c r="E940" s="101" t="s">
        <v>6338</v>
      </c>
      <c r="F940" s="101" t="s">
        <v>7212</v>
      </c>
      <c r="G940" s="101" t="s">
        <v>7186</v>
      </c>
      <c r="H940" s="103">
        <v>60.42</v>
      </c>
      <c r="I940" s="101" t="s">
        <v>7175</v>
      </c>
      <c r="J940" s="102">
        <v>36404</v>
      </c>
      <c r="K940" s="102">
        <v>73050</v>
      </c>
      <c r="L940" s="101" t="s">
        <v>6332</v>
      </c>
      <c r="M940" s="101" t="s">
        <v>2126</v>
      </c>
    </row>
    <row r="941" spans="1:13" x14ac:dyDescent="0.25">
      <c r="A941" s="74" t="s">
        <v>344</v>
      </c>
      <c r="B941" s="107" t="str">
        <f t="shared" si="14"/>
        <v>102452191200</v>
      </c>
      <c r="C941" s="101" t="s">
        <v>2128</v>
      </c>
      <c r="D941" s="101" t="s">
        <v>2129</v>
      </c>
      <c r="E941" s="101" t="s">
        <v>6462</v>
      </c>
      <c r="F941" s="101" t="s">
        <v>7187</v>
      </c>
      <c r="G941" s="101" t="s">
        <v>7174</v>
      </c>
      <c r="H941" s="103">
        <v>42.18</v>
      </c>
      <c r="I941" s="101" t="s">
        <v>7175</v>
      </c>
      <c r="J941" s="102">
        <v>38200</v>
      </c>
      <c r="K941" s="102">
        <v>73050</v>
      </c>
      <c r="L941" s="101" t="s">
        <v>6332</v>
      </c>
      <c r="M941" s="101" t="s">
        <v>2128</v>
      </c>
    </row>
    <row r="942" spans="1:13" x14ac:dyDescent="0.25">
      <c r="A942" s="74" t="s">
        <v>344</v>
      </c>
      <c r="B942" s="107" t="str">
        <f t="shared" si="14"/>
        <v>102453803010</v>
      </c>
      <c r="C942" s="101" t="s">
        <v>2130</v>
      </c>
      <c r="D942" s="101" t="s">
        <v>2131</v>
      </c>
      <c r="E942" s="101" t="s">
        <v>7155</v>
      </c>
      <c r="F942" s="101" t="s">
        <v>7247</v>
      </c>
      <c r="G942" s="101" t="s">
        <v>7178</v>
      </c>
      <c r="H942" s="103">
        <v>45.2</v>
      </c>
      <c r="I942" s="101" t="s">
        <v>7175</v>
      </c>
      <c r="J942" s="102">
        <v>40878</v>
      </c>
      <c r="K942" s="102">
        <v>73050</v>
      </c>
      <c r="L942" s="101" t="s">
        <v>6332</v>
      </c>
      <c r="M942" s="101" t="s">
        <v>2130</v>
      </c>
    </row>
    <row r="943" spans="1:13" x14ac:dyDescent="0.25">
      <c r="A943" s="74" t="s">
        <v>344</v>
      </c>
      <c r="B943" s="107" t="str">
        <f t="shared" si="14"/>
        <v>102456502010</v>
      </c>
      <c r="C943" s="101" t="s">
        <v>2132</v>
      </c>
      <c r="D943" s="101" t="s">
        <v>2133</v>
      </c>
      <c r="E943" s="101" t="s">
        <v>6507</v>
      </c>
      <c r="F943" s="101" t="s">
        <v>7287</v>
      </c>
      <c r="G943" s="101" t="s">
        <v>7218</v>
      </c>
      <c r="H943" s="103">
        <v>33.29</v>
      </c>
      <c r="I943" s="101" t="s">
        <v>7175</v>
      </c>
      <c r="J943" s="102">
        <v>34425</v>
      </c>
      <c r="K943" s="102">
        <v>73050</v>
      </c>
      <c r="L943" s="101" t="s">
        <v>6332</v>
      </c>
      <c r="M943" s="101" t="s">
        <v>2132</v>
      </c>
    </row>
    <row r="944" spans="1:13" x14ac:dyDescent="0.25">
      <c r="A944" s="74" t="s">
        <v>344</v>
      </c>
      <c r="B944" s="107" t="str">
        <f t="shared" si="14"/>
        <v>102458602100</v>
      </c>
      <c r="C944" s="101" t="s">
        <v>2134</v>
      </c>
      <c r="D944" s="101" t="s">
        <v>2135</v>
      </c>
      <c r="E944" s="101" t="s">
        <v>7254</v>
      </c>
      <c r="F944" s="101" t="s">
        <v>7245</v>
      </c>
      <c r="G944" s="101" t="s">
        <v>7174</v>
      </c>
      <c r="H944" s="103">
        <v>42.18</v>
      </c>
      <c r="I944" s="101" t="s">
        <v>7175</v>
      </c>
      <c r="J944" s="102">
        <v>40772</v>
      </c>
      <c r="K944" s="102">
        <v>73050</v>
      </c>
      <c r="L944" s="101" t="s">
        <v>6332</v>
      </c>
      <c r="M944" s="101" t="s">
        <v>2134</v>
      </c>
    </row>
    <row r="945" spans="1:13" x14ac:dyDescent="0.25">
      <c r="A945" s="74" t="s">
        <v>344</v>
      </c>
      <c r="B945" s="107" t="str">
        <f t="shared" si="14"/>
        <v>102459502021</v>
      </c>
      <c r="C945" s="101" t="s">
        <v>2136</v>
      </c>
      <c r="D945" s="101" t="s">
        <v>2137</v>
      </c>
      <c r="E945" s="101" t="s">
        <v>7378</v>
      </c>
      <c r="F945" s="101" t="s">
        <v>7477</v>
      </c>
      <c r="G945" s="101" t="s">
        <v>7368</v>
      </c>
      <c r="H945" s="103">
        <v>28.39</v>
      </c>
      <c r="I945" s="101" t="s">
        <v>7175</v>
      </c>
      <c r="J945" s="102">
        <v>31852</v>
      </c>
      <c r="K945" s="102">
        <v>73050</v>
      </c>
      <c r="L945" s="101" t="s">
        <v>6332</v>
      </c>
      <c r="M945" s="101" t="s">
        <v>2136</v>
      </c>
    </row>
    <row r="946" spans="1:13" x14ac:dyDescent="0.25">
      <c r="A946" s="74" t="s">
        <v>344</v>
      </c>
      <c r="B946" s="107" t="str">
        <f t="shared" si="14"/>
        <v>102460263100</v>
      </c>
      <c r="C946" s="101" t="s">
        <v>2138</v>
      </c>
      <c r="D946" s="101" t="s">
        <v>2139</v>
      </c>
      <c r="E946" s="101" t="s">
        <v>6511</v>
      </c>
      <c r="F946" s="101" t="s">
        <v>7262</v>
      </c>
      <c r="G946" s="101" t="s">
        <v>7178</v>
      </c>
      <c r="H946" s="103">
        <v>51.85</v>
      </c>
      <c r="I946" s="101" t="s">
        <v>7175</v>
      </c>
      <c r="J946" s="102">
        <v>41135</v>
      </c>
      <c r="K946" s="102">
        <v>73050</v>
      </c>
      <c r="L946" s="101" t="s">
        <v>6332</v>
      </c>
      <c r="M946" s="101" t="s">
        <v>2138</v>
      </c>
    </row>
    <row r="947" spans="1:13" x14ac:dyDescent="0.25">
      <c r="A947" s="74" t="s">
        <v>344</v>
      </c>
      <c r="B947" s="107" t="str">
        <f t="shared" si="14"/>
        <v>102464502040</v>
      </c>
      <c r="C947" s="101" t="s">
        <v>2140</v>
      </c>
      <c r="D947" s="101" t="s">
        <v>2141</v>
      </c>
      <c r="E947" s="101" t="s">
        <v>6372</v>
      </c>
      <c r="F947" s="101" t="s">
        <v>7226</v>
      </c>
      <c r="G947" s="101" t="s">
        <v>7186</v>
      </c>
      <c r="H947" s="103">
        <v>60.64</v>
      </c>
      <c r="I947" s="101" t="s">
        <v>7175</v>
      </c>
      <c r="J947" s="102">
        <v>40483</v>
      </c>
      <c r="K947" s="102">
        <v>73050</v>
      </c>
      <c r="L947" s="101" t="s">
        <v>6332</v>
      </c>
      <c r="M947" s="101" t="s">
        <v>2140</v>
      </c>
    </row>
    <row r="948" spans="1:13" x14ac:dyDescent="0.25">
      <c r="A948" s="74" t="s">
        <v>344</v>
      </c>
      <c r="B948" s="107" t="str">
        <f t="shared" si="14"/>
        <v>102466115100</v>
      </c>
      <c r="C948" s="101" t="s">
        <v>7478</v>
      </c>
      <c r="D948" s="101" t="s">
        <v>7479</v>
      </c>
      <c r="E948" s="101" t="s">
        <v>7238</v>
      </c>
      <c r="F948" s="101" t="s">
        <v>7239</v>
      </c>
      <c r="G948" s="101" t="s">
        <v>7215</v>
      </c>
      <c r="H948" s="103">
        <v>37</v>
      </c>
      <c r="I948" s="101" t="s">
        <v>7175</v>
      </c>
      <c r="J948" s="102">
        <v>32629</v>
      </c>
      <c r="K948" s="102">
        <v>43756</v>
      </c>
      <c r="L948" s="101" t="s">
        <v>6332</v>
      </c>
      <c r="M948" s="101" t="s">
        <v>7478</v>
      </c>
    </row>
    <row r="949" spans="1:13" x14ac:dyDescent="0.25">
      <c r="A949" s="74" t="s">
        <v>344</v>
      </c>
      <c r="B949" s="107" t="str">
        <f t="shared" si="14"/>
        <v>102467803020</v>
      </c>
      <c r="C949" s="101" t="s">
        <v>2142</v>
      </c>
      <c r="D949" s="101" t="s">
        <v>2143</v>
      </c>
      <c r="E949" s="101" t="s">
        <v>7164</v>
      </c>
      <c r="F949" s="101" t="s">
        <v>7214</v>
      </c>
      <c r="G949" s="101" t="s">
        <v>7215</v>
      </c>
      <c r="H949" s="103">
        <v>37.630000000000003</v>
      </c>
      <c r="I949" s="101" t="s">
        <v>7175</v>
      </c>
      <c r="J949" s="102">
        <v>36951</v>
      </c>
      <c r="K949" s="102">
        <v>73050</v>
      </c>
      <c r="L949" s="101" t="s">
        <v>6332</v>
      </c>
      <c r="M949" s="101" t="s">
        <v>2142</v>
      </c>
    </row>
    <row r="950" spans="1:13" x14ac:dyDescent="0.25">
      <c r="A950" s="74" t="s">
        <v>344</v>
      </c>
      <c r="B950" s="107" t="str">
        <f t="shared" si="14"/>
        <v>102468341200</v>
      </c>
      <c r="C950" s="101" t="s">
        <v>2144</v>
      </c>
      <c r="D950" s="101" t="s">
        <v>2145</v>
      </c>
      <c r="E950" s="101" t="s">
        <v>6559</v>
      </c>
      <c r="F950" s="101" t="s">
        <v>7185</v>
      </c>
      <c r="G950" s="101" t="s">
        <v>7186</v>
      </c>
      <c r="H950" s="103">
        <v>61.81</v>
      </c>
      <c r="I950" s="101" t="s">
        <v>7175</v>
      </c>
      <c r="J950" s="102">
        <v>36923</v>
      </c>
      <c r="K950" s="102">
        <v>73050</v>
      </c>
      <c r="L950" s="101" t="s">
        <v>6332</v>
      </c>
      <c r="M950" s="101" t="s">
        <v>2144</v>
      </c>
    </row>
    <row r="951" spans="1:13" x14ac:dyDescent="0.25">
      <c r="A951" s="74" t="s">
        <v>344</v>
      </c>
      <c r="B951" s="107" t="str">
        <f t="shared" si="14"/>
        <v>102469281110</v>
      </c>
      <c r="C951" s="101" t="s">
        <v>2146</v>
      </c>
      <c r="D951" s="101" t="s">
        <v>2147</v>
      </c>
      <c r="E951" s="101" t="s">
        <v>6523</v>
      </c>
      <c r="F951" s="101" t="s">
        <v>7212</v>
      </c>
      <c r="G951" s="101" t="s">
        <v>7181</v>
      </c>
      <c r="H951" s="103">
        <v>53.85</v>
      </c>
      <c r="I951" s="101" t="s">
        <v>7175</v>
      </c>
      <c r="J951" s="102">
        <v>41597</v>
      </c>
      <c r="K951" s="102">
        <v>73050</v>
      </c>
      <c r="L951" s="101" t="s">
        <v>6332</v>
      </c>
      <c r="M951" s="101" t="s">
        <v>2146</v>
      </c>
    </row>
    <row r="952" spans="1:13" x14ac:dyDescent="0.25">
      <c r="A952" s="74" t="s">
        <v>344</v>
      </c>
      <c r="B952" s="107" t="str">
        <f t="shared" si="14"/>
        <v>102470332100</v>
      </c>
      <c r="C952" s="101" t="s">
        <v>2148</v>
      </c>
      <c r="D952" s="101" t="s">
        <v>2149</v>
      </c>
      <c r="E952" s="101" t="s">
        <v>7253</v>
      </c>
      <c r="F952" s="101" t="s">
        <v>7260</v>
      </c>
      <c r="G952" s="101" t="s">
        <v>7215</v>
      </c>
      <c r="H952" s="103">
        <v>36.9</v>
      </c>
      <c r="I952" s="101" t="s">
        <v>7175</v>
      </c>
      <c r="J952" s="102">
        <v>34575</v>
      </c>
      <c r="K952" s="102">
        <v>73050</v>
      </c>
      <c r="L952" s="101" t="s">
        <v>6332</v>
      </c>
      <c r="M952" s="101" t="s">
        <v>2148</v>
      </c>
    </row>
    <row r="953" spans="1:13" x14ac:dyDescent="0.25">
      <c r="A953" s="74" t="s">
        <v>344</v>
      </c>
      <c r="B953" s="107" t="str">
        <f t="shared" si="14"/>
        <v>102475341100</v>
      </c>
      <c r="C953" s="101" t="s">
        <v>2150</v>
      </c>
      <c r="D953" s="101" t="s">
        <v>2151</v>
      </c>
      <c r="E953" s="101" t="s">
        <v>6557</v>
      </c>
      <c r="F953" s="101" t="s">
        <v>7185</v>
      </c>
      <c r="G953" s="101" t="s">
        <v>7186</v>
      </c>
      <c r="H953" s="103">
        <v>59.96</v>
      </c>
      <c r="I953" s="101" t="s">
        <v>7175</v>
      </c>
      <c r="J953" s="102">
        <v>31278</v>
      </c>
      <c r="K953" s="102">
        <v>73050</v>
      </c>
      <c r="L953" s="101" t="s">
        <v>6332</v>
      </c>
      <c r="M953" s="101" t="s">
        <v>2150</v>
      </c>
    </row>
    <row r="954" spans="1:13" x14ac:dyDescent="0.25">
      <c r="A954" s="74" t="s">
        <v>344</v>
      </c>
      <c r="B954" s="107" t="str">
        <f t="shared" si="14"/>
        <v>102476111250</v>
      </c>
      <c r="C954" s="101" t="s">
        <v>2152</v>
      </c>
      <c r="D954" s="101" t="s">
        <v>2153</v>
      </c>
      <c r="E954" s="101" t="s">
        <v>6330</v>
      </c>
      <c r="F954" s="101" t="s">
        <v>7212</v>
      </c>
      <c r="G954" s="101" t="s">
        <v>7181</v>
      </c>
      <c r="H954" s="103">
        <v>53.84</v>
      </c>
      <c r="I954" s="101" t="s">
        <v>7175</v>
      </c>
      <c r="J954" s="102">
        <v>37865</v>
      </c>
      <c r="K954" s="102">
        <v>73050</v>
      </c>
      <c r="L954" s="101" t="s">
        <v>6332</v>
      </c>
      <c r="M954" s="101" t="s">
        <v>2152</v>
      </c>
    </row>
    <row r="955" spans="1:13" x14ac:dyDescent="0.25">
      <c r="A955" s="74" t="s">
        <v>344</v>
      </c>
      <c r="B955" s="107" t="str">
        <f t="shared" si="14"/>
        <v>102478282100</v>
      </c>
      <c r="C955" s="101" t="s">
        <v>2154</v>
      </c>
      <c r="D955" s="101" t="s">
        <v>2155</v>
      </c>
      <c r="E955" s="101" t="s">
        <v>7457</v>
      </c>
      <c r="F955" s="101" t="s">
        <v>7214</v>
      </c>
      <c r="G955" s="101" t="s">
        <v>7215</v>
      </c>
      <c r="H955" s="103">
        <v>37.06</v>
      </c>
      <c r="I955" s="101" t="s">
        <v>7175</v>
      </c>
      <c r="J955" s="102">
        <v>40634</v>
      </c>
      <c r="K955" s="102">
        <v>73050</v>
      </c>
      <c r="L955" s="101" t="s">
        <v>6332</v>
      </c>
      <c r="M955" s="101" t="s">
        <v>2154</v>
      </c>
    </row>
    <row r="956" spans="1:13" x14ac:dyDescent="0.25">
      <c r="A956" s="74" t="s">
        <v>344</v>
      </c>
      <c r="B956" s="107" t="str">
        <f t="shared" si="14"/>
        <v>102483311100</v>
      </c>
      <c r="C956" s="101" t="s">
        <v>2156</v>
      </c>
      <c r="D956" s="101" t="s">
        <v>2157</v>
      </c>
      <c r="E956" s="101" t="s">
        <v>6531</v>
      </c>
      <c r="F956" s="101" t="s">
        <v>7185</v>
      </c>
      <c r="G956" s="101" t="s">
        <v>7186</v>
      </c>
      <c r="H956" s="103">
        <v>62.63</v>
      </c>
      <c r="I956" s="101" t="s">
        <v>7175</v>
      </c>
      <c r="J956" s="102">
        <v>40040</v>
      </c>
      <c r="K956" s="102">
        <v>73050</v>
      </c>
      <c r="L956" s="101" t="s">
        <v>6332</v>
      </c>
      <c r="M956" s="101" t="s">
        <v>2156</v>
      </c>
    </row>
    <row r="957" spans="1:13" x14ac:dyDescent="0.25">
      <c r="A957" s="74" t="s">
        <v>344</v>
      </c>
      <c r="B957" s="107" t="str">
        <f t="shared" si="14"/>
        <v>102485111260</v>
      </c>
      <c r="C957" s="101" t="s">
        <v>2158</v>
      </c>
      <c r="D957" s="101" t="s">
        <v>2159</v>
      </c>
      <c r="E957" s="101" t="s">
        <v>7211</v>
      </c>
      <c r="F957" s="101" t="s">
        <v>7212</v>
      </c>
      <c r="G957" s="101" t="s">
        <v>7181</v>
      </c>
      <c r="H957" s="103">
        <v>56.89</v>
      </c>
      <c r="I957" s="101" t="s">
        <v>7175</v>
      </c>
      <c r="J957" s="102">
        <v>40422</v>
      </c>
      <c r="K957" s="102">
        <v>73050</v>
      </c>
      <c r="L957" s="101" t="s">
        <v>6332</v>
      </c>
      <c r="M957" s="101" t="s">
        <v>2158</v>
      </c>
    </row>
    <row r="958" spans="1:13" x14ac:dyDescent="0.25">
      <c r="A958" s="74" t="s">
        <v>344</v>
      </c>
      <c r="B958" s="107" t="str">
        <f t="shared" si="14"/>
        <v>102490754200</v>
      </c>
      <c r="C958" s="101" t="s">
        <v>2160</v>
      </c>
      <c r="D958" s="101" t="s">
        <v>2161</v>
      </c>
      <c r="E958" s="101" t="s">
        <v>7116</v>
      </c>
      <c r="F958" s="101" t="s">
        <v>7245</v>
      </c>
      <c r="G958" s="101" t="s">
        <v>7218</v>
      </c>
      <c r="H958" s="103">
        <v>40.33</v>
      </c>
      <c r="I958" s="101" t="s">
        <v>7175</v>
      </c>
      <c r="J958" s="102">
        <v>36770</v>
      </c>
      <c r="K958" s="102">
        <v>73050</v>
      </c>
      <c r="L958" s="101" t="s">
        <v>6332</v>
      </c>
      <c r="M958" s="101" t="s">
        <v>2160</v>
      </c>
    </row>
    <row r="959" spans="1:13" x14ac:dyDescent="0.25">
      <c r="A959" s="74" t="s">
        <v>344</v>
      </c>
      <c r="B959" s="107" t="str">
        <f t="shared" si="14"/>
        <v>102492503910</v>
      </c>
      <c r="C959" s="101" t="s">
        <v>2162</v>
      </c>
      <c r="D959" s="101" t="s">
        <v>2163</v>
      </c>
      <c r="E959" s="101" t="s">
        <v>7480</v>
      </c>
      <c r="F959" s="101" t="s">
        <v>7266</v>
      </c>
      <c r="G959" s="101" t="s">
        <v>7267</v>
      </c>
      <c r="H959" s="103">
        <v>77.14</v>
      </c>
      <c r="I959" s="101" t="s">
        <v>7175</v>
      </c>
      <c r="J959" s="102">
        <v>41640</v>
      </c>
      <c r="K959" s="102">
        <v>73050</v>
      </c>
      <c r="L959" s="101" t="s">
        <v>6332</v>
      </c>
      <c r="M959" s="101" t="s">
        <v>2162</v>
      </c>
    </row>
    <row r="960" spans="1:13" x14ac:dyDescent="0.25">
      <c r="A960" s="74" t="s">
        <v>344</v>
      </c>
      <c r="B960" s="107" t="str">
        <f t="shared" si="14"/>
        <v>102493603400</v>
      </c>
      <c r="C960" s="101" t="s">
        <v>2164</v>
      </c>
      <c r="D960" s="101" t="s">
        <v>2165</v>
      </c>
      <c r="E960" s="101" t="s">
        <v>7190</v>
      </c>
      <c r="F960" s="101" t="s">
        <v>7191</v>
      </c>
      <c r="G960" s="101" t="s">
        <v>7192</v>
      </c>
      <c r="H960" s="103">
        <v>29.44</v>
      </c>
      <c r="I960" s="101" t="s">
        <v>7175</v>
      </c>
      <c r="J960" s="102">
        <v>40210</v>
      </c>
      <c r="K960" s="102">
        <v>73050</v>
      </c>
      <c r="L960" s="101" t="s">
        <v>6332</v>
      </c>
      <c r="M960" s="101" t="s">
        <v>2164</v>
      </c>
    </row>
    <row r="961" spans="1:13" x14ac:dyDescent="0.25">
      <c r="A961" s="74" t="s">
        <v>344</v>
      </c>
      <c r="B961" s="107" t="str">
        <f t="shared" si="14"/>
        <v>102498703100</v>
      </c>
      <c r="C961" s="101" t="s">
        <v>2166</v>
      </c>
      <c r="D961" s="101" t="s">
        <v>2167</v>
      </c>
      <c r="E961" s="101" t="s">
        <v>7233</v>
      </c>
      <c r="F961" s="101" t="s">
        <v>7217</v>
      </c>
      <c r="G961" s="101" t="s">
        <v>7218</v>
      </c>
      <c r="H961" s="103">
        <v>32.83</v>
      </c>
      <c r="I961" s="101" t="s">
        <v>7175</v>
      </c>
      <c r="J961" s="102">
        <v>39052</v>
      </c>
      <c r="K961" s="102">
        <v>73050</v>
      </c>
      <c r="L961" s="101" t="s">
        <v>6332</v>
      </c>
      <c r="M961" s="101" t="s">
        <v>2166</v>
      </c>
    </row>
    <row r="962" spans="1:13" x14ac:dyDescent="0.25">
      <c r="A962" s="74" t="s">
        <v>344</v>
      </c>
      <c r="B962" s="107" t="str">
        <f t="shared" si="14"/>
        <v>102500341200</v>
      </c>
      <c r="C962" s="101" t="s">
        <v>2168</v>
      </c>
      <c r="D962" s="101" t="s">
        <v>2169</v>
      </c>
      <c r="E962" s="101" t="s">
        <v>6559</v>
      </c>
      <c r="F962" s="101" t="s">
        <v>7185</v>
      </c>
      <c r="G962" s="101" t="s">
        <v>7186</v>
      </c>
      <c r="H962" s="103">
        <v>61.51</v>
      </c>
      <c r="I962" s="101" t="s">
        <v>7175</v>
      </c>
      <c r="J962" s="102">
        <v>40026</v>
      </c>
      <c r="K962" s="102">
        <v>73050</v>
      </c>
      <c r="L962" s="101" t="s">
        <v>6332</v>
      </c>
      <c r="M962" s="101" t="s">
        <v>2168</v>
      </c>
    </row>
    <row r="963" spans="1:13" x14ac:dyDescent="0.25">
      <c r="A963" s="74" t="s">
        <v>344</v>
      </c>
      <c r="B963" s="107" t="str">
        <f t="shared" si="14"/>
        <v>102502603400</v>
      </c>
      <c r="C963" s="101" t="s">
        <v>2170</v>
      </c>
      <c r="D963" s="101" t="s">
        <v>2171</v>
      </c>
      <c r="E963" s="101" t="s">
        <v>7190</v>
      </c>
      <c r="F963" s="101" t="s">
        <v>7191</v>
      </c>
      <c r="G963" s="101" t="s">
        <v>7192</v>
      </c>
      <c r="H963" s="103">
        <v>29.24</v>
      </c>
      <c r="I963" s="101" t="s">
        <v>7175</v>
      </c>
      <c r="J963" s="102">
        <v>31868</v>
      </c>
      <c r="K963" s="102">
        <v>73050</v>
      </c>
      <c r="L963" s="101" t="s">
        <v>6332</v>
      </c>
      <c r="M963" s="101" t="s">
        <v>2170</v>
      </c>
    </row>
    <row r="964" spans="1:13" x14ac:dyDescent="0.25">
      <c r="A964" s="74" t="s">
        <v>344</v>
      </c>
      <c r="B964" s="107" t="str">
        <f t="shared" si="14"/>
        <v>102503231201</v>
      </c>
      <c r="C964" s="101" t="s">
        <v>2172</v>
      </c>
      <c r="D964" s="101" t="s">
        <v>2173</v>
      </c>
      <c r="E964" s="101" t="s">
        <v>6494</v>
      </c>
      <c r="F964" s="101" t="s">
        <v>7185</v>
      </c>
      <c r="G964" s="101" t="s">
        <v>7186</v>
      </c>
      <c r="H964" s="103">
        <v>60.38</v>
      </c>
      <c r="I964" s="101" t="s">
        <v>7175</v>
      </c>
      <c r="J964" s="102">
        <v>35107</v>
      </c>
      <c r="K964" s="102">
        <v>73050</v>
      </c>
      <c r="L964" s="101" t="s">
        <v>6332</v>
      </c>
      <c r="M964" s="101" t="s">
        <v>2172</v>
      </c>
    </row>
    <row r="965" spans="1:13" x14ac:dyDescent="0.25">
      <c r="A965" s="74" t="s">
        <v>344</v>
      </c>
      <c r="B965" s="107" t="str">
        <f t="shared" si="14"/>
        <v>102506341100</v>
      </c>
      <c r="C965" s="101" t="s">
        <v>2174</v>
      </c>
      <c r="D965" s="101" t="s">
        <v>2175</v>
      </c>
      <c r="E965" s="101" t="s">
        <v>6557</v>
      </c>
      <c r="F965" s="101" t="s">
        <v>7212</v>
      </c>
      <c r="G965" s="101" t="s">
        <v>7181</v>
      </c>
      <c r="H965" s="103">
        <v>49.28</v>
      </c>
      <c r="I965" s="101" t="s">
        <v>7175</v>
      </c>
      <c r="J965" s="102">
        <v>40756</v>
      </c>
      <c r="K965" s="102">
        <v>73050</v>
      </c>
      <c r="L965" s="101" t="s">
        <v>6332</v>
      </c>
      <c r="M965" s="101" t="s">
        <v>2174</v>
      </c>
    </row>
    <row r="966" spans="1:13" x14ac:dyDescent="0.25">
      <c r="A966" s="74" t="s">
        <v>344</v>
      </c>
      <c r="B966" s="107" t="str">
        <f t="shared" ref="B966:B1029" si="15">CONCATENATE(C966,E966)</f>
        <v>102507191100</v>
      </c>
      <c r="C966" s="101" t="s">
        <v>2176</v>
      </c>
      <c r="D966" s="101" t="s">
        <v>2177</v>
      </c>
      <c r="E966" s="101" t="s">
        <v>6460</v>
      </c>
      <c r="F966" s="101" t="s">
        <v>7185</v>
      </c>
      <c r="G966" s="101" t="s">
        <v>7181</v>
      </c>
      <c r="H966" s="103">
        <v>57.45</v>
      </c>
      <c r="I966" s="101" t="s">
        <v>7175</v>
      </c>
      <c r="J966" s="102">
        <v>41659</v>
      </c>
      <c r="K966" s="102">
        <v>73050</v>
      </c>
      <c r="L966" s="101" t="s">
        <v>6332</v>
      </c>
      <c r="M966" s="101" t="s">
        <v>2176</v>
      </c>
    </row>
    <row r="967" spans="1:13" x14ac:dyDescent="0.25">
      <c r="A967" s="74" t="s">
        <v>344</v>
      </c>
      <c r="B967" s="107" t="str">
        <f t="shared" si="15"/>
        <v>102508502010</v>
      </c>
      <c r="C967" s="101" t="s">
        <v>2178</v>
      </c>
      <c r="D967" s="101" t="s">
        <v>2179</v>
      </c>
      <c r="E967" s="101" t="s">
        <v>6507</v>
      </c>
      <c r="F967" s="101" t="s">
        <v>7226</v>
      </c>
      <c r="G967" s="101" t="s">
        <v>7186</v>
      </c>
      <c r="H967" s="103">
        <v>53.18</v>
      </c>
      <c r="I967" s="101" t="s">
        <v>7175</v>
      </c>
      <c r="J967" s="102">
        <v>36787</v>
      </c>
      <c r="K967" s="102">
        <v>73050</v>
      </c>
      <c r="L967" s="101" t="s">
        <v>6332</v>
      </c>
      <c r="M967" s="101" t="s">
        <v>2178</v>
      </c>
    </row>
    <row r="968" spans="1:13" x14ac:dyDescent="0.25">
      <c r="A968" s="74" t="s">
        <v>344</v>
      </c>
      <c r="B968" s="107" t="str">
        <f t="shared" si="15"/>
        <v>102509351100</v>
      </c>
      <c r="C968" s="101" t="s">
        <v>2180</v>
      </c>
      <c r="D968" s="101" t="s">
        <v>2181</v>
      </c>
      <c r="E968" s="101" t="s">
        <v>6563</v>
      </c>
      <c r="F968" s="101" t="s">
        <v>7212</v>
      </c>
      <c r="G968" s="101" t="s">
        <v>7181</v>
      </c>
      <c r="H968" s="103">
        <v>53.64</v>
      </c>
      <c r="I968" s="101" t="s">
        <v>7175</v>
      </c>
      <c r="J968" s="102">
        <v>41645</v>
      </c>
      <c r="K968" s="102">
        <v>73050</v>
      </c>
      <c r="L968" s="101" t="s">
        <v>6332</v>
      </c>
      <c r="M968" s="101" t="s">
        <v>2180</v>
      </c>
    </row>
    <row r="969" spans="1:13" x14ac:dyDescent="0.25">
      <c r="A969" s="74" t="s">
        <v>344</v>
      </c>
      <c r="B969" s="107" t="str">
        <f t="shared" si="15"/>
        <v>102513171300</v>
      </c>
      <c r="C969" s="101" t="s">
        <v>2182</v>
      </c>
      <c r="D969" s="101" t="s">
        <v>2183</v>
      </c>
      <c r="E969" s="101" t="s">
        <v>6367</v>
      </c>
      <c r="F969" s="101" t="s">
        <v>7185</v>
      </c>
      <c r="G969" s="101" t="s">
        <v>7186</v>
      </c>
      <c r="H969" s="103">
        <v>62.22</v>
      </c>
      <c r="I969" s="101" t="s">
        <v>7175</v>
      </c>
      <c r="J969" s="102">
        <v>41645</v>
      </c>
      <c r="K969" s="102">
        <v>73050</v>
      </c>
      <c r="L969" s="101" t="s">
        <v>6332</v>
      </c>
      <c r="M969" s="101" t="s">
        <v>2182</v>
      </c>
    </row>
    <row r="970" spans="1:13" x14ac:dyDescent="0.25">
      <c r="A970" s="74" t="s">
        <v>344</v>
      </c>
      <c r="B970" s="107" t="str">
        <f t="shared" si="15"/>
        <v>102518181300</v>
      </c>
      <c r="C970" s="101" t="s">
        <v>2184</v>
      </c>
      <c r="D970" s="101" t="s">
        <v>2185</v>
      </c>
      <c r="E970" s="101" t="s">
        <v>6386</v>
      </c>
      <c r="F970" s="101" t="s">
        <v>7225</v>
      </c>
      <c r="G970" s="101" t="s">
        <v>7174</v>
      </c>
      <c r="H970" s="103">
        <v>40.79</v>
      </c>
      <c r="I970" s="101" t="s">
        <v>7175</v>
      </c>
      <c r="J970" s="102">
        <v>39965</v>
      </c>
      <c r="K970" s="102">
        <v>73050</v>
      </c>
      <c r="L970" s="101" t="s">
        <v>6332</v>
      </c>
      <c r="M970" s="101" t="s">
        <v>2184</v>
      </c>
    </row>
    <row r="971" spans="1:13" x14ac:dyDescent="0.25">
      <c r="A971" s="74" t="s">
        <v>344</v>
      </c>
      <c r="B971" s="107" t="str">
        <f t="shared" si="15"/>
        <v>102519171300</v>
      </c>
      <c r="C971" s="101" t="s">
        <v>2186</v>
      </c>
      <c r="D971" s="101" t="s">
        <v>2187</v>
      </c>
      <c r="E971" s="101" t="s">
        <v>6367</v>
      </c>
      <c r="F971" s="101" t="s">
        <v>7212</v>
      </c>
      <c r="G971" s="101" t="s">
        <v>7181</v>
      </c>
      <c r="H971" s="103">
        <v>51.14</v>
      </c>
      <c r="I971" s="101" t="s">
        <v>7175</v>
      </c>
      <c r="J971" s="102">
        <v>41613</v>
      </c>
      <c r="K971" s="102">
        <v>73050</v>
      </c>
      <c r="L971" s="101" t="s">
        <v>6332</v>
      </c>
      <c r="M971" s="101" t="s">
        <v>2186</v>
      </c>
    </row>
    <row r="972" spans="1:13" x14ac:dyDescent="0.25">
      <c r="A972" s="74" t="s">
        <v>344</v>
      </c>
      <c r="B972" s="107" t="str">
        <f t="shared" si="15"/>
        <v>102532264290</v>
      </c>
      <c r="C972" s="101" t="s">
        <v>2188</v>
      </c>
      <c r="D972" s="101" t="s">
        <v>2189</v>
      </c>
      <c r="E972" s="101" t="s">
        <v>6519</v>
      </c>
      <c r="F972" s="101" t="s">
        <v>7185</v>
      </c>
      <c r="G972" s="101" t="s">
        <v>7186</v>
      </c>
      <c r="H972" s="103">
        <v>60.02</v>
      </c>
      <c r="I972" s="101" t="s">
        <v>7175</v>
      </c>
      <c r="J972" s="102">
        <v>34182</v>
      </c>
      <c r="K972" s="102">
        <v>73050</v>
      </c>
      <c r="L972" s="101" t="s">
        <v>6332</v>
      </c>
      <c r="M972" s="101" t="s">
        <v>2188</v>
      </c>
    </row>
    <row r="973" spans="1:13" x14ac:dyDescent="0.25">
      <c r="A973" s="74" t="s">
        <v>344</v>
      </c>
      <c r="B973" s="107" t="str">
        <f t="shared" si="15"/>
        <v>102535111260</v>
      </c>
      <c r="C973" s="101" t="s">
        <v>2190</v>
      </c>
      <c r="D973" s="101" t="s">
        <v>2191</v>
      </c>
      <c r="E973" s="101" t="s">
        <v>7211</v>
      </c>
      <c r="F973" s="101" t="s">
        <v>7185</v>
      </c>
      <c r="G973" s="101" t="s">
        <v>7186</v>
      </c>
      <c r="H973" s="103">
        <v>61.83</v>
      </c>
      <c r="I973" s="101" t="s">
        <v>7175</v>
      </c>
      <c r="J973" s="102">
        <v>35704</v>
      </c>
      <c r="K973" s="102">
        <v>73050</v>
      </c>
      <c r="L973" s="101" t="s">
        <v>6332</v>
      </c>
      <c r="M973" s="101" t="s">
        <v>2190</v>
      </c>
    </row>
    <row r="974" spans="1:13" x14ac:dyDescent="0.25">
      <c r="A974" s="74" t="s">
        <v>344</v>
      </c>
      <c r="B974" s="107" t="str">
        <f t="shared" si="15"/>
        <v>102536351100</v>
      </c>
      <c r="C974" s="101" t="s">
        <v>2192</v>
      </c>
      <c r="D974" s="101" t="s">
        <v>2193</v>
      </c>
      <c r="E974" s="101" t="s">
        <v>6563</v>
      </c>
      <c r="F974" s="101" t="s">
        <v>7212</v>
      </c>
      <c r="G974" s="101" t="s">
        <v>7181</v>
      </c>
      <c r="H974" s="103">
        <v>53.64</v>
      </c>
      <c r="I974" s="101" t="s">
        <v>7175</v>
      </c>
      <c r="J974" s="102">
        <v>40940</v>
      </c>
      <c r="K974" s="102">
        <v>73050</v>
      </c>
      <c r="L974" s="101" t="s">
        <v>6332</v>
      </c>
      <c r="M974" s="101" t="s">
        <v>2192</v>
      </c>
    </row>
    <row r="975" spans="1:13" x14ac:dyDescent="0.25">
      <c r="A975" s="74" t="s">
        <v>344</v>
      </c>
      <c r="B975" s="107" t="str">
        <f t="shared" si="15"/>
        <v>102540321100</v>
      </c>
      <c r="C975" s="101" t="s">
        <v>2194</v>
      </c>
      <c r="D975" s="101" t="s">
        <v>2195</v>
      </c>
      <c r="E975" s="101" t="s">
        <v>7003</v>
      </c>
      <c r="F975" s="101" t="s">
        <v>7212</v>
      </c>
      <c r="G975" s="101" t="s">
        <v>7186</v>
      </c>
      <c r="H975" s="103">
        <v>62.26</v>
      </c>
      <c r="I975" s="101" t="s">
        <v>7175</v>
      </c>
      <c r="J975" s="102">
        <v>36617</v>
      </c>
      <c r="K975" s="102">
        <v>73050</v>
      </c>
      <c r="L975" s="101" t="s">
        <v>6332</v>
      </c>
      <c r="M975" s="101" t="s">
        <v>2194</v>
      </c>
    </row>
    <row r="976" spans="1:13" x14ac:dyDescent="0.25">
      <c r="A976" s="74" t="s">
        <v>344</v>
      </c>
      <c r="B976" s="107" t="str">
        <f t="shared" si="15"/>
        <v>102549281110</v>
      </c>
      <c r="C976" s="101" t="s">
        <v>2196</v>
      </c>
      <c r="D976" s="101" t="s">
        <v>2197</v>
      </c>
      <c r="E976" s="101" t="s">
        <v>6523</v>
      </c>
      <c r="F976" s="101" t="s">
        <v>7212</v>
      </c>
      <c r="G976" s="101" t="s">
        <v>7181</v>
      </c>
      <c r="H976" s="103">
        <v>53.15</v>
      </c>
      <c r="I976" s="101" t="s">
        <v>7175</v>
      </c>
      <c r="J976" s="102">
        <v>39370</v>
      </c>
      <c r="K976" s="102">
        <v>73050</v>
      </c>
      <c r="L976" s="101" t="s">
        <v>6332</v>
      </c>
      <c r="M976" s="101" t="s">
        <v>2196</v>
      </c>
    </row>
    <row r="977" spans="1:13" x14ac:dyDescent="0.25">
      <c r="A977" s="74" t="s">
        <v>344</v>
      </c>
      <c r="B977" s="107" t="str">
        <f t="shared" si="15"/>
        <v>102552115100</v>
      </c>
      <c r="C977" s="101" t="s">
        <v>2198</v>
      </c>
      <c r="D977" s="101" t="s">
        <v>2199</v>
      </c>
      <c r="E977" s="101" t="s">
        <v>7238</v>
      </c>
      <c r="F977" s="101" t="s">
        <v>7239</v>
      </c>
      <c r="G977" s="101" t="s">
        <v>7215</v>
      </c>
      <c r="H977" s="103">
        <v>34.21</v>
      </c>
      <c r="I977" s="101" t="s">
        <v>7175</v>
      </c>
      <c r="J977" s="102">
        <v>40133</v>
      </c>
      <c r="K977" s="102">
        <v>73050</v>
      </c>
      <c r="L977" s="101" t="s">
        <v>6332</v>
      </c>
      <c r="M977" s="101" t="s">
        <v>2198</v>
      </c>
    </row>
    <row r="978" spans="1:13" x14ac:dyDescent="0.25">
      <c r="A978" s="74" t="s">
        <v>344</v>
      </c>
      <c r="B978" s="107" t="str">
        <f t="shared" si="15"/>
        <v>102554251100</v>
      </c>
      <c r="C978" s="101" t="s">
        <v>2200</v>
      </c>
      <c r="D978" s="101" t="s">
        <v>2201</v>
      </c>
      <c r="E978" s="101" t="s">
        <v>6654</v>
      </c>
      <c r="F978" s="101" t="s">
        <v>7185</v>
      </c>
      <c r="G978" s="101" t="s">
        <v>7186</v>
      </c>
      <c r="H978" s="103">
        <v>60.58</v>
      </c>
      <c r="I978" s="101" t="s">
        <v>7175</v>
      </c>
      <c r="J978" s="102">
        <v>40391</v>
      </c>
      <c r="K978" s="102">
        <v>73050</v>
      </c>
      <c r="L978" s="101" t="s">
        <v>6332</v>
      </c>
      <c r="M978" s="101" t="s">
        <v>2200</v>
      </c>
    </row>
    <row r="979" spans="1:13" x14ac:dyDescent="0.25">
      <c r="A979" s="74" t="s">
        <v>344</v>
      </c>
      <c r="B979" s="107" t="str">
        <f t="shared" si="15"/>
        <v>102555171300</v>
      </c>
      <c r="C979" s="101" t="s">
        <v>2202</v>
      </c>
      <c r="D979" s="101" t="s">
        <v>2203</v>
      </c>
      <c r="E979" s="101" t="s">
        <v>6367</v>
      </c>
      <c r="F979" s="101" t="s">
        <v>7212</v>
      </c>
      <c r="G979" s="101" t="s">
        <v>7181</v>
      </c>
      <c r="H979" s="103">
        <v>52.55</v>
      </c>
      <c r="I979" s="101" t="s">
        <v>7175</v>
      </c>
      <c r="J979" s="102">
        <v>41645</v>
      </c>
      <c r="K979" s="102">
        <v>73050</v>
      </c>
      <c r="L979" s="101" t="s">
        <v>6332</v>
      </c>
      <c r="M979" s="101" t="s">
        <v>2202</v>
      </c>
    </row>
    <row r="980" spans="1:13" x14ac:dyDescent="0.25">
      <c r="A980" s="74" t="s">
        <v>344</v>
      </c>
      <c r="B980" s="107" t="str">
        <f t="shared" si="15"/>
        <v>102556191200</v>
      </c>
      <c r="C980" s="101" t="s">
        <v>2204</v>
      </c>
      <c r="D980" s="101" t="s">
        <v>2205</v>
      </c>
      <c r="E980" s="101" t="s">
        <v>6462</v>
      </c>
      <c r="F980" s="101" t="s">
        <v>7185</v>
      </c>
      <c r="G980" s="101" t="s">
        <v>7186</v>
      </c>
      <c r="H980" s="103">
        <v>61.37</v>
      </c>
      <c r="I980" s="101" t="s">
        <v>7175</v>
      </c>
      <c r="J980" s="102">
        <v>38231</v>
      </c>
      <c r="K980" s="102">
        <v>73050</v>
      </c>
      <c r="L980" s="101" t="s">
        <v>6332</v>
      </c>
      <c r="M980" s="101" t="s">
        <v>2204</v>
      </c>
    </row>
    <row r="981" spans="1:13" x14ac:dyDescent="0.25">
      <c r="A981" s="74" t="s">
        <v>344</v>
      </c>
      <c r="B981" s="107" t="str">
        <f t="shared" si="15"/>
        <v>102559172100</v>
      </c>
      <c r="C981" s="101" t="s">
        <v>2206</v>
      </c>
      <c r="D981" s="101" t="s">
        <v>2207</v>
      </c>
      <c r="E981" s="101" t="s">
        <v>7355</v>
      </c>
      <c r="F981" s="101" t="s">
        <v>7217</v>
      </c>
      <c r="G981" s="101" t="s">
        <v>7201</v>
      </c>
      <c r="H981" s="103">
        <v>33.159999999999997</v>
      </c>
      <c r="I981" s="101" t="s">
        <v>7175</v>
      </c>
      <c r="J981" s="102">
        <v>39995</v>
      </c>
      <c r="K981" s="102">
        <v>73050</v>
      </c>
      <c r="L981" s="101" t="s">
        <v>6332</v>
      </c>
      <c r="M981" s="101" t="s">
        <v>2206</v>
      </c>
    </row>
    <row r="982" spans="1:13" x14ac:dyDescent="0.25">
      <c r="A982" s="74" t="s">
        <v>344</v>
      </c>
      <c r="B982" s="107" t="str">
        <f t="shared" si="15"/>
        <v>102560122100</v>
      </c>
      <c r="C982" s="101" t="s">
        <v>2208</v>
      </c>
      <c r="D982" s="101" t="s">
        <v>2209</v>
      </c>
      <c r="E982" s="101" t="s">
        <v>7341</v>
      </c>
      <c r="F982" s="101" t="s">
        <v>7217</v>
      </c>
      <c r="G982" s="101" t="s">
        <v>7218</v>
      </c>
      <c r="H982" s="103">
        <v>34.18</v>
      </c>
      <c r="I982" s="101" t="s">
        <v>7175</v>
      </c>
      <c r="J982" s="102">
        <v>37193</v>
      </c>
      <c r="K982" s="102">
        <v>73050</v>
      </c>
      <c r="L982" s="101" t="s">
        <v>6332</v>
      </c>
      <c r="M982" s="101" t="s">
        <v>2208</v>
      </c>
    </row>
    <row r="983" spans="1:13" x14ac:dyDescent="0.25">
      <c r="A983" s="74" t="s">
        <v>344</v>
      </c>
      <c r="B983" s="107" t="str">
        <f t="shared" si="15"/>
        <v>102563181400</v>
      </c>
      <c r="C983" s="101" t="s">
        <v>2210</v>
      </c>
      <c r="D983" s="101" t="s">
        <v>2211</v>
      </c>
      <c r="E983" s="101" t="s">
        <v>6417</v>
      </c>
      <c r="F983" s="101" t="s">
        <v>7185</v>
      </c>
      <c r="G983" s="101" t="s">
        <v>7186</v>
      </c>
      <c r="H983" s="103">
        <v>62.14</v>
      </c>
      <c r="I983" s="101" t="s">
        <v>7175</v>
      </c>
      <c r="J983" s="102">
        <v>40406</v>
      </c>
      <c r="K983" s="102">
        <v>73050</v>
      </c>
      <c r="L983" s="101" t="s">
        <v>6332</v>
      </c>
      <c r="M983" s="101" t="s">
        <v>2210</v>
      </c>
    </row>
    <row r="984" spans="1:13" x14ac:dyDescent="0.25">
      <c r="A984" s="74" t="s">
        <v>344</v>
      </c>
      <c r="B984" s="107" t="str">
        <f t="shared" si="15"/>
        <v>102566331200</v>
      </c>
      <c r="C984" s="101" t="s">
        <v>2212</v>
      </c>
      <c r="D984" s="101" t="s">
        <v>2213</v>
      </c>
      <c r="E984" s="101" t="s">
        <v>6629</v>
      </c>
      <c r="F984" s="101" t="s">
        <v>7212</v>
      </c>
      <c r="G984" s="101" t="s">
        <v>7181</v>
      </c>
      <c r="H984" s="103">
        <v>53.85</v>
      </c>
      <c r="I984" s="101" t="s">
        <v>7175</v>
      </c>
      <c r="J984" s="102">
        <v>37104</v>
      </c>
      <c r="K984" s="102">
        <v>73050</v>
      </c>
      <c r="L984" s="101" t="s">
        <v>6332</v>
      </c>
      <c r="M984" s="101" t="s">
        <v>2212</v>
      </c>
    </row>
    <row r="985" spans="1:13" x14ac:dyDescent="0.25">
      <c r="A985" s="74" t="s">
        <v>344</v>
      </c>
      <c r="B985" s="107" t="str">
        <f t="shared" si="15"/>
        <v>102567331100</v>
      </c>
      <c r="C985" s="101" t="s">
        <v>7481</v>
      </c>
      <c r="D985" s="101" t="s">
        <v>7482</v>
      </c>
      <c r="E985" s="101" t="s">
        <v>7298</v>
      </c>
      <c r="F985" s="101" t="s">
        <v>7212</v>
      </c>
      <c r="G985" s="101" t="s">
        <v>7186</v>
      </c>
      <c r="H985" s="103">
        <v>59.78</v>
      </c>
      <c r="I985" s="101" t="s">
        <v>7175</v>
      </c>
      <c r="J985" s="102">
        <v>36557</v>
      </c>
      <c r="K985" s="102">
        <v>43708</v>
      </c>
      <c r="L985" s="101" t="s">
        <v>6332</v>
      </c>
      <c r="M985" s="101" t="s">
        <v>7481</v>
      </c>
    </row>
    <row r="986" spans="1:13" x14ac:dyDescent="0.25">
      <c r="A986" s="74" t="s">
        <v>344</v>
      </c>
      <c r="B986" s="107" t="str">
        <f t="shared" si="15"/>
        <v>102568754200</v>
      </c>
      <c r="C986" s="101" t="s">
        <v>2214</v>
      </c>
      <c r="D986" s="101" t="s">
        <v>2215</v>
      </c>
      <c r="E986" s="101" t="s">
        <v>7116</v>
      </c>
      <c r="F986" s="101" t="s">
        <v>7231</v>
      </c>
      <c r="G986" s="101" t="s">
        <v>7181</v>
      </c>
      <c r="H986" s="103">
        <v>54.71</v>
      </c>
      <c r="I986" s="101" t="s">
        <v>7175</v>
      </c>
      <c r="J986" s="102">
        <v>41619</v>
      </c>
      <c r="K986" s="102">
        <v>73050</v>
      </c>
      <c r="L986" s="101" t="s">
        <v>6332</v>
      </c>
      <c r="M986" s="101" t="s">
        <v>2214</v>
      </c>
    </row>
    <row r="987" spans="1:13" x14ac:dyDescent="0.25">
      <c r="A987" s="74" t="s">
        <v>344</v>
      </c>
      <c r="B987" s="107" t="str">
        <f t="shared" si="15"/>
        <v>102573171600</v>
      </c>
      <c r="C987" s="101" t="s">
        <v>2216</v>
      </c>
      <c r="D987" s="101" t="s">
        <v>2217</v>
      </c>
      <c r="E987" s="101" t="s">
        <v>6363</v>
      </c>
      <c r="F987" s="101" t="s">
        <v>7185</v>
      </c>
      <c r="G987" s="101" t="s">
        <v>7186</v>
      </c>
      <c r="H987" s="103">
        <v>62.6</v>
      </c>
      <c r="I987" s="101" t="s">
        <v>7175</v>
      </c>
      <c r="J987" s="102">
        <v>39958</v>
      </c>
      <c r="K987" s="102">
        <v>73050</v>
      </c>
      <c r="L987" s="101" t="s">
        <v>6332</v>
      </c>
      <c r="M987" s="101" t="s">
        <v>2216</v>
      </c>
    </row>
    <row r="988" spans="1:13" x14ac:dyDescent="0.25">
      <c r="A988" s="74" t="s">
        <v>344</v>
      </c>
      <c r="B988" s="107" t="str">
        <f t="shared" si="15"/>
        <v>102574111250</v>
      </c>
      <c r="C988" s="101" t="s">
        <v>2218</v>
      </c>
      <c r="D988" s="101" t="s">
        <v>2219</v>
      </c>
      <c r="E988" s="101" t="s">
        <v>6330</v>
      </c>
      <c r="F988" s="101" t="s">
        <v>7212</v>
      </c>
      <c r="G988" s="101" t="s">
        <v>7181</v>
      </c>
      <c r="H988" s="103">
        <v>57.53</v>
      </c>
      <c r="I988" s="101" t="s">
        <v>7175</v>
      </c>
      <c r="J988" s="102">
        <v>41640</v>
      </c>
      <c r="K988" s="102">
        <v>73050</v>
      </c>
      <c r="L988" s="101" t="s">
        <v>6332</v>
      </c>
      <c r="M988" s="101" t="s">
        <v>2218</v>
      </c>
    </row>
    <row r="989" spans="1:13" x14ac:dyDescent="0.25">
      <c r="A989" s="74" t="s">
        <v>344</v>
      </c>
      <c r="B989" s="107" t="str">
        <f t="shared" si="15"/>
        <v>102575362100</v>
      </c>
      <c r="C989" s="101" t="s">
        <v>2220</v>
      </c>
      <c r="D989" s="101" t="s">
        <v>2221</v>
      </c>
      <c r="E989" s="101" t="s">
        <v>7346</v>
      </c>
      <c r="F989" s="101" t="s">
        <v>7252</v>
      </c>
      <c r="G989" s="101" t="s">
        <v>7218</v>
      </c>
      <c r="H989" s="103">
        <v>41.81</v>
      </c>
      <c r="I989" s="101" t="s">
        <v>7175</v>
      </c>
      <c r="J989" s="102">
        <v>40756</v>
      </c>
      <c r="K989" s="102">
        <v>73050</v>
      </c>
      <c r="L989" s="101" t="s">
        <v>6332</v>
      </c>
      <c r="M989" s="101" t="s">
        <v>2220</v>
      </c>
    </row>
    <row r="990" spans="1:13" x14ac:dyDescent="0.25">
      <c r="A990" s="74" t="s">
        <v>344</v>
      </c>
      <c r="B990" s="107" t="str">
        <f t="shared" si="15"/>
        <v>102576264350</v>
      </c>
      <c r="C990" s="101" t="s">
        <v>2222</v>
      </c>
      <c r="D990" s="101" t="s">
        <v>2223</v>
      </c>
      <c r="E990" s="101" t="s">
        <v>6517</v>
      </c>
      <c r="F990" s="101" t="s">
        <v>7212</v>
      </c>
      <c r="G990" s="101" t="s">
        <v>7186</v>
      </c>
      <c r="H990" s="103">
        <v>60.92</v>
      </c>
      <c r="I990" s="101" t="s">
        <v>7175</v>
      </c>
      <c r="J990" s="102">
        <v>33817</v>
      </c>
      <c r="K990" s="102">
        <v>73050</v>
      </c>
      <c r="L990" s="101" t="s">
        <v>6332</v>
      </c>
      <c r="M990" s="101" t="s">
        <v>2222</v>
      </c>
    </row>
    <row r="991" spans="1:13" x14ac:dyDescent="0.25">
      <c r="A991" s="74" t="s">
        <v>344</v>
      </c>
      <c r="B991" s="107" t="str">
        <f t="shared" si="15"/>
        <v>102577301610</v>
      </c>
      <c r="C991" s="101" t="s">
        <v>2224</v>
      </c>
      <c r="D991" s="101" t="s">
        <v>2225</v>
      </c>
      <c r="E991" s="101" t="s">
        <v>6775</v>
      </c>
      <c r="F991" s="101" t="s">
        <v>7212</v>
      </c>
      <c r="G991" s="101" t="s">
        <v>7181</v>
      </c>
      <c r="H991" s="103">
        <v>45.5</v>
      </c>
      <c r="I991" s="101" t="s">
        <v>7175</v>
      </c>
      <c r="J991" s="102">
        <v>39783</v>
      </c>
      <c r="K991" s="102">
        <v>73050</v>
      </c>
      <c r="L991" s="101" t="s">
        <v>6332</v>
      </c>
      <c r="M991" s="101" t="s">
        <v>2224</v>
      </c>
    </row>
    <row r="992" spans="1:13" x14ac:dyDescent="0.25">
      <c r="A992" s="74" t="s">
        <v>344</v>
      </c>
      <c r="B992" s="107" t="str">
        <f t="shared" si="15"/>
        <v>102582301650</v>
      </c>
      <c r="C992" s="101" t="s">
        <v>2226</v>
      </c>
      <c r="D992" s="101" t="s">
        <v>2227</v>
      </c>
      <c r="E992" s="101" t="s">
        <v>6466</v>
      </c>
      <c r="F992" s="101" t="s">
        <v>7212</v>
      </c>
      <c r="G992" s="101" t="s">
        <v>7181</v>
      </c>
      <c r="H992" s="103">
        <v>54.96</v>
      </c>
      <c r="I992" s="101" t="s">
        <v>7175</v>
      </c>
      <c r="J992" s="102">
        <v>39661</v>
      </c>
      <c r="K992" s="102">
        <v>73050</v>
      </c>
      <c r="L992" s="101" t="s">
        <v>6332</v>
      </c>
      <c r="M992" s="101" t="s">
        <v>2226</v>
      </c>
    </row>
    <row r="993" spans="1:13" x14ac:dyDescent="0.25">
      <c r="A993" s="74" t="s">
        <v>344</v>
      </c>
      <c r="B993" s="107" t="str">
        <f t="shared" si="15"/>
        <v>102584362100</v>
      </c>
      <c r="C993" s="101" t="s">
        <v>7483</v>
      </c>
      <c r="D993" s="101" t="s">
        <v>7484</v>
      </c>
      <c r="E993" s="101" t="s">
        <v>7346</v>
      </c>
      <c r="F993" s="101" t="s">
        <v>7262</v>
      </c>
      <c r="G993" s="101" t="s">
        <v>7181</v>
      </c>
      <c r="H993" s="103">
        <v>45.26</v>
      </c>
      <c r="I993" s="101" t="s">
        <v>7175</v>
      </c>
      <c r="J993" s="102">
        <v>41640</v>
      </c>
      <c r="K993" s="102">
        <v>43585</v>
      </c>
      <c r="L993" s="101" t="s">
        <v>6332</v>
      </c>
      <c r="M993" s="101" t="s">
        <v>7483</v>
      </c>
    </row>
    <row r="994" spans="1:13" x14ac:dyDescent="0.25">
      <c r="A994" s="74" t="s">
        <v>344</v>
      </c>
      <c r="B994" s="107" t="str">
        <f t="shared" si="15"/>
        <v>102587264280</v>
      </c>
      <c r="C994" s="101" t="s">
        <v>2228</v>
      </c>
      <c r="D994" s="101" t="s">
        <v>2229</v>
      </c>
      <c r="E994" s="101" t="s">
        <v>7280</v>
      </c>
      <c r="F994" s="101" t="s">
        <v>7212</v>
      </c>
      <c r="G994" s="101" t="s">
        <v>7181</v>
      </c>
      <c r="H994" s="103">
        <v>54.02</v>
      </c>
      <c r="I994" s="101" t="s">
        <v>7175</v>
      </c>
      <c r="J994" s="102">
        <v>40422</v>
      </c>
      <c r="K994" s="102">
        <v>73050</v>
      </c>
      <c r="L994" s="101" t="s">
        <v>6332</v>
      </c>
      <c r="M994" s="101" t="s">
        <v>2228</v>
      </c>
    </row>
    <row r="995" spans="1:13" x14ac:dyDescent="0.25">
      <c r="A995" s="74" t="s">
        <v>344</v>
      </c>
      <c r="B995" s="107" t="str">
        <f t="shared" si="15"/>
        <v>102589331200</v>
      </c>
      <c r="C995" s="101" t="s">
        <v>2230</v>
      </c>
      <c r="D995" s="101" t="s">
        <v>2231</v>
      </c>
      <c r="E995" s="101" t="s">
        <v>6629</v>
      </c>
      <c r="F995" s="101" t="s">
        <v>7185</v>
      </c>
      <c r="G995" s="101" t="s">
        <v>7186</v>
      </c>
      <c r="H995" s="103">
        <v>61.54</v>
      </c>
      <c r="I995" s="101" t="s">
        <v>7175</v>
      </c>
      <c r="J995" s="102">
        <v>36404</v>
      </c>
      <c r="K995" s="102">
        <v>73050</v>
      </c>
      <c r="L995" s="101" t="s">
        <v>6332</v>
      </c>
      <c r="M995" s="101" t="s">
        <v>2230</v>
      </c>
    </row>
    <row r="996" spans="1:13" x14ac:dyDescent="0.25">
      <c r="A996" s="74" t="s">
        <v>344</v>
      </c>
      <c r="B996" s="107" t="str">
        <f t="shared" si="15"/>
        <v>102592603000</v>
      </c>
      <c r="C996" s="101" t="s">
        <v>2232</v>
      </c>
      <c r="D996" s="101" t="s">
        <v>2233</v>
      </c>
      <c r="E996" s="101" t="s">
        <v>7283</v>
      </c>
      <c r="F996" s="101" t="s">
        <v>7306</v>
      </c>
      <c r="G996" s="101" t="s">
        <v>7174</v>
      </c>
      <c r="H996" s="103">
        <v>41.75</v>
      </c>
      <c r="I996" s="101" t="s">
        <v>7175</v>
      </c>
      <c r="J996" s="102">
        <v>34578</v>
      </c>
      <c r="K996" s="102">
        <v>73050</v>
      </c>
      <c r="L996" s="101" t="s">
        <v>6332</v>
      </c>
      <c r="M996" s="101" t="s">
        <v>2232</v>
      </c>
    </row>
    <row r="997" spans="1:13" x14ac:dyDescent="0.25">
      <c r="A997" s="74" t="s">
        <v>344</v>
      </c>
      <c r="B997" s="107" t="str">
        <f t="shared" si="15"/>
        <v>102593211110</v>
      </c>
      <c r="C997" s="101" t="s">
        <v>2234</v>
      </c>
      <c r="D997" s="101" t="s">
        <v>2235</v>
      </c>
      <c r="E997" s="101" t="s">
        <v>6488</v>
      </c>
      <c r="F997" s="101" t="s">
        <v>7185</v>
      </c>
      <c r="G997" s="101" t="s">
        <v>7186</v>
      </c>
      <c r="H997" s="103">
        <v>61.87</v>
      </c>
      <c r="I997" s="101" t="s">
        <v>7175</v>
      </c>
      <c r="J997" s="102">
        <v>41122</v>
      </c>
      <c r="K997" s="102">
        <v>73050</v>
      </c>
      <c r="L997" s="101" t="s">
        <v>6332</v>
      </c>
      <c r="M997" s="101" t="s">
        <v>2234</v>
      </c>
    </row>
    <row r="998" spans="1:13" x14ac:dyDescent="0.25">
      <c r="A998" s="74" t="s">
        <v>344</v>
      </c>
      <c r="B998" s="107" t="str">
        <f t="shared" si="15"/>
        <v>102595264290</v>
      </c>
      <c r="C998" s="101" t="s">
        <v>2236</v>
      </c>
      <c r="D998" s="101" t="s">
        <v>2237</v>
      </c>
      <c r="E998" s="101" t="s">
        <v>6519</v>
      </c>
      <c r="F998" s="101" t="s">
        <v>7185</v>
      </c>
      <c r="G998" s="101" t="s">
        <v>7186</v>
      </c>
      <c r="H998" s="103">
        <v>59.8</v>
      </c>
      <c r="I998" s="101" t="s">
        <v>7175</v>
      </c>
      <c r="J998" s="102">
        <v>33086</v>
      </c>
      <c r="K998" s="102">
        <v>73050</v>
      </c>
      <c r="L998" s="101" t="s">
        <v>6332</v>
      </c>
      <c r="M998" s="101" t="s">
        <v>2236</v>
      </c>
    </row>
    <row r="999" spans="1:13" x14ac:dyDescent="0.25">
      <c r="A999" s="74" t="s">
        <v>344</v>
      </c>
      <c r="B999" s="107" t="str">
        <f t="shared" si="15"/>
        <v>102596121110</v>
      </c>
      <c r="C999" s="101" t="s">
        <v>2238</v>
      </c>
      <c r="D999" s="101" t="s">
        <v>2239</v>
      </c>
      <c r="E999" s="101" t="s">
        <v>6338</v>
      </c>
      <c r="F999" s="101" t="s">
        <v>7185</v>
      </c>
      <c r="G999" s="101" t="s">
        <v>7186</v>
      </c>
      <c r="H999" s="103">
        <v>59.89</v>
      </c>
      <c r="I999" s="101" t="s">
        <v>7175</v>
      </c>
      <c r="J999" s="102">
        <v>36281</v>
      </c>
      <c r="K999" s="102">
        <v>73050</v>
      </c>
      <c r="L999" s="101" t="s">
        <v>6332</v>
      </c>
      <c r="M999" s="101" t="s">
        <v>2238</v>
      </c>
    </row>
    <row r="1000" spans="1:13" x14ac:dyDescent="0.25">
      <c r="A1000" s="74" t="s">
        <v>344</v>
      </c>
      <c r="B1000" s="107" t="str">
        <f t="shared" si="15"/>
        <v>102598195100</v>
      </c>
      <c r="C1000" s="101" t="s">
        <v>2240</v>
      </c>
      <c r="D1000" s="101" t="s">
        <v>2241</v>
      </c>
      <c r="E1000" s="101" t="s">
        <v>7485</v>
      </c>
      <c r="F1000" s="101" t="s">
        <v>7400</v>
      </c>
      <c r="G1000" s="101" t="s">
        <v>7218</v>
      </c>
      <c r="H1000" s="103">
        <v>32.57</v>
      </c>
      <c r="I1000" s="101" t="s">
        <v>7175</v>
      </c>
      <c r="J1000" s="102">
        <v>39764</v>
      </c>
      <c r="K1000" s="102">
        <v>73050</v>
      </c>
      <c r="L1000" s="101" t="s">
        <v>6332</v>
      </c>
      <c r="M1000" s="101" t="s">
        <v>2240</v>
      </c>
    </row>
    <row r="1001" spans="1:13" x14ac:dyDescent="0.25">
      <c r="A1001" s="74" t="s">
        <v>344</v>
      </c>
      <c r="B1001" s="107" t="str">
        <f t="shared" si="15"/>
        <v>102600351200</v>
      </c>
      <c r="C1001" s="101" t="s">
        <v>2242</v>
      </c>
      <c r="D1001" s="101" t="s">
        <v>2243</v>
      </c>
      <c r="E1001" s="101" t="s">
        <v>6565</v>
      </c>
      <c r="F1001" s="101" t="s">
        <v>7212</v>
      </c>
      <c r="G1001" s="101" t="s">
        <v>7181</v>
      </c>
      <c r="H1001" s="103">
        <v>53.03</v>
      </c>
      <c r="I1001" s="101" t="s">
        <v>7175</v>
      </c>
      <c r="J1001" s="102">
        <v>41645</v>
      </c>
      <c r="K1001" s="102">
        <v>73050</v>
      </c>
      <c r="L1001" s="101" t="s">
        <v>6332</v>
      </c>
      <c r="M1001" s="101" t="s">
        <v>2242</v>
      </c>
    </row>
    <row r="1002" spans="1:13" x14ac:dyDescent="0.25">
      <c r="A1002" s="74" t="s">
        <v>344</v>
      </c>
      <c r="B1002" s="107" t="str">
        <f t="shared" si="15"/>
        <v>102601341100</v>
      </c>
      <c r="C1002" s="101" t="s">
        <v>2244</v>
      </c>
      <c r="D1002" s="101" t="s">
        <v>2245</v>
      </c>
      <c r="E1002" s="101" t="s">
        <v>6557</v>
      </c>
      <c r="F1002" s="101" t="s">
        <v>7185</v>
      </c>
      <c r="G1002" s="101" t="s">
        <v>7186</v>
      </c>
      <c r="H1002" s="103">
        <v>59.22</v>
      </c>
      <c r="I1002" s="101" t="s">
        <v>7175</v>
      </c>
      <c r="J1002" s="102">
        <v>31990</v>
      </c>
      <c r="K1002" s="102">
        <v>73050</v>
      </c>
      <c r="L1002" s="101" t="s">
        <v>6332</v>
      </c>
      <c r="M1002" s="101" t="s">
        <v>2244</v>
      </c>
    </row>
    <row r="1003" spans="1:13" x14ac:dyDescent="0.25">
      <c r="A1003" s="74" t="s">
        <v>344</v>
      </c>
      <c r="B1003" s="107" t="str">
        <f t="shared" si="15"/>
        <v>102603603600</v>
      </c>
      <c r="C1003" s="101" t="s">
        <v>7486</v>
      </c>
      <c r="D1003" s="101" t="s">
        <v>7487</v>
      </c>
      <c r="E1003" s="101" t="s">
        <v>7279</v>
      </c>
      <c r="F1003" s="101" t="s">
        <v>7191</v>
      </c>
      <c r="G1003" s="101" t="s">
        <v>7192</v>
      </c>
      <c r="H1003" s="103">
        <v>29</v>
      </c>
      <c r="I1003" s="101" t="s">
        <v>7175</v>
      </c>
      <c r="J1003" s="102">
        <v>40513</v>
      </c>
      <c r="K1003" s="102">
        <v>43708</v>
      </c>
      <c r="L1003" s="101" t="s">
        <v>6332</v>
      </c>
      <c r="M1003" s="101" t="s">
        <v>7486</v>
      </c>
    </row>
    <row r="1004" spans="1:13" x14ac:dyDescent="0.25">
      <c r="A1004" s="74" t="s">
        <v>344</v>
      </c>
      <c r="B1004" s="107" t="str">
        <f t="shared" si="15"/>
        <v>102605141002</v>
      </c>
      <c r="C1004" s="101" t="s">
        <v>2246</v>
      </c>
      <c r="D1004" s="101" t="s">
        <v>2247</v>
      </c>
      <c r="E1004" s="101" t="s">
        <v>6347</v>
      </c>
      <c r="F1004" s="101" t="s">
        <v>7252</v>
      </c>
      <c r="G1004" s="101" t="s">
        <v>7178</v>
      </c>
      <c r="H1004" s="103">
        <v>46.07</v>
      </c>
      <c r="I1004" s="101" t="s">
        <v>7175</v>
      </c>
      <c r="J1004" s="102">
        <v>31594</v>
      </c>
      <c r="K1004" s="102">
        <v>73050</v>
      </c>
      <c r="L1004" s="101" t="s">
        <v>6332</v>
      </c>
      <c r="M1004" s="101" t="s">
        <v>2246</v>
      </c>
    </row>
    <row r="1005" spans="1:13" x14ac:dyDescent="0.25">
      <c r="A1005" s="74" t="s">
        <v>344</v>
      </c>
      <c r="B1005" s="107" t="str">
        <f t="shared" si="15"/>
        <v>102606361100</v>
      </c>
      <c r="C1005" s="101" t="s">
        <v>2248</v>
      </c>
      <c r="D1005" s="101" t="s">
        <v>2249</v>
      </c>
      <c r="E1005" s="101" t="s">
        <v>6415</v>
      </c>
      <c r="F1005" s="101" t="s">
        <v>7185</v>
      </c>
      <c r="G1005" s="101" t="s">
        <v>7181</v>
      </c>
      <c r="H1005" s="103">
        <v>55.12</v>
      </c>
      <c r="I1005" s="101" t="s">
        <v>7175</v>
      </c>
      <c r="J1005" s="102">
        <v>38596</v>
      </c>
      <c r="K1005" s="102">
        <v>73050</v>
      </c>
      <c r="L1005" s="101" t="s">
        <v>6332</v>
      </c>
      <c r="M1005" s="101" t="s">
        <v>2248</v>
      </c>
    </row>
    <row r="1006" spans="1:13" x14ac:dyDescent="0.25">
      <c r="A1006" s="74" t="s">
        <v>344</v>
      </c>
      <c r="B1006" s="107" t="str">
        <f t="shared" si="15"/>
        <v>102608112000</v>
      </c>
      <c r="C1006" s="101" t="s">
        <v>2250</v>
      </c>
      <c r="D1006" s="101" t="s">
        <v>2251</v>
      </c>
      <c r="E1006" s="101" t="s">
        <v>7236</v>
      </c>
      <c r="F1006" s="101" t="s">
        <v>7214</v>
      </c>
      <c r="G1006" s="101" t="s">
        <v>7218</v>
      </c>
      <c r="H1006" s="103">
        <v>30.98</v>
      </c>
      <c r="I1006" s="101" t="s">
        <v>7175</v>
      </c>
      <c r="J1006" s="102">
        <v>41671</v>
      </c>
      <c r="K1006" s="102">
        <v>73050</v>
      </c>
      <c r="L1006" s="101" t="s">
        <v>6332</v>
      </c>
      <c r="M1006" s="101" t="s">
        <v>2250</v>
      </c>
    </row>
    <row r="1007" spans="1:13" x14ac:dyDescent="0.25">
      <c r="A1007" s="74" t="s">
        <v>344</v>
      </c>
      <c r="B1007" s="107" t="str">
        <f t="shared" si="15"/>
        <v>102609361200</v>
      </c>
      <c r="C1007" s="101" t="s">
        <v>2252</v>
      </c>
      <c r="D1007" s="101" t="s">
        <v>2253</v>
      </c>
      <c r="E1007" s="101" t="s">
        <v>6581</v>
      </c>
      <c r="F1007" s="101" t="s">
        <v>7185</v>
      </c>
      <c r="G1007" s="101" t="s">
        <v>7186</v>
      </c>
      <c r="H1007" s="103">
        <v>58.5</v>
      </c>
      <c r="I1007" s="101" t="s">
        <v>7175</v>
      </c>
      <c r="J1007" s="102">
        <v>41666</v>
      </c>
      <c r="K1007" s="102">
        <v>73050</v>
      </c>
      <c r="L1007" s="101" t="s">
        <v>6332</v>
      </c>
      <c r="M1007" s="101" t="s">
        <v>2252</v>
      </c>
    </row>
    <row r="1008" spans="1:13" x14ac:dyDescent="0.25">
      <c r="A1008" s="74" t="s">
        <v>344</v>
      </c>
      <c r="B1008" s="107" t="str">
        <f t="shared" si="15"/>
        <v>102614181300</v>
      </c>
      <c r="C1008" s="101" t="s">
        <v>2254</v>
      </c>
      <c r="D1008" s="101" t="s">
        <v>2255</v>
      </c>
      <c r="E1008" s="101" t="s">
        <v>6386</v>
      </c>
      <c r="F1008" s="101" t="s">
        <v>7185</v>
      </c>
      <c r="G1008" s="101" t="s">
        <v>7181</v>
      </c>
      <c r="H1008" s="103">
        <v>56.95</v>
      </c>
      <c r="I1008" s="101" t="s">
        <v>7175</v>
      </c>
      <c r="J1008" s="102">
        <v>35688</v>
      </c>
      <c r="K1008" s="102">
        <v>73050</v>
      </c>
      <c r="L1008" s="101" t="s">
        <v>6332</v>
      </c>
      <c r="M1008" s="101" t="s">
        <v>2254</v>
      </c>
    </row>
    <row r="1009" spans="1:13" x14ac:dyDescent="0.25">
      <c r="A1009" s="74" t="s">
        <v>344</v>
      </c>
      <c r="B1009" s="107" t="str">
        <f t="shared" si="15"/>
        <v>102617141300</v>
      </c>
      <c r="C1009" s="101" t="s">
        <v>2256</v>
      </c>
      <c r="D1009" s="101" t="s">
        <v>2257</v>
      </c>
      <c r="E1009" s="101" t="s">
        <v>6349</v>
      </c>
      <c r="F1009" s="101" t="s">
        <v>7185</v>
      </c>
      <c r="G1009" s="101" t="s">
        <v>7186</v>
      </c>
      <c r="H1009" s="103">
        <v>61.54</v>
      </c>
      <c r="I1009" s="101" t="s">
        <v>7175</v>
      </c>
      <c r="J1009" s="102">
        <v>41671</v>
      </c>
      <c r="K1009" s="102">
        <v>73050</v>
      </c>
      <c r="L1009" s="101" t="s">
        <v>6332</v>
      </c>
      <c r="M1009" s="101" t="s">
        <v>2256</v>
      </c>
    </row>
    <row r="1010" spans="1:13" x14ac:dyDescent="0.25">
      <c r="A1010" s="74" t="s">
        <v>344</v>
      </c>
      <c r="B1010" s="107" t="str">
        <f t="shared" si="15"/>
        <v>102619281110</v>
      </c>
      <c r="C1010" s="101" t="s">
        <v>2258</v>
      </c>
      <c r="D1010" s="101" t="s">
        <v>2259</v>
      </c>
      <c r="E1010" s="101" t="s">
        <v>6523</v>
      </c>
      <c r="F1010" s="101" t="s">
        <v>7185</v>
      </c>
      <c r="G1010" s="101" t="s">
        <v>7186</v>
      </c>
      <c r="H1010" s="103">
        <v>55</v>
      </c>
      <c r="I1010" s="101" t="s">
        <v>7175</v>
      </c>
      <c r="J1010" s="102">
        <v>40196</v>
      </c>
      <c r="K1010" s="102">
        <v>73050</v>
      </c>
      <c r="L1010" s="101" t="s">
        <v>6332</v>
      </c>
      <c r="M1010" s="101" t="s">
        <v>2258</v>
      </c>
    </row>
    <row r="1011" spans="1:13" x14ac:dyDescent="0.25">
      <c r="A1011" s="74" t="s">
        <v>344</v>
      </c>
      <c r="B1011" s="107" t="str">
        <f t="shared" si="15"/>
        <v>102622141002</v>
      </c>
      <c r="C1011" s="101" t="s">
        <v>2260</v>
      </c>
      <c r="D1011" s="101" t="s">
        <v>2261</v>
      </c>
      <c r="E1011" s="101" t="s">
        <v>6347</v>
      </c>
      <c r="F1011" s="101" t="s">
        <v>7185</v>
      </c>
      <c r="G1011" s="101" t="s">
        <v>7186</v>
      </c>
      <c r="H1011" s="103">
        <v>61.29</v>
      </c>
      <c r="I1011" s="101" t="s">
        <v>7175</v>
      </c>
      <c r="J1011" s="102">
        <v>34547</v>
      </c>
      <c r="K1011" s="102">
        <v>73050</v>
      </c>
      <c r="L1011" s="101" t="s">
        <v>6332</v>
      </c>
      <c r="M1011" s="101" t="s">
        <v>2260</v>
      </c>
    </row>
    <row r="1012" spans="1:13" x14ac:dyDescent="0.25">
      <c r="A1012" s="74" t="s">
        <v>344</v>
      </c>
      <c r="B1012" s="107" t="str">
        <f t="shared" si="15"/>
        <v>102623802400</v>
      </c>
      <c r="C1012" s="101" t="s">
        <v>2262</v>
      </c>
      <c r="D1012" s="101" t="s">
        <v>2263</v>
      </c>
      <c r="E1012" s="101" t="s">
        <v>7401</v>
      </c>
      <c r="F1012" s="101" t="s">
        <v>7217</v>
      </c>
      <c r="G1012" s="101" t="s">
        <v>7218</v>
      </c>
      <c r="H1012" s="103">
        <v>32.200000000000003</v>
      </c>
      <c r="I1012" s="101" t="s">
        <v>7175</v>
      </c>
      <c r="J1012" s="102">
        <v>40659</v>
      </c>
      <c r="K1012" s="102">
        <v>73050</v>
      </c>
      <c r="L1012" s="101" t="s">
        <v>6332</v>
      </c>
      <c r="M1012" s="101" t="s">
        <v>2262</v>
      </c>
    </row>
    <row r="1013" spans="1:13" x14ac:dyDescent="0.25">
      <c r="A1013" s="74" t="s">
        <v>344</v>
      </c>
      <c r="B1013" s="107" t="str">
        <f t="shared" si="15"/>
        <v>102624361100</v>
      </c>
      <c r="C1013" s="101" t="s">
        <v>2264</v>
      </c>
      <c r="D1013" s="101" t="s">
        <v>2265</v>
      </c>
      <c r="E1013" s="101" t="s">
        <v>6415</v>
      </c>
      <c r="F1013" s="101" t="s">
        <v>7185</v>
      </c>
      <c r="G1013" s="101" t="s">
        <v>7186</v>
      </c>
      <c r="H1013" s="103">
        <v>61.83</v>
      </c>
      <c r="I1013" s="101" t="s">
        <v>7175</v>
      </c>
      <c r="J1013" s="102">
        <v>40878</v>
      </c>
      <c r="K1013" s="102">
        <v>73050</v>
      </c>
      <c r="L1013" s="101" t="s">
        <v>6332</v>
      </c>
      <c r="M1013" s="101" t="s">
        <v>2264</v>
      </c>
    </row>
    <row r="1014" spans="1:13" x14ac:dyDescent="0.25">
      <c r="A1014" s="74" t="s">
        <v>344</v>
      </c>
      <c r="B1014" s="107" t="str">
        <f t="shared" si="15"/>
        <v>102627185120</v>
      </c>
      <c r="C1014" s="101" t="s">
        <v>2266</v>
      </c>
      <c r="D1014" s="101" t="s">
        <v>2267</v>
      </c>
      <c r="E1014" s="101" t="s">
        <v>6433</v>
      </c>
      <c r="F1014" s="101" t="s">
        <v>7400</v>
      </c>
      <c r="G1014" s="101" t="s">
        <v>7218</v>
      </c>
      <c r="H1014" s="103">
        <v>36.590000000000003</v>
      </c>
      <c r="I1014" s="101" t="s">
        <v>7175</v>
      </c>
      <c r="J1014" s="102">
        <v>34578</v>
      </c>
      <c r="K1014" s="102">
        <v>73050</v>
      </c>
      <c r="L1014" s="101" t="s">
        <v>6332</v>
      </c>
      <c r="M1014" s="101" t="s">
        <v>2266</v>
      </c>
    </row>
    <row r="1015" spans="1:13" x14ac:dyDescent="0.25">
      <c r="A1015" s="74" t="s">
        <v>344</v>
      </c>
      <c r="B1015" s="107" t="str">
        <f t="shared" si="15"/>
        <v>102630301640</v>
      </c>
      <c r="C1015" s="101" t="s">
        <v>2268</v>
      </c>
      <c r="D1015" s="101" t="s">
        <v>2269</v>
      </c>
      <c r="E1015" s="101" t="s">
        <v>6767</v>
      </c>
      <c r="F1015" s="101" t="s">
        <v>7185</v>
      </c>
      <c r="G1015" s="101" t="s">
        <v>7186</v>
      </c>
      <c r="H1015" s="103">
        <v>60.71</v>
      </c>
      <c r="I1015" s="101" t="s">
        <v>7175</v>
      </c>
      <c r="J1015" s="102">
        <v>33117</v>
      </c>
      <c r="K1015" s="102">
        <v>73050</v>
      </c>
      <c r="L1015" s="101" t="s">
        <v>6332</v>
      </c>
      <c r="M1015" s="101" t="s">
        <v>2268</v>
      </c>
    </row>
    <row r="1016" spans="1:13" x14ac:dyDescent="0.25">
      <c r="A1016" s="74" t="s">
        <v>344</v>
      </c>
      <c r="B1016" s="107" t="str">
        <f t="shared" si="15"/>
        <v>102632603000</v>
      </c>
      <c r="C1016" s="101" t="s">
        <v>2270</v>
      </c>
      <c r="D1016" s="101" t="s">
        <v>2271</v>
      </c>
      <c r="E1016" s="101" t="s">
        <v>7283</v>
      </c>
      <c r="F1016" s="101" t="s">
        <v>7214</v>
      </c>
      <c r="G1016" s="101" t="s">
        <v>7218</v>
      </c>
      <c r="H1016" s="103">
        <v>30.19</v>
      </c>
      <c r="I1016" s="101" t="s">
        <v>7175</v>
      </c>
      <c r="J1016" s="102">
        <v>41663</v>
      </c>
      <c r="K1016" s="102">
        <v>73050</v>
      </c>
      <c r="L1016" s="101" t="s">
        <v>6332</v>
      </c>
      <c r="M1016" s="101" t="s">
        <v>2270</v>
      </c>
    </row>
    <row r="1017" spans="1:13" x14ac:dyDescent="0.25">
      <c r="A1017" s="74" t="s">
        <v>344</v>
      </c>
      <c r="B1017" s="107" t="str">
        <f t="shared" si="15"/>
        <v>102634181200</v>
      </c>
      <c r="C1017" s="101" t="s">
        <v>2272</v>
      </c>
      <c r="D1017" s="101" t="s">
        <v>2273</v>
      </c>
      <c r="E1017" s="101" t="s">
        <v>6390</v>
      </c>
      <c r="F1017" s="101" t="s">
        <v>7212</v>
      </c>
      <c r="G1017" s="101" t="s">
        <v>7181</v>
      </c>
      <c r="H1017" s="103">
        <v>53.87</v>
      </c>
      <c r="I1017" s="101" t="s">
        <v>7175</v>
      </c>
      <c r="J1017" s="102">
        <v>40756</v>
      </c>
      <c r="K1017" s="102">
        <v>73050</v>
      </c>
      <c r="L1017" s="101" t="s">
        <v>6332</v>
      </c>
      <c r="M1017" s="101" t="s">
        <v>2272</v>
      </c>
    </row>
    <row r="1018" spans="1:13" x14ac:dyDescent="0.25">
      <c r="A1018" s="74" t="s">
        <v>344</v>
      </c>
      <c r="B1018" s="107" t="str">
        <f t="shared" si="15"/>
        <v>102635603600</v>
      </c>
      <c r="C1018" s="101" t="s">
        <v>7488</v>
      </c>
      <c r="D1018" s="101" t="s">
        <v>7489</v>
      </c>
      <c r="E1018" s="101" t="s">
        <v>7279</v>
      </c>
      <c r="F1018" s="101" t="s">
        <v>7229</v>
      </c>
      <c r="G1018" s="101" t="s">
        <v>7192</v>
      </c>
      <c r="H1018" s="103">
        <v>27.3</v>
      </c>
      <c r="I1018" s="101" t="s">
        <v>7175</v>
      </c>
      <c r="J1018" s="102">
        <v>40940</v>
      </c>
      <c r="K1018" s="102">
        <v>43585</v>
      </c>
      <c r="L1018" s="101" t="s">
        <v>6332</v>
      </c>
      <c r="M1018" s="101" t="s">
        <v>7488</v>
      </c>
    </row>
    <row r="1019" spans="1:13" x14ac:dyDescent="0.25">
      <c r="A1019" s="74" t="s">
        <v>344</v>
      </c>
      <c r="B1019" s="107" t="str">
        <f t="shared" si="15"/>
        <v>102640111250</v>
      </c>
      <c r="C1019" s="101" t="s">
        <v>2274</v>
      </c>
      <c r="D1019" s="101" t="s">
        <v>2275</v>
      </c>
      <c r="E1019" s="101" t="s">
        <v>6330</v>
      </c>
      <c r="F1019" s="101" t="s">
        <v>7212</v>
      </c>
      <c r="G1019" s="101" t="s">
        <v>7181</v>
      </c>
      <c r="H1019" s="103">
        <v>53.71</v>
      </c>
      <c r="I1019" s="101" t="s">
        <v>7175</v>
      </c>
      <c r="J1019" s="102">
        <v>41153</v>
      </c>
      <c r="K1019" s="102">
        <v>73050</v>
      </c>
      <c r="L1019" s="101" t="s">
        <v>6332</v>
      </c>
      <c r="M1019" s="101" t="s">
        <v>2274</v>
      </c>
    </row>
    <row r="1020" spans="1:13" x14ac:dyDescent="0.25">
      <c r="A1020" s="74" t="s">
        <v>344</v>
      </c>
      <c r="B1020" s="107" t="str">
        <f t="shared" si="15"/>
        <v>102641111000</v>
      </c>
      <c r="C1020" s="101" t="s">
        <v>2276</v>
      </c>
      <c r="D1020" s="101" t="s">
        <v>2277</v>
      </c>
      <c r="E1020" s="101" t="s">
        <v>7276</v>
      </c>
      <c r="F1020" s="101" t="s">
        <v>7490</v>
      </c>
      <c r="G1020" s="101" t="s">
        <v>7222</v>
      </c>
      <c r="H1020" s="103">
        <v>65.77</v>
      </c>
      <c r="I1020" s="101" t="s">
        <v>7175</v>
      </c>
      <c r="J1020" s="102">
        <v>35370</v>
      </c>
      <c r="K1020" s="102">
        <v>73050</v>
      </c>
      <c r="L1020" s="101" t="s">
        <v>6332</v>
      </c>
      <c r="M1020" s="101" t="s">
        <v>2276</v>
      </c>
    </row>
    <row r="1021" spans="1:13" x14ac:dyDescent="0.25">
      <c r="A1021" s="74" t="s">
        <v>344</v>
      </c>
      <c r="B1021" s="107" t="str">
        <f t="shared" si="15"/>
        <v>102655702100</v>
      </c>
      <c r="C1021" s="101" t="s">
        <v>2278</v>
      </c>
      <c r="D1021" s="101" t="s">
        <v>2279</v>
      </c>
      <c r="E1021" s="101" t="s">
        <v>7296</v>
      </c>
      <c r="F1021" s="101" t="s">
        <v>7247</v>
      </c>
      <c r="G1021" s="101" t="s">
        <v>7178</v>
      </c>
      <c r="H1021" s="103">
        <v>46.08</v>
      </c>
      <c r="I1021" s="101" t="s">
        <v>7175</v>
      </c>
      <c r="J1021" s="102">
        <v>33848</v>
      </c>
      <c r="K1021" s="102">
        <v>73050</v>
      </c>
      <c r="L1021" s="101" t="s">
        <v>6332</v>
      </c>
      <c r="M1021" s="101" t="s">
        <v>2278</v>
      </c>
    </row>
    <row r="1022" spans="1:13" x14ac:dyDescent="0.25">
      <c r="A1022" s="74" t="s">
        <v>344</v>
      </c>
      <c r="B1022" s="107" t="str">
        <f t="shared" si="15"/>
        <v>102657301610</v>
      </c>
      <c r="C1022" s="101" t="s">
        <v>2280</v>
      </c>
      <c r="D1022" s="101" t="s">
        <v>2281</v>
      </c>
      <c r="E1022" s="101" t="s">
        <v>6775</v>
      </c>
      <c r="F1022" s="101" t="s">
        <v>7185</v>
      </c>
      <c r="G1022" s="101" t="s">
        <v>7186</v>
      </c>
      <c r="H1022" s="103">
        <v>60</v>
      </c>
      <c r="I1022" s="101" t="s">
        <v>7175</v>
      </c>
      <c r="J1022" s="102">
        <v>39845</v>
      </c>
      <c r="K1022" s="102">
        <v>73050</v>
      </c>
      <c r="L1022" s="101" t="s">
        <v>6332</v>
      </c>
      <c r="M1022" s="101" t="s">
        <v>2280</v>
      </c>
    </row>
    <row r="1023" spans="1:13" x14ac:dyDescent="0.25">
      <c r="A1023" s="74" t="s">
        <v>344</v>
      </c>
      <c r="B1023" s="107" t="str">
        <f t="shared" si="15"/>
        <v>102660191400</v>
      </c>
      <c r="C1023" s="101" t="s">
        <v>7491</v>
      </c>
      <c r="D1023" s="101" t="s">
        <v>7492</v>
      </c>
      <c r="E1023" s="101" t="s">
        <v>7237</v>
      </c>
      <c r="F1023" s="101" t="s">
        <v>7212</v>
      </c>
      <c r="G1023" s="101" t="s">
        <v>7181</v>
      </c>
      <c r="H1023" s="103">
        <v>43.31</v>
      </c>
      <c r="I1023" s="101" t="s">
        <v>7175</v>
      </c>
      <c r="J1023" s="102">
        <v>41673</v>
      </c>
      <c r="K1023" s="102">
        <v>43481</v>
      </c>
      <c r="L1023" s="101" t="s">
        <v>6332</v>
      </c>
      <c r="M1023" s="101" t="s">
        <v>7491</v>
      </c>
    </row>
    <row r="1024" spans="1:13" x14ac:dyDescent="0.25">
      <c r="A1024" s="74" t="s">
        <v>344</v>
      </c>
      <c r="B1024" s="107" t="str">
        <f t="shared" si="15"/>
        <v>102662142100</v>
      </c>
      <c r="C1024" s="101" t="s">
        <v>2282</v>
      </c>
      <c r="D1024" s="101" t="s">
        <v>2283</v>
      </c>
      <c r="E1024" s="101" t="s">
        <v>7199</v>
      </c>
      <c r="F1024" s="101" t="s">
        <v>7245</v>
      </c>
      <c r="G1024" s="101" t="s">
        <v>7174</v>
      </c>
      <c r="H1024" s="103">
        <v>41.65</v>
      </c>
      <c r="I1024" s="101" t="s">
        <v>7175</v>
      </c>
      <c r="J1024" s="102">
        <v>41673</v>
      </c>
      <c r="K1024" s="102">
        <v>73050</v>
      </c>
      <c r="L1024" s="101" t="s">
        <v>6332</v>
      </c>
      <c r="M1024" s="101" t="s">
        <v>2282</v>
      </c>
    </row>
    <row r="1025" spans="1:13" x14ac:dyDescent="0.25">
      <c r="A1025" s="74" t="s">
        <v>344</v>
      </c>
      <c r="B1025" s="107" t="str">
        <f t="shared" si="15"/>
        <v>102667191200</v>
      </c>
      <c r="C1025" s="101" t="s">
        <v>2284</v>
      </c>
      <c r="D1025" s="101" t="s">
        <v>2285</v>
      </c>
      <c r="E1025" s="101" t="s">
        <v>6462</v>
      </c>
      <c r="F1025" s="101" t="s">
        <v>7185</v>
      </c>
      <c r="G1025" s="101" t="s">
        <v>7186</v>
      </c>
      <c r="H1025" s="103">
        <v>62.3</v>
      </c>
      <c r="I1025" s="101" t="s">
        <v>7175</v>
      </c>
      <c r="J1025" s="102">
        <v>31649</v>
      </c>
      <c r="K1025" s="102">
        <v>73050</v>
      </c>
      <c r="L1025" s="101" t="s">
        <v>6332</v>
      </c>
      <c r="M1025" s="101" t="s">
        <v>2284</v>
      </c>
    </row>
    <row r="1026" spans="1:13" x14ac:dyDescent="0.25">
      <c r="A1026" s="74" t="s">
        <v>344</v>
      </c>
      <c r="B1026" s="107" t="str">
        <f t="shared" si="15"/>
        <v>102669502020</v>
      </c>
      <c r="C1026" s="101" t="s">
        <v>2286</v>
      </c>
      <c r="D1026" s="101" t="s">
        <v>2287</v>
      </c>
      <c r="E1026" s="101" t="s">
        <v>7206</v>
      </c>
      <c r="F1026" s="101" t="s">
        <v>7468</v>
      </c>
      <c r="G1026" s="101" t="s">
        <v>7174</v>
      </c>
      <c r="H1026" s="103">
        <v>43.94</v>
      </c>
      <c r="I1026" s="101" t="s">
        <v>7175</v>
      </c>
      <c r="J1026" s="102">
        <v>30560</v>
      </c>
      <c r="K1026" s="102">
        <v>73050</v>
      </c>
      <c r="L1026" s="101" t="s">
        <v>6332</v>
      </c>
      <c r="M1026" s="101" t="s">
        <v>2286</v>
      </c>
    </row>
    <row r="1027" spans="1:13" x14ac:dyDescent="0.25">
      <c r="A1027" s="74" t="s">
        <v>344</v>
      </c>
      <c r="B1027" s="107" t="str">
        <f t="shared" si="15"/>
        <v>102670201801</v>
      </c>
      <c r="C1027" s="101" t="s">
        <v>2288</v>
      </c>
      <c r="D1027" s="101" t="s">
        <v>2289</v>
      </c>
      <c r="E1027" s="101" t="s">
        <v>6773</v>
      </c>
      <c r="F1027" s="101" t="s">
        <v>7212</v>
      </c>
      <c r="G1027" s="101" t="s">
        <v>7181</v>
      </c>
      <c r="H1027" s="103">
        <v>54.13</v>
      </c>
      <c r="I1027" s="101" t="s">
        <v>7175</v>
      </c>
      <c r="J1027" s="102">
        <v>41671</v>
      </c>
      <c r="K1027" s="102">
        <v>73050</v>
      </c>
      <c r="L1027" s="101" t="s">
        <v>6332</v>
      </c>
      <c r="M1027" s="101" t="s">
        <v>2288</v>
      </c>
    </row>
    <row r="1028" spans="1:13" x14ac:dyDescent="0.25">
      <c r="A1028" s="74" t="s">
        <v>344</v>
      </c>
      <c r="B1028" s="107" t="str">
        <f t="shared" si="15"/>
        <v>102671113960</v>
      </c>
      <c r="C1028" s="101" t="s">
        <v>2290</v>
      </c>
      <c r="D1028" s="101" t="s">
        <v>2291</v>
      </c>
      <c r="E1028" s="101" t="s">
        <v>7493</v>
      </c>
      <c r="F1028" s="101" t="s">
        <v>7494</v>
      </c>
      <c r="G1028" s="101" t="s">
        <v>7178</v>
      </c>
      <c r="H1028" s="103">
        <v>46</v>
      </c>
      <c r="I1028" s="101" t="s">
        <v>7175</v>
      </c>
      <c r="J1028" s="102">
        <v>41036</v>
      </c>
      <c r="K1028" s="102">
        <v>73050</v>
      </c>
      <c r="L1028" s="101" t="s">
        <v>6332</v>
      </c>
      <c r="M1028" s="101" t="s">
        <v>2290</v>
      </c>
    </row>
    <row r="1029" spans="1:13" x14ac:dyDescent="0.25">
      <c r="A1029" s="74" t="s">
        <v>344</v>
      </c>
      <c r="B1029" s="107" t="str">
        <f t="shared" si="15"/>
        <v>102672112000</v>
      </c>
      <c r="C1029" s="101" t="s">
        <v>2292</v>
      </c>
      <c r="D1029" s="101" t="s">
        <v>2293</v>
      </c>
      <c r="E1029" s="101" t="s">
        <v>7236</v>
      </c>
      <c r="F1029" s="101" t="s">
        <v>7490</v>
      </c>
      <c r="G1029" s="101" t="s">
        <v>7222</v>
      </c>
      <c r="H1029" s="103">
        <v>66.37</v>
      </c>
      <c r="I1029" s="101" t="s">
        <v>7175</v>
      </c>
      <c r="J1029" s="102">
        <v>36982</v>
      </c>
      <c r="K1029" s="102">
        <v>73050</v>
      </c>
      <c r="L1029" s="101" t="s">
        <v>6332</v>
      </c>
      <c r="M1029" s="101" t="s">
        <v>2292</v>
      </c>
    </row>
    <row r="1030" spans="1:13" x14ac:dyDescent="0.25">
      <c r="A1030" s="74" t="s">
        <v>344</v>
      </c>
      <c r="B1030" s="107" t="str">
        <f t="shared" ref="B1030:B1093" si="16">CONCATENATE(C1030,E1030)</f>
        <v>102673803965</v>
      </c>
      <c r="C1030" s="101" t="s">
        <v>2294</v>
      </c>
      <c r="D1030" s="101" t="s">
        <v>2295</v>
      </c>
      <c r="E1030" s="101" t="s">
        <v>6458</v>
      </c>
      <c r="F1030" s="101" t="s">
        <v>7287</v>
      </c>
      <c r="G1030" s="101" t="s">
        <v>7215</v>
      </c>
      <c r="H1030" s="103">
        <v>37.18</v>
      </c>
      <c r="I1030" s="101" t="s">
        <v>7175</v>
      </c>
      <c r="J1030" s="102">
        <v>39173</v>
      </c>
      <c r="K1030" s="102">
        <v>73050</v>
      </c>
      <c r="L1030" s="101" t="s">
        <v>6332</v>
      </c>
      <c r="M1030" s="101" t="s">
        <v>2294</v>
      </c>
    </row>
    <row r="1031" spans="1:13" x14ac:dyDescent="0.25">
      <c r="A1031" s="74" t="s">
        <v>344</v>
      </c>
      <c r="B1031" s="107" t="str">
        <f t="shared" si="16"/>
        <v>102676111250</v>
      </c>
      <c r="C1031" s="101" t="s">
        <v>7495</v>
      </c>
      <c r="D1031" s="101" t="s">
        <v>7496</v>
      </c>
      <c r="E1031" s="101" t="s">
        <v>6330</v>
      </c>
      <c r="F1031" s="101" t="s">
        <v>7212</v>
      </c>
      <c r="G1031" s="101" t="s">
        <v>7181</v>
      </c>
      <c r="H1031" s="103">
        <v>50.93</v>
      </c>
      <c r="I1031" s="101" t="s">
        <v>7175</v>
      </c>
      <c r="J1031" s="102">
        <v>41640</v>
      </c>
      <c r="K1031" s="102">
        <v>43708</v>
      </c>
      <c r="L1031" s="101" t="s">
        <v>6332</v>
      </c>
      <c r="M1031" s="101" t="s">
        <v>7495</v>
      </c>
    </row>
    <row r="1032" spans="1:13" x14ac:dyDescent="0.25">
      <c r="A1032" s="74" t="s">
        <v>344</v>
      </c>
      <c r="B1032" s="107" t="str">
        <f t="shared" si="16"/>
        <v>102677333910</v>
      </c>
      <c r="C1032" s="101" t="s">
        <v>2296</v>
      </c>
      <c r="D1032" s="101" t="s">
        <v>2297</v>
      </c>
      <c r="E1032" s="101" t="s">
        <v>7434</v>
      </c>
      <c r="F1032" s="101" t="s">
        <v>7203</v>
      </c>
      <c r="G1032" s="101" t="s">
        <v>7186</v>
      </c>
      <c r="H1032" s="103">
        <v>65.13</v>
      </c>
      <c r="I1032" s="101" t="s">
        <v>7175</v>
      </c>
      <c r="J1032" s="102">
        <v>40405</v>
      </c>
      <c r="K1032" s="102">
        <v>73050</v>
      </c>
      <c r="L1032" s="101" t="s">
        <v>6332</v>
      </c>
      <c r="M1032" s="101" t="s">
        <v>2296</v>
      </c>
    </row>
    <row r="1033" spans="1:13" x14ac:dyDescent="0.25">
      <c r="A1033" s="74" t="s">
        <v>344</v>
      </c>
      <c r="B1033" s="107" t="str">
        <f t="shared" si="16"/>
        <v>102683603000</v>
      </c>
      <c r="C1033" s="101" t="s">
        <v>2298</v>
      </c>
      <c r="D1033" s="101" t="s">
        <v>2299</v>
      </c>
      <c r="E1033" s="101" t="s">
        <v>7283</v>
      </c>
      <c r="F1033" s="101" t="s">
        <v>7284</v>
      </c>
      <c r="G1033" s="101" t="s">
        <v>7178</v>
      </c>
      <c r="H1033" s="103">
        <v>45.94</v>
      </c>
      <c r="I1033" s="101" t="s">
        <v>7175</v>
      </c>
      <c r="J1033" s="102">
        <v>36404</v>
      </c>
      <c r="K1033" s="102">
        <v>73050</v>
      </c>
      <c r="L1033" s="101" t="s">
        <v>6332</v>
      </c>
      <c r="M1033" s="101" t="s">
        <v>2298</v>
      </c>
    </row>
    <row r="1034" spans="1:13" x14ac:dyDescent="0.25">
      <c r="A1034" s="74" t="s">
        <v>344</v>
      </c>
      <c r="B1034" s="107" t="str">
        <f t="shared" si="16"/>
        <v>102686261050</v>
      </c>
      <c r="C1034" s="101" t="s">
        <v>7497</v>
      </c>
      <c r="D1034" s="101" t="s">
        <v>7498</v>
      </c>
      <c r="E1034" s="101" t="s">
        <v>7499</v>
      </c>
      <c r="F1034" s="101" t="s">
        <v>7203</v>
      </c>
      <c r="G1034" s="101" t="s">
        <v>7222</v>
      </c>
      <c r="H1034" s="103">
        <v>64.55</v>
      </c>
      <c r="I1034" s="101" t="s">
        <v>7175</v>
      </c>
      <c r="J1034" s="102">
        <v>36951</v>
      </c>
      <c r="K1034" s="102">
        <v>43616</v>
      </c>
      <c r="L1034" s="101" t="s">
        <v>6332</v>
      </c>
      <c r="M1034" s="101" t="s">
        <v>7497</v>
      </c>
    </row>
    <row r="1035" spans="1:13" x14ac:dyDescent="0.25">
      <c r="A1035" s="74" t="s">
        <v>344</v>
      </c>
      <c r="B1035" s="107" t="str">
        <f t="shared" si="16"/>
        <v>102688311500</v>
      </c>
      <c r="C1035" s="101" t="s">
        <v>2300</v>
      </c>
      <c r="D1035" s="101" t="s">
        <v>2301</v>
      </c>
      <c r="E1035" s="101" t="s">
        <v>7255</v>
      </c>
      <c r="F1035" s="101" t="s">
        <v>7212</v>
      </c>
      <c r="G1035" s="101" t="s">
        <v>7181</v>
      </c>
      <c r="H1035" s="103">
        <v>54.53</v>
      </c>
      <c r="I1035" s="101" t="s">
        <v>7175</v>
      </c>
      <c r="J1035" s="102">
        <v>40323</v>
      </c>
      <c r="K1035" s="102">
        <v>73050</v>
      </c>
      <c r="L1035" s="101" t="s">
        <v>6332</v>
      </c>
      <c r="M1035" s="101" t="s">
        <v>2300</v>
      </c>
    </row>
    <row r="1036" spans="1:13" x14ac:dyDescent="0.25">
      <c r="A1036" s="74" t="s">
        <v>344</v>
      </c>
      <c r="B1036" s="107" t="str">
        <f t="shared" si="16"/>
        <v>102693181300</v>
      </c>
      <c r="C1036" s="101" t="s">
        <v>2302</v>
      </c>
      <c r="D1036" s="101" t="s">
        <v>2303</v>
      </c>
      <c r="E1036" s="101" t="s">
        <v>6386</v>
      </c>
      <c r="F1036" s="101" t="s">
        <v>7252</v>
      </c>
      <c r="G1036" s="101" t="s">
        <v>7178</v>
      </c>
      <c r="H1036" s="103">
        <v>47.37</v>
      </c>
      <c r="I1036" s="101" t="s">
        <v>7175</v>
      </c>
      <c r="J1036" s="102">
        <v>39675</v>
      </c>
      <c r="K1036" s="102">
        <v>73050</v>
      </c>
      <c r="L1036" s="101" t="s">
        <v>6332</v>
      </c>
      <c r="M1036" s="101" t="s">
        <v>2302</v>
      </c>
    </row>
    <row r="1037" spans="1:13" x14ac:dyDescent="0.25">
      <c r="A1037" s="74" t="s">
        <v>344</v>
      </c>
      <c r="B1037" s="107" t="str">
        <f t="shared" si="16"/>
        <v>102694281110</v>
      </c>
      <c r="C1037" s="101" t="s">
        <v>2304</v>
      </c>
      <c r="D1037" s="101" t="s">
        <v>2305</v>
      </c>
      <c r="E1037" s="101" t="s">
        <v>6523</v>
      </c>
      <c r="F1037" s="101" t="s">
        <v>7212</v>
      </c>
      <c r="G1037" s="101" t="s">
        <v>7181</v>
      </c>
      <c r="H1037" s="103">
        <v>54.14</v>
      </c>
      <c r="I1037" s="101" t="s">
        <v>7175</v>
      </c>
      <c r="J1037" s="102">
        <v>41664</v>
      </c>
      <c r="K1037" s="102">
        <v>73050</v>
      </c>
      <c r="L1037" s="101" t="s">
        <v>6332</v>
      </c>
      <c r="M1037" s="101" t="s">
        <v>2304</v>
      </c>
    </row>
    <row r="1038" spans="1:13" x14ac:dyDescent="0.25">
      <c r="A1038" s="74" t="s">
        <v>344</v>
      </c>
      <c r="B1038" s="107" t="str">
        <f t="shared" si="16"/>
        <v>102695171400</v>
      </c>
      <c r="C1038" s="101" t="s">
        <v>2306</v>
      </c>
      <c r="D1038" s="101" t="s">
        <v>2307</v>
      </c>
      <c r="E1038" s="101" t="s">
        <v>6681</v>
      </c>
      <c r="F1038" s="101" t="s">
        <v>7185</v>
      </c>
      <c r="G1038" s="101" t="s">
        <v>7186</v>
      </c>
      <c r="H1038" s="103">
        <v>60.09</v>
      </c>
      <c r="I1038" s="101" t="s">
        <v>7175</v>
      </c>
      <c r="J1038" s="102">
        <v>33100</v>
      </c>
      <c r="K1038" s="102">
        <v>73050</v>
      </c>
      <c r="L1038" s="101" t="s">
        <v>6332</v>
      </c>
      <c r="M1038" s="101" t="s">
        <v>2306</v>
      </c>
    </row>
    <row r="1039" spans="1:13" x14ac:dyDescent="0.25">
      <c r="A1039" s="74" t="s">
        <v>344</v>
      </c>
      <c r="B1039" s="107" t="str">
        <f t="shared" si="16"/>
        <v>102696111260</v>
      </c>
      <c r="C1039" s="101" t="s">
        <v>2308</v>
      </c>
      <c r="D1039" s="101" t="s">
        <v>2309</v>
      </c>
      <c r="E1039" s="101" t="s">
        <v>7211</v>
      </c>
      <c r="F1039" s="101" t="s">
        <v>7212</v>
      </c>
      <c r="G1039" s="101" t="s">
        <v>7186</v>
      </c>
      <c r="H1039" s="103">
        <v>62.31</v>
      </c>
      <c r="I1039" s="101" t="s">
        <v>7175</v>
      </c>
      <c r="J1039" s="102">
        <v>37500</v>
      </c>
      <c r="K1039" s="102">
        <v>73050</v>
      </c>
      <c r="L1039" s="101" t="s">
        <v>6332</v>
      </c>
      <c r="M1039" s="101" t="s">
        <v>2308</v>
      </c>
    </row>
    <row r="1040" spans="1:13" x14ac:dyDescent="0.25">
      <c r="A1040" s="74" t="s">
        <v>344</v>
      </c>
      <c r="B1040" s="107" t="str">
        <f t="shared" si="16"/>
        <v>102698353910</v>
      </c>
      <c r="C1040" s="101" t="s">
        <v>2310</v>
      </c>
      <c r="D1040" s="101" t="s">
        <v>2311</v>
      </c>
      <c r="E1040" s="101" t="s">
        <v>7299</v>
      </c>
      <c r="F1040" s="101" t="s">
        <v>7203</v>
      </c>
      <c r="G1040" s="101" t="s">
        <v>7222</v>
      </c>
      <c r="H1040" s="103">
        <v>70.87</v>
      </c>
      <c r="I1040" s="101" t="s">
        <v>7175</v>
      </c>
      <c r="J1040" s="102">
        <v>41730</v>
      </c>
      <c r="K1040" s="102">
        <v>73050</v>
      </c>
      <c r="L1040" s="101" t="s">
        <v>6332</v>
      </c>
      <c r="M1040" s="101" t="s">
        <v>2310</v>
      </c>
    </row>
    <row r="1041" spans="1:13" x14ac:dyDescent="0.25">
      <c r="A1041" s="74" t="s">
        <v>344</v>
      </c>
      <c r="B1041" s="107" t="str">
        <f t="shared" si="16"/>
        <v>102699211110</v>
      </c>
      <c r="C1041" s="101" t="s">
        <v>2312</v>
      </c>
      <c r="D1041" s="101" t="s">
        <v>2313</v>
      </c>
      <c r="E1041" s="101" t="s">
        <v>6488</v>
      </c>
      <c r="F1041" s="101" t="s">
        <v>7185</v>
      </c>
      <c r="G1041" s="101" t="s">
        <v>7186</v>
      </c>
      <c r="H1041" s="103">
        <v>59.8</v>
      </c>
      <c r="I1041" s="101" t="s">
        <v>7175</v>
      </c>
      <c r="J1041" s="102">
        <v>40413</v>
      </c>
      <c r="K1041" s="102">
        <v>73050</v>
      </c>
      <c r="L1041" s="101" t="s">
        <v>6332</v>
      </c>
      <c r="M1041" s="101" t="s">
        <v>2312</v>
      </c>
    </row>
    <row r="1042" spans="1:13" x14ac:dyDescent="0.25">
      <c r="A1042" s="74" t="s">
        <v>344</v>
      </c>
      <c r="B1042" s="107" t="str">
        <f t="shared" si="16"/>
        <v>102705185120</v>
      </c>
      <c r="C1042" s="101" t="s">
        <v>2314</v>
      </c>
      <c r="D1042" s="101" t="s">
        <v>2315</v>
      </c>
      <c r="E1042" s="101" t="s">
        <v>6433</v>
      </c>
      <c r="F1042" s="101" t="s">
        <v>7200</v>
      </c>
      <c r="G1042" s="101" t="s">
        <v>7201</v>
      </c>
      <c r="H1042" s="103">
        <v>29.98</v>
      </c>
      <c r="I1042" s="101" t="s">
        <v>7175</v>
      </c>
      <c r="J1042" s="102">
        <v>41687</v>
      </c>
      <c r="K1042" s="102">
        <v>73050</v>
      </c>
      <c r="L1042" s="101" t="s">
        <v>6332</v>
      </c>
      <c r="M1042" s="101" t="s">
        <v>2314</v>
      </c>
    </row>
    <row r="1043" spans="1:13" x14ac:dyDescent="0.25">
      <c r="A1043" s="74" t="s">
        <v>344</v>
      </c>
      <c r="B1043" s="107" t="str">
        <f t="shared" si="16"/>
        <v>102707302100</v>
      </c>
      <c r="C1043" s="101" t="s">
        <v>2316</v>
      </c>
      <c r="D1043" s="101" t="s">
        <v>2317</v>
      </c>
      <c r="E1043" s="101" t="s">
        <v>7213</v>
      </c>
      <c r="F1043" s="101" t="s">
        <v>7231</v>
      </c>
      <c r="G1043" s="101" t="s">
        <v>7181</v>
      </c>
      <c r="H1043" s="103">
        <v>53.4</v>
      </c>
      <c r="I1043" s="101" t="s">
        <v>7175</v>
      </c>
      <c r="J1043" s="102">
        <v>41674</v>
      </c>
      <c r="K1043" s="102">
        <v>73050</v>
      </c>
      <c r="L1043" s="101" t="s">
        <v>6332</v>
      </c>
      <c r="M1043" s="101" t="s">
        <v>2316</v>
      </c>
    </row>
    <row r="1044" spans="1:13" x14ac:dyDescent="0.25">
      <c r="A1044" s="74" t="s">
        <v>344</v>
      </c>
      <c r="B1044" s="107" t="str">
        <f t="shared" si="16"/>
        <v>102708171600</v>
      </c>
      <c r="C1044" s="101" t="s">
        <v>2318</v>
      </c>
      <c r="D1044" s="101" t="s">
        <v>2319</v>
      </c>
      <c r="E1044" s="101" t="s">
        <v>6363</v>
      </c>
      <c r="F1044" s="101" t="s">
        <v>7185</v>
      </c>
      <c r="G1044" s="101" t="s">
        <v>7186</v>
      </c>
      <c r="H1044" s="103">
        <v>59.8</v>
      </c>
      <c r="I1044" s="101" t="s">
        <v>7175</v>
      </c>
      <c r="J1044" s="102">
        <v>39934</v>
      </c>
      <c r="K1044" s="102">
        <v>73050</v>
      </c>
      <c r="L1044" s="101" t="s">
        <v>6332</v>
      </c>
      <c r="M1044" s="101" t="s">
        <v>2318</v>
      </c>
    </row>
    <row r="1045" spans="1:13" x14ac:dyDescent="0.25">
      <c r="A1045" s="74" t="s">
        <v>344</v>
      </c>
      <c r="B1045" s="107" t="str">
        <f t="shared" si="16"/>
        <v>102712603400</v>
      </c>
      <c r="C1045" s="101" t="s">
        <v>2320</v>
      </c>
      <c r="D1045" s="101" t="s">
        <v>2321</v>
      </c>
      <c r="E1045" s="101" t="s">
        <v>7190</v>
      </c>
      <c r="F1045" s="101" t="s">
        <v>7191</v>
      </c>
      <c r="G1045" s="101" t="s">
        <v>7192</v>
      </c>
      <c r="H1045" s="103">
        <v>30.42</v>
      </c>
      <c r="I1045" s="101" t="s">
        <v>7175</v>
      </c>
      <c r="J1045" s="102">
        <v>37135</v>
      </c>
      <c r="K1045" s="102">
        <v>73050</v>
      </c>
      <c r="L1045" s="101" t="s">
        <v>6332</v>
      </c>
      <c r="M1045" s="101" t="s">
        <v>2320</v>
      </c>
    </row>
    <row r="1046" spans="1:13" x14ac:dyDescent="0.25">
      <c r="A1046" s="74" t="s">
        <v>344</v>
      </c>
      <c r="B1046" s="107" t="str">
        <f t="shared" si="16"/>
        <v>102713192100</v>
      </c>
      <c r="C1046" s="101" t="s">
        <v>2322</v>
      </c>
      <c r="D1046" s="101" t="s">
        <v>2323</v>
      </c>
      <c r="E1046" s="101" t="s">
        <v>6456</v>
      </c>
      <c r="F1046" s="101" t="s">
        <v>7332</v>
      </c>
      <c r="G1046" s="101" t="s">
        <v>7218</v>
      </c>
      <c r="H1046" s="103">
        <v>32.61</v>
      </c>
      <c r="I1046" s="101" t="s">
        <v>7175</v>
      </c>
      <c r="J1046" s="102">
        <v>33208</v>
      </c>
      <c r="K1046" s="102">
        <v>73050</v>
      </c>
      <c r="L1046" s="101" t="s">
        <v>6332</v>
      </c>
      <c r="M1046" s="101" t="s">
        <v>2322</v>
      </c>
    </row>
    <row r="1047" spans="1:13" x14ac:dyDescent="0.25">
      <c r="A1047" s="74" t="s">
        <v>344</v>
      </c>
      <c r="B1047" s="107" t="str">
        <f t="shared" si="16"/>
        <v>102717142100</v>
      </c>
      <c r="C1047" s="101" t="s">
        <v>2324</v>
      </c>
      <c r="D1047" s="101" t="s">
        <v>2325</v>
      </c>
      <c r="E1047" s="101" t="s">
        <v>7199</v>
      </c>
      <c r="F1047" s="101" t="s">
        <v>7217</v>
      </c>
      <c r="G1047" s="101" t="s">
        <v>7218</v>
      </c>
      <c r="H1047" s="103">
        <v>32.06</v>
      </c>
      <c r="I1047" s="101" t="s">
        <v>7175</v>
      </c>
      <c r="J1047" s="102">
        <v>30803</v>
      </c>
      <c r="K1047" s="102">
        <v>73050</v>
      </c>
      <c r="L1047" s="101" t="s">
        <v>6332</v>
      </c>
      <c r="M1047" s="101" t="s">
        <v>2324</v>
      </c>
    </row>
    <row r="1048" spans="1:13" x14ac:dyDescent="0.25">
      <c r="A1048" s="74" t="s">
        <v>344</v>
      </c>
      <c r="B1048" s="107" t="str">
        <f t="shared" si="16"/>
        <v>102721311400</v>
      </c>
      <c r="C1048" s="101" t="s">
        <v>2326</v>
      </c>
      <c r="D1048" s="101" t="s">
        <v>2327</v>
      </c>
      <c r="E1048" s="101" t="s">
        <v>6547</v>
      </c>
      <c r="F1048" s="101" t="s">
        <v>7185</v>
      </c>
      <c r="G1048" s="101" t="s">
        <v>7181</v>
      </c>
      <c r="H1048" s="103">
        <v>58.37</v>
      </c>
      <c r="I1048" s="101" t="s">
        <v>7175</v>
      </c>
      <c r="J1048" s="102">
        <v>40969</v>
      </c>
      <c r="K1048" s="102">
        <v>73050</v>
      </c>
      <c r="L1048" s="101" t="s">
        <v>6332</v>
      </c>
      <c r="M1048" s="101" t="s">
        <v>2326</v>
      </c>
    </row>
    <row r="1049" spans="1:13" x14ac:dyDescent="0.25">
      <c r="A1049" s="74" t="s">
        <v>344</v>
      </c>
      <c r="B1049" s="107" t="str">
        <f t="shared" si="16"/>
        <v>102723311700</v>
      </c>
      <c r="C1049" s="101" t="s">
        <v>2328</v>
      </c>
      <c r="D1049" s="101" t="s">
        <v>2329</v>
      </c>
      <c r="E1049" s="101" t="s">
        <v>6694</v>
      </c>
      <c r="F1049" s="101" t="s">
        <v>7185</v>
      </c>
      <c r="G1049" s="101" t="s">
        <v>7186</v>
      </c>
      <c r="H1049" s="103">
        <v>60.43</v>
      </c>
      <c r="I1049" s="101" t="s">
        <v>7175</v>
      </c>
      <c r="J1049" s="102">
        <v>33112</v>
      </c>
      <c r="K1049" s="102">
        <v>73050</v>
      </c>
      <c r="L1049" s="101" t="s">
        <v>6332</v>
      </c>
      <c r="M1049" s="101" t="s">
        <v>2328</v>
      </c>
    </row>
    <row r="1050" spans="1:13" x14ac:dyDescent="0.25">
      <c r="A1050" s="74" t="s">
        <v>344</v>
      </c>
      <c r="B1050" s="107" t="str">
        <f t="shared" si="16"/>
        <v>102726332100</v>
      </c>
      <c r="C1050" s="101" t="s">
        <v>2330</v>
      </c>
      <c r="D1050" s="101" t="s">
        <v>2331</v>
      </c>
      <c r="E1050" s="101" t="s">
        <v>7253</v>
      </c>
      <c r="F1050" s="101" t="s">
        <v>7214</v>
      </c>
      <c r="G1050" s="101" t="s">
        <v>7215</v>
      </c>
      <c r="H1050" s="103">
        <v>37.08</v>
      </c>
      <c r="I1050" s="101" t="s">
        <v>7175</v>
      </c>
      <c r="J1050" s="102">
        <v>36923</v>
      </c>
      <c r="K1050" s="102">
        <v>73050</v>
      </c>
      <c r="L1050" s="101" t="s">
        <v>6332</v>
      </c>
      <c r="M1050" s="101" t="s">
        <v>2330</v>
      </c>
    </row>
    <row r="1051" spans="1:13" x14ac:dyDescent="0.25">
      <c r="A1051" s="74" t="s">
        <v>344</v>
      </c>
      <c r="B1051" s="107" t="str">
        <f t="shared" si="16"/>
        <v>102732311500</v>
      </c>
      <c r="C1051" s="101" t="s">
        <v>2332</v>
      </c>
      <c r="D1051" s="101" t="s">
        <v>2333</v>
      </c>
      <c r="E1051" s="101" t="s">
        <v>7255</v>
      </c>
      <c r="F1051" s="101" t="s">
        <v>7212</v>
      </c>
      <c r="G1051" s="101" t="s">
        <v>7181</v>
      </c>
      <c r="H1051" s="103">
        <v>53.1</v>
      </c>
      <c r="I1051" s="101" t="s">
        <v>7175</v>
      </c>
      <c r="J1051" s="102">
        <v>39142</v>
      </c>
      <c r="K1051" s="102">
        <v>73050</v>
      </c>
      <c r="L1051" s="101" t="s">
        <v>6332</v>
      </c>
      <c r="M1051" s="101" t="s">
        <v>2332</v>
      </c>
    </row>
    <row r="1052" spans="1:13" x14ac:dyDescent="0.25">
      <c r="A1052" s="74" t="s">
        <v>344</v>
      </c>
      <c r="B1052" s="107" t="str">
        <f t="shared" si="16"/>
        <v>102735111270</v>
      </c>
      <c r="C1052" s="101" t="s">
        <v>7500</v>
      </c>
      <c r="D1052" s="101" t="s">
        <v>7501</v>
      </c>
      <c r="E1052" s="101" t="s">
        <v>7464</v>
      </c>
      <c r="F1052" s="101" t="s">
        <v>7185</v>
      </c>
      <c r="G1052" s="101" t="s">
        <v>7186</v>
      </c>
      <c r="H1052" s="103">
        <v>60.49</v>
      </c>
      <c r="I1052" s="101" t="s">
        <v>7175</v>
      </c>
      <c r="J1052" s="102">
        <v>32082</v>
      </c>
      <c r="K1052" s="102">
        <v>43708</v>
      </c>
      <c r="L1052" s="101" t="s">
        <v>6332</v>
      </c>
      <c r="M1052" s="101" t="s">
        <v>7500</v>
      </c>
    </row>
    <row r="1053" spans="1:13" x14ac:dyDescent="0.25">
      <c r="A1053" s="74" t="s">
        <v>344</v>
      </c>
      <c r="B1053" s="107" t="str">
        <f t="shared" si="16"/>
        <v>102736111000</v>
      </c>
      <c r="C1053" s="101" t="s">
        <v>2334</v>
      </c>
      <c r="D1053" s="101" t="s">
        <v>2335</v>
      </c>
      <c r="E1053" s="101" t="s">
        <v>7276</v>
      </c>
      <c r="F1053" s="101" t="s">
        <v>7212</v>
      </c>
      <c r="G1053" s="101" t="s">
        <v>7181</v>
      </c>
      <c r="H1053" s="103">
        <v>53.89</v>
      </c>
      <c r="I1053" s="101" t="s">
        <v>7175</v>
      </c>
      <c r="J1053" s="102">
        <v>38231</v>
      </c>
      <c r="K1053" s="102">
        <v>73050</v>
      </c>
      <c r="L1053" s="101" t="s">
        <v>6332</v>
      </c>
      <c r="M1053" s="101" t="s">
        <v>2334</v>
      </c>
    </row>
    <row r="1054" spans="1:13" x14ac:dyDescent="0.25">
      <c r="A1054" s="74" t="s">
        <v>344</v>
      </c>
      <c r="B1054" s="107" t="str">
        <f t="shared" si="16"/>
        <v>102740181300</v>
      </c>
      <c r="C1054" s="101" t="s">
        <v>2336</v>
      </c>
      <c r="D1054" s="101" t="s">
        <v>2337</v>
      </c>
      <c r="E1054" s="101" t="s">
        <v>6386</v>
      </c>
      <c r="F1054" s="101" t="s">
        <v>7252</v>
      </c>
      <c r="G1054" s="101" t="s">
        <v>7174</v>
      </c>
      <c r="H1054" s="103">
        <v>46.14</v>
      </c>
      <c r="I1054" s="101" t="s">
        <v>7175</v>
      </c>
      <c r="J1054" s="102">
        <v>40041</v>
      </c>
      <c r="K1054" s="102">
        <v>73050</v>
      </c>
      <c r="L1054" s="101" t="s">
        <v>6332</v>
      </c>
      <c r="M1054" s="101" t="s">
        <v>2336</v>
      </c>
    </row>
    <row r="1055" spans="1:13" x14ac:dyDescent="0.25">
      <c r="A1055" s="74" t="s">
        <v>344</v>
      </c>
      <c r="B1055" s="107" t="str">
        <f t="shared" si="16"/>
        <v>102743603000</v>
      </c>
      <c r="C1055" s="101" t="s">
        <v>2338</v>
      </c>
      <c r="D1055" s="101" t="s">
        <v>2339</v>
      </c>
      <c r="E1055" s="101" t="s">
        <v>7283</v>
      </c>
      <c r="F1055" s="101" t="s">
        <v>7284</v>
      </c>
      <c r="G1055" s="101" t="s">
        <v>7178</v>
      </c>
      <c r="H1055" s="103">
        <v>46.3</v>
      </c>
      <c r="I1055" s="101" t="s">
        <v>7175</v>
      </c>
      <c r="J1055" s="102">
        <v>37284</v>
      </c>
      <c r="K1055" s="102">
        <v>73050</v>
      </c>
      <c r="L1055" s="101" t="s">
        <v>6332</v>
      </c>
      <c r="M1055" s="101" t="s">
        <v>2338</v>
      </c>
    </row>
    <row r="1056" spans="1:13" x14ac:dyDescent="0.25">
      <c r="A1056" s="74" t="s">
        <v>344</v>
      </c>
      <c r="B1056" s="107" t="str">
        <f t="shared" si="16"/>
        <v>102745603000</v>
      </c>
      <c r="C1056" s="101" t="s">
        <v>2340</v>
      </c>
      <c r="D1056" s="101" t="s">
        <v>2341</v>
      </c>
      <c r="E1056" s="101" t="s">
        <v>7283</v>
      </c>
      <c r="F1056" s="101" t="s">
        <v>7306</v>
      </c>
      <c r="G1056" s="101" t="s">
        <v>7174</v>
      </c>
      <c r="H1056" s="103">
        <v>41.79</v>
      </c>
      <c r="I1056" s="101" t="s">
        <v>7175</v>
      </c>
      <c r="J1056" s="102">
        <v>40756</v>
      </c>
      <c r="K1056" s="102">
        <v>73050</v>
      </c>
      <c r="L1056" s="101" t="s">
        <v>6332</v>
      </c>
      <c r="M1056" s="101" t="s">
        <v>2340</v>
      </c>
    </row>
    <row r="1057" spans="1:13" x14ac:dyDescent="0.25">
      <c r="A1057" s="74" t="s">
        <v>344</v>
      </c>
      <c r="B1057" s="107" t="str">
        <f t="shared" si="16"/>
        <v>102748281110</v>
      </c>
      <c r="C1057" s="101" t="s">
        <v>2342</v>
      </c>
      <c r="D1057" s="101" t="s">
        <v>2343</v>
      </c>
      <c r="E1057" s="101" t="s">
        <v>6523</v>
      </c>
      <c r="F1057" s="101" t="s">
        <v>7185</v>
      </c>
      <c r="G1057" s="101" t="s">
        <v>7186</v>
      </c>
      <c r="H1057" s="103">
        <v>60.25</v>
      </c>
      <c r="I1057" s="101" t="s">
        <v>7175</v>
      </c>
      <c r="J1057" s="102">
        <v>30543</v>
      </c>
      <c r="K1057" s="102">
        <v>73050</v>
      </c>
      <c r="L1057" s="101" t="s">
        <v>6332</v>
      </c>
      <c r="M1057" s="101" t="s">
        <v>2342</v>
      </c>
    </row>
    <row r="1058" spans="1:13" x14ac:dyDescent="0.25">
      <c r="A1058" s="74" t="s">
        <v>344</v>
      </c>
      <c r="B1058" s="107" t="str">
        <f t="shared" si="16"/>
        <v>102750301620</v>
      </c>
      <c r="C1058" s="101" t="s">
        <v>2344</v>
      </c>
      <c r="D1058" s="101" t="s">
        <v>2345</v>
      </c>
      <c r="E1058" s="101" t="s">
        <v>6464</v>
      </c>
      <c r="F1058" s="101" t="s">
        <v>7212</v>
      </c>
      <c r="G1058" s="101" t="s">
        <v>7181</v>
      </c>
      <c r="H1058" s="103">
        <v>47.51</v>
      </c>
      <c r="I1058" s="101" t="s">
        <v>7175</v>
      </c>
      <c r="J1058" s="102">
        <v>41685</v>
      </c>
      <c r="K1058" s="102">
        <v>73050</v>
      </c>
      <c r="L1058" s="101" t="s">
        <v>6332</v>
      </c>
      <c r="M1058" s="101" t="s">
        <v>2344</v>
      </c>
    </row>
    <row r="1059" spans="1:13" x14ac:dyDescent="0.25">
      <c r="A1059" s="74" t="s">
        <v>344</v>
      </c>
      <c r="B1059" s="107" t="str">
        <f t="shared" si="16"/>
        <v>102751264310</v>
      </c>
      <c r="C1059" s="101" t="s">
        <v>2346</v>
      </c>
      <c r="D1059" s="101" t="s">
        <v>2347</v>
      </c>
      <c r="E1059" s="101" t="s">
        <v>7227</v>
      </c>
      <c r="F1059" s="101" t="s">
        <v>7185</v>
      </c>
      <c r="G1059" s="101" t="s">
        <v>7186</v>
      </c>
      <c r="H1059" s="103">
        <v>61.72</v>
      </c>
      <c r="I1059" s="101" t="s">
        <v>7175</v>
      </c>
      <c r="J1059" s="102">
        <v>34547</v>
      </c>
      <c r="K1059" s="102">
        <v>73050</v>
      </c>
      <c r="L1059" s="101" t="s">
        <v>6332</v>
      </c>
      <c r="M1059" s="101" t="s">
        <v>2346</v>
      </c>
    </row>
    <row r="1060" spans="1:13" x14ac:dyDescent="0.25">
      <c r="A1060" s="74" t="s">
        <v>344</v>
      </c>
      <c r="B1060" s="107" t="str">
        <f t="shared" si="16"/>
        <v>102753502020</v>
      </c>
      <c r="C1060" s="101" t="s">
        <v>2348</v>
      </c>
      <c r="D1060" s="101" t="s">
        <v>2349</v>
      </c>
      <c r="E1060" s="101" t="s">
        <v>7206</v>
      </c>
      <c r="F1060" s="101" t="s">
        <v>7214</v>
      </c>
      <c r="G1060" s="101" t="s">
        <v>7218</v>
      </c>
      <c r="H1060" s="103">
        <v>33.36</v>
      </c>
      <c r="I1060" s="101" t="s">
        <v>7175</v>
      </c>
      <c r="J1060" s="102">
        <v>39569</v>
      </c>
      <c r="K1060" s="102">
        <v>73050</v>
      </c>
      <c r="L1060" s="101" t="s">
        <v>6332</v>
      </c>
      <c r="M1060" s="101" t="s">
        <v>2348</v>
      </c>
    </row>
    <row r="1061" spans="1:13" x14ac:dyDescent="0.25">
      <c r="A1061" s="74" t="s">
        <v>344</v>
      </c>
      <c r="B1061" s="107" t="str">
        <f t="shared" si="16"/>
        <v>102758371210</v>
      </c>
      <c r="C1061" s="101" t="s">
        <v>2350</v>
      </c>
      <c r="D1061" s="101" t="s">
        <v>2351</v>
      </c>
      <c r="E1061" s="101" t="s">
        <v>7502</v>
      </c>
      <c r="F1061" s="101" t="s">
        <v>7212</v>
      </c>
      <c r="G1061" s="101" t="s">
        <v>7186</v>
      </c>
      <c r="H1061" s="103">
        <v>60.1</v>
      </c>
      <c r="I1061" s="101" t="s">
        <v>7175</v>
      </c>
      <c r="J1061" s="102">
        <v>37288</v>
      </c>
      <c r="K1061" s="102">
        <v>73050</v>
      </c>
      <c r="L1061" s="101" t="s">
        <v>6332</v>
      </c>
      <c r="M1061" s="101" t="s">
        <v>2350</v>
      </c>
    </row>
    <row r="1062" spans="1:13" x14ac:dyDescent="0.25">
      <c r="A1062" s="74" t="s">
        <v>344</v>
      </c>
      <c r="B1062" s="107" t="str">
        <f t="shared" si="16"/>
        <v>102765112000</v>
      </c>
      <c r="C1062" s="101" t="s">
        <v>2352</v>
      </c>
      <c r="D1062" s="101" t="s">
        <v>2353</v>
      </c>
      <c r="E1062" s="101" t="s">
        <v>7236</v>
      </c>
      <c r="F1062" s="101" t="s">
        <v>7262</v>
      </c>
      <c r="G1062" s="101" t="s">
        <v>7181</v>
      </c>
      <c r="H1062" s="103">
        <v>53.18</v>
      </c>
      <c r="I1062" s="101" t="s">
        <v>7175</v>
      </c>
      <c r="J1062" s="102">
        <v>33717</v>
      </c>
      <c r="K1062" s="102">
        <v>73050</v>
      </c>
      <c r="L1062" s="101" t="s">
        <v>6332</v>
      </c>
      <c r="M1062" s="101" t="s">
        <v>2352</v>
      </c>
    </row>
    <row r="1063" spans="1:13" x14ac:dyDescent="0.25">
      <c r="A1063" s="74" t="s">
        <v>344</v>
      </c>
      <c r="B1063" s="107" t="str">
        <f t="shared" si="16"/>
        <v>102766502040</v>
      </c>
      <c r="C1063" s="101" t="s">
        <v>2354</v>
      </c>
      <c r="D1063" s="101" t="s">
        <v>2355</v>
      </c>
      <c r="E1063" s="101" t="s">
        <v>6372</v>
      </c>
      <c r="F1063" s="101" t="s">
        <v>7226</v>
      </c>
      <c r="G1063" s="101" t="s">
        <v>7181</v>
      </c>
      <c r="H1063" s="103">
        <v>55.81</v>
      </c>
      <c r="I1063" s="101" t="s">
        <v>7175</v>
      </c>
      <c r="J1063" s="102">
        <v>40134</v>
      </c>
      <c r="K1063" s="102">
        <v>73050</v>
      </c>
      <c r="L1063" s="101" t="s">
        <v>6332</v>
      </c>
      <c r="M1063" s="101" t="s">
        <v>2354</v>
      </c>
    </row>
    <row r="1064" spans="1:13" x14ac:dyDescent="0.25">
      <c r="A1064" s="74" t="s">
        <v>344</v>
      </c>
      <c r="B1064" s="107" t="str">
        <f t="shared" si="16"/>
        <v>102767142100</v>
      </c>
      <c r="C1064" s="101" t="s">
        <v>7503</v>
      </c>
      <c r="D1064" s="101" t="s">
        <v>7504</v>
      </c>
      <c r="E1064" s="101" t="s">
        <v>7199</v>
      </c>
      <c r="F1064" s="101" t="s">
        <v>7245</v>
      </c>
      <c r="G1064" s="101" t="s">
        <v>7174</v>
      </c>
      <c r="H1064" s="103">
        <v>41.82</v>
      </c>
      <c r="I1064" s="101" t="s">
        <v>7175</v>
      </c>
      <c r="J1064" s="102">
        <v>41061</v>
      </c>
      <c r="K1064" s="102">
        <v>43738</v>
      </c>
      <c r="L1064" s="101" t="s">
        <v>6332</v>
      </c>
      <c r="M1064" s="101" t="s">
        <v>7503</v>
      </c>
    </row>
    <row r="1065" spans="1:13" x14ac:dyDescent="0.25">
      <c r="A1065" s="74" t="s">
        <v>344</v>
      </c>
      <c r="B1065" s="107" t="str">
        <f t="shared" si="16"/>
        <v>102770191200</v>
      </c>
      <c r="C1065" s="101" t="s">
        <v>2356</v>
      </c>
      <c r="D1065" s="101" t="s">
        <v>2357</v>
      </c>
      <c r="E1065" s="101" t="s">
        <v>6462</v>
      </c>
      <c r="F1065" s="101" t="s">
        <v>7185</v>
      </c>
      <c r="G1065" s="101" t="s">
        <v>7186</v>
      </c>
      <c r="H1065" s="103">
        <v>61.81</v>
      </c>
      <c r="I1065" s="101" t="s">
        <v>7175</v>
      </c>
      <c r="J1065" s="102">
        <v>37653</v>
      </c>
      <c r="K1065" s="102">
        <v>73050</v>
      </c>
      <c r="L1065" s="101" t="s">
        <v>6332</v>
      </c>
      <c r="M1065" s="101" t="s">
        <v>2356</v>
      </c>
    </row>
    <row r="1066" spans="1:13" x14ac:dyDescent="0.25">
      <c r="A1066" s="74" t="s">
        <v>344</v>
      </c>
      <c r="B1066" s="107" t="str">
        <f t="shared" si="16"/>
        <v>102772311200</v>
      </c>
      <c r="C1066" s="101" t="s">
        <v>2358</v>
      </c>
      <c r="D1066" s="101" t="s">
        <v>2359</v>
      </c>
      <c r="E1066" s="101" t="s">
        <v>6541</v>
      </c>
      <c r="F1066" s="101" t="s">
        <v>7400</v>
      </c>
      <c r="G1066" s="101" t="s">
        <v>7218</v>
      </c>
      <c r="H1066" s="103">
        <v>33.29</v>
      </c>
      <c r="I1066" s="101" t="s">
        <v>7175</v>
      </c>
      <c r="J1066" s="102">
        <v>31063</v>
      </c>
      <c r="K1066" s="102">
        <v>73050</v>
      </c>
      <c r="L1066" s="101" t="s">
        <v>6332</v>
      </c>
      <c r="M1066" s="101" t="s">
        <v>2358</v>
      </c>
    </row>
    <row r="1067" spans="1:13" x14ac:dyDescent="0.25">
      <c r="A1067" s="74" t="s">
        <v>344</v>
      </c>
      <c r="B1067" s="107" t="str">
        <f t="shared" si="16"/>
        <v>102779181200</v>
      </c>
      <c r="C1067" s="101" t="s">
        <v>2360</v>
      </c>
      <c r="D1067" s="101" t="s">
        <v>2361</v>
      </c>
      <c r="E1067" s="101" t="s">
        <v>6390</v>
      </c>
      <c r="F1067" s="101" t="s">
        <v>7185</v>
      </c>
      <c r="G1067" s="101" t="s">
        <v>7181</v>
      </c>
      <c r="H1067" s="103">
        <v>56.39</v>
      </c>
      <c r="I1067" s="101" t="s">
        <v>7175</v>
      </c>
      <c r="J1067" s="102">
        <v>39417</v>
      </c>
      <c r="K1067" s="102">
        <v>73050</v>
      </c>
      <c r="L1067" s="101" t="s">
        <v>6332</v>
      </c>
      <c r="M1067" s="101" t="s">
        <v>2360</v>
      </c>
    </row>
    <row r="1068" spans="1:13" x14ac:dyDescent="0.25">
      <c r="A1068" s="74" t="s">
        <v>344</v>
      </c>
      <c r="B1068" s="107" t="str">
        <f t="shared" si="16"/>
        <v>102780311500</v>
      </c>
      <c r="C1068" s="101" t="s">
        <v>2362</v>
      </c>
      <c r="D1068" s="101" t="s">
        <v>2363</v>
      </c>
      <c r="E1068" s="101" t="s">
        <v>7255</v>
      </c>
      <c r="F1068" s="101" t="s">
        <v>7185</v>
      </c>
      <c r="G1068" s="101" t="s">
        <v>7181</v>
      </c>
      <c r="H1068" s="103">
        <v>58.5</v>
      </c>
      <c r="I1068" s="101" t="s">
        <v>7175</v>
      </c>
      <c r="J1068" s="102">
        <v>41153</v>
      </c>
      <c r="K1068" s="102">
        <v>73050</v>
      </c>
      <c r="L1068" s="101" t="s">
        <v>6332</v>
      </c>
      <c r="M1068" s="101" t="s">
        <v>2362</v>
      </c>
    </row>
    <row r="1069" spans="1:13" x14ac:dyDescent="0.25">
      <c r="A1069" s="74" t="s">
        <v>344</v>
      </c>
      <c r="B1069" s="107" t="str">
        <f t="shared" si="16"/>
        <v>102786754600</v>
      </c>
      <c r="C1069" s="101" t="s">
        <v>2364</v>
      </c>
      <c r="D1069" s="101" t="s">
        <v>2365</v>
      </c>
      <c r="E1069" s="101" t="s">
        <v>7365</v>
      </c>
      <c r="F1069" s="101" t="s">
        <v>7231</v>
      </c>
      <c r="G1069" s="101" t="s">
        <v>7181</v>
      </c>
      <c r="H1069" s="103">
        <v>53.11</v>
      </c>
      <c r="I1069" s="101" t="s">
        <v>7175</v>
      </c>
      <c r="J1069" s="102">
        <v>40179</v>
      </c>
      <c r="K1069" s="102">
        <v>73050</v>
      </c>
      <c r="L1069" s="101" t="s">
        <v>6332</v>
      </c>
      <c r="M1069" s="101" t="s">
        <v>2364</v>
      </c>
    </row>
    <row r="1070" spans="1:13" x14ac:dyDescent="0.25">
      <c r="A1070" s="74" t="s">
        <v>344</v>
      </c>
      <c r="B1070" s="107" t="str">
        <f t="shared" si="16"/>
        <v>102792341100</v>
      </c>
      <c r="C1070" s="101" t="s">
        <v>2366</v>
      </c>
      <c r="D1070" s="101" t="s">
        <v>2367</v>
      </c>
      <c r="E1070" s="101" t="s">
        <v>6557</v>
      </c>
      <c r="F1070" s="101" t="s">
        <v>7185</v>
      </c>
      <c r="G1070" s="101" t="s">
        <v>7186</v>
      </c>
      <c r="H1070" s="103">
        <v>61.92</v>
      </c>
      <c r="I1070" s="101" t="s">
        <v>7175</v>
      </c>
      <c r="J1070" s="102">
        <v>40940</v>
      </c>
      <c r="K1070" s="102">
        <v>73050</v>
      </c>
      <c r="L1070" s="101" t="s">
        <v>6332</v>
      </c>
      <c r="M1070" s="101" t="s">
        <v>2366</v>
      </c>
    </row>
    <row r="1071" spans="1:13" x14ac:dyDescent="0.25">
      <c r="A1071" s="74" t="s">
        <v>344</v>
      </c>
      <c r="B1071" s="107" t="str">
        <f t="shared" si="16"/>
        <v>102794183920</v>
      </c>
      <c r="C1071" s="101" t="s">
        <v>2368</v>
      </c>
      <c r="D1071" s="101" t="s">
        <v>2369</v>
      </c>
      <c r="E1071" s="101" t="s">
        <v>7505</v>
      </c>
      <c r="F1071" s="101" t="s">
        <v>7214</v>
      </c>
      <c r="G1071" s="101" t="s">
        <v>7215</v>
      </c>
      <c r="H1071" s="103">
        <v>37</v>
      </c>
      <c r="I1071" s="101" t="s">
        <v>7175</v>
      </c>
      <c r="J1071" s="102">
        <v>41015</v>
      </c>
      <c r="K1071" s="102">
        <v>73050</v>
      </c>
      <c r="L1071" s="101" t="s">
        <v>6332</v>
      </c>
      <c r="M1071" s="101" t="s">
        <v>2368</v>
      </c>
    </row>
    <row r="1072" spans="1:13" x14ac:dyDescent="0.25">
      <c r="A1072" s="74" t="s">
        <v>344</v>
      </c>
      <c r="B1072" s="107" t="str">
        <f t="shared" si="16"/>
        <v>102798602100</v>
      </c>
      <c r="C1072" s="101" t="s">
        <v>2370</v>
      </c>
      <c r="D1072" s="101" t="s">
        <v>2371</v>
      </c>
      <c r="E1072" s="101" t="s">
        <v>7254</v>
      </c>
      <c r="F1072" s="101" t="s">
        <v>7245</v>
      </c>
      <c r="G1072" s="101" t="s">
        <v>7174</v>
      </c>
      <c r="H1072" s="103">
        <v>42.15</v>
      </c>
      <c r="I1072" s="101" t="s">
        <v>7175</v>
      </c>
      <c r="J1072" s="102">
        <v>36526</v>
      </c>
      <c r="K1072" s="102">
        <v>73050</v>
      </c>
      <c r="L1072" s="101" t="s">
        <v>6332</v>
      </c>
      <c r="M1072" s="101" t="s">
        <v>2370</v>
      </c>
    </row>
    <row r="1073" spans="1:13" x14ac:dyDescent="0.25">
      <c r="A1073" s="74" t="s">
        <v>344</v>
      </c>
      <c r="B1073" s="107" t="str">
        <f t="shared" si="16"/>
        <v>102800502030</v>
      </c>
      <c r="C1073" s="101" t="s">
        <v>2372</v>
      </c>
      <c r="D1073" s="101" t="s">
        <v>2373</v>
      </c>
      <c r="E1073" s="101" t="s">
        <v>7100</v>
      </c>
      <c r="F1073" s="101" t="s">
        <v>7226</v>
      </c>
      <c r="G1073" s="101" t="s">
        <v>7186</v>
      </c>
      <c r="H1073" s="103">
        <v>57.04</v>
      </c>
      <c r="I1073" s="101" t="s">
        <v>7175</v>
      </c>
      <c r="J1073" s="102">
        <v>40238</v>
      </c>
      <c r="K1073" s="102">
        <v>73050</v>
      </c>
      <c r="L1073" s="101" t="s">
        <v>6332</v>
      </c>
      <c r="M1073" s="101" t="s">
        <v>2372</v>
      </c>
    </row>
    <row r="1074" spans="1:13" x14ac:dyDescent="0.25">
      <c r="A1074" s="74" t="s">
        <v>344</v>
      </c>
      <c r="B1074" s="107" t="str">
        <f t="shared" si="16"/>
        <v>102803602100</v>
      </c>
      <c r="C1074" s="101" t="s">
        <v>2374</v>
      </c>
      <c r="D1074" s="101" t="s">
        <v>2375</v>
      </c>
      <c r="E1074" s="101" t="s">
        <v>7254</v>
      </c>
      <c r="F1074" s="101" t="s">
        <v>7217</v>
      </c>
      <c r="G1074" s="101" t="s">
        <v>7218</v>
      </c>
      <c r="H1074" s="103">
        <v>32.85</v>
      </c>
      <c r="I1074" s="101" t="s">
        <v>7175</v>
      </c>
      <c r="J1074" s="102">
        <v>41708</v>
      </c>
      <c r="K1074" s="102">
        <v>73050</v>
      </c>
      <c r="L1074" s="101" t="s">
        <v>6332</v>
      </c>
      <c r="M1074" s="101" t="s">
        <v>2374</v>
      </c>
    </row>
    <row r="1075" spans="1:13" x14ac:dyDescent="0.25">
      <c r="A1075" s="74" t="s">
        <v>344</v>
      </c>
      <c r="B1075" s="107" t="str">
        <f t="shared" si="16"/>
        <v>102805502010</v>
      </c>
      <c r="C1075" s="101" t="s">
        <v>2376</v>
      </c>
      <c r="D1075" s="101" t="s">
        <v>2377</v>
      </c>
      <c r="E1075" s="101" t="s">
        <v>6507</v>
      </c>
      <c r="F1075" s="101" t="s">
        <v>7212</v>
      </c>
      <c r="G1075" s="101" t="s">
        <v>7181</v>
      </c>
      <c r="H1075" s="103">
        <v>53.21</v>
      </c>
      <c r="I1075" s="101" t="s">
        <v>7175</v>
      </c>
      <c r="J1075" s="102">
        <v>39675</v>
      </c>
      <c r="K1075" s="102">
        <v>73050</v>
      </c>
      <c r="L1075" s="101" t="s">
        <v>6332</v>
      </c>
      <c r="M1075" s="101" t="s">
        <v>2376</v>
      </c>
    </row>
    <row r="1076" spans="1:13" x14ac:dyDescent="0.25">
      <c r="A1076" s="74" t="s">
        <v>344</v>
      </c>
      <c r="B1076" s="107" t="str">
        <f t="shared" si="16"/>
        <v>102808175100</v>
      </c>
      <c r="C1076" s="101" t="s">
        <v>2378</v>
      </c>
      <c r="D1076" s="101" t="s">
        <v>2379</v>
      </c>
      <c r="E1076" s="101" t="s">
        <v>6679</v>
      </c>
      <c r="F1076" s="101" t="s">
        <v>7225</v>
      </c>
      <c r="G1076" s="101" t="s">
        <v>7174</v>
      </c>
      <c r="H1076" s="103">
        <v>42.04</v>
      </c>
      <c r="I1076" s="101" t="s">
        <v>7175</v>
      </c>
      <c r="J1076" s="102">
        <v>41765</v>
      </c>
      <c r="K1076" s="102">
        <v>73050</v>
      </c>
      <c r="L1076" s="101" t="s">
        <v>6332</v>
      </c>
      <c r="M1076" s="101" t="s">
        <v>2378</v>
      </c>
    </row>
    <row r="1077" spans="1:13" x14ac:dyDescent="0.25">
      <c r="A1077" s="74" t="s">
        <v>344</v>
      </c>
      <c r="B1077" s="107" t="str">
        <f t="shared" si="16"/>
        <v>102810553930</v>
      </c>
      <c r="C1077" s="101" t="s">
        <v>2380</v>
      </c>
      <c r="D1077" s="101" t="s">
        <v>2381</v>
      </c>
      <c r="E1077" s="101" t="s">
        <v>6739</v>
      </c>
      <c r="F1077" s="101" t="s">
        <v>7217</v>
      </c>
      <c r="G1077" s="101" t="s">
        <v>7218</v>
      </c>
      <c r="H1077" s="103">
        <v>32.51</v>
      </c>
      <c r="I1077" s="101" t="s">
        <v>7175</v>
      </c>
      <c r="J1077" s="102">
        <v>41000</v>
      </c>
      <c r="K1077" s="102">
        <v>73050</v>
      </c>
      <c r="L1077" s="101" t="s">
        <v>6332</v>
      </c>
      <c r="M1077" s="101" t="s">
        <v>2380</v>
      </c>
    </row>
    <row r="1078" spans="1:13" x14ac:dyDescent="0.25">
      <c r="A1078" s="74" t="s">
        <v>344</v>
      </c>
      <c r="B1078" s="107" t="str">
        <f t="shared" si="16"/>
        <v>102814331200</v>
      </c>
      <c r="C1078" s="101" t="s">
        <v>2382</v>
      </c>
      <c r="D1078" s="101" t="s">
        <v>2383</v>
      </c>
      <c r="E1078" s="101" t="s">
        <v>6629</v>
      </c>
      <c r="F1078" s="101" t="s">
        <v>7212</v>
      </c>
      <c r="G1078" s="101" t="s">
        <v>7181</v>
      </c>
      <c r="H1078" s="103">
        <v>53.78</v>
      </c>
      <c r="I1078" s="101" t="s">
        <v>7175</v>
      </c>
      <c r="J1078" s="102">
        <v>41134</v>
      </c>
      <c r="K1078" s="102">
        <v>73050</v>
      </c>
      <c r="L1078" s="101" t="s">
        <v>6332</v>
      </c>
      <c r="M1078" s="101" t="s">
        <v>2382</v>
      </c>
    </row>
    <row r="1079" spans="1:13" x14ac:dyDescent="0.25">
      <c r="A1079" s="74" t="s">
        <v>344</v>
      </c>
      <c r="B1079" s="107" t="str">
        <f t="shared" si="16"/>
        <v>102818191100</v>
      </c>
      <c r="C1079" s="101" t="s">
        <v>2384</v>
      </c>
      <c r="D1079" s="101" t="s">
        <v>2385</v>
      </c>
      <c r="E1079" s="101" t="s">
        <v>6460</v>
      </c>
      <c r="F1079" s="101" t="s">
        <v>7212</v>
      </c>
      <c r="G1079" s="101" t="s">
        <v>7181</v>
      </c>
      <c r="H1079" s="103">
        <v>54.53</v>
      </c>
      <c r="I1079" s="101" t="s">
        <v>7175</v>
      </c>
      <c r="J1079" s="102">
        <v>38930</v>
      </c>
      <c r="K1079" s="102">
        <v>73050</v>
      </c>
      <c r="L1079" s="101" t="s">
        <v>6332</v>
      </c>
      <c r="M1079" s="101" t="s">
        <v>2384</v>
      </c>
    </row>
    <row r="1080" spans="1:13" x14ac:dyDescent="0.25">
      <c r="A1080" s="74" t="s">
        <v>344</v>
      </c>
      <c r="B1080" s="107" t="str">
        <f t="shared" si="16"/>
        <v>102819171200</v>
      </c>
      <c r="C1080" s="101" t="s">
        <v>2386</v>
      </c>
      <c r="D1080" s="101" t="s">
        <v>2387</v>
      </c>
      <c r="E1080" s="101" t="s">
        <v>6369</v>
      </c>
      <c r="F1080" s="101" t="s">
        <v>7212</v>
      </c>
      <c r="G1080" s="101" t="s">
        <v>7181</v>
      </c>
      <c r="H1080" s="103">
        <v>57.08</v>
      </c>
      <c r="I1080" s="101" t="s">
        <v>7175</v>
      </c>
      <c r="J1080" s="102">
        <v>41760</v>
      </c>
      <c r="K1080" s="102">
        <v>73050</v>
      </c>
      <c r="L1080" s="101" t="s">
        <v>6332</v>
      </c>
      <c r="M1080" s="101" t="s">
        <v>2386</v>
      </c>
    </row>
    <row r="1081" spans="1:13" x14ac:dyDescent="0.25">
      <c r="A1081" s="74" t="s">
        <v>344</v>
      </c>
      <c r="B1081" s="107" t="str">
        <f t="shared" si="16"/>
        <v>102821251100</v>
      </c>
      <c r="C1081" s="101" t="s">
        <v>2388</v>
      </c>
      <c r="D1081" s="101" t="s">
        <v>2389</v>
      </c>
      <c r="E1081" s="101" t="s">
        <v>6654</v>
      </c>
      <c r="F1081" s="101" t="s">
        <v>7185</v>
      </c>
      <c r="G1081" s="101" t="s">
        <v>7186</v>
      </c>
      <c r="H1081" s="103">
        <v>60.24</v>
      </c>
      <c r="I1081" s="101" t="s">
        <v>7175</v>
      </c>
      <c r="J1081" s="102">
        <v>39845</v>
      </c>
      <c r="K1081" s="102">
        <v>73050</v>
      </c>
      <c r="L1081" s="101" t="s">
        <v>6332</v>
      </c>
      <c r="M1081" s="101" t="s">
        <v>2388</v>
      </c>
    </row>
    <row r="1082" spans="1:13" x14ac:dyDescent="0.25">
      <c r="A1082" s="74" t="s">
        <v>344</v>
      </c>
      <c r="B1082" s="107" t="str">
        <f t="shared" si="16"/>
        <v>102822281110</v>
      </c>
      <c r="C1082" s="101" t="s">
        <v>2390</v>
      </c>
      <c r="D1082" s="101" t="s">
        <v>2391</v>
      </c>
      <c r="E1082" s="101" t="s">
        <v>6523</v>
      </c>
      <c r="F1082" s="101" t="s">
        <v>7185</v>
      </c>
      <c r="G1082" s="101" t="s">
        <v>7186</v>
      </c>
      <c r="H1082" s="103">
        <v>61.69</v>
      </c>
      <c r="I1082" s="101" t="s">
        <v>7175</v>
      </c>
      <c r="J1082" s="102">
        <v>39753</v>
      </c>
      <c r="K1082" s="102">
        <v>73050</v>
      </c>
      <c r="L1082" s="101" t="s">
        <v>6332</v>
      </c>
      <c r="M1082" s="101" t="s">
        <v>2390</v>
      </c>
    </row>
    <row r="1083" spans="1:13" x14ac:dyDescent="0.25">
      <c r="A1083" s="74" t="s">
        <v>344</v>
      </c>
      <c r="B1083" s="107" t="str">
        <f t="shared" si="16"/>
        <v>102823803030</v>
      </c>
      <c r="C1083" s="101" t="s">
        <v>2392</v>
      </c>
      <c r="D1083" s="101" t="s">
        <v>2393</v>
      </c>
      <c r="E1083" s="101" t="s">
        <v>6609</v>
      </c>
      <c r="F1083" s="101" t="s">
        <v>7251</v>
      </c>
      <c r="G1083" s="101" t="s">
        <v>7174</v>
      </c>
      <c r="H1083" s="103">
        <v>41.79</v>
      </c>
      <c r="I1083" s="101" t="s">
        <v>7175</v>
      </c>
      <c r="J1083" s="102">
        <v>39264</v>
      </c>
      <c r="K1083" s="102">
        <v>73050</v>
      </c>
      <c r="L1083" s="101" t="s">
        <v>6332</v>
      </c>
      <c r="M1083" s="101" t="s">
        <v>2392</v>
      </c>
    </row>
    <row r="1084" spans="1:13" x14ac:dyDescent="0.25">
      <c r="A1084" s="74" t="s">
        <v>344</v>
      </c>
      <c r="B1084" s="107" t="str">
        <f t="shared" si="16"/>
        <v>102826181300</v>
      </c>
      <c r="C1084" s="101" t="s">
        <v>2394</v>
      </c>
      <c r="D1084" s="101" t="s">
        <v>2395</v>
      </c>
      <c r="E1084" s="101" t="s">
        <v>6386</v>
      </c>
      <c r="F1084" s="101" t="s">
        <v>7212</v>
      </c>
      <c r="G1084" s="101" t="s">
        <v>7181</v>
      </c>
      <c r="H1084" s="103">
        <v>50.72</v>
      </c>
      <c r="I1084" s="101" t="s">
        <v>7175</v>
      </c>
      <c r="J1084" s="102">
        <v>41730</v>
      </c>
      <c r="K1084" s="102">
        <v>73050</v>
      </c>
      <c r="L1084" s="101" t="s">
        <v>6332</v>
      </c>
      <c r="M1084" s="101" t="s">
        <v>2394</v>
      </c>
    </row>
    <row r="1085" spans="1:13" x14ac:dyDescent="0.25">
      <c r="A1085" s="74" t="s">
        <v>344</v>
      </c>
      <c r="B1085" s="107" t="str">
        <f t="shared" si="16"/>
        <v>102828754200</v>
      </c>
      <c r="C1085" s="101" t="s">
        <v>2396</v>
      </c>
      <c r="D1085" s="101" t="s">
        <v>2397</v>
      </c>
      <c r="E1085" s="101" t="s">
        <v>7116</v>
      </c>
      <c r="F1085" s="101" t="s">
        <v>7231</v>
      </c>
      <c r="G1085" s="101" t="s">
        <v>7181</v>
      </c>
      <c r="H1085" s="103">
        <v>53.81</v>
      </c>
      <c r="I1085" s="101" t="s">
        <v>7175</v>
      </c>
      <c r="J1085" s="102">
        <v>31950</v>
      </c>
      <c r="K1085" s="102">
        <v>73050</v>
      </c>
      <c r="L1085" s="101" t="s">
        <v>6332</v>
      </c>
      <c r="M1085" s="101" t="s">
        <v>2396</v>
      </c>
    </row>
    <row r="1086" spans="1:13" x14ac:dyDescent="0.25">
      <c r="A1086" s="74" t="s">
        <v>344</v>
      </c>
      <c r="B1086" s="107" t="str">
        <f t="shared" si="16"/>
        <v>102831111250</v>
      </c>
      <c r="C1086" s="101" t="s">
        <v>2398</v>
      </c>
      <c r="D1086" s="101" t="s">
        <v>2399</v>
      </c>
      <c r="E1086" s="101" t="s">
        <v>6330</v>
      </c>
      <c r="F1086" s="101" t="s">
        <v>7185</v>
      </c>
      <c r="G1086" s="101" t="s">
        <v>7186</v>
      </c>
      <c r="H1086" s="103">
        <v>62.66</v>
      </c>
      <c r="I1086" s="101" t="s">
        <v>7175</v>
      </c>
      <c r="J1086" s="102">
        <v>40026</v>
      </c>
      <c r="K1086" s="102">
        <v>73050</v>
      </c>
      <c r="L1086" s="101" t="s">
        <v>6332</v>
      </c>
      <c r="M1086" s="101" t="s">
        <v>2398</v>
      </c>
    </row>
    <row r="1087" spans="1:13" x14ac:dyDescent="0.25">
      <c r="A1087" s="74" t="s">
        <v>344</v>
      </c>
      <c r="B1087" s="107" t="str">
        <f t="shared" si="16"/>
        <v>102832351100</v>
      </c>
      <c r="C1087" s="101" t="s">
        <v>2400</v>
      </c>
      <c r="D1087" s="101" t="s">
        <v>2401</v>
      </c>
      <c r="E1087" s="101" t="s">
        <v>6563</v>
      </c>
      <c r="F1087" s="101" t="s">
        <v>7185</v>
      </c>
      <c r="G1087" s="101" t="s">
        <v>7186</v>
      </c>
      <c r="H1087" s="103">
        <v>61.05</v>
      </c>
      <c r="I1087" s="101" t="s">
        <v>7175</v>
      </c>
      <c r="J1087" s="102">
        <v>40695</v>
      </c>
      <c r="K1087" s="102">
        <v>73050</v>
      </c>
      <c r="L1087" s="101" t="s">
        <v>6332</v>
      </c>
      <c r="M1087" s="101" t="s">
        <v>2400</v>
      </c>
    </row>
    <row r="1088" spans="1:13" x14ac:dyDescent="0.25">
      <c r="A1088" s="74" t="s">
        <v>344</v>
      </c>
      <c r="B1088" s="107" t="str">
        <f t="shared" si="16"/>
        <v>102839321200</v>
      </c>
      <c r="C1088" s="101" t="s">
        <v>2402</v>
      </c>
      <c r="D1088" s="101" t="s">
        <v>2403</v>
      </c>
      <c r="E1088" s="101" t="s">
        <v>7001</v>
      </c>
      <c r="F1088" s="101" t="s">
        <v>7185</v>
      </c>
      <c r="G1088" s="101" t="s">
        <v>7186</v>
      </c>
      <c r="H1088" s="103">
        <v>66.099999999999994</v>
      </c>
      <c r="I1088" s="101" t="s">
        <v>7175</v>
      </c>
      <c r="J1088" s="102">
        <v>36831</v>
      </c>
      <c r="K1088" s="102">
        <v>73050</v>
      </c>
      <c r="L1088" s="101" t="s">
        <v>6332</v>
      </c>
      <c r="M1088" s="101" t="s">
        <v>2402</v>
      </c>
    </row>
    <row r="1089" spans="1:13" x14ac:dyDescent="0.25">
      <c r="A1089" s="74" t="s">
        <v>344</v>
      </c>
      <c r="B1089" s="107" t="str">
        <f t="shared" si="16"/>
        <v>102841341200</v>
      </c>
      <c r="C1089" s="101" t="s">
        <v>2404</v>
      </c>
      <c r="D1089" s="101" t="s">
        <v>2405</v>
      </c>
      <c r="E1089" s="101" t="s">
        <v>6559</v>
      </c>
      <c r="F1089" s="101" t="s">
        <v>7212</v>
      </c>
      <c r="G1089" s="101" t="s">
        <v>7181</v>
      </c>
      <c r="H1089" s="103">
        <v>54</v>
      </c>
      <c r="I1089" s="101" t="s">
        <v>7175</v>
      </c>
      <c r="J1089" s="102">
        <v>38749</v>
      </c>
      <c r="K1089" s="102">
        <v>73050</v>
      </c>
      <c r="L1089" s="101" t="s">
        <v>6332</v>
      </c>
      <c r="M1089" s="101" t="s">
        <v>2404</v>
      </c>
    </row>
    <row r="1090" spans="1:13" x14ac:dyDescent="0.25">
      <c r="A1090" s="74" t="s">
        <v>344</v>
      </c>
      <c r="B1090" s="107" t="str">
        <f t="shared" si="16"/>
        <v>102842603000</v>
      </c>
      <c r="C1090" s="101" t="s">
        <v>7506</v>
      </c>
      <c r="D1090" s="101" t="s">
        <v>7507</v>
      </c>
      <c r="E1090" s="101" t="s">
        <v>7283</v>
      </c>
      <c r="F1090" s="101" t="s">
        <v>7306</v>
      </c>
      <c r="G1090" s="101" t="s">
        <v>7174</v>
      </c>
      <c r="H1090" s="103">
        <v>41.73</v>
      </c>
      <c r="I1090" s="101" t="s">
        <v>7175</v>
      </c>
      <c r="J1090" s="102">
        <v>38473</v>
      </c>
      <c r="K1090" s="102">
        <v>43708</v>
      </c>
      <c r="L1090" s="101" t="s">
        <v>6332</v>
      </c>
      <c r="M1090" s="101" t="s">
        <v>7506</v>
      </c>
    </row>
    <row r="1091" spans="1:13" x14ac:dyDescent="0.25">
      <c r="A1091" s="74" t="s">
        <v>344</v>
      </c>
      <c r="B1091" s="107" t="str">
        <f t="shared" si="16"/>
        <v>102848201801</v>
      </c>
      <c r="C1091" s="101" t="s">
        <v>2406</v>
      </c>
      <c r="D1091" s="101" t="s">
        <v>2407</v>
      </c>
      <c r="E1091" s="101" t="s">
        <v>6773</v>
      </c>
      <c r="F1091" s="101" t="s">
        <v>7185</v>
      </c>
      <c r="G1091" s="101" t="s">
        <v>7186</v>
      </c>
      <c r="H1091" s="103">
        <v>61.07</v>
      </c>
      <c r="I1091" s="101" t="s">
        <v>7175</v>
      </c>
      <c r="J1091" s="102">
        <v>37104</v>
      </c>
      <c r="K1091" s="102">
        <v>73050</v>
      </c>
      <c r="L1091" s="101" t="s">
        <v>6332</v>
      </c>
      <c r="M1091" s="101" t="s">
        <v>2406</v>
      </c>
    </row>
    <row r="1092" spans="1:13" x14ac:dyDescent="0.25">
      <c r="A1092" s="74" t="s">
        <v>344</v>
      </c>
      <c r="B1092" s="107" t="str">
        <f t="shared" si="16"/>
        <v>102849301630</v>
      </c>
      <c r="C1092" s="101" t="s">
        <v>2408</v>
      </c>
      <c r="D1092" s="101" t="s">
        <v>2409</v>
      </c>
      <c r="E1092" s="101" t="s">
        <v>6763</v>
      </c>
      <c r="F1092" s="101" t="s">
        <v>7212</v>
      </c>
      <c r="G1092" s="101" t="s">
        <v>7181</v>
      </c>
      <c r="H1092" s="103">
        <v>53.09</v>
      </c>
      <c r="I1092" s="101" t="s">
        <v>7175</v>
      </c>
      <c r="J1092" s="102">
        <v>40210</v>
      </c>
      <c r="K1092" s="102">
        <v>73050</v>
      </c>
      <c r="L1092" s="101" t="s">
        <v>6332</v>
      </c>
      <c r="M1092" s="101" t="s">
        <v>2408</v>
      </c>
    </row>
    <row r="1093" spans="1:13" x14ac:dyDescent="0.25">
      <c r="A1093" s="74" t="s">
        <v>344</v>
      </c>
      <c r="B1093" s="107" t="str">
        <f t="shared" si="16"/>
        <v>102854121110</v>
      </c>
      <c r="C1093" s="101" t="s">
        <v>2410</v>
      </c>
      <c r="D1093" s="101" t="s">
        <v>2411</v>
      </c>
      <c r="E1093" s="101" t="s">
        <v>6338</v>
      </c>
      <c r="F1093" s="101" t="s">
        <v>7185</v>
      </c>
      <c r="G1093" s="101" t="s">
        <v>7186</v>
      </c>
      <c r="H1093" s="103">
        <v>61.21</v>
      </c>
      <c r="I1093" s="101" t="s">
        <v>7175</v>
      </c>
      <c r="J1093" s="102">
        <v>36493</v>
      </c>
      <c r="K1093" s="102">
        <v>73050</v>
      </c>
      <c r="L1093" s="101" t="s">
        <v>6332</v>
      </c>
      <c r="M1093" s="101" t="s">
        <v>2410</v>
      </c>
    </row>
    <row r="1094" spans="1:13" x14ac:dyDescent="0.25">
      <c r="A1094" s="74" t="s">
        <v>344</v>
      </c>
      <c r="B1094" s="107" t="str">
        <f t="shared" ref="B1094:B1157" si="17">CONCATENATE(C1094,E1094)</f>
        <v>102860191100</v>
      </c>
      <c r="C1094" s="101" t="s">
        <v>2412</v>
      </c>
      <c r="D1094" s="101" t="s">
        <v>2413</v>
      </c>
      <c r="E1094" s="101" t="s">
        <v>6460</v>
      </c>
      <c r="F1094" s="101" t="s">
        <v>7185</v>
      </c>
      <c r="G1094" s="101" t="s">
        <v>7186</v>
      </c>
      <c r="H1094" s="103">
        <v>60.58</v>
      </c>
      <c r="I1094" s="101" t="s">
        <v>7175</v>
      </c>
      <c r="J1094" s="102">
        <v>40777</v>
      </c>
      <c r="K1094" s="102">
        <v>73050</v>
      </c>
      <c r="L1094" s="101" t="s">
        <v>6332</v>
      </c>
      <c r="M1094" s="101" t="s">
        <v>2412</v>
      </c>
    </row>
    <row r="1095" spans="1:13" x14ac:dyDescent="0.25">
      <c r="A1095" s="74" t="s">
        <v>344</v>
      </c>
      <c r="B1095" s="107" t="str">
        <f t="shared" si="17"/>
        <v>102862173920</v>
      </c>
      <c r="C1095" s="101" t="s">
        <v>2414</v>
      </c>
      <c r="D1095" s="101" t="s">
        <v>2415</v>
      </c>
      <c r="E1095" s="101" t="s">
        <v>6382</v>
      </c>
      <c r="F1095" s="101" t="s">
        <v>7173</v>
      </c>
      <c r="G1095" s="101" t="s">
        <v>7174</v>
      </c>
      <c r="H1095" s="103">
        <v>45.2</v>
      </c>
      <c r="I1095" s="101" t="s">
        <v>7175</v>
      </c>
      <c r="J1095" s="102">
        <v>41791</v>
      </c>
      <c r="K1095" s="102">
        <v>73050</v>
      </c>
      <c r="L1095" s="101" t="s">
        <v>6332</v>
      </c>
      <c r="M1095" s="101" t="s">
        <v>2414</v>
      </c>
    </row>
    <row r="1096" spans="1:13" x14ac:dyDescent="0.25">
      <c r="A1096" s="74" t="s">
        <v>344</v>
      </c>
      <c r="B1096" s="107" t="str">
        <f t="shared" si="17"/>
        <v>102864754300</v>
      </c>
      <c r="C1096" s="101" t="s">
        <v>2416</v>
      </c>
      <c r="D1096" s="101" t="s">
        <v>2417</v>
      </c>
      <c r="E1096" s="101" t="s">
        <v>7112</v>
      </c>
      <c r="F1096" s="101" t="s">
        <v>7245</v>
      </c>
      <c r="G1096" s="101" t="s">
        <v>7174</v>
      </c>
      <c r="H1096" s="103">
        <v>42.01</v>
      </c>
      <c r="I1096" s="101" t="s">
        <v>7175</v>
      </c>
      <c r="J1096" s="102">
        <v>39692</v>
      </c>
      <c r="K1096" s="102">
        <v>73050</v>
      </c>
      <c r="L1096" s="101" t="s">
        <v>6332</v>
      </c>
      <c r="M1096" s="101" t="s">
        <v>2416</v>
      </c>
    </row>
    <row r="1097" spans="1:13" x14ac:dyDescent="0.25">
      <c r="A1097" s="74" t="s">
        <v>344</v>
      </c>
      <c r="B1097" s="107" t="str">
        <f t="shared" si="17"/>
        <v>102865603000</v>
      </c>
      <c r="C1097" s="101" t="s">
        <v>2418</v>
      </c>
      <c r="D1097" s="101" t="s">
        <v>2419</v>
      </c>
      <c r="E1097" s="101" t="s">
        <v>7283</v>
      </c>
      <c r="F1097" s="101" t="s">
        <v>7317</v>
      </c>
      <c r="G1097" s="101" t="s">
        <v>7174</v>
      </c>
      <c r="H1097" s="103">
        <v>38.799999999999997</v>
      </c>
      <c r="I1097" s="101" t="s">
        <v>7175</v>
      </c>
      <c r="J1097" s="102">
        <v>41730</v>
      </c>
      <c r="K1097" s="102">
        <v>73050</v>
      </c>
      <c r="L1097" s="101" t="s">
        <v>6332</v>
      </c>
      <c r="M1097" s="101" t="s">
        <v>2418</v>
      </c>
    </row>
    <row r="1098" spans="1:13" x14ac:dyDescent="0.25">
      <c r="A1098" s="74" t="s">
        <v>344</v>
      </c>
      <c r="B1098" s="107" t="str">
        <f t="shared" si="17"/>
        <v>102866502010</v>
      </c>
      <c r="C1098" s="101" t="s">
        <v>2420</v>
      </c>
      <c r="D1098" s="101" t="s">
        <v>2421</v>
      </c>
      <c r="E1098" s="101" t="s">
        <v>6507</v>
      </c>
      <c r="F1098" s="101" t="s">
        <v>7250</v>
      </c>
      <c r="G1098" s="101" t="s">
        <v>7174</v>
      </c>
      <c r="H1098" s="103">
        <v>42.22</v>
      </c>
      <c r="I1098" s="101" t="s">
        <v>7175</v>
      </c>
      <c r="J1098" s="102">
        <v>32234</v>
      </c>
      <c r="K1098" s="102">
        <v>73050</v>
      </c>
      <c r="L1098" s="101" t="s">
        <v>6332</v>
      </c>
      <c r="M1098" s="101" t="s">
        <v>2420</v>
      </c>
    </row>
    <row r="1099" spans="1:13" x14ac:dyDescent="0.25">
      <c r="A1099" s="74" t="s">
        <v>344</v>
      </c>
      <c r="B1099" s="107" t="str">
        <f t="shared" si="17"/>
        <v>102868181200</v>
      </c>
      <c r="C1099" s="101" t="s">
        <v>2422</v>
      </c>
      <c r="D1099" s="101" t="s">
        <v>2423</v>
      </c>
      <c r="E1099" s="101" t="s">
        <v>6390</v>
      </c>
      <c r="F1099" s="101" t="s">
        <v>7212</v>
      </c>
      <c r="G1099" s="101" t="s">
        <v>7181</v>
      </c>
      <c r="H1099" s="103">
        <v>54.53</v>
      </c>
      <c r="I1099" s="101" t="s">
        <v>7175</v>
      </c>
      <c r="J1099" s="102">
        <v>41730</v>
      </c>
      <c r="K1099" s="102">
        <v>73050</v>
      </c>
      <c r="L1099" s="101" t="s">
        <v>6332</v>
      </c>
      <c r="M1099" s="101" t="s">
        <v>2422</v>
      </c>
    </row>
    <row r="1100" spans="1:13" x14ac:dyDescent="0.25">
      <c r="A1100" s="74" t="s">
        <v>344</v>
      </c>
      <c r="B1100" s="107" t="str">
        <f t="shared" si="17"/>
        <v>102869342100</v>
      </c>
      <c r="C1100" s="101" t="s">
        <v>2424</v>
      </c>
      <c r="D1100" s="101" t="s">
        <v>2425</v>
      </c>
      <c r="E1100" s="101" t="s">
        <v>7316</v>
      </c>
      <c r="F1100" s="101" t="s">
        <v>7217</v>
      </c>
      <c r="G1100" s="101" t="s">
        <v>7201</v>
      </c>
      <c r="H1100" s="103">
        <v>32.22</v>
      </c>
      <c r="I1100" s="101" t="s">
        <v>7175</v>
      </c>
      <c r="J1100" s="102">
        <v>41722</v>
      </c>
      <c r="K1100" s="102">
        <v>73050</v>
      </c>
      <c r="L1100" s="101" t="s">
        <v>6332</v>
      </c>
      <c r="M1100" s="101" t="s">
        <v>2424</v>
      </c>
    </row>
    <row r="1101" spans="1:13" x14ac:dyDescent="0.25">
      <c r="A1101" s="74" t="s">
        <v>344</v>
      </c>
      <c r="B1101" s="107" t="str">
        <f t="shared" si="17"/>
        <v>102870181200</v>
      </c>
      <c r="C1101" s="101" t="s">
        <v>2426</v>
      </c>
      <c r="D1101" s="101" t="s">
        <v>2427</v>
      </c>
      <c r="E1101" s="101" t="s">
        <v>6390</v>
      </c>
      <c r="F1101" s="101" t="s">
        <v>7225</v>
      </c>
      <c r="G1101" s="101" t="s">
        <v>7215</v>
      </c>
      <c r="H1101" s="103">
        <v>36.67</v>
      </c>
      <c r="I1101" s="101" t="s">
        <v>7175</v>
      </c>
      <c r="J1101" s="102">
        <v>41137</v>
      </c>
      <c r="K1101" s="102">
        <v>73050</v>
      </c>
      <c r="L1101" s="101" t="s">
        <v>6332</v>
      </c>
      <c r="M1101" s="101" t="s">
        <v>2426</v>
      </c>
    </row>
    <row r="1102" spans="1:13" x14ac:dyDescent="0.25">
      <c r="A1102" s="74" t="s">
        <v>344</v>
      </c>
      <c r="B1102" s="107" t="str">
        <f t="shared" si="17"/>
        <v>102871603950</v>
      </c>
      <c r="C1102" s="101" t="s">
        <v>2428</v>
      </c>
      <c r="D1102" s="101" t="s">
        <v>2429</v>
      </c>
      <c r="E1102" s="101" t="s">
        <v>7343</v>
      </c>
      <c r="F1102" s="101" t="s">
        <v>7250</v>
      </c>
      <c r="G1102" s="101" t="s">
        <v>7174</v>
      </c>
      <c r="H1102" s="103">
        <v>42.49</v>
      </c>
      <c r="I1102" s="101" t="s">
        <v>7175</v>
      </c>
      <c r="J1102" s="102">
        <v>41730</v>
      </c>
      <c r="K1102" s="102">
        <v>73050</v>
      </c>
      <c r="L1102" s="101" t="s">
        <v>6332</v>
      </c>
      <c r="M1102" s="101" t="s">
        <v>2428</v>
      </c>
    </row>
    <row r="1103" spans="1:13" x14ac:dyDescent="0.25">
      <c r="A1103" s="74" t="s">
        <v>344</v>
      </c>
      <c r="B1103" s="107" t="str">
        <f t="shared" si="17"/>
        <v>102873502310</v>
      </c>
      <c r="C1103" s="101" t="s">
        <v>2430</v>
      </c>
      <c r="D1103" s="101" t="s">
        <v>2431</v>
      </c>
      <c r="E1103" s="101" t="s">
        <v>7419</v>
      </c>
      <c r="F1103" s="101" t="s">
        <v>7468</v>
      </c>
      <c r="G1103" s="101" t="s">
        <v>7174</v>
      </c>
      <c r="H1103" s="103">
        <v>41.98</v>
      </c>
      <c r="I1103" s="101" t="s">
        <v>7175</v>
      </c>
      <c r="J1103" s="102">
        <v>34973</v>
      </c>
      <c r="K1103" s="102">
        <v>73050</v>
      </c>
      <c r="L1103" s="101" t="s">
        <v>6332</v>
      </c>
      <c r="M1103" s="101" t="s">
        <v>2430</v>
      </c>
    </row>
    <row r="1104" spans="1:13" x14ac:dyDescent="0.25">
      <c r="A1104" s="74" t="s">
        <v>344</v>
      </c>
      <c r="B1104" s="107" t="str">
        <f t="shared" si="17"/>
        <v>102874351200</v>
      </c>
      <c r="C1104" s="101" t="s">
        <v>2432</v>
      </c>
      <c r="D1104" s="101" t="s">
        <v>2433</v>
      </c>
      <c r="E1104" s="101" t="s">
        <v>6565</v>
      </c>
      <c r="F1104" s="101" t="s">
        <v>7212</v>
      </c>
      <c r="G1104" s="101" t="s">
        <v>7181</v>
      </c>
      <c r="H1104" s="103">
        <v>55.13</v>
      </c>
      <c r="I1104" s="101" t="s">
        <v>7175</v>
      </c>
      <c r="J1104" s="102">
        <v>41730</v>
      </c>
      <c r="K1104" s="102">
        <v>73050</v>
      </c>
      <c r="L1104" s="101" t="s">
        <v>6332</v>
      </c>
      <c r="M1104" s="101" t="s">
        <v>2432</v>
      </c>
    </row>
    <row r="1105" spans="1:13" x14ac:dyDescent="0.25">
      <c r="A1105" s="74" t="s">
        <v>344</v>
      </c>
      <c r="B1105" s="107" t="str">
        <f t="shared" si="17"/>
        <v>102878251100</v>
      </c>
      <c r="C1105" s="101" t="s">
        <v>2434</v>
      </c>
      <c r="D1105" s="101" t="s">
        <v>2435</v>
      </c>
      <c r="E1105" s="101" t="s">
        <v>6654</v>
      </c>
      <c r="F1105" s="101" t="s">
        <v>7212</v>
      </c>
      <c r="G1105" s="101" t="s">
        <v>7181</v>
      </c>
      <c r="H1105" s="103">
        <v>54</v>
      </c>
      <c r="I1105" s="101" t="s">
        <v>7175</v>
      </c>
      <c r="J1105" s="102">
        <v>41730</v>
      </c>
      <c r="K1105" s="102">
        <v>73050</v>
      </c>
      <c r="L1105" s="101" t="s">
        <v>6332</v>
      </c>
      <c r="M1105" s="101" t="s">
        <v>2434</v>
      </c>
    </row>
    <row r="1106" spans="1:13" x14ac:dyDescent="0.25">
      <c r="A1106" s="74" t="s">
        <v>344</v>
      </c>
      <c r="B1106" s="107" t="str">
        <f t="shared" si="17"/>
        <v>102883191400</v>
      </c>
      <c r="C1106" s="101" t="s">
        <v>2436</v>
      </c>
      <c r="D1106" s="101" t="s">
        <v>2437</v>
      </c>
      <c r="E1106" s="101" t="s">
        <v>7237</v>
      </c>
      <c r="F1106" s="101" t="s">
        <v>7212</v>
      </c>
      <c r="G1106" s="101" t="s">
        <v>7181</v>
      </c>
      <c r="H1106" s="103">
        <v>54.83</v>
      </c>
      <c r="I1106" s="101" t="s">
        <v>7175</v>
      </c>
      <c r="J1106" s="102">
        <v>41730</v>
      </c>
      <c r="K1106" s="102">
        <v>73050</v>
      </c>
      <c r="L1106" s="101" t="s">
        <v>6332</v>
      </c>
      <c r="M1106" s="101" t="s">
        <v>2436</v>
      </c>
    </row>
    <row r="1107" spans="1:13" x14ac:dyDescent="0.25">
      <c r="A1107" s="74" t="s">
        <v>344</v>
      </c>
      <c r="B1107" s="107" t="str">
        <f t="shared" si="17"/>
        <v>102885603400</v>
      </c>
      <c r="C1107" s="101" t="s">
        <v>2438</v>
      </c>
      <c r="D1107" s="101" t="s">
        <v>2439</v>
      </c>
      <c r="E1107" s="101" t="s">
        <v>7190</v>
      </c>
      <c r="F1107" s="101" t="s">
        <v>7191</v>
      </c>
      <c r="G1107" s="101" t="s">
        <v>7192</v>
      </c>
      <c r="H1107" s="103">
        <v>29.5</v>
      </c>
      <c r="I1107" s="101" t="s">
        <v>7175</v>
      </c>
      <c r="J1107" s="102">
        <v>41722</v>
      </c>
      <c r="K1107" s="102">
        <v>73050</v>
      </c>
      <c r="L1107" s="101" t="s">
        <v>6332</v>
      </c>
      <c r="M1107" s="101" t="s">
        <v>2438</v>
      </c>
    </row>
    <row r="1108" spans="1:13" x14ac:dyDescent="0.25">
      <c r="A1108" s="74" t="s">
        <v>344</v>
      </c>
      <c r="B1108" s="107" t="str">
        <f t="shared" si="17"/>
        <v>102886361200</v>
      </c>
      <c r="C1108" s="101" t="s">
        <v>2440</v>
      </c>
      <c r="D1108" s="101" t="s">
        <v>2441</v>
      </c>
      <c r="E1108" s="101" t="s">
        <v>6581</v>
      </c>
      <c r="F1108" s="101" t="s">
        <v>7185</v>
      </c>
      <c r="G1108" s="101" t="s">
        <v>7181</v>
      </c>
      <c r="H1108" s="103">
        <v>55.4</v>
      </c>
      <c r="I1108" s="101" t="s">
        <v>7175</v>
      </c>
      <c r="J1108" s="102">
        <v>41730</v>
      </c>
      <c r="K1108" s="102">
        <v>73050</v>
      </c>
      <c r="L1108" s="101" t="s">
        <v>6332</v>
      </c>
      <c r="M1108" s="101" t="s">
        <v>2440</v>
      </c>
    </row>
    <row r="1109" spans="1:13" x14ac:dyDescent="0.25">
      <c r="A1109" s="74" t="s">
        <v>344</v>
      </c>
      <c r="B1109" s="107" t="str">
        <f t="shared" si="17"/>
        <v>102887603400</v>
      </c>
      <c r="C1109" s="101" t="s">
        <v>2442</v>
      </c>
      <c r="D1109" s="101" t="s">
        <v>2443</v>
      </c>
      <c r="E1109" s="101" t="s">
        <v>7190</v>
      </c>
      <c r="F1109" s="101" t="s">
        <v>7191</v>
      </c>
      <c r="G1109" s="101" t="s">
        <v>7192</v>
      </c>
      <c r="H1109" s="103">
        <v>29.62</v>
      </c>
      <c r="I1109" s="101" t="s">
        <v>7175</v>
      </c>
      <c r="J1109" s="102">
        <v>31533</v>
      </c>
      <c r="K1109" s="102">
        <v>73050</v>
      </c>
      <c r="L1109" s="101" t="s">
        <v>6332</v>
      </c>
      <c r="M1109" s="101" t="s">
        <v>2442</v>
      </c>
    </row>
    <row r="1110" spans="1:13" x14ac:dyDescent="0.25">
      <c r="A1110" s="74" t="s">
        <v>344</v>
      </c>
      <c r="B1110" s="107" t="str">
        <f t="shared" si="17"/>
        <v>102888201801</v>
      </c>
      <c r="C1110" s="101" t="s">
        <v>2444</v>
      </c>
      <c r="D1110" s="101" t="s">
        <v>2445</v>
      </c>
      <c r="E1110" s="101" t="s">
        <v>6773</v>
      </c>
      <c r="F1110" s="101" t="s">
        <v>7212</v>
      </c>
      <c r="G1110" s="101" t="s">
        <v>7181</v>
      </c>
      <c r="H1110" s="103">
        <v>54.4</v>
      </c>
      <c r="I1110" s="101" t="s">
        <v>7175</v>
      </c>
      <c r="J1110" s="102">
        <v>36100</v>
      </c>
      <c r="K1110" s="102">
        <v>73050</v>
      </c>
      <c r="L1110" s="101" t="s">
        <v>6332</v>
      </c>
      <c r="M1110" s="101" t="s">
        <v>2444</v>
      </c>
    </row>
    <row r="1111" spans="1:13" x14ac:dyDescent="0.25">
      <c r="A1111" s="74" t="s">
        <v>344</v>
      </c>
      <c r="B1111" s="107" t="str">
        <f t="shared" si="17"/>
        <v>102889361100</v>
      </c>
      <c r="C1111" s="101" t="s">
        <v>2446</v>
      </c>
      <c r="D1111" s="101" t="s">
        <v>2447</v>
      </c>
      <c r="E1111" s="101" t="s">
        <v>6415</v>
      </c>
      <c r="F1111" s="101" t="s">
        <v>7185</v>
      </c>
      <c r="G1111" s="101" t="s">
        <v>7186</v>
      </c>
      <c r="H1111" s="103">
        <v>63.88</v>
      </c>
      <c r="I1111" s="101" t="s">
        <v>7175</v>
      </c>
      <c r="J1111" s="102">
        <v>40969</v>
      </c>
      <c r="K1111" s="102">
        <v>73050</v>
      </c>
      <c r="L1111" s="101" t="s">
        <v>6332</v>
      </c>
      <c r="M1111" s="101" t="s">
        <v>2446</v>
      </c>
    </row>
    <row r="1112" spans="1:13" x14ac:dyDescent="0.25">
      <c r="A1112" s="74" t="s">
        <v>344</v>
      </c>
      <c r="B1112" s="107" t="str">
        <f t="shared" si="17"/>
        <v>102892263140</v>
      </c>
      <c r="C1112" s="101" t="s">
        <v>2448</v>
      </c>
      <c r="D1112" s="101" t="s">
        <v>2449</v>
      </c>
      <c r="E1112" s="101" t="s">
        <v>7194</v>
      </c>
      <c r="F1112" s="101" t="s">
        <v>7187</v>
      </c>
      <c r="G1112" s="101" t="s">
        <v>7174</v>
      </c>
      <c r="H1112" s="103">
        <v>39.24</v>
      </c>
      <c r="I1112" s="101" t="s">
        <v>7175</v>
      </c>
      <c r="J1112" s="102">
        <v>38307</v>
      </c>
      <c r="K1112" s="102">
        <v>73050</v>
      </c>
      <c r="L1112" s="101" t="s">
        <v>6332</v>
      </c>
      <c r="M1112" s="101" t="s">
        <v>2448</v>
      </c>
    </row>
    <row r="1113" spans="1:13" x14ac:dyDescent="0.25">
      <c r="A1113" s="74" t="s">
        <v>344</v>
      </c>
      <c r="B1113" s="107" t="str">
        <f t="shared" si="17"/>
        <v>102893802100</v>
      </c>
      <c r="C1113" s="101" t="s">
        <v>2450</v>
      </c>
      <c r="D1113" s="101" t="s">
        <v>2451</v>
      </c>
      <c r="E1113" s="101" t="s">
        <v>7176</v>
      </c>
      <c r="F1113" s="101" t="s">
        <v>7243</v>
      </c>
      <c r="G1113" s="101" t="s">
        <v>7178</v>
      </c>
      <c r="H1113" s="103">
        <v>46.18</v>
      </c>
      <c r="I1113" s="101" t="s">
        <v>7175</v>
      </c>
      <c r="J1113" s="102">
        <v>39916</v>
      </c>
      <c r="K1113" s="102">
        <v>73050</v>
      </c>
      <c r="L1113" s="101" t="s">
        <v>6332</v>
      </c>
      <c r="M1113" s="101" t="s">
        <v>2450</v>
      </c>
    </row>
    <row r="1114" spans="1:13" x14ac:dyDescent="0.25">
      <c r="A1114" s="74" t="s">
        <v>344</v>
      </c>
      <c r="B1114" s="107" t="str">
        <f t="shared" si="17"/>
        <v>102900322100</v>
      </c>
      <c r="C1114" s="101" t="s">
        <v>2452</v>
      </c>
      <c r="D1114" s="101" t="s">
        <v>2453</v>
      </c>
      <c r="E1114" s="101" t="s">
        <v>7312</v>
      </c>
      <c r="F1114" s="101" t="s">
        <v>7217</v>
      </c>
      <c r="G1114" s="101" t="s">
        <v>7218</v>
      </c>
      <c r="H1114" s="103">
        <v>32.65</v>
      </c>
      <c r="I1114" s="101" t="s">
        <v>7175</v>
      </c>
      <c r="J1114" s="102">
        <v>39508</v>
      </c>
      <c r="K1114" s="102">
        <v>73050</v>
      </c>
      <c r="L1114" s="101" t="s">
        <v>6332</v>
      </c>
      <c r="M1114" s="101" t="s">
        <v>2452</v>
      </c>
    </row>
    <row r="1115" spans="1:13" x14ac:dyDescent="0.25">
      <c r="A1115" s="74" t="s">
        <v>344</v>
      </c>
      <c r="B1115" s="107" t="str">
        <f t="shared" si="17"/>
        <v>102901603100</v>
      </c>
      <c r="C1115" s="101" t="s">
        <v>2454</v>
      </c>
      <c r="D1115" s="101" t="s">
        <v>2455</v>
      </c>
      <c r="E1115" s="101" t="s">
        <v>7234</v>
      </c>
      <c r="F1115" s="101" t="s">
        <v>7235</v>
      </c>
      <c r="G1115" s="101" t="s">
        <v>7218</v>
      </c>
      <c r="H1115" s="103">
        <v>32.56</v>
      </c>
      <c r="I1115" s="101" t="s">
        <v>7175</v>
      </c>
      <c r="J1115" s="102">
        <v>36388</v>
      </c>
      <c r="K1115" s="102">
        <v>73050</v>
      </c>
      <c r="L1115" s="101" t="s">
        <v>6332</v>
      </c>
      <c r="M1115" s="101" t="s">
        <v>2454</v>
      </c>
    </row>
    <row r="1116" spans="1:13" x14ac:dyDescent="0.25">
      <c r="A1116" s="74" t="s">
        <v>344</v>
      </c>
      <c r="B1116" s="107" t="str">
        <f t="shared" si="17"/>
        <v>102903341200</v>
      </c>
      <c r="C1116" s="101" t="s">
        <v>2456</v>
      </c>
      <c r="D1116" s="101" t="s">
        <v>2457</v>
      </c>
      <c r="E1116" s="101" t="s">
        <v>6559</v>
      </c>
      <c r="F1116" s="101" t="s">
        <v>7185</v>
      </c>
      <c r="G1116" s="101" t="s">
        <v>7186</v>
      </c>
      <c r="H1116" s="103">
        <v>59.87</v>
      </c>
      <c r="I1116" s="101" t="s">
        <v>7175</v>
      </c>
      <c r="J1116" s="102">
        <v>36373</v>
      </c>
      <c r="K1116" s="102">
        <v>43782</v>
      </c>
      <c r="L1116" s="101" t="s">
        <v>6332</v>
      </c>
      <c r="M1116" s="101" t="s">
        <v>2456</v>
      </c>
    </row>
    <row r="1117" spans="1:13" x14ac:dyDescent="0.25">
      <c r="A1117" s="74" t="s">
        <v>344</v>
      </c>
      <c r="B1117" s="107" t="str">
        <f t="shared" si="17"/>
        <v>102904191200</v>
      </c>
      <c r="C1117" s="101" t="s">
        <v>2458</v>
      </c>
      <c r="D1117" s="101" t="s">
        <v>2459</v>
      </c>
      <c r="E1117" s="101" t="s">
        <v>6462</v>
      </c>
      <c r="F1117" s="101" t="s">
        <v>7185</v>
      </c>
      <c r="G1117" s="101" t="s">
        <v>7181</v>
      </c>
      <c r="H1117" s="103">
        <v>56.57</v>
      </c>
      <c r="I1117" s="101" t="s">
        <v>7175</v>
      </c>
      <c r="J1117" s="102">
        <v>39027</v>
      </c>
      <c r="K1117" s="102">
        <v>73050</v>
      </c>
      <c r="L1117" s="101" t="s">
        <v>6332</v>
      </c>
      <c r="M1117" s="101" t="s">
        <v>2458</v>
      </c>
    </row>
    <row r="1118" spans="1:13" x14ac:dyDescent="0.25">
      <c r="A1118" s="74" t="s">
        <v>344</v>
      </c>
      <c r="B1118" s="107" t="str">
        <f t="shared" si="17"/>
        <v>102907181300</v>
      </c>
      <c r="C1118" s="101" t="s">
        <v>2460</v>
      </c>
      <c r="D1118" s="101" t="s">
        <v>2461</v>
      </c>
      <c r="E1118" s="101" t="s">
        <v>6386</v>
      </c>
      <c r="F1118" s="101" t="s">
        <v>7212</v>
      </c>
      <c r="G1118" s="101" t="s">
        <v>7186</v>
      </c>
      <c r="H1118" s="103">
        <v>62.32</v>
      </c>
      <c r="I1118" s="101" t="s">
        <v>7175</v>
      </c>
      <c r="J1118" s="102">
        <v>33497</v>
      </c>
      <c r="K1118" s="102">
        <v>73050</v>
      </c>
      <c r="L1118" s="101" t="s">
        <v>6332</v>
      </c>
      <c r="M1118" s="101" t="s">
        <v>2460</v>
      </c>
    </row>
    <row r="1119" spans="1:13" x14ac:dyDescent="0.25">
      <c r="A1119" s="74" t="s">
        <v>344</v>
      </c>
      <c r="B1119" s="107" t="str">
        <f t="shared" si="17"/>
        <v>102916261060</v>
      </c>
      <c r="C1119" s="101" t="s">
        <v>7508</v>
      </c>
      <c r="D1119" s="101" t="s">
        <v>7509</v>
      </c>
      <c r="E1119" s="101" t="s">
        <v>6513</v>
      </c>
      <c r="F1119" s="101" t="s">
        <v>7203</v>
      </c>
      <c r="G1119" s="101" t="s">
        <v>7222</v>
      </c>
      <c r="H1119" s="103">
        <v>57.02</v>
      </c>
      <c r="I1119" s="101" t="s">
        <v>7175</v>
      </c>
      <c r="J1119" s="102">
        <v>38307</v>
      </c>
      <c r="K1119" s="102">
        <v>43616</v>
      </c>
      <c r="L1119" s="101" t="s">
        <v>6332</v>
      </c>
      <c r="M1119" s="101" t="s">
        <v>7508</v>
      </c>
    </row>
    <row r="1120" spans="1:13" x14ac:dyDescent="0.25">
      <c r="A1120" s="74" t="s">
        <v>344</v>
      </c>
      <c r="B1120" s="107" t="str">
        <f t="shared" si="17"/>
        <v>102918301600</v>
      </c>
      <c r="C1120" s="101" t="s">
        <v>2462</v>
      </c>
      <c r="D1120" s="101" t="s">
        <v>2463</v>
      </c>
      <c r="E1120" s="101" t="s">
        <v>7025</v>
      </c>
      <c r="F1120" s="101" t="s">
        <v>7212</v>
      </c>
      <c r="G1120" s="101" t="s">
        <v>7181</v>
      </c>
      <c r="H1120" s="103">
        <v>55.44</v>
      </c>
      <c r="I1120" s="101" t="s">
        <v>7175</v>
      </c>
      <c r="J1120" s="102">
        <v>41744</v>
      </c>
      <c r="K1120" s="102">
        <v>73050</v>
      </c>
      <c r="L1120" s="101" t="s">
        <v>6332</v>
      </c>
      <c r="M1120" s="101" t="s">
        <v>2462</v>
      </c>
    </row>
    <row r="1121" spans="1:13" x14ac:dyDescent="0.25">
      <c r="A1121" s="74" t="s">
        <v>344</v>
      </c>
      <c r="B1121" s="107" t="str">
        <f t="shared" si="17"/>
        <v>102919341100</v>
      </c>
      <c r="C1121" s="101" t="s">
        <v>2464</v>
      </c>
      <c r="D1121" s="101" t="s">
        <v>2465</v>
      </c>
      <c r="E1121" s="101" t="s">
        <v>6557</v>
      </c>
      <c r="F1121" s="101" t="s">
        <v>7212</v>
      </c>
      <c r="G1121" s="101" t="s">
        <v>7181</v>
      </c>
      <c r="H1121" s="103">
        <v>52.48</v>
      </c>
      <c r="I1121" s="101" t="s">
        <v>7175</v>
      </c>
      <c r="J1121" s="102">
        <v>41122</v>
      </c>
      <c r="K1121" s="102">
        <v>73050</v>
      </c>
      <c r="L1121" s="101" t="s">
        <v>6332</v>
      </c>
      <c r="M1121" s="101" t="s">
        <v>2464</v>
      </c>
    </row>
    <row r="1122" spans="1:13" x14ac:dyDescent="0.25">
      <c r="A1122" s="74" t="s">
        <v>344</v>
      </c>
      <c r="B1122" s="107" t="str">
        <f t="shared" si="17"/>
        <v>102921311800</v>
      </c>
      <c r="C1122" s="101" t="s">
        <v>2466</v>
      </c>
      <c r="D1122" s="101" t="s">
        <v>2467</v>
      </c>
      <c r="E1122" s="101" t="s">
        <v>6543</v>
      </c>
      <c r="F1122" s="101" t="s">
        <v>7185</v>
      </c>
      <c r="G1122" s="101" t="s">
        <v>7186</v>
      </c>
      <c r="H1122" s="103">
        <v>60.8</v>
      </c>
      <c r="I1122" s="101" t="s">
        <v>7175</v>
      </c>
      <c r="J1122" s="102">
        <v>33451</v>
      </c>
      <c r="K1122" s="102">
        <v>73050</v>
      </c>
      <c r="L1122" s="101" t="s">
        <v>6332</v>
      </c>
      <c r="M1122" s="101" t="s">
        <v>2466</v>
      </c>
    </row>
    <row r="1123" spans="1:13" x14ac:dyDescent="0.25">
      <c r="A1123" s="74" t="s">
        <v>344</v>
      </c>
      <c r="B1123" s="107" t="str">
        <f t="shared" si="17"/>
        <v>102922311700</v>
      </c>
      <c r="C1123" s="101" t="s">
        <v>2468</v>
      </c>
      <c r="D1123" s="101" t="s">
        <v>2469</v>
      </c>
      <c r="E1123" s="101" t="s">
        <v>6694</v>
      </c>
      <c r="F1123" s="101" t="s">
        <v>7185</v>
      </c>
      <c r="G1123" s="101" t="s">
        <v>7186</v>
      </c>
      <c r="H1123" s="103">
        <v>60.21</v>
      </c>
      <c r="I1123" s="101" t="s">
        <v>7175</v>
      </c>
      <c r="J1123" s="102">
        <v>33451</v>
      </c>
      <c r="K1123" s="102">
        <v>73050</v>
      </c>
      <c r="L1123" s="101" t="s">
        <v>6332</v>
      </c>
      <c r="M1123" s="101" t="s">
        <v>2468</v>
      </c>
    </row>
    <row r="1124" spans="1:13" x14ac:dyDescent="0.25">
      <c r="A1124" s="74" t="s">
        <v>344</v>
      </c>
      <c r="B1124" s="107" t="str">
        <f t="shared" si="17"/>
        <v>102924312100</v>
      </c>
      <c r="C1124" s="101" t="s">
        <v>2470</v>
      </c>
      <c r="D1124" s="101" t="s">
        <v>2471</v>
      </c>
      <c r="E1124" s="101" t="s">
        <v>7366</v>
      </c>
      <c r="F1124" s="101" t="s">
        <v>7245</v>
      </c>
      <c r="G1124" s="101" t="s">
        <v>7178</v>
      </c>
      <c r="H1124" s="103">
        <v>46.13</v>
      </c>
      <c r="I1124" s="101" t="s">
        <v>7175</v>
      </c>
      <c r="J1124" s="102">
        <v>29871</v>
      </c>
      <c r="K1124" s="102">
        <v>73050</v>
      </c>
      <c r="L1124" s="101" t="s">
        <v>6332</v>
      </c>
      <c r="M1124" s="101" t="s">
        <v>2470</v>
      </c>
    </row>
    <row r="1125" spans="1:13" x14ac:dyDescent="0.25">
      <c r="A1125" s="74" t="s">
        <v>344</v>
      </c>
      <c r="B1125" s="107" t="str">
        <f t="shared" si="17"/>
        <v>102925361100</v>
      </c>
      <c r="C1125" s="101" t="s">
        <v>2472</v>
      </c>
      <c r="D1125" s="101" t="s">
        <v>2473</v>
      </c>
      <c r="E1125" s="101" t="s">
        <v>6415</v>
      </c>
      <c r="F1125" s="101" t="s">
        <v>7185</v>
      </c>
      <c r="G1125" s="101" t="s">
        <v>7186</v>
      </c>
      <c r="H1125" s="103">
        <v>61.14</v>
      </c>
      <c r="I1125" s="101" t="s">
        <v>7175</v>
      </c>
      <c r="J1125" s="102">
        <v>35886</v>
      </c>
      <c r="K1125" s="102">
        <v>73050</v>
      </c>
      <c r="L1125" s="101" t="s">
        <v>6332</v>
      </c>
      <c r="M1125" s="101" t="s">
        <v>2472</v>
      </c>
    </row>
    <row r="1126" spans="1:13" x14ac:dyDescent="0.25">
      <c r="A1126" s="74" t="s">
        <v>344</v>
      </c>
      <c r="B1126" s="107" t="str">
        <f t="shared" si="17"/>
        <v>102928502020</v>
      </c>
      <c r="C1126" s="101" t="s">
        <v>2474</v>
      </c>
      <c r="D1126" s="101" t="s">
        <v>2475</v>
      </c>
      <c r="E1126" s="101" t="s">
        <v>7206</v>
      </c>
      <c r="F1126" s="101" t="s">
        <v>7207</v>
      </c>
      <c r="G1126" s="101" t="s">
        <v>7201</v>
      </c>
      <c r="H1126" s="103">
        <v>25.86</v>
      </c>
      <c r="I1126" s="101" t="s">
        <v>7175</v>
      </c>
      <c r="J1126" s="102">
        <v>41736</v>
      </c>
      <c r="K1126" s="102">
        <v>73050</v>
      </c>
      <c r="L1126" s="101" t="s">
        <v>6332</v>
      </c>
      <c r="M1126" s="101" t="s">
        <v>2474</v>
      </c>
    </row>
    <row r="1127" spans="1:13" x14ac:dyDescent="0.25">
      <c r="A1127" s="74" t="s">
        <v>344</v>
      </c>
      <c r="B1127" s="107" t="str">
        <f t="shared" si="17"/>
        <v>102930603910</v>
      </c>
      <c r="C1127" s="101" t="s">
        <v>2476</v>
      </c>
      <c r="D1127" s="101" t="s">
        <v>2477</v>
      </c>
      <c r="E1127" s="101" t="s">
        <v>7278</v>
      </c>
      <c r="F1127" s="101" t="s">
        <v>7266</v>
      </c>
      <c r="G1127" s="101" t="s">
        <v>7267</v>
      </c>
      <c r="H1127" s="103">
        <v>77.36</v>
      </c>
      <c r="I1127" s="101" t="s">
        <v>7175</v>
      </c>
      <c r="J1127" s="102">
        <v>39664</v>
      </c>
      <c r="K1127" s="102">
        <v>73050</v>
      </c>
      <c r="L1127" s="101" t="s">
        <v>6332</v>
      </c>
      <c r="M1127" s="101" t="s">
        <v>2476</v>
      </c>
    </row>
    <row r="1128" spans="1:13" x14ac:dyDescent="0.25">
      <c r="A1128" s="74" t="s">
        <v>344</v>
      </c>
      <c r="B1128" s="107" t="str">
        <f t="shared" si="17"/>
        <v>102931502310</v>
      </c>
      <c r="C1128" s="101" t="s">
        <v>2478</v>
      </c>
      <c r="D1128" s="101" t="s">
        <v>2479</v>
      </c>
      <c r="E1128" s="101" t="s">
        <v>7419</v>
      </c>
      <c r="F1128" s="101" t="s">
        <v>7217</v>
      </c>
      <c r="G1128" s="101" t="s">
        <v>7201</v>
      </c>
      <c r="H1128" s="103">
        <v>30.69</v>
      </c>
      <c r="I1128" s="101" t="s">
        <v>7175</v>
      </c>
      <c r="J1128" s="102">
        <v>41731</v>
      </c>
      <c r="K1128" s="102">
        <v>73050</v>
      </c>
      <c r="L1128" s="101" t="s">
        <v>6332</v>
      </c>
      <c r="M1128" s="101" t="s">
        <v>2478</v>
      </c>
    </row>
    <row r="1129" spans="1:13" x14ac:dyDescent="0.25">
      <c r="A1129" s="74" t="s">
        <v>344</v>
      </c>
      <c r="B1129" s="107" t="str">
        <f t="shared" si="17"/>
        <v>102932213920</v>
      </c>
      <c r="C1129" s="101" t="s">
        <v>2480</v>
      </c>
      <c r="D1129" s="101" t="s">
        <v>2481</v>
      </c>
      <c r="E1129" s="101" t="s">
        <v>6617</v>
      </c>
      <c r="F1129" s="101" t="s">
        <v>7332</v>
      </c>
      <c r="G1129" s="101" t="s">
        <v>7218</v>
      </c>
      <c r="H1129" s="103">
        <v>32.75</v>
      </c>
      <c r="I1129" s="101" t="s">
        <v>7175</v>
      </c>
      <c r="J1129" s="102">
        <v>40301</v>
      </c>
      <c r="K1129" s="102">
        <v>73050</v>
      </c>
      <c r="L1129" s="101" t="s">
        <v>6332</v>
      </c>
      <c r="M1129" s="101" t="s">
        <v>2480</v>
      </c>
    </row>
    <row r="1130" spans="1:13" x14ac:dyDescent="0.25">
      <c r="A1130" s="74" t="s">
        <v>344</v>
      </c>
      <c r="B1130" s="107" t="str">
        <f t="shared" si="17"/>
        <v>102934111270</v>
      </c>
      <c r="C1130" s="101" t="s">
        <v>2482</v>
      </c>
      <c r="D1130" s="101" t="s">
        <v>2483</v>
      </c>
      <c r="E1130" s="101" t="s">
        <v>7464</v>
      </c>
      <c r="F1130" s="101" t="s">
        <v>7212</v>
      </c>
      <c r="G1130" s="101" t="s">
        <v>7181</v>
      </c>
      <c r="H1130" s="103">
        <v>53.88</v>
      </c>
      <c r="I1130" s="101" t="s">
        <v>7175</v>
      </c>
      <c r="J1130" s="102">
        <v>39326</v>
      </c>
      <c r="K1130" s="102">
        <v>73050</v>
      </c>
      <c r="L1130" s="101" t="s">
        <v>6332</v>
      </c>
      <c r="M1130" s="101" t="s">
        <v>2482</v>
      </c>
    </row>
    <row r="1131" spans="1:13" x14ac:dyDescent="0.25">
      <c r="A1131" s="74" t="s">
        <v>344</v>
      </c>
      <c r="B1131" s="107" t="str">
        <f t="shared" si="17"/>
        <v>102935502010</v>
      </c>
      <c r="C1131" s="101" t="s">
        <v>2484</v>
      </c>
      <c r="D1131" s="101" t="s">
        <v>2485</v>
      </c>
      <c r="E1131" s="101" t="s">
        <v>6507</v>
      </c>
      <c r="F1131" s="101" t="s">
        <v>7291</v>
      </c>
      <c r="G1131" s="101" t="s">
        <v>7215</v>
      </c>
      <c r="H1131" s="103">
        <v>34.29</v>
      </c>
      <c r="I1131" s="101" t="s">
        <v>7175</v>
      </c>
      <c r="J1131" s="102">
        <v>39873</v>
      </c>
      <c r="K1131" s="102">
        <v>73050</v>
      </c>
      <c r="L1131" s="101" t="s">
        <v>6332</v>
      </c>
      <c r="M1131" s="101" t="s">
        <v>2484</v>
      </c>
    </row>
    <row r="1132" spans="1:13" x14ac:dyDescent="0.25">
      <c r="A1132" s="74" t="s">
        <v>344</v>
      </c>
      <c r="B1132" s="107" t="str">
        <f t="shared" si="17"/>
        <v>102937181400</v>
      </c>
      <c r="C1132" s="101" t="s">
        <v>2486</v>
      </c>
      <c r="D1132" s="101" t="s">
        <v>2487</v>
      </c>
      <c r="E1132" s="101" t="s">
        <v>6417</v>
      </c>
      <c r="F1132" s="101" t="s">
        <v>7185</v>
      </c>
      <c r="G1132" s="101" t="s">
        <v>7186</v>
      </c>
      <c r="H1132" s="103">
        <v>62.16</v>
      </c>
      <c r="I1132" s="101" t="s">
        <v>7175</v>
      </c>
      <c r="J1132" s="102">
        <v>41760</v>
      </c>
      <c r="K1132" s="102">
        <v>73050</v>
      </c>
      <c r="L1132" s="101" t="s">
        <v>6332</v>
      </c>
      <c r="M1132" s="101" t="s">
        <v>2486</v>
      </c>
    </row>
    <row r="1133" spans="1:13" x14ac:dyDescent="0.25">
      <c r="A1133" s="74" t="s">
        <v>344</v>
      </c>
      <c r="B1133" s="107" t="str">
        <f t="shared" si="17"/>
        <v>102938472400</v>
      </c>
      <c r="C1133" s="101" t="s">
        <v>2488</v>
      </c>
      <c r="D1133" s="101" t="s">
        <v>2489</v>
      </c>
      <c r="E1133" s="101" t="s">
        <v>6804</v>
      </c>
      <c r="F1133" s="101" t="s">
        <v>7180</v>
      </c>
      <c r="G1133" s="101"/>
      <c r="H1133" s="103">
        <v>66.040000000000006</v>
      </c>
      <c r="I1133" s="101" t="s">
        <v>7175</v>
      </c>
      <c r="J1133" s="102">
        <v>33112</v>
      </c>
      <c r="K1133" s="102">
        <v>73050</v>
      </c>
      <c r="L1133" s="101" t="s">
        <v>6332</v>
      </c>
      <c r="M1133" s="101" t="s">
        <v>2488</v>
      </c>
    </row>
    <row r="1134" spans="1:13" x14ac:dyDescent="0.25">
      <c r="A1134" s="74" t="s">
        <v>344</v>
      </c>
      <c r="B1134" s="107" t="str">
        <f t="shared" si="17"/>
        <v>102940115100</v>
      </c>
      <c r="C1134" s="101" t="s">
        <v>2490</v>
      </c>
      <c r="D1134" s="101" t="s">
        <v>2491</v>
      </c>
      <c r="E1134" s="101" t="s">
        <v>7238</v>
      </c>
      <c r="F1134" s="101" t="s">
        <v>7239</v>
      </c>
      <c r="G1134" s="101" t="s">
        <v>7215</v>
      </c>
      <c r="H1134" s="103">
        <v>36.78</v>
      </c>
      <c r="I1134" s="101" t="s">
        <v>7175</v>
      </c>
      <c r="J1134" s="102">
        <v>41141</v>
      </c>
      <c r="K1134" s="102">
        <v>73050</v>
      </c>
      <c r="L1134" s="101" t="s">
        <v>6332</v>
      </c>
      <c r="M1134" s="101" t="s">
        <v>2490</v>
      </c>
    </row>
    <row r="1135" spans="1:13" x14ac:dyDescent="0.25">
      <c r="A1135" s="74" t="s">
        <v>344</v>
      </c>
      <c r="B1135" s="107" t="str">
        <f t="shared" si="17"/>
        <v>102941365100</v>
      </c>
      <c r="C1135" s="101" t="s">
        <v>2492</v>
      </c>
      <c r="D1135" s="101" t="s">
        <v>2493</v>
      </c>
      <c r="E1135" s="101" t="s">
        <v>7369</v>
      </c>
      <c r="F1135" s="101" t="s">
        <v>7225</v>
      </c>
      <c r="G1135" s="101" t="s">
        <v>7174</v>
      </c>
      <c r="H1135" s="103">
        <v>42.38</v>
      </c>
      <c r="I1135" s="101" t="s">
        <v>7175</v>
      </c>
      <c r="J1135" s="102">
        <v>33635</v>
      </c>
      <c r="K1135" s="102">
        <v>73050</v>
      </c>
      <c r="L1135" s="101" t="s">
        <v>6332</v>
      </c>
      <c r="M1135" s="101" t="s">
        <v>2492</v>
      </c>
    </row>
    <row r="1136" spans="1:13" x14ac:dyDescent="0.25">
      <c r="A1136" s="74" t="s">
        <v>344</v>
      </c>
      <c r="B1136" s="107" t="str">
        <f t="shared" si="17"/>
        <v>102942181500</v>
      </c>
      <c r="C1136" s="101" t="s">
        <v>2494</v>
      </c>
      <c r="D1136" s="101" t="s">
        <v>2495</v>
      </c>
      <c r="E1136" s="101" t="s">
        <v>6421</v>
      </c>
      <c r="F1136" s="101" t="s">
        <v>7212</v>
      </c>
      <c r="G1136" s="101" t="s">
        <v>7181</v>
      </c>
      <c r="H1136" s="103">
        <v>48.05</v>
      </c>
      <c r="I1136" s="101" t="s">
        <v>7175</v>
      </c>
      <c r="J1136" s="102">
        <v>41750</v>
      </c>
      <c r="K1136" s="102">
        <v>73050</v>
      </c>
      <c r="L1136" s="101" t="s">
        <v>6332</v>
      </c>
      <c r="M1136" s="101" t="s">
        <v>2494</v>
      </c>
    </row>
    <row r="1137" spans="1:13" x14ac:dyDescent="0.25">
      <c r="A1137" s="74" t="s">
        <v>344</v>
      </c>
      <c r="B1137" s="107" t="str">
        <f t="shared" si="17"/>
        <v>102943602100</v>
      </c>
      <c r="C1137" s="101" t="s">
        <v>2496</v>
      </c>
      <c r="D1137" s="101" t="s">
        <v>2497</v>
      </c>
      <c r="E1137" s="101" t="s">
        <v>7254</v>
      </c>
      <c r="F1137" s="101" t="s">
        <v>7217</v>
      </c>
      <c r="G1137" s="101" t="s">
        <v>7201</v>
      </c>
      <c r="H1137" s="103">
        <v>28.3</v>
      </c>
      <c r="I1137" s="101" t="s">
        <v>7175</v>
      </c>
      <c r="J1137" s="102">
        <v>40770</v>
      </c>
      <c r="K1137" s="102">
        <v>73050</v>
      </c>
      <c r="L1137" s="101" t="s">
        <v>6332</v>
      </c>
      <c r="M1137" s="101" t="s">
        <v>2496</v>
      </c>
    </row>
    <row r="1138" spans="1:13" x14ac:dyDescent="0.25">
      <c r="A1138" s="74" t="s">
        <v>344</v>
      </c>
      <c r="B1138" s="107" t="str">
        <f t="shared" si="17"/>
        <v>102944754300</v>
      </c>
      <c r="C1138" s="101" t="s">
        <v>2498</v>
      </c>
      <c r="D1138" s="101" t="s">
        <v>2499</v>
      </c>
      <c r="E1138" s="101" t="s">
        <v>7112</v>
      </c>
      <c r="F1138" s="101" t="s">
        <v>7231</v>
      </c>
      <c r="G1138" s="101" t="s">
        <v>7181</v>
      </c>
      <c r="H1138" s="103">
        <v>54.67</v>
      </c>
      <c r="I1138" s="101" t="s">
        <v>7175</v>
      </c>
      <c r="J1138" s="102">
        <v>41000</v>
      </c>
      <c r="K1138" s="102">
        <v>73050</v>
      </c>
      <c r="L1138" s="101" t="s">
        <v>6332</v>
      </c>
      <c r="M1138" s="101" t="s">
        <v>2498</v>
      </c>
    </row>
    <row r="1139" spans="1:13" x14ac:dyDescent="0.25">
      <c r="A1139" s="74" t="s">
        <v>344</v>
      </c>
      <c r="B1139" s="107" t="str">
        <f t="shared" si="17"/>
        <v>102945172100</v>
      </c>
      <c r="C1139" s="101" t="s">
        <v>2500</v>
      </c>
      <c r="D1139" s="101" t="s">
        <v>2501</v>
      </c>
      <c r="E1139" s="101" t="s">
        <v>7355</v>
      </c>
      <c r="F1139" s="101" t="s">
        <v>7214</v>
      </c>
      <c r="G1139" s="101" t="s">
        <v>7215</v>
      </c>
      <c r="H1139" s="103">
        <v>38.619999999999997</v>
      </c>
      <c r="I1139" s="101" t="s">
        <v>7175</v>
      </c>
      <c r="J1139" s="102">
        <v>33086</v>
      </c>
      <c r="K1139" s="102">
        <v>73050</v>
      </c>
      <c r="L1139" s="101" t="s">
        <v>6332</v>
      </c>
      <c r="M1139" s="101" t="s">
        <v>2500</v>
      </c>
    </row>
    <row r="1140" spans="1:13" x14ac:dyDescent="0.25">
      <c r="A1140" s="74" t="s">
        <v>344</v>
      </c>
      <c r="B1140" s="107" t="str">
        <f t="shared" si="17"/>
        <v>102946603600</v>
      </c>
      <c r="C1140" s="101" t="s">
        <v>2502</v>
      </c>
      <c r="D1140" s="101" t="s">
        <v>2503</v>
      </c>
      <c r="E1140" s="101" t="s">
        <v>7279</v>
      </c>
      <c r="F1140" s="101" t="s">
        <v>7191</v>
      </c>
      <c r="G1140" s="101" t="s">
        <v>7192</v>
      </c>
      <c r="H1140" s="103">
        <v>30.6</v>
      </c>
      <c r="I1140" s="101" t="s">
        <v>7175</v>
      </c>
      <c r="J1140" s="102">
        <v>40910</v>
      </c>
      <c r="K1140" s="102">
        <v>73050</v>
      </c>
      <c r="L1140" s="101" t="s">
        <v>6332</v>
      </c>
      <c r="M1140" s="101" t="s">
        <v>2502</v>
      </c>
    </row>
    <row r="1141" spans="1:13" x14ac:dyDescent="0.25">
      <c r="A1141" s="74" t="s">
        <v>344</v>
      </c>
      <c r="B1141" s="107" t="str">
        <f t="shared" si="17"/>
        <v>102947311500</v>
      </c>
      <c r="C1141" s="101" t="s">
        <v>2504</v>
      </c>
      <c r="D1141" s="101" t="s">
        <v>2505</v>
      </c>
      <c r="E1141" s="101" t="s">
        <v>7255</v>
      </c>
      <c r="F1141" s="101" t="s">
        <v>7185</v>
      </c>
      <c r="G1141" s="101" t="s">
        <v>7186</v>
      </c>
      <c r="H1141" s="103">
        <v>59.8</v>
      </c>
      <c r="I1141" s="101" t="s">
        <v>7175</v>
      </c>
      <c r="J1141" s="102">
        <v>36969</v>
      </c>
      <c r="K1141" s="102">
        <v>73050</v>
      </c>
      <c r="L1141" s="101" t="s">
        <v>6332</v>
      </c>
      <c r="M1141" s="101" t="s">
        <v>2504</v>
      </c>
    </row>
    <row r="1142" spans="1:13" x14ac:dyDescent="0.25">
      <c r="A1142" s="74" t="s">
        <v>344</v>
      </c>
      <c r="B1142" s="107" t="str">
        <f t="shared" si="17"/>
        <v>102950121110</v>
      </c>
      <c r="C1142" s="101" t="s">
        <v>2506</v>
      </c>
      <c r="D1142" s="101" t="s">
        <v>2507</v>
      </c>
      <c r="E1142" s="101" t="s">
        <v>6338</v>
      </c>
      <c r="F1142" s="101" t="s">
        <v>7212</v>
      </c>
      <c r="G1142" s="101" t="s">
        <v>7186</v>
      </c>
      <c r="H1142" s="103">
        <v>61.88</v>
      </c>
      <c r="I1142" s="101" t="s">
        <v>7175</v>
      </c>
      <c r="J1142" s="102">
        <v>36404</v>
      </c>
      <c r="K1142" s="102">
        <v>73050</v>
      </c>
      <c r="L1142" s="101" t="s">
        <v>6332</v>
      </c>
      <c r="M1142" s="101" t="s">
        <v>2506</v>
      </c>
    </row>
    <row r="1143" spans="1:13" x14ac:dyDescent="0.25">
      <c r="A1143" s="74" t="s">
        <v>344</v>
      </c>
      <c r="B1143" s="107" t="str">
        <f t="shared" si="17"/>
        <v>102951181500</v>
      </c>
      <c r="C1143" s="101" t="s">
        <v>2508</v>
      </c>
      <c r="D1143" s="101" t="s">
        <v>2509</v>
      </c>
      <c r="E1143" s="101" t="s">
        <v>6421</v>
      </c>
      <c r="F1143" s="101" t="s">
        <v>7212</v>
      </c>
      <c r="G1143" s="101" t="s">
        <v>7181</v>
      </c>
      <c r="H1143" s="103">
        <v>54.41</v>
      </c>
      <c r="I1143" s="101" t="s">
        <v>7175</v>
      </c>
      <c r="J1143" s="102">
        <v>41778</v>
      </c>
      <c r="K1143" s="102">
        <v>73050</v>
      </c>
      <c r="L1143" s="101" t="s">
        <v>6332</v>
      </c>
      <c r="M1143" s="101" t="s">
        <v>2508</v>
      </c>
    </row>
    <row r="1144" spans="1:13" x14ac:dyDescent="0.25">
      <c r="A1144" s="74" t="s">
        <v>344</v>
      </c>
      <c r="B1144" s="107" t="str">
        <f t="shared" si="17"/>
        <v>102953211400</v>
      </c>
      <c r="C1144" s="101" t="s">
        <v>2510</v>
      </c>
      <c r="D1144" s="101" t="s">
        <v>2511</v>
      </c>
      <c r="E1144" s="101" t="s">
        <v>6490</v>
      </c>
      <c r="F1144" s="101" t="s">
        <v>7185</v>
      </c>
      <c r="G1144" s="101" t="s">
        <v>7186</v>
      </c>
      <c r="H1144" s="103">
        <v>60.06</v>
      </c>
      <c r="I1144" s="101" t="s">
        <v>7175</v>
      </c>
      <c r="J1144" s="102">
        <v>41122</v>
      </c>
      <c r="K1144" s="102">
        <v>73050</v>
      </c>
      <c r="L1144" s="101" t="s">
        <v>6332</v>
      </c>
      <c r="M1144" s="101" t="s">
        <v>2510</v>
      </c>
    </row>
    <row r="1145" spans="1:13" x14ac:dyDescent="0.25">
      <c r="A1145" s="74" t="s">
        <v>344</v>
      </c>
      <c r="B1145" s="107" t="str">
        <f t="shared" si="17"/>
        <v>102955502010</v>
      </c>
      <c r="C1145" s="101" t="s">
        <v>2512</v>
      </c>
      <c r="D1145" s="101" t="s">
        <v>2513</v>
      </c>
      <c r="E1145" s="101" t="s">
        <v>6507</v>
      </c>
      <c r="F1145" s="101" t="s">
        <v>7226</v>
      </c>
      <c r="G1145" s="101" t="s">
        <v>7186</v>
      </c>
      <c r="H1145" s="103">
        <v>60.7</v>
      </c>
      <c r="I1145" s="101" t="s">
        <v>7175</v>
      </c>
      <c r="J1145" s="102">
        <v>41791</v>
      </c>
      <c r="K1145" s="102">
        <v>73050</v>
      </c>
      <c r="L1145" s="101" t="s">
        <v>6332</v>
      </c>
      <c r="M1145" s="101" t="s">
        <v>2512</v>
      </c>
    </row>
    <row r="1146" spans="1:13" x14ac:dyDescent="0.25">
      <c r="A1146" s="74" t="s">
        <v>344</v>
      </c>
      <c r="B1146" s="107" t="str">
        <f t="shared" si="17"/>
        <v>102959111300</v>
      </c>
      <c r="C1146" s="101" t="s">
        <v>2514</v>
      </c>
      <c r="D1146" s="101" t="s">
        <v>2515</v>
      </c>
      <c r="E1146" s="101" t="s">
        <v>7261</v>
      </c>
      <c r="F1146" s="101" t="s">
        <v>7212</v>
      </c>
      <c r="G1146" s="101" t="s">
        <v>7186</v>
      </c>
      <c r="H1146" s="103">
        <v>64.760000000000005</v>
      </c>
      <c r="I1146" s="101" t="s">
        <v>7175</v>
      </c>
      <c r="J1146" s="102">
        <v>35832</v>
      </c>
      <c r="K1146" s="102">
        <v>73050</v>
      </c>
      <c r="L1146" s="101" t="s">
        <v>6332</v>
      </c>
      <c r="M1146" s="101" t="s">
        <v>2514</v>
      </c>
    </row>
    <row r="1147" spans="1:13" x14ac:dyDescent="0.25">
      <c r="A1147" s="74" t="s">
        <v>344</v>
      </c>
      <c r="B1147" s="107" t="str">
        <f t="shared" si="17"/>
        <v>102961171300</v>
      </c>
      <c r="C1147" s="101" t="s">
        <v>2516</v>
      </c>
      <c r="D1147" s="101" t="s">
        <v>2517</v>
      </c>
      <c r="E1147" s="101" t="s">
        <v>6367</v>
      </c>
      <c r="F1147" s="101" t="s">
        <v>7185</v>
      </c>
      <c r="G1147" s="101" t="s">
        <v>7186</v>
      </c>
      <c r="H1147" s="103">
        <v>59.99</v>
      </c>
      <c r="I1147" s="101" t="s">
        <v>7175</v>
      </c>
      <c r="J1147" s="102">
        <v>38635</v>
      </c>
      <c r="K1147" s="102">
        <v>73050</v>
      </c>
      <c r="L1147" s="101" t="s">
        <v>6332</v>
      </c>
      <c r="M1147" s="101" t="s">
        <v>2516</v>
      </c>
    </row>
    <row r="1148" spans="1:13" x14ac:dyDescent="0.25">
      <c r="A1148" s="74" t="s">
        <v>344</v>
      </c>
      <c r="B1148" s="107" t="str">
        <f t="shared" si="17"/>
        <v>102962171400</v>
      </c>
      <c r="C1148" s="101" t="s">
        <v>2518</v>
      </c>
      <c r="D1148" s="101" t="s">
        <v>2519</v>
      </c>
      <c r="E1148" s="101" t="s">
        <v>6681</v>
      </c>
      <c r="F1148" s="101" t="s">
        <v>7185</v>
      </c>
      <c r="G1148" s="101" t="s">
        <v>7186</v>
      </c>
      <c r="H1148" s="103">
        <v>60.54</v>
      </c>
      <c r="I1148" s="101" t="s">
        <v>7175</v>
      </c>
      <c r="J1148" s="102">
        <v>39356</v>
      </c>
      <c r="K1148" s="102">
        <v>73050</v>
      </c>
      <c r="L1148" s="101" t="s">
        <v>6332</v>
      </c>
      <c r="M1148" s="101" t="s">
        <v>2518</v>
      </c>
    </row>
    <row r="1149" spans="1:13" x14ac:dyDescent="0.25">
      <c r="A1149" s="74" t="s">
        <v>344</v>
      </c>
      <c r="B1149" s="107" t="str">
        <f t="shared" si="17"/>
        <v>102963141100</v>
      </c>
      <c r="C1149" s="101" t="s">
        <v>7510</v>
      </c>
      <c r="D1149" s="101" t="s">
        <v>7511</v>
      </c>
      <c r="E1149" s="101" t="s">
        <v>6353</v>
      </c>
      <c r="F1149" s="101" t="s">
        <v>7185</v>
      </c>
      <c r="G1149" s="101" t="s">
        <v>7186</v>
      </c>
      <c r="H1149" s="103">
        <v>61.04</v>
      </c>
      <c r="I1149" s="101" t="s">
        <v>7175</v>
      </c>
      <c r="J1149" s="102">
        <v>37196</v>
      </c>
      <c r="K1149" s="102">
        <v>43722</v>
      </c>
      <c r="L1149" s="101" t="s">
        <v>6332</v>
      </c>
      <c r="M1149" s="101" t="s">
        <v>7510</v>
      </c>
    </row>
    <row r="1150" spans="1:13" x14ac:dyDescent="0.25">
      <c r="A1150" s="74" t="s">
        <v>344</v>
      </c>
      <c r="B1150" s="107" t="str">
        <f t="shared" si="17"/>
        <v>102966141100</v>
      </c>
      <c r="C1150" s="101" t="s">
        <v>2520</v>
      </c>
      <c r="D1150" s="101" t="s">
        <v>2521</v>
      </c>
      <c r="E1150" s="101" t="s">
        <v>6353</v>
      </c>
      <c r="F1150" s="101" t="s">
        <v>7212</v>
      </c>
      <c r="G1150" s="101" t="s">
        <v>7174</v>
      </c>
      <c r="H1150" s="103">
        <v>46.62</v>
      </c>
      <c r="I1150" s="101" t="s">
        <v>7175</v>
      </c>
      <c r="J1150" s="102">
        <v>39309</v>
      </c>
      <c r="K1150" s="102">
        <v>73050</v>
      </c>
      <c r="L1150" s="101" t="s">
        <v>6332</v>
      </c>
      <c r="M1150" s="101" t="s">
        <v>2520</v>
      </c>
    </row>
    <row r="1151" spans="1:13" x14ac:dyDescent="0.25">
      <c r="A1151" s="74" t="s">
        <v>344</v>
      </c>
      <c r="B1151" s="107" t="str">
        <f t="shared" si="17"/>
        <v>102967333920</v>
      </c>
      <c r="C1151" s="101" t="s">
        <v>2522</v>
      </c>
      <c r="D1151" s="101" t="s">
        <v>2523</v>
      </c>
      <c r="E1151" s="101" t="s">
        <v>7429</v>
      </c>
      <c r="F1151" s="101" t="s">
        <v>7214</v>
      </c>
      <c r="G1151" s="101" t="s">
        <v>7218</v>
      </c>
      <c r="H1151" s="103">
        <v>34.619999999999997</v>
      </c>
      <c r="I1151" s="101" t="s">
        <v>7175</v>
      </c>
      <c r="J1151" s="102">
        <v>41736</v>
      </c>
      <c r="K1151" s="102">
        <v>73050</v>
      </c>
      <c r="L1151" s="101" t="s">
        <v>6332</v>
      </c>
      <c r="M1151" s="101" t="s">
        <v>2522</v>
      </c>
    </row>
    <row r="1152" spans="1:13" x14ac:dyDescent="0.25">
      <c r="A1152" s="74" t="s">
        <v>344</v>
      </c>
      <c r="B1152" s="107" t="str">
        <f t="shared" si="17"/>
        <v>102972301650</v>
      </c>
      <c r="C1152" s="101" t="s">
        <v>2524</v>
      </c>
      <c r="D1152" s="101" t="s">
        <v>2525</v>
      </c>
      <c r="E1152" s="101" t="s">
        <v>6466</v>
      </c>
      <c r="F1152" s="101" t="s">
        <v>7212</v>
      </c>
      <c r="G1152" s="101" t="s">
        <v>7181</v>
      </c>
      <c r="H1152" s="103">
        <v>55.26</v>
      </c>
      <c r="I1152" s="101" t="s">
        <v>7175</v>
      </c>
      <c r="J1152" s="102">
        <v>40831</v>
      </c>
      <c r="K1152" s="102">
        <v>73050</v>
      </c>
      <c r="L1152" s="101" t="s">
        <v>6332</v>
      </c>
      <c r="M1152" s="101" t="s">
        <v>2524</v>
      </c>
    </row>
    <row r="1153" spans="1:13" x14ac:dyDescent="0.25">
      <c r="A1153" s="74" t="s">
        <v>344</v>
      </c>
      <c r="B1153" s="107" t="str">
        <f t="shared" si="17"/>
        <v>102974251100</v>
      </c>
      <c r="C1153" s="101" t="s">
        <v>2526</v>
      </c>
      <c r="D1153" s="101" t="s">
        <v>2527</v>
      </c>
      <c r="E1153" s="101" t="s">
        <v>6654</v>
      </c>
      <c r="F1153" s="101" t="s">
        <v>7212</v>
      </c>
      <c r="G1153" s="101" t="s">
        <v>7181</v>
      </c>
      <c r="H1153" s="103">
        <v>53.05</v>
      </c>
      <c r="I1153" s="101" t="s">
        <v>7175</v>
      </c>
      <c r="J1153" s="102">
        <v>41743</v>
      </c>
      <c r="K1153" s="102">
        <v>73050</v>
      </c>
      <c r="L1153" s="101" t="s">
        <v>6332</v>
      </c>
      <c r="M1153" s="101" t="s">
        <v>2526</v>
      </c>
    </row>
    <row r="1154" spans="1:13" x14ac:dyDescent="0.25">
      <c r="A1154" s="74" t="s">
        <v>344</v>
      </c>
      <c r="B1154" s="107" t="str">
        <f t="shared" si="17"/>
        <v>102975802100</v>
      </c>
      <c r="C1154" s="101" t="s">
        <v>2528</v>
      </c>
      <c r="D1154" s="101" t="s">
        <v>2529</v>
      </c>
      <c r="E1154" s="101" t="s">
        <v>7176</v>
      </c>
      <c r="F1154" s="101" t="s">
        <v>7177</v>
      </c>
      <c r="G1154" s="101" t="s">
        <v>7178</v>
      </c>
      <c r="H1154" s="103">
        <v>47.53</v>
      </c>
      <c r="I1154" s="101" t="s">
        <v>7175</v>
      </c>
      <c r="J1154" s="102">
        <v>40567</v>
      </c>
      <c r="K1154" s="102">
        <v>73050</v>
      </c>
      <c r="L1154" s="101" t="s">
        <v>6332</v>
      </c>
      <c r="M1154" s="101" t="s">
        <v>2528</v>
      </c>
    </row>
    <row r="1155" spans="1:13" x14ac:dyDescent="0.25">
      <c r="A1155" s="74" t="s">
        <v>344</v>
      </c>
      <c r="B1155" s="107" t="str">
        <f t="shared" si="17"/>
        <v>102978141001</v>
      </c>
      <c r="C1155" s="101" t="s">
        <v>2530</v>
      </c>
      <c r="D1155" s="101" t="s">
        <v>2531</v>
      </c>
      <c r="E1155" s="101" t="s">
        <v>6351</v>
      </c>
      <c r="F1155" s="101" t="s">
        <v>7185</v>
      </c>
      <c r="G1155" s="101" t="s">
        <v>7181</v>
      </c>
      <c r="H1155" s="103">
        <v>54.98</v>
      </c>
      <c r="I1155" s="101" t="s">
        <v>7175</v>
      </c>
      <c r="J1155" s="102">
        <v>39388</v>
      </c>
      <c r="K1155" s="102">
        <v>73050</v>
      </c>
      <c r="L1155" s="101" t="s">
        <v>6332</v>
      </c>
      <c r="M1155" s="101" t="s">
        <v>2530</v>
      </c>
    </row>
    <row r="1156" spans="1:13" x14ac:dyDescent="0.25">
      <c r="A1156" s="74" t="s">
        <v>344</v>
      </c>
      <c r="B1156" s="107" t="str">
        <f t="shared" si="17"/>
        <v>102980502040</v>
      </c>
      <c r="C1156" s="101" t="s">
        <v>2532</v>
      </c>
      <c r="D1156" s="101" t="s">
        <v>2533</v>
      </c>
      <c r="E1156" s="101" t="s">
        <v>6372</v>
      </c>
      <c r="F1156" s="101" t="s">
        <v>7231</v>
      </c>
      <c r="G1156" s="101" t="s">
        <v>7181</v>
      </c>
      <c r="H1156" s="103">
        <v>54.57</v>
      </c>
      <c r="I1156" s="101" t="s">
        <v>7175</v>
      </c>
      <c r="J1156" s="102">
        <v>38565</v>
      </c>
      <c r="K1156" s="102">
        <v>73050</v>
      </c>
      <c r="L1156" s="101" t="s">
        <v>6332</v>
      </c>
      <c r="M1156" s="101" t="s">
        <v>2532</v>
      </c>
    </row>
    <row r="1157" spans="1:13" x14ac:dyDescent="0.25">
      <c r="A1157" s="74" t="s">
        <v>344</v>
      </c>
      <c r="B1157" s="107" t="str">
        <f t="shared" si="17"/>
        <v>102981121110</v>
      </c>
      <c r="C1157" s="101" t="s">
        <v>2534</v>
      </c>
      <c r="D1157" s="101" t="s">
        <v>2535</v>
      </c>
      <c r="E1157" s="101" t="s">
        <v>6338</v>
      </c>
      <c r="F1157" s="101" t="s">
        <v>7185</v>
      </c>
      <c r="G1157" s="101" t="s">
        <v>7181</v>
      </c>
      <c r="H1157" s="103">
        <v>55.05</v>
      </c>
      <c r="I1157" s="101" t="s">
        <v>7175</v>
      </c>
      <c r="J1157" s="102">
        <v>39335</v>
      </c>
      <c r="K1157" s="102">
        <v>73050</v>
      </c>
      <c r="L1157" s="101" t="s">
        <v>6332</v>
      </c>
      <c r="M1157" s="101" t="s">
        <v>2534</v>
      </c>
    </row>
    <row r="1158" spans="1:13" x14ac:dyDescent="0.25">
      <c r="A1158" s="74" t="s">
        <v>344</v>
      </c>
      <c r="B1158" s="107" t="str">
        <f t="shared" ref="B1158:B1221" si="18">CONCATENATE(C1158,E1158)</f>
        <v>102982702100</v>
      </c>
      <c r="C1158" s="101" t="s">
        <v>2536</v>
      </c>
      <c r="D1158" s="101" t="s">
        <v>2537</v>
      </c>
      <c r="E1158" s="101" t="s">
        <v>7296</v>
      </c>
      <c r="F1158" s="101" t="s">
        <v>7217</v>
      </c>
      <c r="G1158" s="101" t="s">
        <v>7218</v>
      </c>
      <c r="H1158" s="103">
        <v>32.4</v>
      </c>
      <c r="I1158" s="101" t="s">
        <v>7175</v>
      </c>
      <c r="J1158" s="102">
        <v>32405</v>
      </c>
      <c r="K1158" s="102">
        <v>73050</v>
      </c>
      <c r="L1158" s="101" t="s">
        <v>6332</v>
      </c>
      <c r="M1158" s="101" t="s">
        <v>2536</v>
      </c>
    </row>
    <row r="1159" spans="1:13" x14ac:dyDescent="0.25">
      <c r="A1159" s="74" t="s">
        <v>344</v>
      </c>
      <c r="B1159" s="107" t="str">
        <f t="shared" si="18"/>
        <v>102983181200</v>
      </c>
      <c r="C1159" s="101" t="s">
        <v>2538</v>
      </c>
      <c r="D1159" s="101" t="s">
        <v>2539</v>
      </c>
      <c r="E1159" s="101" t="s">
        <v>6390</v>
      </c>
      <c r="F1159" s="101" t="s">
        <v>7212</v>
      </c>
      <c r="G1159" s="101" t="s">
        <v>7181</v>
      </c>
      <c r="H1159" s="103">
        <v>48.63</v>
      </c>
      <c r="I1159" s="101" t="s">
        <v>7175</v>
      </c>
      <c r="J1159" s="102">
        <v>41760</v>
      </c>
      <c r="K1159" s="102">
        <v>73050</v>
      </c>
      <c r="L1159" s="101" t="s">
        <v>6332</v>
      </c>
      <c r="M1159" s="101" t="s">
        <v>2538</v>
      </c>
    </row>
    <row r="1160" spans="1:13" x14ac:dyDescent="0.25">
      <c r="A1160" s="74" t="s">
        <v>344</v>
      </c>
      <c r="B1160" s="107" t="str">
        <f t="shared" si="18"/>
        <v>102984181200</v>
      </c>
      <c r="C1160" s="101" t="s">
        <v>2540</v>
      </c>
      <c r="D1160" s="101" t="s">
        <v>2541</v>
      </c>
      <c r="E1160" s="101" t="s">
        <v>6390</v>
      </c>
      <c r="F1160" s="101" t="s">
        <v>7212</v>
      </c>
      <c r="G1160" s="101" t="s">
        <v>7181</v>
      </c>
      <c r="H1160" s="103">
        <v>52.48</v>
      </c>
      <c r="I1160" s="101" t="s">
        <v>7175</v>
      </c>
      <c r="J1160" s="102">
        <v>41944</v>
      </c>
      <c r="K1160" s="102">
        <v>73050</v>
      </c>
      <c r="L1160" s="101" t="s">
        <v>6332</v>
      </c>
      <c r="M1160" s="101" t="s">
        <v>2540</v>
      </c>
    </row>
    <row r="1161" spans="1:13" x14ac:dyDescent="0.25">
      <c r="A1161" s="74" t="s">
        <v>344</v>
      </c>
      <c r="B1161" s="107" t="str">
        <f t="shared" si="18"/>
        <v>102986331200</v>
      </c>
      <c r="C1161" s="101" t="s">
        <v>2542</v>
      </c>
      <c r="D1161" s="101" t="s">
        <v>2543</v>
      </c>
      <c r="E1161" s="101" t="s">
        <v>6629</v>
      </c>
      <c r="F1161" s="101" t="s">
        <v>7185</v>
      </c>
      <c r="G1161" s="101" t="s">
        <v>7181</v>
      </c>
      <c r="H1161" s="103">
        <v>59.01</v>
      </c>
      <c r="I1161" s="101" t="s">
        <v>7175</v>
      </c>
      <c r="J1161" s="102">
        <v>41771</v>
      </c>
      <c r="K1161" s="102">
        <v>73050</v>
      </c>
      <c r="L1161" s="101" t="s">
        <v>6332</v>
      </c>
      <c r="M1161" s="101" t="s">
        <v>2542</v>
      </c>
    </row>
    <row r="1162" spans="1:13" x14ac:dyDescent="0.25">
      <c r="A1162" s="74" t="s">
        <v>344</v>
      </c>
      <c r="B1162" s="107" t="str">
        <f t="shared" si="18"/>
        <v>102988301630</v>
      </c>
      <c r="C1162" s="101" t="s">
        <v>2544</v>
      </c>
      <c r="D1162" s="101" t="s">
        <v>2545</v>
      </c>
      <c r="E1162" s="101" t="s">
        <v>6763</v>
      </c>
      <c r="F1162" s="101" t="s">
        <v>7212</v>
      </c>
      <c r="G1162" s="101" t="s">
        <v>7181</v>
      </c>
      <c r="H1162" s="103">
        <v>50.46</v>
      </c>
      <c r="I1162" s="101" t="s">
        <v>7175</v>
      </c>
      <c r="J1162" s="102">
        <v>40483</v>
      </c>
      <c r="K1162" s="102">
        <v>73050</v>
      </c>
      <c r="L1162" s="101" t="s">
        <v>6332</v>
      </c>
      <c r="M1162" s="101" t="s">
        <v>2544</v>
      </c>
    </row>
    <row r="1163" spans="1:13" x14ac:dyDescent="0.25">
      <c r="A1163" s="74" t="s">
        <v>344</v>
      </c>
      <c r="B1163" s="107" t="str">
        <f t="shared" si="18"/>
        <v>102989311400</v>
      </c>
      <c r="C1163" s="101" t="s">
        <v>2546</v>
      </c>
      <c r="D1163" s="101" t="s">
        <v>2547</v>
      </c>
      <c r="E1163" s="101" t="s">
        <v>6547</v>
      </c>
      <c r="F1163" s="101" t="s">
        <v>7212</v>
      </c>
      <c r="G1163" s="101" t="s">
        <v>7181</v>
      </c>
      <c r="H1163" s="103">
        <v>53.21</v>
      </c>
      <c r="I1163" s="101" t="s">
        <v>7175</v>
      </c>
      <c r="J1163" s="102">
        <v>41771</v>
      </c>
      <c r="K1163" s="102">
        <v>73050</v>
      </c>
      <c r="L1163" s="101" t="s">
        <v>6332</v>
      </c>
      <c r="M1163" s="101" t="s">
        <v>2546</v>
      </c>
    </row>
    <row r="1164" spans="1:13" x14ac:dyDescent="0.25">
      <c r="A1164" s="74" t="s">
        <v>344</v>
      </c>
      <c r="B1164" s="107" t="str">
        <f t="shared" si="18"/>
        <v>102992141300</v>
      </c>
      <c r="C1164" s="101" t="s">
        <v>2548</v>
      </c>
      <c r="D1164" s="101" t="s">
        <v>2549</v>
      </c>
      <c r="E1164" s="101" t="s">
        <v>6349</v>
      </c>
      <c r="F1164" s="101" t="s">
        <v>7185</v>
      </c>
      <c r="G1164" s="101" t="s">
        <v>7186</v>
      </c>
      <c r="H1164" s="103">
        <v>59.2</v>
      </c>
      <c r="I1164" s="101" t="s">
        <v>7175</v>
      </c>
      <c r="J1164" s="102">
        <v>41866</v>
      </c>
      <c r="K1164" s="102">
        <v>73050</v>
      </c>
      <c r="L1164" s="101" t="s">
        <v>6332</v>
      </c>
      <c r="M1164" s="101" t="s">
        <v>2548</v>
      </c>
    </row>
    <row r="1165" spans="1:13" x14ac:dyDescent="0.25">
      <c r="A1165" s="74" t="s">
        <v>344</v>
      </c>
      <c r="B1165" s="107" t="str">
        <f t="shared" si="18"/>
        <v>102993553930</v>
      </c>
      <c r="C1165" s="101" t="s">
        <v>7512</v>
      </c>
      <c r="D1165" s="101" t="s">
        <v>7513</v>
      </c>
      <c r="E1165" s="101" t="s">
        <v>6739</v>
      </c>
      <c r="F1165" s="101" t="s">
        <v>7332</v>
      </c>
      <c r="G1165" s="101" t="s">
        <v>7218</v>
      </c>
      <c r="H1165" s="103">
        <v>26.76</v>
      </c>
      <c r="I1165" s="101" t="s">
        <v>7175</v>
      </c>
      <c r="J1165" s="102">
        <v>41852</v>
      </c>
      <c r="K1165" s="102">
        <v>43555</v>
      </c>
      <c r="L1165" s="101" t="s">
        <v>6332</v>
      </c>
      <c r="M1165" s="101" t="s">
        <v>7512</v>
      </c>
    </row>
    <row r="1166" spans="1:13" x14ac:dyDescent="0.25">
      <c r="A1166" s="74" t="s">
        <v>344</v>
      </c>
      <c r="B1166" s="107" t="str">
        <f t="shared" si="18"/>
        <v>102994331200</v>
      </c>
      <c r="C1166" s="101" t="s">
        <v>2550</v>
      </c>
      <c r="D1166" s="101" t="s">
        <v>2551</v>
      </c>
      <c r="E1166" s="101" t="s">
        <v>6629</v>
      </c>
      <c r="F1166" s="101" t="s">
        <v>7185</v>
      </c>
      <c r="G1166" s="101" t="s">
        <v>7186</v>
      </c>
      <c r="H1166" s="103">
        <v>61.21</v>
      </c>
      <c r="I1166" s="101" t="s">
        <v>7175</v>
      </c>
      <c r="J1166" s="102">
        <v>34561</v>
      </c>
      <c r="K1166" s="102">
        <v>73050</v>
      </c>
      <c r="L1166" s="101" t="s">
        <v>6332</v>
      </c>
      <c r="M1166" s="101" t="s">
        <v>2550</v>
      </c>
    </row>
    <row r="1167" spans="1:13" x14ac:dyDescent="0.25">
      <c r="A1167" s="74" t="s">
        <v>344</v>
      </c>
      <c r="B1167" s="107" t="str">
        <f t="shared" si="18"/>
        <v>102996171200</v>
      </c>
      <c r="C1167" s="101" t="s">
        <v>7514</v>
      </c>
      <c r="D1167" s="101" t="s">
        <v>7515</v>
      </c>
      <c r="E1167" s="101" t="s">
        <v>6369</v>
      </c>
      <c r="F1167" s="101" t="s">
        <v>7245</v>
      </c>
      <c r="G1167" s="101" t="s">
        <v>7174</v>
      </c>
      <c r="H1167" s="103">
        <v>41.75</v>
      </c>
      <c r="I1167" s="101" t="s">
        <v>7175</v>
      </c>
      <c r="J1167" s="102">
        <v>40544</v>
      </c>
      <c r="K1167" s="102">
        <v>43677</v>
      </c>
      <c r="L1167" s="101" t="s">
        <v>6332</v>
      </c>
      <c r="M1167" s="101" t="s">
        <v>7514</v>
      </c>
    </row>
    <row r="1168" spans="1:13" x14ac:dyDescent="0.25">
      <c r="A1168" s="74" t="s">
        <v>344</v>
      </c>
      <c r="B1168" s="107" t="str">
        <f t="shared" si="18"/>
        <v>102999502021</v>
      </c>
      <c r="C1168" s="101" t="s">
        <v>7516</v>
      </c>
      <c r="D1168" s="101" t="s">
        <v>7517</v>
      </c>
      <c r="E1168" s="101" t="s">
        <v>7378</v>
      </c>
      <c r="F1168" s="101" t="s">
        <v>7468</v>
      </c>
      <c r="G1168" s="101" t="s">
        <v>7174</v>
      </c>
      <c r="H1168" s="103">
        <v>41.52</v>
      </c>
      <c r="I1168" s="101" t="s">
        <v>7175</v>
      </c>
      <c r="J1168" s="102">
        <v>39753</v>
      </c>
      <c r="K1168" s="102">
        <v>43799</v>
      </c>
      <c r="L1168" s="101" t="s">
        <v>6332</v>
      </c>
      <c r="M1168" s="101" t="s">
        <v>7516</v>
      </c>
    </row>
    <row r="1169" spans="1:13" x14ac:dyDescent="0.25">
      <c r="A1169" s="74" t="s">
        <v>344</v>
      </c>
      <c r="B1169" s="107" t="str">
        <f t="shared" si="18"/>
        <v>103000754300</v>
      </c>
      <c r="C1169" s="101" t="s">
        <v>2552</v>
      </c>
      <c r="D1169" s="101" t="s">
        <v>2553</v>
      </c>
      <c r="E1169" s="101" t="s">
        <v>7112</v>
      </c>
      <c r="F1169" s="101" t="s">
        <v>7217</v>
      </c>
      <c r="G1169" s="101" t="s">
        <v>7218</v>
      </c>
      <c r="H1169" s="103">
        <v>32.53</v>
      </c>
      <c r="I1169" s="101" t="s">
        <v>7175</v>
      </c>
      <c r="J1169" s="102">
        <v>41760</v>
      </c>
      <c r="K1169" s="102">
        <v>73050</v>
      </c>
      <c r="L1169" s="101" t="s">
        <v>6332</v>
      </c>
      <c r="M1169" s="101" t="s">
        <v>2552</v>
      </c>
    </row>
    <row r="1170" spans="1:13" x14ac:dyDescent="0.25">
      <c r="A1170" s="74" t="s">
        <v>344</v>
      </c>
      <c r="B1170" s="107" t="str">
        <f t="shared" si="18"/>
        <v>103001264330</v>
      </c>
      <c r="C1170" s="101" t="s">
        <v>2554</v>
      </c>
      <c r="D1170" s="101" t="s">
        <v>2555</v>
      </c>
      <c r="E1170" s="101" t="s">
        <v>7300</v>
      </c>
      <c r="F1170" s="101" t="s">
        <v>7185</v>
      </c>
      <c r="G1170" s="101" t="s">
        <v>7186</v>
      </c>
      <c r="H1170" s="103">
        <v>61.86</v>
      </c>
      <c r="I1170" s="101" t="s">
        <v>7175</v>
      </c>
      <c r="J1170" s="102">
        <v>35796</v>
      </c>
      <c r="K1170" s="102">
        <v>73050</v>
      </c>
      <c r="L1170" s="101" t="s">
        <v>6332</v>
      </c>
      <c r="M1170" s="101" t="s">
        <v>2554</v>
      </c>
    </row>
    <row r="1171" spans="1:13" x14ac:dyDescent="0.25">
      <c r="A1171" s="74" t="s">
        <v>344</v>
      </c>
      <c r="B1171" s="107" t="str">
        <f t="shared" si="18"/>
        <v>103002115100</v>
      </c>
      <c r="C1171" s="101" t="s">
        <v>7518</v>
      </c>
      <c r="D1171" s="101" t="s">
        <v>7519</v>
      </c>
      <c r="E1171" s="101" t="s">
        <v>7238</v>
      </c>
      <c r="F1171" s="101" t="s">
        <v>7239</v>
      </c>
      <c r="G1171" s="101" t="s">
        <v>7215</v>
      </c>
      <c r="H1171" s="103">
        <v>36.770000000000003</v>
      </c>
      <c r="I1171" s="101" t="s">
        <v>7175</v>
      </c>
      <c r="J1171" s="102">
        <v>36312</v>
      </c>
      <c r="K1171" s="102">
        <v>43708</v>
      </c>
      <c r="L1171" s="101" t="s">
        <v>6332</v>
      </c>
      <c r="M1171" s="101" t="s">
        <v>7518</v>
      </c>
    </row>
    <row r="1172" spans="1:13" x14ac:dyDescent="0.25">
      <c r="A1172" s="74" t="s">
        <v>344</v>
      </c>
      <c r="B1172" s="107" t="str">
        <f t="shared" si="18"/>
        <v>103004603300</v>
      </c>
      <c r="C1172" s="101" t="s">
        <v>2556</v>
      </c>
      <c r="D1172" s="101" t="s">
        <v>2557</v>
      </c>
      <c r="E1172" s="101" t="s">
        <v>7249</v>
      </c>
      <c r="F1172" s="101" t="s">
        <v>7200</v>
      </c>
      <c r="G1172" s="101" t="s">
        <v>7201</v>
      </c>
      <c r="H1172" s="103">
        <v>30.01</v>
      </c>
      <c r="I1172" s="101" t="s">
        <v>7175</v>
      </c>
      <c r="J1172" s="102">
        <v>39814</v>
      </c>
      <c r="K1172" s="102">
        <v>73050</v>
      </c>
      <c r="L1172" s="101" t="s">
        <v>6332</v>
      </c>
      <c r="M1172" s="101" t="s">
        <v>2556</v>
      </c>
    </row>
    <row r="1173" spans="1:13" x14ac:dyDescent="0.25">
      <c r="A1173" s="74" t="s">
        <v>344</v>
      </c>
      <c r="B1173" s="107" t="str">
        <f t="shared" si="18"/>
        <v>103008372100</v>
      </c>
      <c r="C1173" s="101" t="s">
        <v>2558</v>
      </c>
      <c r="D1173" s="101" t="s">
        <v>2559</v>
      </c>
      <c r="E1173" s="101" t="s">
        <v>7349</v>
      </c>
      <c r="F1173" s="101" t="s">
        <v>7245</v>
      </c>
      <c r="G1173" s="101" t="s">
        <v>7174</v>
      </c>
      <c r="H1173" s="103">
        <v>41.68</v>
      </c>
      <c r="I1173" s="101" t="s">
        <v>7175</v>
      </c>
      <c r="J1173" s="102">
        <v>32782</v>
      </c>
      <c r="K1173" s="102">
        <v>73050</v>
      </c>
      <c r="L1173" s="101" t="s">
        <v>6332</v>
      </c>
      <c r="M1173" s="101" t="s">
        <v>2558</v>
      </c>
    </row>
    <row r="1174" spans="1:13" x14ac:dyDescent="0.25">
      <c r="A1174" s="74" t="s">
        <v>344</v>
      </c>
      <c r="B1174" s="107" t="str">
        <f t="shared" si="18"/>
        <v>103009263140</v>
      </c>
      <c r="C1174" s="101" t="s">
        <v>2560</v>
      </c>
      <c r="D1174" s="101" t="s">
        <v>2561</v>
      </c>
      <c r="E1174" s="101" t="s">
        <v>7194</v>
      </c>
      <c r="F1174" s="101" t="s">
        <v>7187</v>
      </c>
      <c r="G1174" s="101" t="s">
        <v>7174</v>
      </c>
      <c r="H1174" s="103">
        <v>44.58</v>
      </c>
      <c r="I1174" s="101" t="s">
        <v>7175</v>
      </c>
      <c r="J1174" s="102">
        <v>37316</v>
      </c>
      <c r="K1174" s="102">
        <v>73050</v>
      </c>
      <c r="L1174" s="101" t="s">
        <v>6332</v>
      </c>
      <c r="M1174" s="101" t="s">
        <v>2560</v>
      </c>
    </row>
    <row r="1175" spans="1:13" x14ac:dyDescent="0.25">
      <c r="A1175" s="74" t="s">
        <v>344</v>
      </c>
      <c r="B1175" s="107" t="str">
        <f t="shared" si="18"/>
        <v>103010321200</v>
      </c>
      <c r="C1175" s="101" t="s">
        <v>2562</v>
      </c>
      <c r="D1175" s="101" t="s">
        <v>2563</v>
      </c>
      <c r="E1175" s="101" t="s">
        <v>7001</v>
      </c>
      <c r="F1175" s="101" t="s">
        <v>7212</v>
      </c>
      <c r="G1175" s="101" t="s">
        <v>7181</v>
      </c>
      <c r="H1175" s="103">
        <v>53.27</v>
      </c>
      <c r="I1175" s="101" t="s">
        <v>7175</v>
      </c>
      <c r="J1175" s="102">
        <v>41122</v>
      </c>
      <c r="K1175" s="102">
        <v>73050</v>
      </c>
      <c r="L1175" s="101" t="s">
        <v>6332</v>
      </c>
      <c r="M1175" s="101" t="s">
        <v>2562</v>
      </c>
    </row>
    <row r="1176" spans="1:13" x14ac:dyDescent="0.25">
      <c r="A1176" s="74" t="s">
        <v>344</v>
      </c>
      <c r="B1176" s="107" t="str">
        <f t="shared" si="18"/>
        <v>103012141002</v>
      </c>
      <c r="C1176" s="101" t="s">
        <v>2564</v>
      </c>
      <c r="D1176" s="101" t="s">
        <v>2565</v>
      </c>
      <c r="E1176" s="101" t="s">
        <v>6347</v>
      </c>
      <c r="F1176" s="101" t="s">
        <v>7212</v>
      </c>
      <c r="G1176" s="101" t="s">
        <v>7181</v>
      </c>
      <c r="H1176" s="103">
        <v>53.81</v>
      </c>
      <c r="I1176" s="101" t="s">
        <v>7175</v>
      </c>
      <c r="J1176" s="102">
        <v>39783</v>
      </c>
      <c r="K1176" s="102">
        <v>73050</v>
      </c>
      <c r="L1176" s="101" t="s">
        <v>6332</v>
      </c>
      <c r="M1176" s="101" t="s">
        <v>2564</v>
      </c>
    </row>
    <row r="1177" spans="1:13" x14ac:dyDescent="0.25">
      <c r="A1177" s="74" t="s">
        <v>344</v>
      </c>
      <c r="B1177" s="107" t="str">
        <f t="shared" si="18"/>
        <v>103016191100</v>
      </c>
      <c r="C1177" s="101" t="s">
        <v>2566</v>
      </c>
      <c r="D1177" s="101" t="s">
        <v>2567</v>
      </c>
      <c r="E1177" s="101" t="s">
        <v>6460</v>
      </c>
      <c r="F1177" s="101" t="s">
        <v>7185</v>
      </c>
      <c r="G1177" s="101" t="s">
        <v>7186</v>
      </c>
      <c r="H1177" s="103">
        <v>58.08</v>
      </c>
      <c r="I1177" s="101" t="s">
        <v>7175</v>
      </c>
      <c r="J1177" s="102">
        <v>41061</v>
      </c>
      <c r="K1177" s="102">
        <v>73050</v>
      </c>
      <c r="L1177" s="101" t="s">
        <v>6332</v>
      </c>
      <c r="M1177" s="101" t="s">
        <v>2566</v>
      </c>
    </row>
    <row r="1178" spans="1:13" x14ac:dyDescent="0.25">
      <c r="A1178" s="74" t="s">
        <v>344</v>
      </c>
      <c r="B1178" s="107" t="str">
        <f t="shared" si="18"/>
        <v>103017201701</v>
      </c>
      <c r="C1178" s="101" t="s">
        <v>2568</v>
      </c>
      <c r="D1178" s="101" t="s">
        <v>2569</v>
      </c>
      <c r="E1178" s="101" t="s">
        <v>6484</v>
      </c>
      <c r="F1178" s="101" t="s">
        <v>7185</v>
      </c>
      <c r="G1178" s="101" t="s">
        <v>7186</v>
      </c>
      <c r="H1178" s="103">
        <v>61.15</v>
      </c>
      <c r="I1178" s="101" t="s">
        <v>7175</v>
      </c>
      <c r="J1178" s="102">
        <v>35384</v>
      </c>
      <c r="K1178" s="102">
        <v>73050</v>
      </c>
      <c r="L1178" s="101" t="s">
        <v>6332</v>
      </c>
      <c r="M1178" s="101" t="s">
        <v>2568</v>
      </c>
    </row>
    <row r="1179" spans="1:13" x14ac:dyDescent="0.25">
      <c r="A1179" s="74" t="s">
        <v>344</v>
      </c>
      <c r="B1179" s="107" t="str">
        <f t="shared" si="18"/>
        <v>103019703100</v>
      </c>
      <c r="C1179" s="101" t="s">
        <v>2570</v>
      </c>
      <c r="D1179" s="101" t="s">
        <v>2571</v>
      </c>
      <c r="E1179" s="101" t="s">
        <v>7233</v>
      </c>
      <c r="F1179" s="101" t="s">
        <v>7217</v>
      </c>
      <c r="G1179" s="101" t="s">
        <v>7218</v>
      </c>
      <c r="H1179" s="103">
        <v>33.11</v>
      </c>
      <c r="I1179" s="101" t="s">
        <v>7175</v>
      </c>
      <c r="J1179" s="102">
        <v>37926</v>
      </c>
      <c r="K1179" s="102">
        <v>73050</v>
      </c>
      <c r="L1179" s="101" t="s">
        <v>6332</v>
      </c>
      <c r="M1179" s="101" t="s">
        <v>2570</v>
      </c>
    </row>
    <row r="1180" spans="1:13" x14ac:dyDescent="0.25">
      <c r="A1180" s="74" t="s">
        <v>344</v>
      </c>
      <c r="B1180" s="107" t="str">
        <f t="shared" si="18"/>
        <v>103022603100</v>
      </c>
      <c r="C1180" s="101" t="s">
        <v>2572</v>
      </c>
      <c r="D1180" s="101" t="s">
        <v>2573</v>
      </c>
      <c r="E1180" s="101" t="s">
        <v>7234</v>
      </c>
      <c r="F1180" s="101" t="s">
        <v>7235</v>
      </c>
      <c r="G1180" s="101" t="s">
        <v>7218</v>
      </c>
      <c r="H1180" s="103">
        <v>32.93</v>
      </c>
      <c r="I1180" s="101" t="s">
        <v>7175</v>
      </c>
      <c r="J1180" s="102">
        <v>38943</v>
      </c>
      <c r="K1180" s="102">
        <v>73050</v>
      </c>
      <c r="L1180" s="101" t="s">
        <v>6332</v>
      </c>
      <c r="M1180" s="101" t="s">
        <v>2572</v>
      </c>
    </row>
    <row r="1181" spans="1:13" x14ac:dyDescent="0.25">
      <c r="A1181" s="74" t="s">
        <v>344</v>
      </c>
      <c r="B1181" s="107" t="str">
        <f t="shared" si="18"/>
        <v>103023603600</v>
      </c>
      <c r="C1181" s="101" t="s">
        <v>7520</v>
      </c>
      <c r="D1181" s="101" t="s">
        <v>7521</v>
      </c>
      <c r="E1181" s="101" t="s">
        <v>7279</v>
      </c>
      <c r="F1181" s="101" t="s">
        <v>7262</v>
      </c>
      <c r="G1181" s="101" t="s">
        <v>7181</v>
      </c>
      <c r="H1181" s="103">
        <v>53.08</v>
      </c>
      <c r="I1181" s="101" t="s">
        <v>7175</v>
      </c>
      <c r="J1181" s="102">
        <v>41806</v>
      </c>
      <c r="K1181" s="102">
        <v>43723</v>
      </c>
      <c r="L1181" s="101" t="s">
        <v>6332</v>
      </c>
      <c r="M1181" s="101" t="s">
        <v>7520</v>
      </c>
    </row>
    <row r="1182" spans="1:13" x14ac:dyDescent="0.25">
      <c r="A1182" s="74" t="s">
        <v>344</v>
      </c>
      <c r="B1182" s="107" t="str">
        <f t="shared" si="18"/>
        <v>103024603600</v>
      </c>
      <c r="C1182" s="101" t="s">
        <v>2574</v>
      </c>
      <c r="D1182" s="101" t="s">
        <v>2575</v>
      </c>
      <c r="E1182" s="101" t="s">
        <v>7279</v>
      </c>
      <c r="F1182" s="101" t="s">
        <v>7229</v>
      </c>
      <c r="G1182" s="101" t="s">
        <v>7192</v>
      </c>
      <c r="H1182" s="103">
        <v>29.13</v>
      </c>
      <c r="I1182" s="101" t="s">
        <v>7175</v>
      </c>
      <c r="J1182" s="102">
        <v>40546</v>
      </c>
      <c r="K1182" s="102">
        <v>73050</v>
      </c>
      <c r="L1182" s="101" t="s">
        <v>6332</v>
      </c>
      <c r="M1182" s="101" t="s">
        <v>2574</v>
      </c>
    </row>
    <row r="1183" spans="1:13" x14ac:dyDescent="0.25">
      <c r="A1183" s="74" t="s">
        <v>344</v>
      </c>
      <c r="B1183" s="107" t="str">
        <f t="shared" si="18"/>
        <v>103025281110</v>
      </c>
      <c r="C1183" s="101" t="s">
        <v>2576</v>
      </c>
      <c r="D1183" s="101" t="s">
        <v>2577</v>
      </c>
      <c r="E1183" s="101" t="s">
        <v>6523</v>
      </c>
      <c r="F1183" s="101" t="s">
        <v>7212</v>
      </c>
      <c r="G1183" s="101" t="s">
        <v>7181</v>
      </c>
      <c r="H1183" s="103">
        <v>53.79</v>
      </c>
      <c r="I1183" s="101" t="s">
        <v>7175</v>
      </c>
      <c r="J1183" s="102">
        <v>40287</v>
      </c>
      <c r="K1183" s="102">
        <v>73050</v>
      </c>
      <c r="L1183" s="101" t="s">
        <v>6332</v>
      </c>
      <c r="M1183" s="101" t="s">
        <v>2576</v>
      </c>
    </row>
    <row r="1184" spans="1:13" x14ac:dyDescent="0.25">
      <c r="A1184" s="74" t="s">
        <v>344</v>
      </c>
      <c r="B1184" s="107" t="str">
        <f t="shared" si="18"/>
        <v>103026251100</v>
      </c>
      <c r="C1184" s="101" t="s">
        <v>2578</v>
      </c>
      <c r="D1184" s="101" t="s">
        <v>2579</v>
      </c>
      <c r="E1184" s="101" t="s">
        <v>6654</v>
      </c>
      <c r="F1184" s="101" t="s">
        <v>7185</v>
      </c>
      <c r="G1184" s="101" t="s">
        <v>7186</v>
      </c>
      <c r="H1184" s="103">
        <v>63.71</v>
      </c>
      <c r="I1184" s="101" t="s">
        <v>7175</v>
      </c>
      <c r="J1184" s="102">
        <v>40330</v>
      </c>
      <c r="K1184" s="102">
        <v>73050</v>
      </c>
      <c r="L1184" s="101" t="s">
        <v>6332</v>
      </c>
      <c r="M1184" s="101" t="s">
        <v>2578</v>
      </c>
    </row>
    <row r="1185" spans="1:13" x14ac:dyDescent="0.25">
      <c r="A1185" s="74" t="s">
        <v>344</v>
      </c>
      <c r="B1185" s="107" t="str">
        <f t="shared" si="18"/>
        <v>103027203910</v>
      </c>
      <c r="C1185" s="101" t="s">
        <v>2580</v>
      </c>
      <c r="D1185" s="101" t="s">
        <v>2581</v>
      </c>
      <c r="E1185" s="101" t="s">
        <v>7202</v>
      </c>
      <c r="F1185" s="101" t="s">
        <v>7266</v>
      </c>
      <c r="G1185" s="101" t="s">
        <v>7267</v>
      </c>
      <c r="H1185" s="103">
        <v>77.14</v>
      </c>
      <c r="I1185" s="101" t="s">
        <v>7175</v>
      </c>
      <c r="J1185" s="102">
        <v>41806</v>
      </c>
      <c r="K1185" s="102">
        <v>73050</v>
      </c>
      <c r="L1185" s="101" t="s">
        <v>6332</v>
      </c>
      <c r="M1185" s="101" t="s">
        <v>2580</v>
      </c>
    </row>
    <row r="1186" spans="1:13" x14ac:dyDescent="0.25">
      <c r="A1186" s="74" t="s">
        <v>344</v>
      </c>
      <c r="B1186" s="107" t="str">
        <f t="shared" si="18"/>
        <v>103031341200</v>
      </c>
      <c r="C1186" s="101" t="s">
        <v>2582</v>
      </c>
      <c r="D1186" s="101" t="s">
        <v>2583</v>
      </c>
      <c r="E1186" s="101" t="s">
        <v>6559</v>
      </c>
      <c r="F1186" s="101" t="s">
        <v>7185</v>
      </c>
      <c r="G1186" s="101" t="s">
        <v>7181</v>
      </c>
      <c r="H1186" s="103">
        <v>59.97</v>
      </c>
      <c r="I1186" s="101" t="s">
        <v>7175</v>
      </c>
      <c r="J1186" s="102">
        <v>39387</v>
      </c>
      <c r="K1186" s="102">
        <v>73050</v>
      </c>
      <c r="L1186" s="101" t="s">
        <v>6332</v>
      </c>
      <c r="M1186" s="101" t="s">
        <v>2582</v>
      </c>
    </row>
    <row r="1187" spans="1:13" x14ac:dyDescent="0.25">
      <c r="A1187" s="74" t="s">
        <v>344</v>
      </c>
      <c r="B1187" s="107" t="str">
        <f t="shared" si="18"/>
        <v>103032211110</v>
      </c>
      <c r="C1187" s="101" t="s">
        <v>7522</v>
      </c>
      <c r="D1187" s="101" t="s">
        <v>7523</v>
      </c>
      <c r="E1187" s="101" t="s">
        <v>6488</v>
      </c>
      <c r="F1187" s="101" t="s">
        <v>7212</v>
      </c>
      <c r="G1187" s="101" t="s">
        <v>7181</v>
      </c>
      <c r="H1187" s="103">
        <v>44.92</v>
      </c>
      <c r="I1187" s="101" t="s">
        <v>7175</v>
      </c>
      <c r="J1187" s="102">
        <v>40651</v>
      </c>
      <c r="K1187" s="102">
        <v>43496</v>
      </c>
      <c r="L1187" s="101" t="s">
        <v>6332</v>
      </c>
      <c r="M1187" s="101" t="s">
        <v>7522</v>
      </c>
    </row>
    <row r="1188" spans="1:13" x14ac:dyDescent="0.25">
      <c r="A1188" s="74" t="s">
        <v>344</v>
      </c>
      <c r="B1188" s="107" t="str">
        <f t="shared" si="18"/>
        <v>103037331200</v>
      </c>
      <c r="C1188" s="101" t="s">
        <v>2584</v>
      </c>
      <c r="D1188" s="101" t="s">
        <v>2585</v>
      </c>
      <c r="E1188" s="101" t="s">
        <v>6629</v>
      </c>
      <c r="F1188" s="101" t="s">
        <v>7212</v>
      </c>
      <c r="G1188" s="101" t="s">
        <v>7181</v>
      </c>
      <c r="H1188" s="103">
        <v>57.71</v>
      </c>
      <c r="I1188" s="101" t="s">
        <v>7175</v>
      </c>
      <c r="J1188" s="102">
        <v>39187</v>
      </c>
      <c r="K1188" s="102">
        <v>73050</v>
      </c>
      <c r="L1188" s="101" t="s">
        <v>6332</v>
      </c>
      <c r="M1188" s="101" t="s">
        <v>2584</v>
      </c>
    </row>
    <row r="1189" spans="1:13" x14ac:dyDescent="0.25">
      <c r="A1189" s="74" t="s">
        <v>344</v>
      </c>
      <c r="B1189" s="107" t="str">
        <f t="shared" si="18"/>
        <v>103039281110</v>
      </c>
      <c r="C1189" s="101" t="s">
        <v>2586</v>
      </c>
      <c r="D1189" s="101" t="s">
        <v>2587</v>
      </c>
      <c r="E1189" s="101" t="s">
        <v>6523</v>
      </c>
      <c r="F1189" s="101" t="s">
        <v>7185</v>
      </c>
      <c r="G1189" s="101" t="s">
        <v>7186</v>
      </c>
      <c r="H1189" s="103">
        <v>60.03</v>
      </c>
      <c r="I1189" s="101" t="s">
        <v>7175</v>
      </c>
      <c r="J1189" s="102">
        <v>37288</v>
      </c>
      <c r="K1189" s="102">
        <v>73050</v>
      </c>
      <c r="L1189" s="101" t="s">
        <v>6332</v>
      </c>
      <c r="M1189" s="101" t="s">
        <v>2586</v>
      </c>
    </row>
    <row r="1190" spans="1:13" x14ac:dyDescent="0.25">
      <c r="A1190" s="74" t="s">
        <v>344</v>
      </c>
      <c r="B1190" s="107" t="str">
        <f t="shared" si="18"/>
        <v>103042183920</v>
      </c>
      <c r="C1190" s="101" t="s">
        <v>2588</v>
      </c>
      <c r="D1190" s="101" t="s">
        <v>2589</v>
      </c>
      <c r="E1190" s="101" t="s">
        <v>7505</v>
      </c>
      <c r="F1190" s="101" t="s">
        <v>7217</v>
      </c>
      <c r="G1190" s="101" t="s">
        <v>7215</v>
      </c>
      <c r="H1190" s="103">
        <v>36.74</v>
      </c>
      <c r="I1190" s="101" t="s">
        <v>7175</v>
      </c>
      <c r="J1190" s="102">
        <v>36773</v>
      </c>
      <c r="K1190" s="102">
        <v>73050</v>
      </c>
      <c r="L1190" s="101" t="s">
        <v>6332</v>
      </c>
      <c r="M1190" s="101" t="s">
        <v>2588</v>
      </c>
    </row>
    <row r="1191" spans="1:13" x14ac:dyDescent="0.25">
      <c r="A1191" s="74" t="s">
        <v>344</v>
      </c>
      <c r="B1191" s="107" t="str">
        <f t="shared" si="18"/>
        <v>103044201801</v>
      </c>
      <c r="C1191" s="101" t="s">
        <v>2590</v>
      </c>
      <c r="D1191" s="101" t="s">
        <v>2591</v>
      </c>
      <c r="E1191" s="101" t="s">
        <v>6773</v>
      </c>
      <c r="F1191" s="101" t="s">
        <v>7212</v>
      </c>
      <c r="G1191" s="101" t="s">
        <v>7181</v>
      </c>
      <c r="H1191" s="103">
        <v>54.57</v>
      </c>
      <c r="I1191" s="101" t="s">
        <v>7175</v>
      </c>
      <c r="J1191" s="102">
        <v>40041</v>
      </c>
      <c r="K1191" s="102">
        <v>73050</v>
      </c>
      <c r="L1191" s="101" t="s">
        <v>6332</v>
      </c>
      <c r="M1191" s="101" t="s">
        <v>2590</v>
      </c>
    </row>
    <row r="1192" spans="1:13" x14ac:dyDescent="0.25">
      <c r="A1192" s="74" t="s">
        <v>344</v>
      </c>
      <c r="B1192" s="107" t="str">
        <f t="shared" si="18"/>
        <v>103045603200</v>
      </c>
      <c r="C1192" s="101" t="s">
        <v>7524</v>
      </c>
      <c r="D1192" s="101" t="s">
        <v>7525</v>
      </c>
      <c r="E1192" s="101" t="s">
        <v>7324</v>
      </c>
      <c r="F1192" s="101" t="s">
        <v>7235</v>
      </c>
      <c r="G1192" s="101" t="s">
        <v>7218</v>
      </c>
      <c r="H1192" s="103">
        <v>32.36</v>
      </c>
      <c r="I1192" s="101" t="s">
        <v>7175</v>
      </c>
      <c r="J1192" s="102">
        <v>41778</v>
      </c>
      <c r="K1192" s="102">
        <v>43646</v>
      </c>
      <c r="L1192" s="101" t="s">
        <v>6332</v>
      </c>
      <c r="M1192" s="101" t="s">
        <v>7524</v>
      </c>
    </row>
    <row r="1193" spans="1:13" x14ac:dyDescent="0.25">
      <c r="A1193" s="74" t="s">
        <v>344</v>
      </c>
      <c r="B1193" s="107" t="str">
        <f t="shared" si="18"/>
        <v>103046361200</v>
      </c>
      <c r="C1193" s="101" t="s">
        <v>2592</v>
      </c>
      <c r="D1193" s="101" t="s">
        <v>2593</v>
      </c>
      <c r="E1193" s="101" t="s">
        <v>6581</v>
      </c>
      <c r="F1193" s="101" t="s">
        <v>7185</v>
      </c>
      <c r="G1193" s="101" t="s">
        <v>7186</v>
      </c>
      <c r="H1193" s="103">
        <v>60.01</v>
      </c>
      <c r="I1193" s="101" t="s">
        <v>7175</v>
      </c>
      <c r="J1193" s="102">
        <v>40756</v>
      </c>
      <c r="K1193" s="102">
        <v>73050</v>
      </c>
      <c r="L1193" s="101" t="s">
        <v>6332</v>
      </c>
      <c r="M1193" s="101" t="s">
        <v>2592</v>
      </c>
    </row>
    <row r="1194" spans="1:13" x14ac:dyDescent="0.25">
      <c r="A1194" s="74" t="s">
        <v>344</v>
      </c>
      <c r="B1194" s="107" t="str">
        <f t="shared" si="18"/>
        <v>103047201801</v>
      </c>
      <c r="C1194" s="101" t="s">
        <v>2594</v>
      </c>
      <c r="D1194" s="101" t="s">
        <v>2595</v>
      </c>
      <c r="E1194" s="101" t="s">
        <v>6773</v>
      </c>
      <c r="F1194" s="101" t="s">
        <v>7185</v>
      </c>
      <c r="G1194" s="101" t="s">
        <v>7186</v>
      </c>
      <c r="H1194" s="103">
        <v>59.86</v>
      </c>
      <c r="I1194" s="101" t="s">
        <v>7175</v>
      </c>
      <c r="J1194" s="102">
        <v>34578</v>
      </c>
      <c r="K1194" s="102">
        <v>73050</v>
      </c>
      <c r="L1194" s="101" t="s">
        <v>6332</v>
      </c>
      <c r="M1194" s="101" t="s">
        <v>2594</v>
      </c>
    </row>
    <row r="1195" spans="1:13" x14ac:dyDescent="0.25">
      <c r="A1195" s="74" t="s">
        <v>344</v>
      </c>
      <c r="B1195" s="107" t="str">
        <f t="shared" si="18"/>
        <v>103048603930</v>
      </c>
      <c r="C1195" s="101" t="s">
        <v>2596</v>
      </c>
      <c r="D1195" s="101" t="s">
        <v>2597</v>
      </c>
      <c r="E1195" s="101" t="s">
        <v>7257</v>
      </c>
      <c r="F1195" s="101" t="s">
        <v>7245</v>
      </c>
      <c r="G1195" s="101" t="s">
        <v>7218</v>
      </c>
      <c r="H1195" s="103">
        <v>33.01</v>
      </c>
      <c r="I1195" s="101" t="s">
        <v>7175</v>
      </c>
      <c r="J1195" s="102">
        <v>41792</v>
      </c>
      <c r="K1195" s="102">
        <v>73050</v>
      </c>
      <c r="L1195" s="101" t="s">
        <v>6332</v>
      </c>
      <c r="M1195" s="101" t="s">
        <v>2596</v>
      </c>
    </row>
    <row r="1196" spans="1:13" x14ac:dyDescent="0.25">
      <c r="A1196" s="74" t="s">
        <v>344</v>
      </c>
      <c r="B1196" s="107" t="str">
        <f t="shared" si="18"/>
        <v>103052311800</v>
      </c>
      <c r="C1196" s="101" t="s">
        <v>2598</v>
      </c>
      <c r="D1196" s="101" t="s">
        <v>2599</v>
      </c>
      <c r="E1196" s="101" t="s">
        <v>6543</v>
      </c>
      <c r="F1196" s="101" t="s">
        <v>7212</v>
      </c>
      <c r="G1196" s="101" t="s">
        <v>7181</v>
      </c>
      <c r="H1196" s="103">
        <v>53.81</v>
      </c>
      <c r="I1196" s="101" t="s">
        <v>7175</v>
      </c>
      <c r="J1196" s="102">
        <v>41821</v>
      </c>
      <c r="K1196" s="102">
        <v>73050</v>
      </c>
      <c r="L1196" s="101" t="s">
        <v>6332</v>
      </c>
      <c r="M1196" s="101" t="s">
        <v>2598</v>
      </c>
    </row>
    <row r="1197" spans="1:13" x14ac:dyDescent="0.25">
      <c r="A1197" s="74" t="s">
        <v>344</v>
      </c>
      <c r="B1197" s="107" t="str">
        <f t="shared" si="18"/>
        <v>103053263090</v>
      </c>
      <c r="C1197" s="101" t="s">
        <v>2600</v>
      </c>
      <c r="D1197" s="101" t="s">
        <v>2601</v>
      </c>
      <c r="E1197" s="101" t="s">
        <v>7216</v>
      </c>
      <c r="F1197" s="101" t="s">
        <v>7200</v>
      </c>
      <c r="G1197" s="101" t="s">
        <v>7218</v>
      </c>
      <c r="H1197" s="103">
        <v>29.39</v>
      </c>
      <c r="I1197" s="101" t="s">
        <v>7175</v>
      </c>
      <c r="J1197" s="102">
        <v>36678</v>
      </c>
      <c r="K1197" s="102">
        <v>73050</v>
      </c>
      <c r="L1197" s="101" t="s">
        <v>6332</v>
      </c>
      <c r="M1197" s="101" t="s">
        <v>2600</v>
      </c>
    </row>
    <row r="1198" spans="1:13" x14ac:dyDescent="0.25">
      <c r="A1198" s="74" t="s">
        <v>344</v>
      </c>
      <c r="B1198" s="107" t="str">
        <f t="shared" si="18"/>
        <v>103057502030</v>
      </c>
      <c r="C1198" s="101" t="s">
        <v>2602</v>
      </c>
      <c r="D1198" s="101" t="s">
        <v>2603</v>
      </c>
      <c r="E1198" s="101" t="s">
        <v>7100</v>
      </c>
      <c r="F1198" s="101" t="s">
        <v>7226</v>
      </c>
      <c r="G1198" s="101" t="s">
        <v>7181</v>
      </c>
      <c r="H1198" s="103">
        <v>56.31</v>
      </c>
      <c r="I1198" s="101" t="s">
        <v>7175</v>
      </c>
      <c r="J1198" s="102">
        <v>41876</v>
      </c>
      <c r="K1198" s="102">
        <v>73050</v>
      </c>
      <c r="L1198" s="101" t="s">
        <v>6332</v>
      </c>
      <c r="M1198" s="101" t="s">
        <v>2602</v>
      </c>
    </row>
    <row r="1199" spans="1:13" x14ac:dyDescent="0.25">
      <c r="A1199" s="74" t="s">
        <v>344</v>
      </c>
      <c r="B1199" s="107" t="str">
        <f t="shared" si="18"/>
        <v>103061321300</v>
      </c>
      <c r="C1199" s="101" t="s">
        <v>2604</v>
      </c>
      <c r="D1199" s="101" t="s">
        <v>2605</v>
      </c>
      <c r="E1199" s="101" t="s">
        <v>6553</v>
      </c>
      <c r="F1199" s="101" t="s">
        <v>7212</v>
      </c>
      <c r="G1199" s="101" t="s">
        <v>7181</v>
      </c>
      <c r="H1199" s="103">
        <v>53.81</v>
      </c>
      <c r="I1199" s="101" t="s">
        <v>7175</v>
      </c>
      <c r="J1199" s="102">
        <v>41760</v>
      </c>
      <c r="K1199" s="102">
        <v>73050</v>
      </c>
      <c r="L1199" s="101" t="s">
        <v>6332</v>
      </c>
      <c r="M1199" s="101" t="s">
        <v>2604</v>
      </c>
    </row>
    <row r="1200" spans="1:13" x14ac:dyDescent="0.25">
      <c r="A1200" s="74" t="s">
        <v>344</v>
      </c>
      <c r="B1200" s="107" t="str">
        <f t="shared" si="18"/>
        <v>103062332100</v>
      </c>
      <c r="C1200" s="101" t="s">
        <v>2606</v>
      </c>
      <c r="D1200" s="101" t="s">
        <v>2607</v>
      </c>
      <c r="E1200" s="101" t="s">
        <v>7253</v>
      </c>
      <c r="F1200" s="101" t="s">
        <v>7245</v>
      </c>
      <c r="G1200" s="101" t="s">
        <v>7174</v>
      </c>
      <c r="H1200" s="103">
        <v>41.71</v>
      </c>
      <c r="I1200" s="101" t="s">
        <v>7175</v>
      </c>
      <c r="J1200" s="102">
        <v>37500</v>
      </c>
      <c r="K1200" s="102">
        <v>73050</v>
      </c>
      <c r="L1200" s="101" t="s">
        <v>6332</v>
      </c>
      <c r="M1200" s="101" t="s">
        <v>2606</v>
      </c>
    </row>
    <row r="1201" spans="1:13" x14ac:dyDescent="0.25">
      <c r="A1201" s="74" t="s">
        <v>344</v>
      </c>
      <c r="B1201" s="107" t="str">
        <f t="shared" si="18"/>
        <v>103068264260</v>
      </c>
      <c r="C1201" s="101" t="s">
        <v>2608</v>
      </c>
      <c r="D1201" s="101" t="s">
        <v>2609</v>
      </c>
      <c r="E1201" s="101" t="s">
        <v>7232</v>
      </c>
      <c r="F1201" s="101" t="s">
        <v>7185</v>
      </c>
      <c r="G1201" s="101" t="s">
        <v>7186</v>
      </c>
      <c r="H1201" s="103">
        <v>62.32</v>
      </c>
      <c r="I1201" s="101" t="s">
        <v>7175</v>
      </c>
      <c r="J1201" s="102">
        <v>38322</v>
      </c>
      <c r="K1201" s="102">
        <v>73050</v>
      </c>
      <c r="L1201" s="101" t="s">
        <v>6332</v>
      </c>
      <c r="M1201" s="101" t="s">
        <v>2608</v>
      </c>
    </row>
    <row r="1202" spans="1:13" x14ac:dyDescent="0.25">
      <c r="A1202" s="74" t="s">
        <v>344</v>
      </c>
      <c r="B1202" s="107" t="str">
        <f t="shared" si="18"/>
        <v>103072602100</v>
      </c>
      <c r="C1202" s="101" t="s">
        <v>2610</v>
      </c>
      <c r="D1202" s="101" t="s">
        <v>2611</v>
      </c>
      <c r="E1202" s="101" t="s">
        <v>7254</v>
      </c>
      <c r="F1202" s="101" t="s">
        <v>7245</v>
      </c>
      <c r="G1202" s="101" t="s">
        <v>7174</v>
      </c>
      <c r="H1202" s="103">
        <v>41.78</v>
      </c>
      <c r="I1202" s="101" t="s">
        <v>7175</v>
      </c>
      <c r="J1202" s="102">
        <v>36526</v>
      </c>
      <c r="K1202" s="102">
        <v>73050</v>
      </c>
      <c r="L1202" s="101" t="s">
        <v>6332</v>
      </c>
      <c r="M1202" s="101" t="s">
        <v>2610</v>
      </c>
    </row>
    <row r="1203" spans="1:13" x14ac:dyDescent="0.25">
      <c r="A1203" s="74" t="s">
        <v>344</v>
      </c>
      <c r="B1203" s="107" t="str">
        <f t="shared" si="18"/>
        <v>103073703300</v>
      </c>
      <c r="C1203" s="101" t="s">
        <v>2612</v>
      </c>
      <c r="D1203" s="101" t="s">
        <v>2613</v>
      </c>
      <c r="E1203" s="101" t="s">
        <v>7415</v>
      </c>
      <c r="F1203" s="101" t="s">
        <v>7231</v>
      </c>
      <c r="G1203" s="101" t="s">
        <v>7181</v>
      </c>
      <c r="H1203" s="103">
        <v>54.11</v>
      </c>
      <c r="I1203" s="101" t="s">
        <v>7175</v>
      </c>
      <c r="J1203" s="102">
        <v>36951</v>
      </c>
      <c r="K1203" s="102">
        <v>73050</v>
      </c>
      <c r="L1203" s="101" t="s">
        <v>6332</v>
      </c>
      <c r="M1203" s="101" t="s">
        <v>2612</v>
      </c>
    </row>
    <row r="1204" spans="1:13" x14ac:dyDescent="0.25">
      <c r="A1204" s="74" t="s">
        <v>344</v>
      </c>
      <c r="B1204" s="107" t="str">
        <f t="shared" si="18"/>
        <v>103074171200</v>
      </c>
      <c r="C1204" s="101" t="s">
        <v>2614</v>
      </c>
      <c r="D1204" s="101" t="s">
        <v>2615</v>
      </c>
      <c r="E1204" s="101" t="s">
        <v>6369</v>
      </c>
      <c r="F1204" s="101" t="s">
        <v>7212</v>
      </c>
      <c r="G1204" s="101" t="s">
        <v>7181</v>
      </c>
      <c r="H1204" s="103">
        <v>52</v>
      </c>
      <c r="I1204" s="101" t="s">
        <v>7175</v>
      </c>
      <c r="J1204" s="102">
        <v>41866</v>
      </c>
      <c r="K1204" s="102">
        <v>73050</v>
      </c>
      <c r="L1204" s="101" t="s">
        <v>6332</v>
      </c>
      <c r="M1204" s="101" t="s">
        <v>2614</v>
      </c>
    </row>
    <row r="1205" spans="1:13" x14ac:dyDescent="0.25">
      <c r="A1205" s="74" t="s">
        <v>344</v>
      </c>
      <c r="B1205" s="107" t="str">
        <f t="shared" si="18"/>
        <v>103075181300</v>
      </c>
      <c r="C1205" s="101" t="s">
        <v>2616</v>
      </c>
      <c r="D1205" s="101" t="s">
        <v>2617</v>
      </c>
      <c r="E1205" s="101" t="s">
        <v>6386</v>
      </c>
      <c r="F1205" s="101" t="s">
        <v>7185</v>
      </c>
      <c r="G1205" s="101" t="s">
        <v>7186</v>
      </c>
      <c r="H1205" s="103">
        <v>60.68</v>
      </c>
      <c r="I1205" s="101" t="s">
        <v>7175</v>
      </c>
      <c r="J1205" s="102">
        <v>41866</v>
      </c>
      <c r="K1205" s="102">
        <v>73050</v>
      </c>
      <c r="L1205" s="101" t="s">
        <v>6332</v>
      </c>
      <c r="M1205" s="101" t="s">
        <v>2616</v>
      </c>
    </row>
    <row r="1206" spans="1:13" x14ac:dyDescent="0.25">
      <c r="A1206" s="74" t="s">
        <v>344</v>
      </c>
      <c r="B1206" s="107" t="str">
        <f t="shared" si="18"/>
        <v>103076603100</v>
      </c>
      <c r="C1206" s="101" t="s">
        <v>2618</v>
      </c>
      <c r="D1206" s="101" t="s">
        <v>2619</v>
      </c>
      <c r="E1206" s="101" t="s">
        <v>7234</v>
      </c>
      <c r="F1206" s="101" t="s">
        <v>7235</v>
      </c>
      <c r="G1206" s="101" t="s">
        <v>7215</v>
      </c>
      <c r="H1206" s="103">
        <v>37.04</v>
      </c>
      <c r="I1206" s="101" t="s">
        <v>7175</v>
      </c>
      <c r="J1206" s="102">
        <v>36161</v>
      </c>
      <c r="K1206" s="102">
        <v>73050</v>
      </c>
      <c r="L1206" s="101" t="s">
        <v>6332</v>
      </c>
      <c r="M1206" s="101" t="s">
        <v>2618</v>
      </c>
    </row>
    <row r="1207" spans="1:13" x14ac:dyDescent="0.25">
      <c r="A1207" s="74" t="s">
        <v>344</v>
      </c>
      <c r="B1207" s="107" t="str">
        <f t="shared" si="18"/>
        <v>103080191200</v>
      </c>
      <c r="C1207" s="101" t="s">
        <v>2620</v>
      </c>
      <c r="D1207" s="101" t="s">
        <v>2621</v>
      </c>
      <c r="E1207" s="101" t="s">
        <v>6462</v>
      </c>
      <c r="F1207" s="101" t="s">
        <v>7212</v>
      </c>
      <c r="G1207" s="101" t="s">
        <v>7181</v>
      </c>
      <c r="H1207" s="103">
        <v>54.83</v>
      </c>
      <c r="I1207" s="101" t="s">
        <v>7175</v>
      </c>
      <c r="J1207" s="102">
        <v>39034</v>
      </c>
      <c r="K1207" s="102">
        <v>73050</v>
      </c>
      <c r="L1207" s="101" t="s">
        <v>6332</v>
      </c>
      <c r="M1207" s="101" t="s">
        <v>2620</v>
      </c>
    </row>
    <row r="1208" spans="1:13" x14ac:dyDescent="0.25">
      <c r="A1208" s="74" t="s">
        <v>344</v>
      </c>
      <c r="B1208" s="107" t="str">
        <f t="shared" si="18"/>
        <v>103084122100</v>
      </c>
      <c r="C1208" s="101" t="s">
        <v>2622</v>
      </c>
      <c r="D1208" s="101" t="s">
        <v>2623</v>
      </c>
      <c r="E1208" s="101" t="s">
        <v>7341</v>
      </c>
      <c r="F1208" s="101" t="s">
        <v>7239</v>
      </c>
      <c r="G1208" s="101" t="s">
        <v>7215</v>
      </c>
      <c r="H1208" s="103">
        <v>36.26</v>
      </c>
      <c r="I1208" s="101" t="s">
        <v>7175</v>
      </c>
      <c r="J1208" s="102">
        <v>38400</v>
      </c>
      <c r="K1208" s="102">
        <v>73050</v>
      </c>
      <c r="L1208" s="101" t="s">
        <v>6332</v>
      </c>
      <c r="M1208" s="101" t="s">
        <v>2622</v>
      </c>
    </row>
    <row r="1209" spans="1:13" x14ac:dyDescent="0.25">
      <c r="A1209" s="74" t="s">
        <v>344</v>
      </c>
      <c r="B1209" s="107" t="str">
        <f t="shared" si="18"/>
        <v>103088121110</v>
      </c>
      <c r="C1209" s="101" t="s">
        <v>2624</v>
      </c>
      <c r="D1209" s="101" t="s">
        <v>2625</v>
      </c>
      <c r="E1209" s="101" t="s">
        <v>6338</v>
      </c>
      <c r="F1209" s="101" t="s">
        <v>7185</v>
      </c>
      <c r="G1209" s="101" t="s">
        <v>7181</v>
      </c>
      <c r="H1209" s="103">
        <v>54</v>
      </c>
      <c r="I1209" s="101" t="s">
        <v>7175</v>
      </c>
      <c r="J1209" s="102">
        <v>40483</v>
      </c>
      <c r="K1209" s="102">
        <v>73050</v>
      </c>
      <c r="L1209" s="101" t="s">
        <v>6332</v>
      </c>
      <c r="M1209" s="101" t="s">
        <v>2624</v>
      </c>
    </row>
    <row r="1210" spans="1:13" x14ac:dyDescent="0.25">
      <c r="A1210" s="74" t="s">
        <v>344</v>
      </c>
      <c r="B1210" s="107" t="str">
        <f t="shared" si="18"/>
        <v>103090191100</v>
      </c>
      <c r="C1210" s="101" t="s">
        <v>2626</v>
      </c>
      <c r="D1210" s="101" t="s">
        <v>2627</v>
      </c>
      <c r="E1210" s="101" t="s">
        <v>6460</v>
      </c>
      <c r="F1210" s="101" t="s">
        <v>7212</v>
      </c>
      <c r="G1210" s="101" t="s">
        <v>7181</v>
      </c>
      <c r="H1210" s="103">
        <v>52.97</v>
      </c>
      <c r="I1210" s="101" t="s">
        <v>7175</v>
      </c>
      <c r="J1210" s="102">
        <v>40434</v>
      </c>
      <c r="K1210" s="102">
        <v>73050</v>
      </c>
      <c r="L1210" s="101" t="s">
        <v>6332</v>
      </c>
      <c r="M1210" s="101" t="s">
        <v>2626</v>
      </c>
    </row>
    <row r="1211" spans="1:13" x14ac:dyDescent="0.25">
      <c r="A1211" s="74" t="s">
        <v>344</v>
      </c>
      <c r="B1211" s="107" t="str">
        <f t="shared" si="18"/>
        <v>103093202300</v>
      </c>
      <c r="C1211" s="101" t="s">
        <v>2628</v>
      </c>
      <c r="D1211" s="101" t="s">
        <v>2629</v>
      </c>
      <c r="E1211" s="101" t="s">
        <v>6777</v>
      </c>
      <c r="F1211" s="101" t="s">
        <v>7245</v>
      </c>
      <c r="G1211" s="101" t="s">
        <v>7174</v>
      </c>
      <c r="H1211" s="103">
        <v>38.380000000000003</v>
      </c>
      <c r="I1211" s="101" t="s">
        <v>7175</v>
      </c>
      <c r="J1211" s="102">
        <v>36161</v>
      </c>
      <c r="K1211" s="102">
        <v>73050</v>
      </c>
      <c r="L1211" s="101" t="s">
        <v>6332</v>
      </c>
      <c r="M1211" s="101" t="s">
        <v>2628</v>
      </c>
    </row>
    <row r="1212" spans="1:13" x14ac:dyDescent="0.25">
      <c r="A1212" s="74" t="s">
        <v>344</v>
      </c>
      <c r="B1212" s="107" t="str">
        <f t="shared" si="18"/>
        <v>103098282100</v>
      </c>
      <c r="C1212" s="101" t="s">
        <v>2630</v>
      </c>
      <c r="D1212" s="101" t="s">
        <v>2631</v>
      </c>
      <c r="E1212" s="101" t="s">
        <v>7457</v>
      </c>
      <c r="F1212" s="101" t="s">
        <v>7187</v>
      </c>
      <c r="G1212" s="101" t="s">
        <v>7174</v>
      </c>
      <c r="H1212" s="103">
        <v>42.41</v>
      </c>
      <c r="I1212" s="101" t="s">
        <v>7175</v>
      </c>
      <c r="J1212" s="102">
        <v>37469</v>
      </c>
      <c r="K1212" s="102">
        <v>73050</v>
      </c>
      <c r="L1212" s="101" t="s">
        <v>6332</v>
      </c>
      <c r="M1212" s="101" t="s">
        <v>2630</v>
      </c>
    </row>
    <row r="1213" spans="1:13" x14ac:dyDescent="0.25">
      <c r="A1213" s="74" t="s">
        <v>344</v>
      </c>
      <c r="B1213" s="107" t="str">
        <f t="shared" si="18"/>
        <v>103101302100</v>
      </c>
      <c r="C1213" s="101" t="s">
        <v>2632</v>
      </c>
      <c r="D1213" s="101" t="s">
        <v>2633</v>
      </c>
      <c r="E1213" s="101" t="s">
        <v>7213</v>
      </c>
      <c r="F1213" s="101" t="s">
        <v>7214</v>
      </c>
      <c r="G1213" s="101" t="s">
        <v>7215</v>
      </c>
      <c r="H1213" s="103">
        <v>36.450000000000003</v>
      </c>
      <c r="I1213" s="101" t="s">
        <v>7175</v>
      </c>
      <c r="J1213" s="102">
        <v>40969</v>
      </c>
      <c r="K1213" s="102">
        <v>73050</v>
      </c>
      <c r="L1213" s="101" t="s">
        <v>6332</v>
      </c>
      <c r="M1213" s="101" t="s">
        <v>2632</v>
      </c>
    </row>
    <row r="1214" spans="1:13" x14ac:dyDescent="0.25">
      <c r="A1214" s="74" t="s">
        <v>344</v>
      </c>
      <c r="B1214" s="107" t="str">
        <f t="shared" si="18"/>
        <v>103102603000</v>
      </c>
      <c r="C1214" s="101" t="s">
        <v>2634</v>
      </c>
      <c r="D1214" s="101" t="s">
        <v>2635</v>
      </c>
      <c r="E1214" s="101" t="s">
        <v>7283</v>
      </c>
      <c r="F1214" s="101" t="s">
        <v>7284</v>
      </c>
      <c r="G1214" s="101" t="s">
        <v>7178</v>
      </c>
      <c r="H1214" s="103">
        <v>45.97</v>
      </c>
      <c r="I1214" s="101" t="s">
        <v>7175</v>
      </c>
      <c r="J1214" s="102">
        <v>39482</v>
      </c>
      <c r="K1214" s="102">
        <v>73050</v>
      </c>
      <c r="L1214" s="101" t="s">
        <v>6332</v>
      </c>
      <c r="M1214" s="101" t="s">
        <v>2634</v>
      </c>
    </row>
    <row r="1215" spans="1:13" x14ac:dyDescent="0.25">
      <c r="A1215" s="74" t="s">
        <v>344</v>
      </c>
      <c r="B1215" s="107" t="str">
        <f t="shared" si="18"/>
        <v>103104311100</v>
      </c>
      <c r="C1215" s="101" t="s">
        <v>2636</v>
      </c>
      <c r="D1215" s="101" t="s">
        <v>2637</v>
      </c>
      <c r="E1215" s="101" t="s">
        <v>6531</v>
      </c>
      <c r="F1215" s="101" t="s">
        <v>7185</v>
      </c>
      <c r="G1215" s="101" t="s">
        <v>7186</v>
      </c>
      <c r="H1215" s="103">
        <v>59.11</v>
      </c>
      <c r="I1215" s="101" t="s">
        <v>7175</v>
      </c>
      <c r="J1215" s="102">
        <v>33817</v>
      </c>
      <c r="K1215" s="102">
        <v>73050</v>
      </c>
      <c r="L1215" s="101" t="s">
        <v>6332</v>
      </c>
      <c r="M1215" s="101" t="s">
        <v>2636</v>
      </c>
    </row>
    <row r="1216" spans="1:13" x14ac:dyDescent="0.25">
      <c r="A1216" s="74" t="s">
        <v>344</v>
      </c>
      <c r="B1216" s="107" t="str">
        <f t="shared" si="18"/>
        <v>103105264280</v>
      </c>
      <c r="C1216" s="101" t="s">
        <v>2638</v>
      </c>
      <c r="D1216" s="101" t="s">
        <v>2639</v>
      </c>
      <c r="E1216" s="101" t="s">
        <v>7280</v>
      </c>
      <c r="F1216" s="101" t="s">
        <v>7212</v>
      </c>
      <c r="G1216" s="101" t="s">
        <v>7181</v>
      </c>
      <c r="H1216" s="103">
        <v>53.65</v>
      </c>
      <c r="I1216" s="101" t="s">
        <v>7175</v>
      </c>
      <c r="J1216" s="102">
        <v>38838</v>
      </c>
      <c r="K1216" s="102">
        <v>73050</v>
      </c>
      <c r="L1216" s="101" t="s">
        <v>6332</v>
      </c>
      <c r="M1216" s="101" t="s">
        <v>2638</v>
      </c>
    </row>
    <row r="1217" spans="1:13" x14ac:dyDescent="0.25">
      <c r="A1217" s="74" t="s">
        <v>344</v>
      </c>
      <c r="B1217" s="107" t="str">
        <f t="shared" si="18"/>
        <v>103111171600</v>
      </c>
      <c r="C1217" s="101" t="s">
        <v>2640</v>
      </c>
      <c r="D1217" s="101" t="s">
        <v>2641</v>
      </c>
      <c r="E1217" s="101" t="s">
        <v>6363</v>
      </c>
      <c r="F1217" s="101" t="s">
        <v>7212</v>
      </c>
      <c r="G1217" s="101" t="s">
        <v>7181</v>
      </c>
      <c r="H1217" s="103">
        <v>58.85</v>
      </c>
      <c r="I1217" s="101" t="s">
        <v>7175</v>
      </c>
      <c r="J1217" s="102">
        <v>41866</v>
      </c>
      <c r="K1217" s="102">
        <v>73050</v>
      </c>
      <c r="L1217" s="101" t="s">
        <v>6332</v>
      </c>
      <c r="M1217" s="101" t="s">
        <v>2640</v>
      </c>
    </row>
    <row r="1218" spans="1:13" x14ac:dyDescent="0.25">
      <c r="A1218" s="74" t="s">
        <v>344</v>
      </c>
      <c r="B1218" s="107" t="str">
        <f t="shared" si="18"/>
        <v>103114502010</v>
      </c>
      <c r="C1218" s="101" t="s">
        <v>2642</v>
      </c>
      <c r="D1218" s="101" t="s">
        <v>2643</v>
      </c>
      <c r="E1218" s="101" t="s">
        <v>6507</v>
      </c>
      <c r="F1218" s="101" t="s">
        <v>7468</v>
      </c>
      <c r="G1218" s="101" t="s">
        <v>7174</v>
      </c>
      <c r="H1218" s="103">
        <v>42.46</v>
      </c>
      <c r="I1218" s="101" t="s">
        <v>7175</v>
      </c>
      <c r="J1218" s="102">
        <v>41876</v>
      </c>
      <c r="K1218" s="102">
        <v>73050</v>
      </c>
      <c r="L1218" s="101" t="s">
        <v>6332</v>
      </c>
      <c r="M1218" s="101" t="s">
        <v>2642</v>
      </c>
    </row>
    <row r="1219" spans="1:13" x14ac:dyDescent="0.25">
      <c r="A1219" s="74" t="s">
        <v>344</v>
      </c>
      <c r="B1219" s="107" t="str">
        <f t="shared" si="18"/>
        <v>103115803020</v>
      </c>
      <c r="C1219" s="101" t="s">
        <v>2644</v>
      </c>
      <c r="D1219" s="101" t="s">
        <v>2645</v>
      </c>
      <c r="E1219" s="101" t="s">
        <v>7164</v>
      </c>
      <c r="F1219" s="101" t="s">
        <v>7244</v>
      </c>
      <c r="G1219" s="101" t="s">
        <v>7215</v>
      </c>
      <c r="H1219" s="103">
        <v>37.6</v>
      </c>
      <c r="I1219" s="101" t="s">
        <v>7175</v>
      </c>
      <c r="J1219" s="102">
        <v>41800</v>
      </c>
      <c r="K1219" s="102">
        <v>73050</v>
      </c>
      <c r="L1219" s="101" t="s">
        <v>6332</v>
      </c>
      <c r="M1219" s="101" t="s">
        <v>2644</v>
      </c>
    </row>
    <row r="1220" spans="1:13" x14ac:dyDescent="0.25">
      <c r="A1220" s="74" t="s">
        <v>344</v>
      </c>
      <c r="B1220" s="107" t="str">
        <f t="shared" si="18"/>
        <v>103116121110</v>
      </c>
      <c r="C1220" s="101" t="s">
        <v>2646</v>
      </c>
      <c r="D1220" s="101" t="s">
        <v>2647</v>
      </c>
      <c r="E1220" s="101" t="s">
        <v>6338</v>
      </c>
      <c r="F1220" s="101" t="s">
        <v>7526</v>
      </c>
      <c r="G1220" s="101" t="s">
        <v>7222</v>
      </c>
      <c r="H1220" s="103">
        <v>65.040000000000006</v>
      </c>
      <c r="I1220" s="101" t="s">
        <v>7175</v>
      </c>
      <c r="J1220" s="102">
        <v>33086</v>
      </c>
      <c r="K1220" s="102">
        <v>73050</v>
      </c>
      <c r="L1220" s="101" t="s">
        <v>6332</v>
      </c>
      <c r="M1220" s="101" t="s">
        <v>2646</v>
      </c>
    </row>
    <row r="1221" spans="1:13" x14ac:dyDescent="0.25">
      <c r="A1221" s="74" t="s">
        <v>344</v>
      </c>
      <c r="B1221" s="107" t="str">
        <f t="shared" si="18"/>
        <v>103117231300</v>
      </c>
      <c r="C1221" s="101" t="s">
        <v>2648</v>
      </c>
      <c r="D1221" s="101" t="s">
        <v>2649</v>
      </c>
      <c r="E1221" s="101" t="s">
        <v>7193</v>
      </c>
      <c r="F1221" s="101" t="s">
        <v>7212</v>
      </c>
      <c r="G1221" s="101" t="s">
        <v>7181</v>
      </c>
      <c r="H1221" s="103">
        <v>56.57</v>
      </c>
      <c r="I1221" s="101" t="s">
        <v>7175</v>
      </c>
      <c r="J1221" s="102">
        <v>36557</v>
      </c>
      <c r="K1221" s="102">
        <v>73050</v>
      </c>
      <c r="L1221" s="101" t="s">
        <v>6332</v>
      </c>
      <c r="M1221" s="101" t="s">
        <v>2648</v>
      </c>
    </row>
    <row r="1222" spans="1:13" x14ac:dyDescent="0.25">
      <c r="A1222" s="74" t="s">
        <v>344</v>
      </c>
      <c r="B1222" s="107" t="str">
        <f t="shared" ref="B1222:B1285" si="19">CONCATENATE(C1222,E1222)</f>
        <v>103118603520</v>
      </c>
      <c r="C1222" s="101" t="s">
        <v>2650</v>
      </c>
      <c r="D1222" s="101" t="s">
        <v>2651</v>
      </c>
      <c r="E1222" s="101" t="s">
        <v>7325</v>
      </c>
      <c r="F1222" s="101" t="s">
        <v>7282</v>
      </c>
      <c r="G1222" s="101" t="s">
        <v>7178</v>
      </c>
      <c r="H1222" s="103">
        <v>53.16</v>
      </c>
      <c r="I1222" s="101" t="s">
        <v>7175</v>
      </c>
      <c r="J1222" s="102">
        <v>36118</v>
      </c>
      <c r="K1222" s="102">
        <v>73050</v>
      </c>
      <c r="L1222" s="101" t="s">
        <v>6332</v>
      </c>
      <c r="M1222" s="101" t="s">
        <v>2650</v>
      </c>
    </row>
    <row r="1223" spans="1:13" x14ac:dyDescent="0.25">
      <c r="A1223" s="74" t="s">
        <v>344</v>
      </c>
      <c r="B1223" s="107" t="str">
        <f t="shared" si="19"/>
        <v>103119603100</v>
      </c>
      <c r="C1223" s="101" t="s">
        <v>2652</v>
      </c>
      <c r="D1223" s="101" t="s">
        <v>2653</v>
      </c>
      <c r="E1223" s="101" t="s">
        <v>7234</v>
      </c>
      <c r="F1223" s="101" t="s">
        <v>7235</v>
      </c>
      <c r="G1223" s="101" t="s">
        <v>7218</v>
      </c>
      <c r="H1223" s="103">
        <v>33.65</v>
      </c>
      <c r="I1223" s="101" t="s">
        <v>7175</v>
      </c>
      <c r="J1223" s="102">
        <v>37228</v>
      </c>
      <c r="K1223" s="102">
        <v>73050</v>
      </c>
      <c r="L1223" s="101" t="s">
        <v>6332</v>
      </c>
      <c r="M1223" s="101" t="s">
        <v>2652</v>
      </c>
    </row>
    <row r="1224" spans="1:13" x14ac:dyDescent="0.25">
      <c r="A1224" s="74" t="s">
        <v>344</v>
      </c>
      <c r="B1224" s="107" t="str">
        <f t="shared" si="19"/>
        <v>103121903120</v>
      </c>
      <c r="C1224" s="101" t="s">
        <v>2654</v>
      </c>
      <c r="D1224" s="101" t="s">
        <v>2655</v>
      </c>
      <c r="E1224" s="101" t="s">
        <v>7527</v>
      </c>
      <c r="F1224" s="101" t="s">
        <v>7226</v>
      </c>
      <c r="G1224" s="101" t="s">
        <v>7186</v>
      </c>
      <c r="H1224" s="103">
        <v>54.75</v>
      </c>
      <c r="I1224" s="101" t="s">
        <v>7175</v>
      </c>
      <c r="J1224" s="102">
        <v>41153</v>
      </c>
      <c r="K1224" s="102">
        <v>73050</v>
      </c>
      <c r="L1224" s="101" t="s">
        <v>6332</v>
      </c>
      <c r="M1224" s="101" t="s">
        <v>2654</v>
      </c>
    </row>
    <row r="1225" spans="1:13" x14ac:dyDescent="0.25">
      <c r="A1225" s="74" t="s">
        <v>344</v>
      </c>
      <c r="B1225" s="107" t="str">
        <f t="shared" si="19"/>
        <v>103123171200</v>
      </c>
      <c r="C1225" s="101" t="s">
        <v>2656</v>
      </c>
      <c r="D1225" s="101" t="s">
        <v>2657</v>
      </c>
      <c r="E1225" s="101" t="s">
        <v>6369</v>
      </c>
      <c r="F1225" s="101" t="s">
        <v>7212</v>
      </c>
      <c r="G1225" s="101" t="s">
        <v>7181</v>
      </c>
      <c r="H1225" s="103">
        <v>54.88</v>
      </c>
      <c r="I1225" s="101" t="s">
        <v>7175</v>
      </c>
      <c r="J1225" s="102">
        <v>40126</v>
      </c>
      <c r="K1225" s="102">
        <v>73050</v>
      </c>
      <c r="L1225" s="101" t="s">
        <v>6332</v>
      </c>
      <c r="M1225" s="101" t="s">
        <v>2656</v>
      </c>
    </row>
    <row r="1226" spans="1:13" x14ac:dyDescent="0.25">
      <c r="A1226" s="74" t="s">
        <v>344</v>
      </c>
      <c r="B1226" s="107" t="str">
        <f t="shared" si="19"/>
        <v>103125181300</v>
      </c>
      <c r="C1226" s="101" t="s">
        <v>2658</v>
      </c>
      <c r="D1226" s="101" t="s">
        <v>2659</v>
      </c>
      <c r="E1226" s="101" t="s">
        <v>6386</v>
      </c>
      <c r="F1226" s="101" t="s">
        <v>7212</v>
      </c>
      <c r="G1226" s="101" t="s">
        <v>7178</v>
      </c>
      <c r="H1226" s="103">
        <v>38.53</v>
      </c>
      <c r="I1226" s="101" t="s">
        <v>7175</v>
      </c>
      <c r="J1226" s="102">
        <v>41800</v>
      </c>
      <c r="K1226" s="102">
        <v>73050</v>
      </c>
      <c r="L1226" s="101" t="s">
        <v>6332</v>
      </c>
      <c r="M1226" s="101" t="s">
        <v>2658</v>
      </c>
    </row>
    <row r="1227" spans="1:13" x14ac:dyDescent="0.25">
      <c r="A1227" s="74" t="s">
        <v>344</v>
      </c>
      <c r="B1227" s="107" t="str">
        <f t="shared" si="19"/>
        <v>103127111250</v>
      </c>
      <c r="C1227" s="101" t="s">
        <v>2660</v>
      </c>
      <c r="D1227" s="101" t="s">
        <v>2661</v>
      </c>
      <c r="E1227" s="101" t="s">
        <v>6330</v>
      </c>
      <c r="F1227" s="101" t="s">
        <v>7185</v>
      </c>
      <c r="G1227" s="101" t="s">
        <v>7186</v>
      </c>
      <c r="H1227" s="103">
        <v>61.46</v>
      </c>
      <c r="I1227" s="101" t="s">
        <v>7175</v>
      </c>
      <c r="J1227" s="102">
        <v>32448</v>
      </c>
      <c r="K1227" s="102">
        <v>73050</v>
      </c>
      <c r="L1227" s="101" t="s">
        <v>6332</v>
      </c>
      <c r="M1227" s="101" t="s">
        <v>2660</v>
      </c>
    </row>
    <row r="1228" spans="1:13" x14ac:dyDescent="0.25">
      <c r="A1228" s="74" t="s">
        <v>344</v>
      </c>
      <c r="B1228" s="107" t="str">
        <f t="shared" si="19"/>
        <v>103128802100</v>
      </c>
      <c r="C1228" s="101" t="s">
        <v>2662</v>
      </c>
      <c r="D1228" s="101" t="s">
        <v>2663</v>
      </c>
      <c r="E1228" s="101" t="s">
        <v>7176</v>
      </c>
      <c r="F1228" s="101" t="s">
        <v>7177</v>
      </c>
      <c r="G1228" s="101" t="s">
        <v>7181</v>
      </c>
      <c r="H1228" s="103">
        <v>54.57</v>
      </c>
      <c r="I1228" s="101" t="s">
        <v>7175</v>
      </c>
      <c r="J1228" s="102">
        <v>33678</v>
      </c>
      <c r="K1228" s="102">
        <v>73050</v>
      </c>
      <c r="L1228" s="101" t="s">
        <v>6332</v>
      </c>
      <c r="M1228" s="101" t="s">
        <v>2662</v>
      </c>
    </row>
    <row r="1229" spans="1:13" x14ac:dyDescent="0.25">
      <c r="A1229" s="74" t="s">
        <v>344</v>
      </c>
      <c r="B1229" s="107" t="str">
        <f t="shared" si="19"/>
        <v>103129448100</v>
      </c>
      <c r="C1229" s="101" t="s">
        <v>2664</v>
      </c>
      <c r="D1229" s="101" t="s">
        <v>2665</v>
      </c>
      <c r="E1229" s="101" t="s">
        <v>6356</v>
      </c>
      <c r="F1229" s="101" t="s">
        <v>7393</v>
      </c>
      <c r="G1229" s="101" t="s">
        <v>7394</v>
      </c>
      <c r="H1229" s="103">
        <v>67.08</v>
      </c>
      <c r="I1229" s="101" t="s">
        <v>7175</v>
      </c>
      <c r="J1229" s="102">
        <v>40725</v>
      </c>
      <c r="K1229" s="102">
        <v>43646</v>
      </c>
      <c r="L1229" s="101" t="s">
        <v>6332</v>
      </c>
      <c r="M1229" s="101" t="s">
        <v>2664</v>
      </c>
    </row>
    <row r="1230" spans="1:13" x14ac:dyDescent="0.25">
      <c r="A1230" s="74" t="s">
        <v>344</v>
      </c>
      <c r="B1230" s="107" t="str">
        <f t="shared" si="19"/>
        <v>103132754500</v>
      </c>
      <c r="C1230" s="101" t="s">
        <v>2666</v>
      </c>
      <c r="D1230" s="101" t="s">
        <v>2667</v>
      </c>
      <c r="E1230" s="101" t="s">
        <v>7430</v>
      </c>
      <c r="F1230" s="101" t="s">
        <v>7250</v>
      </c>
      <c r="G1230" s="101" t="s">
        <v>7215</v>
      </c>
      <c r="H1230" s="103">
        <v>39.18</v>
      </c>
      <c r="I1230" s="101" t="s">
        <v>7175</v>
      </c>
      <c r="J1230" s="102">
        <v>41852</v>
      </c>
      <c r="K1230" s="102">
        <v>73050</v>
      </c>
      <c r="L1230" s="101" t="s">
        <v>6332</v>
      </c>
      <c r="M1230" s="101" t="s">
        <v>2666</v>
      </c>
    </row>
    <row r="1231" spans="1:13" x14ac:dyDescent="0.25">
      <c r="A1231" s="74" t="s">
        <v>344</v>
      </c>
      <c r="B1231" s="107" t="str">
        <f t="shared" si="19"/>
        <v>103133171600</v>
      </c>
      <c r="C1231" s="101" t="s">
        <v>7528</v>
      </c>
      <c r="D1231" s="101" t="s">
        <v>7529</v>
      </c>
      <c r="E1231" s="101" t="s">
        <v>6363</v>
      </c>
      <c r="F1231" s="101" t="s">
        <v>7212</v>
      </c>
      <c r="G1231" s="101" t="s">
        <v>7181</v>
      </c>
      <c r="H1231" s="103">
        <v>55.38</v>
      </c>
      <c r="I1231" s="101" t="s">
        <v>7175</v>
      </c>
      <c r="J1231" s="102">
        <v>40909</v>
      </c>
      <c r="K1231" s="102">
        <v>43702</v>
      </c>
      <c r="L1231" s="101" t="s">
        <v>6332</v>
      </c>
      <c r="M1231" s="101" t="s">
        <v>7528</v>
      </c>
    </row>
    <row r="1232" spans="1:13" x14ac:dyDescent="0.25">
      <c r="A1232" s="74" t="s">
        <v>344</v>
      </c>
      <c r="B1232" s="107" t="str">
        <f t="shared" si="19"/>
        <v>103134112000</v>
      </c>
      <c r="C1232" s="101" t="s">
        <v>7530</v>
      </c>
      <c r="D1232" s="101" t="s">
        <v>7531</v>
      </c>
      <c r="E1232" s="101" t="s">
        <v>7236</v>
      </c>
      <c r="F1232" s="101" t="s">
        <v>7185</v>
      </c>
      <c r="G1232" s="101" t="s">
        <v>7186</v>
      </c>
      <c r="H1232" s="103">
        <v>59.76</v>
      </c>
      <c r="I1232" s="101" t="s">
        <v>7175</v>
      </c>
      <c r="J1232" s="102">
        <v>37987</v>
      </c>
      <c r="K1232" s="102">
        <v>43708</v>
      </c>
      <c r="L1232" s="101" t="s">
        <v>6332</v>
      </c>
      <c r="M1232" s="101" t="s">
        <v>7530</v>
      </c>
    </row>
    <row r="1233" spans="1:13" x14ac:dyDescent="0.25">
      <c r="A1233" s="74" t="s">
        <v>344</v>
      </c>
      <c r="B1233" s="107" t="str">
        <f t="shared" si="19"/>
        <v>103137803020</v>
      </c>
      <c r="C1233" s="101" t="s">
        <v>2668</v>
      </c>
      <c r="D1233" s="101" t="s">
        <v>2669</v>
      </c>
      <c r="E1233" s="101" t="s">
        <v>7164</v>
      </c>
      <c r="F1233" s="101" t="s">
        <v>7251</v>
      </c>
      <c r="G1233" s="101" t="s">
        <v>7174</v>
      </c>
      <c r="H1233" s="103">
        <v>41.76</v>
      </c>
      <c r="I1233" s="101" t="s">
        <v>7175</v>
      </c>
      <c r="J1233" s="102">
        <v>41821</v>
      </c>
      <c r="K1233" s="102">
        <v>73050</v>
      </c>
      <c r="L1233" s="101" t="s">
        <v>6332</v>
      </c>
      <c r="M1233" s="101" t="s">
        <v>2668</v>
      </c>
    </row>
    <row r="1234" spans="1:13" x14ac:dyDescent="0.25">
      <c r="A1234" s="74" t="s">
        <v>344</v>
      </c>
      <c r="B1234" s="107" t="str">
        <f t="shared" si="19"/>
        <v>103140201601</v>
      </c>
      <c r="C1234" s="101" t="s">
        <v>2670</v>
      </c>
      <c r="D1234" s="101" t="s">
        <v>2671</v>
      </c>
      <c r="E1234" s="101" t="s">
        <v>6477</v>
      </c>
      <c r="F1234" s="101" t="s">
        <v>7212</v>
      </c>
      <c r="G1234" s="101" t="s">
        <v>7186</v>
      </c>
      <c r="H1234" s="103">
        <v>61.44</v>
      </c>
      <c r="I1234" s="101" t="s">
        <v>7175</v>
      </c>
      <c r="J1234" s="102">
        <v>34578</v>
      </c>
      <c r="K1234" s="102">
        <v>73050</v>
      </c>
      <c r="L1234" s="101" t="s">
        <v>6332</v>
      </c>
      <c r="M1234" s="101" t="s">
        <v>2670</v>
      </c>
    </row>
    <row r="1235" spans="1:13" x14ac:dyDescent="0.25">
      <c r="A1235" s="74" t="s">
        <v>344</v>
      </c>
      <c r="B1235" s="107" t="str">
        <f t="shared" si="19"/>
        <v>103144191100</v>
      </c>
      <c r="C1235" s="101" t="s">
        <v>2672</v>
      </c>
      <c r="D1235" s="101" t="s">
        <v>2673</v>
      </c>
      <c r="E1235" s="101" t="s">
        <v>6460</v>
      </c>
      <c r="F1235" s="101" t="s">
        <v>7260</v>
      </c>
      <c r="G1235" s="101" t="s">
        <v>7218</v>
      </c>
      <c r="H1235" s="103">
        <v>33.380000000000003</v>
      </c>
      <c r="I1235" s="101" t="s">
        <v>7175</v>
      </c>
      <c r="J1235" s="102">
        <v>39356</v>
      </c>
      <c r="K1235" s="102">
        <v>73050</v>
      </c>
      <c r="L1235" s="101" t="s">
        <v>6332</v>
      </c>
      <c r="M1235" s="101" t="s">
        <v>2672</v>
      </c>
    </row>
    <row r="1236" spans="1:13" x14ac:dyDescent="0.25">
      <c r="A1236" s="74" t="s">
        <v>344</v>
      </c>
      <c r="B1236" s="107" t="str">
        <f t="shared" si="19"/>
        <v>103145803020</v>
      </c>
      <c r="C1236" s="101" t="s">
        <v>2674</v>
      </c>
      <c r="D1236" s="101" t="s">
        <v>2675</v>
      </c>
      <c r="E1236" s="101" t="s">
        <v>7164</v>
      </c>
      <c r="F1236" s="101" t="s">
        <v>7214</v>
      </c>
      <c r="G1236" s="101" t="s">
        <v>7215</v>
      </c>
      <c r="H1236" s="103">
        <v>37.83</v>
      </c>
      <c r="I1236" s="101" t="s">
        <v>7175</v>
      </c>
      <c r="J1236" s="102">
        <v>37396</v>
      </c>
      <c r="K1236" s="102">
        <v>73050</v>
      </c>
      <c r="L1236" s="101" t="s">
        <v>6332</v>
      </c>
      <c r="M1236" s="101" t="s">
        <v>2674</v>
      </c>
    </row>
    <row r="1237" spans="1:13" x14ac:dyDescent="0.25">
      <c r="A1237" s="74" t="s">
        <v>344</v>
      </c>
      <c r="B1237" s="107" t="str">
        <f t="shared" si="19"/>
        <v>103146185120</v>
      </c>
      <c r="C1237" s="101" t="s">
        <v>2676</v>
      </c>
      <c r="D1237" s="101" t="s">
        <v>2677</v>
      </c>
      <c r="E1237" s="101" t="s">
        <v>6433</v>
      </c>
      <c r="F1237" s="101" t="s">
        <v>7400</v>
      </c>
      <c r="G1237" s="101" t="s">
        <v>7201</v>
      </c>
      <c r="H1237" s="103">
        <v>30.9</v>
      </c>
      <c r="I1237" s="101" t="s">
        <v>7175</v>
      </c>
      <c r="J1237" s="102">
        <v>41135</v>
      </c>
      <c r="K1237" s="102">
        <v>73050</v>
      </c>
      <c r="L1237" s="101" t="s">
        <v>6332</v>
      </c>
      <c r="M1237" s="101" t="s">
        <v>2676</v>
      </c>
    </row>
    <row r="1238" spans="1:13" x14ac:dyDescent="0.25">
      <c r="A1238" s="74" t="s">
        <v>344</v>
      </c>
      <c r="B1238" s="107" t="str">
        <f t="shared" si="19"/>
        <v>103148191100</v>
      </c>
      <c r="C1238" s="101" t="s">
        <v>2678</v>
      </c>
      <c r="D1238" s="101" t="s">
        <v>2679</v>
      </c>
      <c r="E1238" s="101" t="s">
        <v>6460</v>
      </c>
      <c r="F1238" s="101" t="s">
        <v>7185</v>
      </c>
      <c r="G1238" s="101" t="s">
        <v>7186</v>
      </c>
      <c r="H1238" s="103">
        <v>61.14</v>
      </c>
      <c r="I1238" s="101" t="s">
        <v>7175</v>
      </c>
      <c r="J1238" s="102">
        <v>41852</v>
      </c>
      <c r="K1238" s="102">
        <v>73050</v>
      </c>
      <c r="L1238" s="101" t="s">
        <v>6332</v>
      </c>
      <c r="M1238" s="101" t="s">
        <v>2678</v>
      </c>
    </row>
    <row r="1239" spans="1:13" x14ac:dyDescent="0.25">
      <c r="A1239" s="74" t="s">
        <v>344</v>
      </c>
      <c r="B1239" s="107" t="str">
        <f t="shared" si="19"/>
        <v>103150211110</v>
      </c>
      <c r="C1239" s="101" t="s">
        <v>2680</v>
      </c>
      <c r="D1239" s="101" t="s">
        <v>2681</v>
      </c>
      <c r="E1239" s="101" t="s">
        <v>6488</v>
      </c>
      <c r="F1239" s="101" t="s">
        <v>7212</v>
      </c>
      <c r="G1239" s="101" t="s">
        <v>7181</v>
      </c>
      <c r="H1239" s="103">
        <v>54.68</v>
      </c>
      <c r="I1239" s="101" t="s">
        <v>7175</v>
      </c>
      <c r="J1239" s="102">
        <v>36269</v>
      </c>
      <c r="K1239" s="102">
        <v>73050</v>
      </c>
      <c r="L1239" s="101" t="s">
        <v>6332</v>
      </c>
      <c r="M1239" s="101" t="s">
        <v>2680</v>
      </c>
    </row>
    <row r="1240" spans="1:13" x14ac:dyDescent="0.25">
      <c r="A1240" s="74" t="s">
        <v>344</v>
      </c>
      <c r="B1240" s="107" t="str">
        <f t="shared" si="19"/>
        <v>103152231100</v>
      </c>
      <c r="C1240" s="101" t="s">
        <v>7532</v>
      </c>
      <c r="D1240" s="101" t="s">
        <v>7533</v>
      </c>
      <c r="E1240" s="101" t="s">
        <v>7333</v>
      </c>
      <c r="F1240" s="101" t="s">
        <v>7212</v>
      </c>
      <c r="G1240" s="101" t="s">
        <v>7186</v>
      </c>
      <c r="H1240" s="103">
        <v>61.64</v>
      </c>
      <c r="I1240" s="101" t="s">
        <v>7175</v>
      </c>
      <c r="J1240" s="102">
        <v>33086</v>
      </c>
      <c r="K1240" s="102">
        <v>43717</v>
      </c>
      <c r="L1240" s="101" t="s">
        <v>6332</v>
      </c>
      <c r="M1240" s="101" t="s">
        <v>7532</v>
      </c>
    </row>
    <row r="1241" spans="1:13" x14ac:dyDescent="0.25">
      <c r="A1241" s="74" t="s">
        <v>344</v>
      </c>
      <c r="B1241" s="107" t="str">
        <f t="shared" si="19"/>
        <v>103153181200</v>
      </c>
      <c r="C1241" s="101" t="s">
        <v>2682</v>
      </c>
      <c r="D1241" s="101" t="s">
        <v>2683</v>
      </c>
      <c r="E1241" s="101" t="s">
        <v>6390</v>
      </c>
      <c r="F1241" s="101" t="s">
        <v>7185</v>
      </c>
      <c r="G1241" s="101" t="s">
        <v>7181</v>
      </c>
      <c r="H1241" s="103">
        <v>55.53</v>
      </c>
      <c r="I1241" s="101" t="s">
        <v>7175</v>
      </c>
      <c r="J1241" s="102">
        <v>40041</v>
      </c>
      <c r="K1241" s="102">
        <v>73050</v>
      </c>
      <c r="L1241" s="101" t="s">
        <v>6332</v>
      </c>
      <c r="M1241" s="101" t="s">
        <v>2682</v>
      </c>
    </row>
    <row r="1242" spans="1:13" x14ac:dyDescent="0.25">
      <c r="A1242" s="74" t="s">
        <v>344</v>
      </c>
      <c r="B1242" s="107" t="str">
        <f t="shared" si="19"/>
        <v>103155553910</v>
      </c>
      <c r="C1242" s="101" t="s">
        <v>2684</v>
      </c>
      <c r="D1242" s="101" t="s">
        <v>2685</v>
      </c>
      <c r="E1242" s="101" t="s">
        <v>6737</v>
      </c>
      <c r="F1242" s="101" t="s">
        <v>7266</v>
      </c>
      <c r="G1242" s="101" t="s">
        <v>7267</v>
      </c>
      <c r="H1242" s="103">
        <v>69.59</v>
      </c>
      <c r="I1242" s="101" t="s">
        <v>7175</v>
      </c>
      <c r="J1242" s="102">
        <v>40634</v>
      </c>
      <c r="K1242" s="102">
        <v>73050</v>
      </c>
      <c r="L1242" s="101" t="s">
        <v>6332</v>
      </c>
      <c r="M1242" s="101" t="s">
        <v>2684</v>
      </c>
    </row>
    <row r="1243" spans="1:13" x14ac:dyDescent="0.25">
      <c r="A1243" s="74" t="s">
        <v>344</v>
      </c>
      <c r="B1243" s="107" t="str">
        <f t="shared" si="19"/>
        <v>103156332100</v>
      </c>
      <c r="C1243" s="101" t="s">
        <v>2686</v>
      </c>
      <c r="D1243" s="101" t="s">
        <v>2687</v>
      </c>
      <c r="E1243" s="101" t="s">
        <v>7253</v>
      </c>
      <c r="F1243" s="101" t="s">
        <v>7214</v>
      </c>
      <c r="G1243" s="101" t="s">
        <v>7201</v>
      </c>
      <c r="H1243" s="103">
        <v>30.21</v>
      </c>
      <c r="I1243" s="101" t="s">
        <v>7175</v>
      </c>
      <c r="J1243" s="102">
        <v>41827</v>
      </c>
      <c r="K1243" s="102">
        <v>73050</v>
      </c>
      <c r="L1243" s="101" t="s">
        <v>6332</v>
      </c>
      <c r="M1243" s="101" t="s">
        <v>2686</v>
      </c>
    </row>
    <row r="1244" spans="1:13" x14ac:dyDescent="0.25">
      <c r="A1244" s="74" t="s">
        <v>344</v>
      </c>
      <c r="B1244" s="107" t="str">
        <f t="shared" si="19"/>
        <v>103158362100</v>
      </c>
      <c r="C1244" s="101" t="s">
        <v>2688</v>
      </c>
      <c r="D1244" s="101" t="s">
        <v>2689</v>
      </c>
      <c r="E1244" s="101" t="s">
        <v>7346</v>
      </c>
      <c r="F1244" s="101" t="s">
        <v>7214</v>
      </c>
      <c r="G1244" s="101" t="s">
        <v>7218</v>
      </c>
      <c r="H1244" s="103">
        <v>35.85</v>
      </c>
      <c r="I1244" s="101" t="s">
        <v>7175</v>
      </c>
      <c r="J1244" s="102">
        <v>39264</v>
      </c>
      <c r="K1244" s="102">
        <v>73050</v>
      </c>
      <c r="L1244" s="101" t="s">
        <v>6332</v>
      </c>
      <c r="M1244" s="101" t="s">
        <v>2688</v>
      </c>
    </row>
    <row r="1245" spans="1:13" x14ac:dyDescent="0.25">
      <c r="A1245" s="74" t="s">
        <v>344</v>
      </c>
      <c r="B1245" s="107" t="str">
        <f t="shared" si="19"/>
        <v>103159281110</v>
      </c>
      <c r="C1245" s="101" t="s">
        <v>2690</v>
      </c>
      <c r="D1245" s="101" t="s">
        <v>2691</v>
      </c>
      <c r="E1245" s="101" t="s">
        <v>6523</v>
      </c>
      <c r="F1245" s="101" t="s">
        <v>7185</v>
      </c>
      <c r="G1245" s="101" t="s">
        <v>7186</v>
      </c>
      <c r="H1245" s="103">
        <v>58.02</v>
      </c>
      <c r="I1245" s="101" t="s">
        <v>7175</v>
      </c>
      <c r="J1245" s="102">
        <v>41852</v>
      </c>
      <c r="K1245" s="102">
        <v>73050</v>
      </c>
      <c r="L1245" s="101" t="s">
        <v>6332</v>
      </c>
      <c r="M1245" s="101" t="s">
        <v>2690</v>
      </c>
    </row>
    <row r="1246" spans="1:13" x14ac:dyDescent="0.25">
      <c r="A1246" s="74" t="s">
        <v>344</v>
      </c>
      <c r="B1246" s="107" t="str">
        <f t="shared" si="19"/>
        <v>103160211110</v>
      </c>
      <c r="C1246" s="101" t="s">
        <v>2692</v>
      </c>
      <c r="D1246" s="101" t="s">
        <v>2693</v>
      </c>
      <c r="E1246" s="101" t="s">
        <v>6488</v>
      </c>
      <c r="F1246" s="101" t="s">
        <v>7212</v>
      </c>
      <c r="G1246" s="101" t="s">
        <v>7181</v>
      </c>
      <c r="H1246" s="103">
        <v>50.93</v>
      </c>
      <c r="I1246" s="101" t="s">
        <v>7175</v>
      </c>
      <c r="J1246" s="102">
        <v>41852</v>
      </c>
      <c r="K1246" s="102">
        <v>73050</v>
      </c>
      <c r="L1246" s="101" t="s">
        <v>6332</v>
      </c>
      <c r="M1246" s="101" t="s">
        <v>2692</v>
      </c>
    </row>
    <row r="1247" spans="1:13" x14ac:dyDescent="0.25">
      <c r="A1247" s="74" t="s">
        <v>344</v>
      </c>
      <c r="B1247" s="107" t="str">
        <f t="shared" si="19"/>
        <v>103161181300</v>
      </c>
      <c r="C1247" s="101" t="s">
        <v>7534</v>
      </c>
      <c r="D1247" s="101" t="s">
        <v>7535</v>
      </c>
      <c r="E1247" s="101" t="s">
        <v>6386</v>
      </c>
      <c r="F1247" s="101" t="s">
        <v>7252</v>
      </c>
      <c r="G1247" s="101" t="s">
        <v>7178</v>
      </c>
      <c r="H1247" s="103">
        <v>46.52</v>
      </c>
      <c r="I1247" s="101" t="s">
        <v>7175</v>
      </c>
      <c r="J1247" s="102">
        <v>41866</v>
      </c>
      <c r="K1247" s="102">
        <v>43677</v>
      </c>
      <c r="L1247" s="101" t="s">
        <v>6332</v>
      </c>
      <c r="M1247" s="101" t="s">
        <v>7534</v>
      </c>
    </row>
    <row r="1248" spans="1:13" x14ac:dyDescent="0.25">
      <c r="A1248" s="74" t="s">
        <v>344</v>
      </c>
      <c r="B1248" s="107" t="str">
        <f t="shared" si="19"/>
        <v>103162141300</v>
      </c>
      <c r="C1248" s="101" t="s">
        <v>2694</v>
      </c>
      <c r="D1248" s="101" t="s">
        <v>2695</v>
      </c>
      <c r="E1248" s="101" t="s">
        <v>6349</v>
      </c>
      <c r="F1248" s="101" t="s">
        <v>7252</v>
      </c>
      <c r="G1248" s="101" t="s">
        <v>7178</v>
      </c>
      <c r="H1248" s="103">
        <v>46.21</v>
      </c>
      <c r="I1248" s="101" t="s">
        <v>7175</v>
      </c>
      <c r="J1248" s="102">
        <v>34486</v>
      </c>
      <c r="K1248" s="102">
        <v>73050</v>
      </c>
      <c r="L1248" s="101" t="s">
        <v>6332</v>
      </c>
      <c r="M1248" s="101" t="s">
        <v>2694</v>
      </c>
    </row>
    <row r="1249" spans="1:13" x14ac:dyDescent="0.25">
      <c r="A1249" s="74" t="s">
        <v>344</v>
      </c>
      <c r="B1249" s="107" t="str">
        <f t="shared" si="19"/>
        <v>103163171600</v>
      </c>
      <c r="C1249" s="101" t="s">
        <v>2696</v>
      </c>
      <c r="D1249" s="101" t="s">
        <v>2697</v>
      </c>
      <c r="E1249" s="101" t="s">
        <v>6363</v>
      </c>
      <c r="F1249" s="101" t="s">
        <v>7212</v>
      </c>
      <c r="G1249" s="101" t="s">
        <v>7181</v>
      </c>
      <c r="H1249" s="103">
        <v>57.98</v>
      </c>
      <c r="I1249" s="101" t="s">
        <v>7175</v>
      </c>
      <c r="J1249" s="102">
        <v>41866</v>
      </c>
      <c r="K1249" s="102">
        <v>73050</v>
      </c>
      <c r="L1249" s="101" t="s">
        <v>6332</v>
      </c>
      <c r="M1249" s="101" t="s">
        <v>2696</v>
      </c>
    </row>
    <row r="1250" spans="1:13" x14ac:dyDescent="0.25">
      <c r="A1250" s="74" t="s">
        <v>344</v>
      </c>
      <c r="B1250" s="107" t="str">
        <f t="shared" si="19"/>
        <v>103164603100</v>
      </c>
      <c r="C1250" s="101" t="s">
        <v>2698</v>
      </c>
      <c r="D1250" s="101" t="s">
        <v>2699</v>
      </c>
      <c r="E1250" s="101" t="s">
        <v>7234</v>
      </c>
      <c r="F1250" s="101" t="s">
        <v>7235</v>
      </c>
      <c r="G1250" s="101" t="s">
        <v>7218</v>
      </c>
      <c r="H1250" s="103">
        <v>32.6</v>
      </c>
      <c r="I1250" s="101" t="s">
        <v>7175</v>
      </c>
      <c r="J1250" s="102">
        <v>36526</v>
      </c>
      <c r="K1250" s="102">
        <v>73050</v>
      </c>
      <c r="L1250" s="101" t="s">
        <v>6332</v>
      </c>
      <c r="M1250" s="101" t="s">
        <v>2698</v>
      </c>
    </row>
    <row r="1251" spans="1:13" x14ac:dyDescent="0.25">
      <c r="A1251" s="74" t="s">
        <v>344</v>
      </c>
      <c r="B1251" s="107" t="str">
        <f t="shared" si="19"/>
        <v>103170121110</v>
      </c>
      <c r="C1251" s="101" t="s">
        <v>2700</v>
      </c>
      <c r="D1251" s="101" t="s">
        <v>2701</v>
      </c>
      <c r="E1251" s="101" t="s">
        <v>6338</v>
      </c>
      <c r="F1251" s="101" t="s">
        <v>7212</v>
      </c>
      <c r="G1251" s="101" t="s">
        <v>7181</v>
      </c>
      <c r="H1251" s="103">
        <v>43.42</v>
      </c>
      <c r="I1251" s="101" t="s">
        <v>7175</v>
      </c>
      <c r="J1251" s="102">
        <v>41869</v>
      </c>
      <c r="K1251" s="102">
        <v>73050</v>
      </c>
      <c r="L1251" s="101" t="s">
        <v>6332</v>
      </c>
      <c r="M1251" s="101" t="s">
        <v>2700</v>
      </c>
    </row>
    <row r="1252" spans="1:13" x14ac:dyDescent="0.25">
      <c r="A1252" s="74" t="s">
        <v>344</v>
      </c>
      <c r="B1252" s="107" t="str">
        <f t="shared" si="19"/>
        <v>103171171600</v>
      </c>
      <c r="C1252" s="101" t="s">
        <v>2702</v>
      </c>
      <c r="D1252" s="101" t="s">
        <v>2703</v>
      </c>
      <c r="E1252" s="101" t="s">
        <v>6363</v>
      </c>
      <c r="F1252" s="101" t="s">
        <v>7185</v>
      </c>
      <c r="G1252" s="101" t="s">
        <v>7186</v>
      </c>
      <c r="H1252" s="103">
        <v>57.55</v>
      </c>
      <c r="I1252" s="101" t="s">
        <v>7175</v>
      </c>
      <c r="J1252" s="102">
        <v>40770</v>
      </c>
      <c r="K1252" s="102">
        <v>73050</v>
      </c>
      <c r="L1252" s="101" t="s">
        <v>6332</v>
      </c>
      <c r="M1252" s="101" t="s">
        <v>2702</v>
      </c>
    </row>
    <row r="1253" spans="1:13" x14ac:dyDescent="0.25">
      <c r="A1253" s="74" t="s">
        <v>344</v>
      </c>
      <c r="B1253" s="107" t="str">
        <f t="shared" si="19"/>
        <v>103172191400</v>
      </c>
      <c r="C1253" s="101" t="s">
        <v>2704</v>
      </c>
      <c r="D1253" s="101" t="s">
        <v>2705</v>
      </c>
      <c r="E1253" s="101" t="s">
        <v>7237</v>
      </c>
      <c r="F1253" s="101" t="s">
        <v>7212</v>
      </c>
      <c r="G1253" s="101" t="s">
        <v>7181</v>
      </c>
      <c r="H1253" s="103">
        <v>52.02</v>
      </c>
      <c r="I1253" s="101" t="s">
        <v>7175</v>
      </c>
      <c r="J1253" s="102">
        <v>41869</v>
      </c>
      <c r="K1253" s="102">
        <v>73050</v>
      </c>
      <c r="L1253" s="101" t="s">
        <v>6332</v>
      </c>
      <c r="M1253" s="101" t="s">
        <v>2704</v>
      </c>
    </row>
    <row r="1254" spans="1:13" x14ac:dyDescent="0.25">
      <c r="A1254" s="74" t="s">
        <v>344</v>
      </c>
      <c r="B1254" s="107" t="str">
        <f t="shared" si="19"/>
        <v>103175141001</v>
      </c>
      <c r="C1254" s="101" t="s">
        <v>2706</v>
      </c>
      <c r="D1254" s="101" t="s">
        <v>2707</v>
      </c>
      <c r="E1254" s="101" t="s">
        <v>6351</v>
      </c>
      <c r="F1254" s="101" t="s">
        <v>7185</v>
      </c>
      <c r="G1254" s="101" t="s">
        <v>7186</v>
      </c>
      <c r="H1254" s="103">
        <v>61.65</v>
      </c>
      <c r="I1254" s="101" t="s">
        <v>7175</v>
      </c>
      <c r="J1254" s="102">
        <v>41869</v>
      </c>
      <c r="K1254" s="102">
        <v>73050</v>
      </c>
      <c r="L1254" s="101" t="s">
        <v>6332</v>
      </c>
      <c r="M1254" s="101" t="s">
        <v>2706</v>
      </c>
    </row>
    <row r="1255" spans="1:13" x14ac:dyDescent="0.25">
      <c r="A1255" s="74" t="s">
        <v>344</v>
      </c>
      <c r="B1255" s="107" t="str">
        <f t="shared" si="19"/>
        <v>103177191100</v>
      </c>
      <c r="C1255" s="101" t="s">
        <v>2708</v>
      </c>
      <c r="D1255" s="101" t="s">
        <v>2709</v>
      </c>
      <c r="E1255" s="101" t="s">
        <v>6460</v>
      </c>
      <c r="F1255" s="101" t="s">
        <v>7185</v>
      </c>
      <c r="G1255" s="101" t="s">
        <v>7186</v>
      </c>
      <c r="H1255" s="103">
        <v>56.57</v>
      </c>
      <c r="I1255" s="101" t="s">
        <v>7175</v>
      </c>
      <c r="J1255" s="102">
        <v>39753</v>
      </c>
      <c r="K1255" s="102">
        <v>73050</v>
      </c>
      <c r="L1255" s="101" t="s">
        <v>6332</v>
      </c>
      <c r="M1255" s="101" t="s">
        <v>2708</v>
      </c>
    </row>
    <row r="1256" spans="1:13" x14ac:dyDescent="0.25">
      <c r="A1256" s="74" t="s">
        <v>344</v>
      </c>
      <c r="B1256" s="107" t="str">
        <f t="shared" si="19"/>
        <v>103179263140</v>
      </c>
      <c r="C1256" s="101" t="s">
        <v>2710</v>
      </c>
      <c r="D1256" s="101" t="s">
        <v>2711</v>
      </c>
      <c r="E1256" s="101" t="s">
        <v>7194</v>
      </c>
      <c r="F1256" s="101" t="s">
        <v>7187</v>
      </c>
      <c r="G1256" s="101" t="s">
        <v>7218</v>
      </c>
      <c r="H1256" s="103">
        <v>35.57</v>
      </c>
      <c r="I1256" s="101" t="s">
        <v>7175</v>
      </c>
      <c r="J1256" s="102">
        <v>39904</v>
      </c>
      <c r="K1256" s="102">
        <v>73050</v>
      </c>
      <c r="L1256" s="101" t="s">
        <v>6332</v>
      </c>
      <c r="M1256" s="101" t="s">
        <v>2710</v>
      </c>
    </row>
    <row r="1257" spans="1:13" x14ac:dyDescent="0.25">
      <c r="A1257" s="74" t="s">
        <v>344</v>
      </c>
      <c r="B1257" s="107" t="str">
        <f t="shared" si="19"/>
        <v>103180703400</v>
      </c>
      <c r="C1257" s="101" t="s">
        <v>2712</v>
      </c>
      <c r="D1257" s="101" t="s">
        <v>2713</v>
      </c>
      <c r="E1257" s="101" t="s">
        <v>7246</v>
      </c>
      <c r="F1257" s="101" t="s">
        <v>7231</v>
      </c>
      <c r="G1257" s="101" t="s">
        <v>7181</v>
      </c>
      <c r="H1257" s="103">
        <v>55.86</v>
      </c>
      <c r="I1257" s="101" t="s">
        <v>7175</v>
      </c>
      <c r="J1257" s="102">
        <v>41883</v>
      </c>
      <c r="K1257" s="102">
        <v>73050</v>
      </c>
      <c r="L1257" s="101" t="s">
        <v>6332</v>
      </c>
      <c r="M1257" s="101" t="s">
        <v>2712</v>
      </c>
    </row>
    <row r="1258" spans="1:13" x14ac:dyDescent="0.25">
      <c r="A1258" s="74" t="s">
        <v>344</v>
      </c>
      <c r="B1258" s="107" t="str">
        <f t="shared" si="19"/>
        <v>103182702100</v>
      </c>
      <c r="C1258" s="101" t="s">
        <v>2714</v>
      </c>
      <c r="D1258" s="101" t="s">
        <v>2715</v>
      </c>
      <c r="E1258" s="101" t="s">
        <v>7296</v>
      </c>
      <c r="F1258" s="101" t="s">
        <v>7226</v>
      </c>
      <c r="G1258" s="101" t="s">
        <v>7181</v>
      </c>
      <c r="H1258" s="103">
        <v>57.81</v>
      </c>
      <c r="I1258" s="101" t="s">
        <v>7175</v>
      </c>
      <c r="J1258" s="102">
        <v>41883</v>
      </c>
      <c r="K1258" s="102">
        <v>73050</v>
      </c>
      <c r="L1258" s="101" t="s">
        <v>6332</v>
      </c>
      <c r="M1258" s="101" t="s">
        <v>2714</v>
      </c>
    </row>
    <row r="1259" spans="1:13" x14ac:dyDescent="0.25">
      <c r="A1259" s="74" t="s">
        <v>344</v>
      </c>
      <c r="B1259" s="107" t="str">
        <f t="shared" si="19"/>
        <v>103183143910</v>
      </c>
      <c r="C1259" s="101" t="s">
        <v>2716</v>
      </c>
      <c r="D1259" s="101" t="s">
        <v>2717</v>
      </c>
      <c r="E1259" s="101" t="s">
        <v>7536</v>
      </c>
      <c r="F1259" s="101" t="s">
        <v>7266</v>
      </c>
      <c r="G1259" s="101" t="s">
        <v>7394</v>
      </c>
      <c r="H1259" s="103">
        <v>80.53</v>
      </c>
      <c r="I1259" s="101" t="s">
        <v>7175</v>
      </c>
      <c r="J1259" s="102">
        <v>33270</v>
      </c>
      <c r="K1259" s="102">
        <v>73050</v>
      </c>
      <c r="L1259" s="101" t="s">
        <v>6332</v>
      </c>
      <c r="M1259" s="101" t="s">
        <v>2716</v>
      </c>
    </row>
    <row r="1260" spans="1:13" x14ac:dyDescent="0.25">
      <c r="A1260" s="74" t="s">
        <v>344</v>
      </c>
      <c r="B1260" s="107" t="str">
        <f t="shared" si="19"/>
        <v>103184603200</v>
      </c>
      <c r="C1260" s="101" t="s">
        <v>2718</v>
      </c>
      <c r="D1260" s="101" t="s">
        <v>2719</v>
      </c>
      <c r="E1260" s="101" t="s">
        <v>7324</v>
      </c>
      <c r="F1260" s="101" t="s">
        <v>7235</v>
      </c>
      <c r="G1260" s="101" t="s">
        <v>7218</v>
      </c>
      <c r="H1260" s="103">
        <v>32.590000000000003</v>
      </c>
      <c r="I1260" s="101" t="s">
        <v>7175</v>
      </c>
      <c r="J1260" s="102">
        <v>39454</v>
      </c>
      <c r="K1260" s="102">
        <v>73050</v>
      </c>
      <c r="L1260" s="101" t="s">
        <v>6332</v>
      </c>
      <c r="M1260" s="101" t="s">
        <v>2718</v>
      </c>
    </row>
    <row r="1261" spans="1:13" x14ac:dyDescent="0.25">
      <c r="A1261" s="74" t="s">
        <v>344</v>
      </c>
      <c r="B1261" s="107" t="str">
        <f t="shared" si="19"/>
        <v>103185181200</v>
      </c>
      <c r="C1261" s="101" t="s">
        <v>2720</v>
      </c>
      <c r="D1261" s="101" t="s">
        <v>2721</v>
      </c>
      <c r="E1261" s="101" t="s">
        <v>6390</v>
      </c>
      <c r="F1261" s="101" t="s">
        <v>7295</v>
      </c>
      <c r="G1261" s="101" t="s">
        <v>7174</v>
      </c>
      <c r="H1261" s="103">
        <v>47.16</v>
      </c>
      <c r="I1261" s="101" t="s">
        <v>7175</v>
      </c>
      <c r="J1261" s="102">
        <v>39310</v>
      </c>
      <c r="K1261" s="102">
        <v>73050</v>
      </c>
      <c r="L1261" s="101" t="s">
        <v>6332</v>
      </c>
      <c r="M1261" s="101" t="s">
        <v>2720</v>
      </c>
    </row>
    <row r="1262" spans="1:13" x14ac:dyDescent="0.25">
      <c r="A1262" s="74" t="s">
        <v>344</v>
      </c>
      <c r="B1262" s="107" t="str">
        <f t="shared" si="19"/>
        <v>103191603400</v>
      </c>
      <c r="C1262" s="101" t="s">
        <v>2722</v>
      </c>
      <c r="D1262" s="101" t="s">
        <v>2723</v>
      </c>
      <c r="E1262" s="101" t="s">
        <v>7190</v>
      </c>
      <c r="F1262" s="101" t="s">
        <v>7191</v>
      </c>
      <c r="G1262" s="101" t="s">
        <v>7192</v>
      </c>
      <c r="H1262" s="103">
        <v>29.33</v>
      </c>
      <c r="I1262" s="101" t="s">
        <v>7175</v>
      </c>
      <c r="J1262" s="102">
        <v>40520</v>
      </c>
      <c r="K1262" s="102">
        <v>73050</v>
      </c>
      <c r="L1262" s="101" t="s">
        <v>6332</v>
      </c>
      <c r="M1262" s="101" t="s">
        <v>2722</v>
      </c>
    </row>
    <row r="1263" spans="1:13" x14ac:dyDescent="0.25">
      <c r="A1263" s="74" t="s">
        <v>344</v>
      </c>
      <c r="B1263" s="107" t="str">
        <f t="shared" si="19"/>
        <v>103192341200</v>
      </c>
      <c r="C1263" s="101" t="s">
        <v>2724</v>
      </c>
      <c r="D1263" s="101" t="s">
        <v>2725</v>
      </c>
      <c r="E1263" s="101" t="s">
        <v>6559</v>
      </c>
      <c r="F1263" s="101" t="s">
        <v>7212</v>
      </c>
      <c r="G1263" s="101" t="s">
        <v>7181</v>
      </c>
      <c r="H1263" s="103">
        <v>54.28</v>
      </c>
      <c r="I1263" s="101" t="s">
        <v>7175</v>
      </c>
      <c r="J1263" s="102">
        <v>41852</v>
      </c>
      <c r="K1263" s="102">
        <v>73050</v>
      </c>
      <c r="L1263" s="101" t="s">
        <v>6332</v>
      </c>
      <c r="M1263" s="101" t="s">
        <v>2724</v>
      </c>
    </row>
    <row r="1264" spans="1:13" x14ac:dyDescent="0.25">
      <c r="A1264" s="74" t="s">
        <v>344</v>
      </c>
      <c r="B1264" s="107" t="str">
        <f t="shared" si="19"/>
        <v>103193171600</v>
      </c>
      <c r="C1264" s="101" t="s">
        <v>2726</v>
      </c>
      <c r="D1264" s="101" t="s">
        <v>2727</v>
      </c>
      <c r="E1264" s="101" t="s">
        <v>6363</v>
      </c>
      <c r="F1264" s="101" t="s">
        <v>7212</v>
      </c>
      <c r="G1264" s="101" t="s">
        <v>7181</v>
      </c>
      <c r="H1264" s="103">
        <v>56.46</v>
      </c>
      <c r="I1264" s="101" t="s">
        <v>7175</v>
      </c>
      <c r="J1264" s="102">
        <v>40238</v>
      </c>
      <c r="K1264" s="102">
        <v>73050</v>
      </c>
      <c r="L1264" s="101" t="s">
        <v>6332</v>
      </c>
      <c r="M1264" s="101" t="s">
        <v>2726</v>
      </c>
    </row>
    <row r="1265" spans="1:13" x14ac:dyDescent="0.25">
      <c r="A1265" s="74" t="s">
        <v>344</v>
      </c>
      <c r="B1265" s="107" t="str">
        <f t="shared" si="19"/>
        <v>103196321100</v>
      </c>
      <c r="C1265" s="101" t="s">
        <v>2728</v>
      </c>
      <c r="D1265" s="101" t="s">
        <v>2729</v>
      </c>
      <c r="E1265" s="101" t="s">
        <v>7003</v>
      </c>
      <c r="F1265" s="101" t="s">
        <v>7185</v>
      </c>
      <c r="G1265" s="101" t="s">
        <v>7181</v>
      </c>
      <c r="H1265" s="103">
        <v>58.47</v>
      </c>
      <c r="I1265" s="101" t="s">
        <v>7175</v>
      </c>
      <c r="J1265" s="102">
        <v>41852</v>
      </c>
      <c r="K1265" s="102">
        <v>73050</v>
      </c>
      <c r="L1265" s="101" t="s">
        <v>6332</v>
      </c>
      <c r="M1265" s="101" t="s">
        <v>2728</v>
      </c>
    </row>
    <row r="1266" spans="1:13" x14ac:dyDescent="0.25">
      <c r="A1266" s="74" t="s">
        <v>344</v>
      </c>
      <c r="B1266" s="107" t="str">
        <f t="shared" si="19"/>
        <v>103198351100</v>
      </c>
      <c r="C1266" s="101" t="s">
        <v>2730</v>
      </c>
      <c r="D1266" s="101" t="s">
        <v>2731</v>
      </c>
      <c r="E1266" s="101" t="s">
        <v>6563</v>
      </c>
      <c r="F1266" s="101" t="s">
        <v>7212</v>
      </c>
      <c r="G1266" s="101" t="s">
        <v>7181</v>
      </c>
      <c r="H1266" s="103">
        <v>53.81</v>
      </c>
      <c r="I1266" s="101" t="s">
        <v>7175</v>
      </c>
      <c r="J1266" s="102">
        <v>41852</v>
      </c>
      <c r="K1266" s="102">
        <v>73050</v>
      </c>
      <c r="L1266" s="101" t="s">
        <v>6332</v>
      </c>
      <c r="M1266" s="101" t="s">
        <v>2730</v>
      </c>
    </row>
    <row r="1267" spans="1:13" x14ac:dyDescent="0.25">
      <c r="A1267" s="74" t="s">
        <v>344</v>
      </c>
      <c r="B1267" s="107" t="str">
        <f t="shared" si="19"/>
        <v>103200603930</v>
      </c>
      <c r="C1267" s="101" t="s">
        <v>2732</v>
      </c>
      <c r="D1267" s="101" t="s">
        <v>2733</v>
      </c>
      <c r="E1267" s="101" t="s">
        <v>7257</v>
      </c>
      <c r="F1267" s="101" t="s">
        <v>7180</v>
      </c>
      <c r="G1267" s="101" t="s">
        <v>7186</v>
      </c>
      <c r="H1267" s="103">
        <v>67.95</v>
      </c>
      <c r="I1267" s="101" t="s">
        <v>7175</v>
      </c>
      <c r="J1267" s="102">
        <v>40087</v>
      </c>
      <c r="K1267" s="102">
        <v>73050</v>
      </c>
      <c r="L1267" s="101" t="s">
        <v>6332</v>
      </c>
      <c r="M1267" s="101" t="s">
        <v>2732</v>
      </c>
    </row>
    <row r="1268" spans="1:13" x14ac:dyDescent="0.25">
      <c r="A1268" s="74" t="s">
        <v>344</v>
      </c>
      <c r="B1268" s="107" t="str">
        <f t="shared" si="19"/>
        <v>103202232100</v>
      </c>
      <c r="C1268" s="101" t="s">
        <v>2734</v>
      </c>
      <c r="D1268" s="101" t="s">
        <v>2735</v>
      </c>
      <c r="E1268" s="101" t="s">
        <v>6498</v>
      </c>
      <c r="F1268" s="101" t="s">
        <v>7187</v>
      </c>
      <c r="G1268" s="101" t="s">
        <v>7174</v>
      </c>
      <c r="H1268" s="103">
        <v>42.1</v>
      </c>
      <c r="I1268" s="101" t="s">
        <v>7175</v>
      </c>
      <c r="J1268" s="102">
        <v>40799</v>
      </c>
      <c r="K1268" s="102">
        <v>73050</v>
      </c>
      <c r="L1268" s="101" t="s">
        <v>6332</v>
      </c>
      <c r="M1268" s="101" t="s">
        <v>2734</v>
      </c>
    </row>
    <row r="1269" spans="1:13" x14ac:dyDescent="0.25">
      <c r="A1269" s="74" t="s">
        <v>344</v>
      </c>
      <c r="B1269" s="107" t="str">
        <f t="shared" si="19"/>
        <v>103203351200</v>
      </c>
      <c r="C1269" s="101" t="s">
        <v>2736</v>
      </c>
      <c r="D1269" s="101" t="s">
        <v>2737</v>
      </c>
      <c r="E1269" s="101" t="s">
        <v>6565</v>
      </c>
      <c r="F1269" s="101" t="s">
        <v>7212</v>
      </c>
      <c r="G1269" s="101" t="s">
        <v>7181</v>
      </c>
      <c r="H1269" s="103">
        <v>52.69</v>
      </c>
      <c r="I1269" s="101" t="s">
        <v>7175</v>
      </c>
      <c r="J1269" s="102">
        <v>41869</v>
      </c>
      <c r="K1269" s="102">
        <v>73050</v>
      </c>
      <c r="L1269" s="101" t="s">
        <v>6332</v>
      </c>
      <c r="M1269" s="101" t="s">
        <v>2736</v>
      </c>
    </row>
    <row r="1270" spans="1:13" x14ac:dyDescent="0.25">
      <c r="A1270" s="74" t="s">
        <v>344</v>
      </c>
      <c r="B1270" s="107" t="str">
        <f t="shared" si="19"/>
        <v>103204181300</v>
      </c>
      <c r="C1270" s="101" t="s">
        <v>2738</v>
      </c>
      <c r="D1270" s="101" t="s">
        <v>2739</v>
      </c>
      <c r="E1270" s="101" t="s">
        <v>6386</v>
      </c>
      <c r="F1270" s="101" t="s">
        <v>7212</v>
      </c>
      <c r="G1270" s="101" t="s">
        <v>7178</v>
      </c>
      <c r="H1270" s="103">
        <v>48.6</v>
      </c>
      <c r="I1270" s="101" t="s">
        <v>7175</v>
      </c>
      <c r="J1270" s="102">
        <v>41866</v>
      </c>
      <c r="K1270" s="102">
        <v>73050</v>
      </c>
      <c r="L1270" s="101" t="s">
        <v>6332</v>
      </c>
      <c r="M1270" s="101" t="s">
        <v>2738</v>
      </c>
    </row>
    <row r="1271" spans="1:13" x14ac:dyDescent="0.25">
      <c r="A1271" s="74" t="s">
        <v>344</v>
      </c>
      <c r="B1271" s="107" t="str">
        <f t="shared" si="19"/>
        <v>103205181200</v>
      </c>
      <c r="C1271" s="101" t="s">
        <v>2740</v>
      </c>
      <c r="D1271" s="101" t="s">
        <v>2741</v>
      </c>
      <c r="E1271" s="101" t="s">
        <v>6390</v>
      </c>
      <c r="F1271" s="101" t="s">
        <v>7212</v>
      </c>
      <c r="G1271" s="101" t="s">
        <v>7181</v>
      </c>
      <c r="H1271" s="103">
        <v>44.54</v>
      </c>
      <c r="I1271" s="101" t="s">
        <v>7175</v>
      </c>
      <c r="J1271" s="102">
        <v>41866</v>
      </c>
      <c r="K1271" s="102">
        <v>73050</v>
      </c>
      <c r="L1271" s="101" t="s">
        <v>6332</v>
      </c>
      <c r="M1271" s="101" t="s">
        <v>2740</v>
      </c>
    </row>
    <row r="1272" spans="1:13" x14ac:dyDescent="0.25">
      <c r="A1272" s="74" t="s">
        <v>344</v>
      </c>
      <c r="B1272" s="107" t="str">
        <f t="shared" si="19"/>
        <v>103209211110</v>
      </c>
      <c r="C1272" s="101" t="s">
        <v>2742</v>
      </c>
      <c r="D1272" s="101" t="s">
        <v>2743</v>
      </c>
      <c r="E1272" s="101" t="s">
        <v>6488</v>
      </c>
      <c r="F1272" s="101" t="s">
        <v>7212</v>
      </c>
      <c r="G1272" s="101" t="s">
        <v>7181</v>
      </c>
      <c r="H1272" s="103">
        <v>53.7</v>
      </c>
      <c r="I1272" s="101" t="s">
        <v>7175</v>
      </c>
      <c r="J1272" s="102">
        <v>41852</v>
      </c>
      <c r="K1272" s="102">
        <v>73050</v>
      </c>
      <c r="L1272" s="101" t="s">
        <v>6332</v>
      </c>
      <c r="M1272" s="101" t="s">
        <v>2742</v>
      </c>
    </row>
    <row r="1273" spans="1:13" x14ac:dyDescent="0.25">
      <c r="A1273" s="74" t="s">
        <v>344</v>
      </c>
      <c r="B1273" s="107" t="str">
        <f t="shared" si="19"/>
        <v>103211331200</v>
      </c>
      <c r="C1273" s="101" t="s">
        <v>2744</v>
      </c>
      <c r="D1273" s="101" t="s">
        <v>2745</v>
      </c>
      <c r="E1273" s="101" t="s">
        <v>6629</v>
      </c>
      <c r="F1273" s="101" t="s">
        <v>7212</v>
      </c>
      <c r="G1273" s="101" t="s">
        <v>7181</v>
      </c>
      <c r="H1273" s="103">
        <v>55.13</v>
      </c>
      <c r="I1273" s="101" t="s">
        <v>7175</v>
      </c>
      <c r="J1273" s="102">
        <v>41852</v>
      </c>
      <c r="K1273" s="102">
        <v>73050</v>
      </c>
      <c r="L1273" s="101" t="s">
        <v>6332</v>
      </c>
      <c r="M1273" s="101" t="s">
        <v>2744</v>
      </c>
    </row>
    <row r="1274" spans="1:13" x14ac:dyDescent="0.25">
      <c r="A1274" s="74" t="s">
        <v>344</v>
      </c>
      <c r="B1274" s="107" t="str">
        <f t="shared" si="19"/>
        <v>103213264340</v>
      </c>
      <c r="C1274" s="101" t="s">
        <v>2746</v>
      </c>
      <c r="D1274" s="101" t="s">
        <v>2747</v>
      </c>
      <c r="E1274" s="101" t="s">
        <v>7397</v>
      </c>
      <c r="F1274" s="101" t="s">
        <v>7185</v>
      </c>
      <c r="G1274" s="101" t="s">
        <v>7186</v>
      </c>
      <c r="H1274" s="103">
        <v>57.42</v>
      </c>
      <c r="I1274" s="101" t="s">
        <v>7175</v>
      </c>
      <c r="J1274" s="102">
        <v>39173</v>
      </c>
      <c r="K1274" s="102">
        <v>73050</v>
      </c>
      <c r="L1274" s="101" t="s">
        <v>6332</v>
      </c>
      <c r="M1274" s="101" t="s">
        <v>2746</v>
      </c>
    </row>
    <row r="1275" spans="1:13" x14ac:dyDescent="0.25">
      <c r="A1275" s="74" t="s">
        <v>344</v>
      </c>
      <c r="B1275" s="107" t="str">
        <f t="shared" si="19"/>
        <v>103214351100</v>
      </c>
      <c r="C1275" s="101" t="s">
        <v>2748</v>
      </c>
      <c r="D1275" s="101" t="s">
        <v>2749</v>
      </c>
      <c r="E1275" s="101" t="s">
        <v>6563</v>
      </c>
      <c r="F1275" s="101" t="s">
        <v>7212</v>
      </c>
      <c r="G1275" s="101" t="s">
        <v>7181</v>
      </c>
      <c r="H1275" s="103">
        <v>50.07</v>
      </c>
      <c r="I1275" s="101" t="s">
        <v>7175</v>
      </c>
      <c r="J1275" s="102">
        <v>41852</v>
      </c>
      <c r="K1275" s="102">
        <v>73050</v>
      </c>
      <c r="L1275" s="101" t="s">
        <v>6332</v>
      </c>
      <c r="M1275" s="101" t="s">
        <v>2748</v>
      </c>
    </row>
    <row r="1276" spans="1:13" x14ac:dyDescent="0.25">
      <c r="A1276" s="74" t="s">
        <v>344</v>
      </c>
      <c r="B1276" s="107" t="str">
        <f t="shared" si="19"/>
        <v>103216502040</v>
      </c>
      <c r="C1276" s="101" t="s">
        <v>2750</v>
      </c>
      <c r="D1276" s="101" t="s">
        <v>2751</v>
      </c>
      <c r="E1276" s="101" t="s">
        <v>6372</v>
      </c>
      <c r="F1276" s="101" t="s">
        <v>7226</v>
      </c>
      <c r="G1276" s="101" t="s">
        <v>7186</v>
      </c>
      <c r="H1276" s="103">
        <v>61.28</v>
      </c>
      <c r="I1276" s="101" t="s">
        <v>7175</v>
      </c>
      <c r="J1276" s="102">
        <v>31260</v>
      </c>
      <c r="K1276" s="102">
        <v>73050</v>
      </c>
      <c r="L1276" s="101" t="s">
        <v>6332</v>
      </c>
      <c r="M1276" s="101" t="s">
        <v>2750</v>
      </c>
    </row>
    <row r="1277" spans="1:13" x14ac:dyDescent="0.25">
      <c r="A1277" s="74" t="s">
        <v>344</v>
      </c>
      <c r="B1277" s="107" t="str">
        <f t="shared" si="19"/>
        <v>103217211110</v>
      </c>
      <c r="C1277" s="101" t="s">
        <v>2752</v>
      </c>
      <c r="D1277" s="101" t="s">
        <v>2753</v>
      </c>
      <c r="E1277" s="101" t="s">
        <v>6488</v>
      </c>
      <c r="F1277" s="101" t="s">
        <v>7212</v>
      </c>
      <c r="G1277" s="101" t="s">
        <v>7181</v>
      </c>
      <c r="H1277" s="103">
        <v>52.47</v>
      </c>
      <c r="I1277" s="101" t="s">
        <v>7175</v>
      </c>
      <c r="J1277" s="102">
        <v>41852</v>
      </c>
      <c r="K1277" s="102">
        <v>73050</v>
      </c>
      <c r="L1277" s="101" t="s">
        <v>6332</v>
      </c>
      <c r="M1277" s="101" t="s">
        <v>2752</v>
      </c>
    </row>
    <row r="1278" spans="1:13" x14ac:dyDescent="0.25">
      <c r="A1278" s="74" t="s">
        <v>344</v>
      </c>
      <c r="B1278" s="107" t="str">
        <f t="shared" si="19"/>
        <v>103222201601</v>
      </c>
      <c r="C1278" s="101" t="s">
        <v>2754</v>
      </c>
      <c r="D1278" s="101" t="s">
        <v>2755</v>
      </c>
      <c r="E1278" s="101" t="s">
        <v>6477</v>
      </c>
      <c r="F1278" s="101" t="s">
        <v>7212</v>
      </c>
      <c r="G1278" s="101" t="s">
        <v>7181</v>
      </c>
      <c r="H1278" s="103">
        <v>50.93</v>
      </c>
      <c r="I1278" s="101" t="s">
        <v>7175</v>
      </c>
      <c r="J1278" s="102">
        <v>40049</v>
      </c>
      <c r="K1278" s="102">
        <v>73050</v>
      </c>
      <c r="L1278" s="101" t="s">
        <v>6332</v>
      </c>
      <c r="M1278" s="101" t="s">
        <v>2754</v>
      </c>
    </row>
    <row r="1279" spans="1:13" x14ac:dyDescent="0.25">
      <c r="A1279" s="74" t="s">
        <v>344</v>
      </c>
      <c r="B1279" s="107" t="str">
        <f t="shared" si="19"/>
        <v>103224211110</v>
      </c>
      <c r="C1279" s="101" t="s">
        <v>2756</v>
      </c>
      <c r="D1279" s="101" t="s">
        <v>2757</v>
      </c>
      <c r="E1279" s="101" t="s">
        <v>6488</v>
      </c>
      <c r="F1279" s="101" t="s">
        <v>7212</v>
      </c>
      <c r="G1279" s="101" t="s">
        <v>7181</v>
      </c>
      <c r="H1279" s="103">
        <v>54.76</v>
      </c>
      <c r="I1279" s="101" t="s">
        <v>7175</v>
      </c>
      <c r="J1279" s="102">
        <v>41852</v>
      </c>
      <c r="K1279" s="102">
        <v>73050</v>
      </c>
      <c r="L1279" s="101" t="s">
        <v>6332</v>
      </c>
      <c r="M1279" s="101" t="s">
        <v>2756</v>
      </c>
    </row>
    <row r="1280" spans="1:13" x14ac:dyDescent="0.25">
      <c r="A1280" s="74" t="s">
        <v>344</v>
      </c>
      <c r="B1280" s="107" t="str">
        <f t="shared" si="19"/>
        <v>103225185120</v>
      </c>
      <c r="C1280" s="101" t="s">
        <v>2758</v>
      </c>
      <c r="D1280" s="101" t="s">
        <v>2759</v>
      </c>
      <c r="E1280" s="101" t="s">
        <v>6433</v>
      </c>
      <c r="F1280" s="101" t="s">
        <v>7200</v>
      </c>
      <c r="G1280" s="101" t="s">
        <v>7201</v>
      </c>
      <c r="H1280" s="103">
        <v>30.64</v>
      </c>
      <c r="I1280" s="101" t="s">
        <v>7175</v>
      </c>
      <c r="J1280" s="102">
        <v>41869</v>
      </c>
      <c r="K1280" s="102">
        <v>73050</v>
      </c>
      <c r="L1280" s="101" t="s">
        <v>6332</v>
      </c>
      <c r="M1280" s="101" t="s">
        <v>2758</v>
      </c>
    </row>
    <row r="1281" spans="1:13" x14ac:dyDescent="0.25">
      <c r="A1281" s="74" t="s">
        <v>344</v>
      </c>
      <c r="B1281" s="107" t="str">
        <f t="shared" si="19"/>
        <v>103228251100</v>
      </c>
      <c r="C1281" s="101" t="s">
        <v>2760</v>
      </c>
      <c r="D1281" s="101" t="s">
        <v>2761</v>
      </c>
      <c r="E1281" s="101" t="s">
        <v>6654</v>
      </c>
      <c r="F1281" s="101" t="s">
        <v>7185</v>
      </c>
      <c r="G1281" s="101" t="s">
        <v>7186</v>
      </c>
      <c r="H1281" s="103">
        <v>61.99</v>
      </c>
      <c r="I1281" s="101" t="s">
        <v>7175</v>
      </c>
      <c r="J1281" s="102">
        <v>38460</v>
      </c>
      <c r="K1281" s="102">
        <v>73050</v>
      </c>
      <c r="L1281" s="101" t="s">
        <v>6332</v>
      </c>
      <c r="M1281" s="101" t="s">
        <v>2760</v>
      </c>
    </row>
    <row r="1282" spans="1:13" x14ac:dyDescent="0.25">
      <c r="A1282" s="74" t="s">
        <v>344</v>
      </c>
      <c r="B1282" s="107" t="str">
        <f t="shared" si="19"/>
        <v>103229181200</v>
      </c>
      <c r="C1282" s="101" t="s">
        <v>2762</v>
      </c>
      <c r="D1282" s="101" t="s">
        <v>2763</v>
      </c>
      <c r="E1282" s="101" t="s">
        <v>6390</v>
      </c>
      <c r="F1282" s="101" t="s">
        <v>7185</v>
      </c>
      <c r="G1282" s="101" t="s">
        <v>7186</v>
      </c>
      <c r="H1282" s="103">
        <v>59.8</v>
      </c>
      <c r="I1282" s="101" t="s">
        <v>7175</v>
      </c>
      <c r="J1282" s="102">
        <v>41096</v>
      </c>
      <c r="K1282" s="102">
        <v>73050</v>
      </c>
      <c r="L1282" s="101" t="s">
        <v>6332</v>
      </c>
      <c r="M1282" s="101" t="s">
        <v>2762</v>
      </c>
    </row>
    <row r="1283" spans="1:13" x14ac:dyDescent="0.25">
      <c r="A1283" s="74" t="s">
        <v>344</v>
      </c>
      <c r="B1283" s="107" t="str">
        <f t="shared" si="19"/>
        <v>103230341200</v>
      </c>
      <c r="C1283" s="101" t="s">
        <v>2764</v>
      </c>
      <c r="D1283" s="101" t="s">
        <v>2765</v>
      </c>
      <c r="E1283" s="101" t="s">
        <v>6559</v>
      </c>
      <c r="F1283" s="101" t="s">
        <v>7212</v>
      </c>
      <c r="G1283" s="101" t="s">
        <v>7181</v>
      </c>
      <c r="H1283" s="103">
        <v>53.81</v>
      </c>
      <c r="I1283" s="101" t="s">
        <v>7175</v>
      </c>
      <c r="J1283" s="102">
        <v>41852</v>
      </c>
      <c r="K1283" s="102">
        <v>73050</v>
      </c>
      <c r="L1283" s="101" t="s">
        <v>6332</v>
      </c>
      <c r="M1283" s="101" t="s">
        <v>2764</v>
      </c>
    </row>
    <row r="1284" spans="1:13" x14ac:dyDescent="0.25">
      <c r="A1284" s="74" t="s">
        <v>344</v>
      </c>
      <c r="B1284" s="107" t="str">
        <f t="shared" si="19"/>
        <v>103232502030</v>
      </c>
      <c r="C1284" s="101" t="s">
        <v>2766</v>
      </c>
      <c r="D1284" s="101" t="s">
        <v>2767</v>
      </c>
      <c r="E1284" s="101" t="s">
        <v>7100</v>
      </c>
      <c r="F1284" s="101" t="s">
        <v>7231</v>
      </c>
      <c r="G1284" s="101" t="s">
        <v>7178</v>
      </c>
      <c r="H1284" s="103">
        <v>48.8</v>
      </c>
      <c r="I1284" s="101" t="s">
        <v>7175</v>
      </c>
      <c r="J1284" s="102">
        <v>41876</v>
      </c>
      <c r="K1284" s="102">
        <v>73050</v>
      </c>
      <c r="L1284" s="101" t="s">
        <v>6332</v>
      </c>
      <c r="M1284" s="101" t="s">
        <v>2766</v>
      </c>
    </row>
    <row r="1285" spans="1:13" x14ac:dyDescent="0.25">
      <c r="A1285" s="74" t="s">
        <v>344</v>
      </c>
      <c r="B1285" s="107" t="str">
        <f t="shared" si="19"/>
        <v>103233231401</v>
      </c>
      <c r="C1285" s="101" t="s">
        <v>2768</v>
      </c>
      <c r="D1285" s="101" t="s">
        <v>2769</v>
      </c>
      <c r="E1285" s="101" t="s">
        <v>6496</v>
      </c>
      <c r="F1285" s="101" t="s">
        <v>7185</v>
      </c>
      <c r="G1285" s="101" t="s">
        <v>7186</v>
      </c>
      <c r="H1285" s="103">
        <v>59.88</v>
      </c>
      <c r="I1285" s="101" t="s">
        <v>7175</v>
      </c>
      <c r="J1285" s="102">
        <v>36185</v>
      </c>
      <c r="K1285" s="102">
        <v>73050</v>
      </c>
      <c r="L1285" s="101" t="s">
        <v>6332</v>
      </c>
      <c r="M1285" s="101" t="s">
        <v>2768</v>
      </c>
    </row>
    <row r="1286" spans="1:13" x14ac:dyDescent="0.25">
      <c r="A1286" s="74" t="s">
        <v>344</v>
      </c>
      <c r="B1286" s="107" t="str">
        <f t="shared" ref="B1286:B1349" si="20">CONCATENATE(C1286,E1286)</f>
        <v>103235171600</v>
      </c>
      <c r="C1286" s="101" t="s">
        <v>2770</v>
      </c>
      <c r="D1286" s="101" t="s">
        <v>2771</v>
      </c>
      <c r="E1286" s="101" t="s">
        <v>6363</v>
      </c>
      <c r="F1286" s="101" t="s">
        <v>7212</v>
      </c>
      <c r="G1286" s="101" t="s">
        <v>7181</v>
      </c>
      <c r="H1286" s="103">
        <v>54.06</v>
      </c>
      <c r="I1286" s="101" t="s">
        <v>7175</v>
      </c>
      <c r="J1286" s="102">
        <v>40391</v>
      </c>
      <c r="K1286" s="102">
        <v>73050</v>
      </c>
      <c r="L1286" s="101" t="s">
        <v>6332</v>
      </c>
      <c r="M1286" s="101" t="s">
        <v>2770</v>
      </c>
    </row>
    <row r="1287" spans="1:13" x14ac:dyDescent="0.25">
      <c r="A1287" s="74" t="s">
        <v>344</v>
      </c>
      <c r="B1287" s="107" t="str">
        <f t="shared" si="20"/>
        <v>103236502010</v>
      </c>
      <c r="C1287" s="101" t="s">
        <v>2772</v>
      </c>
      <c r="D1287" s="101" t="s">
        <v>2773</v>
      </c>
      <c r="E1287" s="101" t="s">
        <v>6507</v>
      </c>
      <c r="F1287" s="101" t="s">
        <v>7250</v>
      </c>
      <c r="G1287" s="101" t="s">
        <v>7174</v>
      </c>
      <c r="H1287" s="103">
        <v>41.68</v>
      </c>
      <c r="I1287" s="101" t="s">
        <v>7175</v>
      </c>
      <c r="J1287" s="102">
        <v>34943</v>
      </c>
      <c r="K1287" s="102">
        <v>73050</v>
      </c>
      <c r="L1287" s="101" t="s">
        <v>6332</v>
      </c>
      <c r="M1287" s="101" t="s">
        <v>2772</v>
      </c>
    </row>
    <row r="1288" spans="1:13" x14ac:dyDescent="0.25">
      <c r="A1288" s="74" t="s">
        <v>344</v>
      </c>
      <c r="B1288" s="107" t="str">
        <f t="shared" si="20"/>
        <v>103237311200</v>
      </c>
      <c r="C1288" s="101" t="s">
        <v>2774</v>
      </c>
      <c r="D1288" s="101" t="s">
        <v>2775</v>
      </c>
      <c r="E1288" s="101" t="s">
        <v>6541</v>
      </c>
      <c r="F1288" s="101" t="s">
        <v>7185</v>
      </c>
      <c r="G1288" s="101" t="s">
        <v>7181</v>
      </c>
      <c r="H1288" s="103">
        <v>59.96</v>
      </c>
      <c r="I1288" s="101" t="s">
        <v>7175</v>
      </c>
      <c r="J1288" s="102">
        <v>41866</v>
      </c>
      <c r="K1288" s="102">
        <v>73050</v>
      </c>
      <c r="L1288" s="101" t="s">
        <v>6332</v>
      </c>
      <c r="M1288" s="101" t="s">
        <v>2774</v>
      </c>
    </row>
    <row r="1289" spans="1:13" x14ac:dyDescent="0.25">
      <c r="A1289" s="74" t="s">
        <v>344</v>
      </c>
      <c r="B1289" s="107" t="str">
        <f t="shared" si="20"/>
        <v>103239321200</v>
      </c>
      <c r="C1289" s="101" t="s">
        <v>2776</v>
      </c>
      <c r="D1289" s="101" t="s">
        <v>2777</v>
      </c>
      <c r="E1289" s="101" t="s">
        <v>7001</v>
      </c>
      <c r="F1289" s="101" t="s">
        <v>7185</v>
      </c>
      <c r="G1289" s="101" t="s">
        <v>7186</v>
      </c>
      <c r="H1289" s="103">
        <v>61.73</v>
      </c>
      <c r="I1289" s="101" t="s">
        <v>7175</v>
      </c>
      <c r="J1289" s="102">
        <v>38808</v>
      </c>
      <c r="K1289" s="102">
        <v>73050</v>
      </c>
      <c r="L1289" s="101" t="s">
        <v>6332</v>
      </c>
      <c r="M1289" s="101" t="s">
        <v>2776</v>
      </c>
    </row>
    <row r="1290" spans="1:13" x14ac:dyDescent="0.25">
      <c r="A1290" s="74" t="s">
        <v>344</v>
      </c>
      <c r="B1290" s="107" t="str">
        <f t="shared" si="20"/>
        <v>103241211110</v>
      </c>
      <c r="C1290" s="101" t="s">
        <v>2778</v>
      </c>
      <c r="D1290" s="101" t="s">
        <v>2779</v>
      </c>
      <c r="E1290" s="101" t="s">
        <v>6488</v>
      </c>
      <c r="F1290" s="101" t="s">
        <v>7212</v>
      </c>
      <c r="G1290" s="101" t="s">
        <v>7181</v>
      </c>
      <c r="H1290" s="103">
        <v>52.34</v>
      </c>
      <c r="I1290" s="101" t="s">
        <v>7175</v>
      </c>
      <c r="J1290" s="102">
        <v>41866</v>
      </c>
      <c r="K1290" s="102">
        <v>73050</v>
      </c>
      <c r="L1290" s="101" t="s">
        <v>6332</v>
      </c>
      <c r="M1290" s="101" t="s">
        <v>2778</v>
      </c>
    </row>
    <row r="1291" spans="1:13" x14ac:dyDescent="0.25">
      <c r="A1291" s="74" t="s">
        <v>344</v>
      </c>
      <c r="B1291" s="107" t="str">
        <f t="shared" si="20"/>
        <v>103242803600</v>
      </c>
      <c r="C1291" s="101" t="s">
        <v>2780</v>
      </c>
      <c r="D1291" s="101" t="s">
        <v>2781</v>
      </c>
      <c r="E1291" s="101" t="s">
        <v>7537</v>
      </c>
      <c r="F1291" s="101" t="s">
        <v>7224</v>
      </c>
      <c r="G1291" s="101" t="s">
        <v>7178</v>
      </c>
      <c r="H1291" s="103">
        <v>46.6</v>
      </c>
      <c r="I1291" s="101" t="s">
        <v>7175</v>
      </c>
      <c r="J1291" s="102">
        <v>39013</v>
      </c>
      <c r="K1291" s="102">
        <v>73050</v>
      </c>
      <c r="L1291" s="101" t="s">
        <v>6332</v>
      </c>
      <c r="M1291" s="101" t="s">
        <v>2780</v>
      </c>
    </row>
    <row r="1292" spans="1:13" x14ac:dyDescent="0.25">
      <c r="A1292" s="74" t="s">
        <v>344</v>
      </c>
      <c r="B1292" s="107" t="str">
        <f t="shared" si="20"/>
        <v>103243341100</v>
      </c>
      <c r="C1292" s="101" t="s">
        <v>2782</v>
      </c>
      <c r="D1292" s="101" t="s">
        <v>2783</v>
      </c>
      <c r="E1292" s="101" t="s">
        <v>6557</v>
      </c>
      <c r="F1292" s="101" t="s">
        <v>7185</v>
      </c>
      <c r="G1292" s="101" t="s">
        <v>7186</v>
      </c>
      <c r="H1292" s="103">
        <v>59.8</v>
      </c>
      <c r="I1292" s="101" t="s">
        <v>7175</v>
      </c>
      <c r="J1292" s="102">
        <v>40026</v>
      </c>
      <c r="K1292" s="102">
        <v>73050</v>
      </c>
      <c r="L1292" s="101" t="s">
        <v>6332</v>
      </c>
      <c r="M1292" s="101" t="s">
        <v>2782</v>
      </c>
    </row>
    <row r="1293" spans="1:13" x14ac:dyDescent="0.25">
      <c r="A1293" s="74" t="s">
        <v>344</v>
      </c>
      <c r="B1293" s="107" t="str">
        <f t="shared" si="20"/>
        <v>103244351100</v>
      </c>
      <c r="C1293" s="101" t="s">
        <v>2784</v>
      </c>
      <c r="D1293" s="101" t="s">
        <v>2785</v>
      </c>
      <c r="E1293" s="101" t="s">
        <v>6563</v>
      </c>
      <c r="F1293" s="101" t="s">
        <v>7212</v>
      </c>
      <c r="G1293" s="101" t="s">
        <v>7181</v>
      </c>
      <c r="H1293" s="103">
        <v>47.65</v>
      </c>
      <c r="I1293" s="101" t="s">
        <v>7175</v>
      </c>
      <c r="J1293" s="102">
        <v>41852</v>
      </c>
      <c r="K1293" s="102">
        <v>73050</v>
      </c>
      <c r="L1293" s="101" t="s">
        <v>6332</v>
      </c>
      <c r="M1293" s="101" t="s">
        <v>2784</v>
      </c>
    </row>
    <row r="1294" spans="1:13" x14ac:dyDescent="0.25">
      <c r="A1294" s="74" t="s">
        <v>344</v>
      </c>
      <c r="B1294" s="107" t="str">
        <f t="shared" si="20"/>
        <v>103245281110</v>
      </c>
      <c r="C1294" s="101" t="s">
        <v>7538</v>
      </c>
      <c r="D1294" s="101" t="s">
        <v>7539</v>
      </c>
      <c r="E1294" s="101" t="s">
        <v>6523</v>
      </c>
      <c r="F1294" s="101" t="s">
        <v>7212</v>
      </c>
      <c r="G1294" s="101" t="s">
        <v>7181</v>
      </c>
      <c r="H1294" s="103">
        <v>54.19</v>
      </c>
      <c r="I1294" s="101" t="s">
        <v>7175</v>
      </c>
      <c r="J1294" s="102">
        <v>39845</v>
      </c>
      <c r="K1294" s="102">
        <v>43772</v>
      </c>
      <c r="L1294" s="101" t="s">
        <v>6332</v>
      </c>
      <c r="M1294" s="101" t="s">
        <v>7538</v>
      </c>
    </row>
    <row r="1295" spans="1:13" x14ac:dyDescent="0.25">
      <c r="A1295" s="74" t="s">
        <v>344</v>
      </c>
      <c r="B1295" s="107" t="str">
        <f t="shared" si="20"/>
        <v>103246351100</v>
      </c>
      <c r="C1295" s="101" t="s">
        <v>2786</v>
      </c>
      <c r="D1295" s="101" t="s">
        <v>2787</v>
      </c>
      <c r="E1295" s="101" t="s">
        <v>6563</v>
      </c>
      <c r="F1295" s="101" t="s">
        <v>7185</v>
      </c>
      <c r="G1295" s="101" t="s">
        <v>7186</v>
      </c>
      <c r="H1295" s="103">
        <v>59.97</v>
      </c>
      <c r="I1295" s="101" t="s">
        <v>7175</v>
      </c>
      <c r="J1295" s="102">
        <v>38733</v>
      </c>
      <c r="K1295" s="102">
        <v>73050</v>
      </c>
      <c r="L1295" s="101" t="s">
        <v>6332</v>
      </c>
      <c r="M1295" s="101" t="s">
        <v>2786</v>
      </c>
    </row>
    <row r="1296" spans="1:13" x14ac:dyDescent="0.25">
      <c r="A1296" s="74" t="s">
        <v>344</v>
      </c>
      <c r="B1296" s="107" t="str">
        <f t="shared" si="20"/>
        <v>103247211110</v>
      </c>
      <c r="C1296" s="101" t="s">
        <v>2788</v>
      </c>
      <c r="D1296" s="101" t="s">
        <v>2789</v>
      </c>
      <c r="E1296" s="101" t="s">
        <v>6488</v>
      </c>
      <c r="F1296" s="101" t="s">
        <v>7187</v>
      </c>
      <c r="G1296" s="101" t="s">
        <v>7174</v>
      </c>
      <c r="H1296" s="103">
        <v>41.78</v>
      </c>
      <c r="I1296" s="101" t="s">
        <v>7175</v>
      </c>
      <c r="J1296" s="102">
        <v>33512</v>
      </c>
      <c r="K1296" s="102">
        <v>73050</v>
      </c>
      <c r="L1296" s="101" t="s">
        <v>6332</v>
      </c>
      <c r="M1296" s="101" t="s">
        <v>2788</v>
      </c>
    </row>
    <row r="1297" spans="1:13" x14ac:dyDescent="0.25">
      <c r="A1297" s="74" t="s">
        <v>344</v>
      </c>
      <c r="B1297" s="107" t="str">
        <f t="shared" si="20"/>
        <v>103248201801</v>
      </c>
      <c r="C1297" s="101" t="s">
        <v>2790</v>
      </c>
      <c r="D1297" s="101" t="s">
        <v>2791</v>
      </c>
      <c r="E1297" s="101" t="s">
        <v>6773</v>
      </c>
      <c r="F1297" s="101" t="s">
        <v>7185</v>
      </c>
      <c r="G1297" s="101" t="s">
        <v>7186</v>
      </c>
      <c r="H1297" s="103">
        <v>61.88</v>
      </c>
      <c r="I1297" s="101" t="s">
        <v>7175</v>
      </c>
      <c r="J1297" s="102">
        <v>35735</v>
      </c>
      <c r="K1297" s="102">
        <v>73050</v>
      </c>
      <c r="L1297" s="101" t="s">
        <v>6332</v>
      </c>
      <c r="M1297" s="101" t="s">
        <v>2790</v>
      </c>
    </row>
    <row r="1298" spans="1:13" x14ac:dyDescent="0.25">
      <c r="A1298" s="74" t="s">
        <v>344</v>
      </c>
      <c r="B1298" s="107" t="str">
        <f t="shared" si="20"/>
        <v>103249341100</v>
      </c>
      <c r="C1298" s="101" t="s">
        <v>2792</v>
      </c>
      <c r="D1298" s="101" t="s">
        <v>2793</v>
      </c>
      <c r="E1298" s="101" t="s">
        <v>6557</v>
      </c>
      <c r="F1298" s="101" t="s">
        <v>7212</v>
      </c>
      <c r="G1298" s="101" t="s">
        <v>7181</v>
      </c>
      <c r="H1298" s="103">
        <v>54.5</v>
      </c>
      <c r="I1298" s="101" t="s">
        <v>7175</v>
      </c>
      <c r="J1298" s="102">
        <v>41852</v>
      </c>
      <c r="K1298" s="102">
        <v>73050</v>
      </c>
      <c r="L1298" s="101" t="s">
        <v>6332</v>
      </c>
      <c r="M1298" s="101" t="s">
        <v>2792</v>
      </c>
    </row>
    <row r="1299" spans="1:13" x14ac:dyDescent="0.25">
      <c r="A1299" s="74" t="s">
        <v>344</v>
      </c>
      <c r="B1299" s="107" t="str">
        <f t="shared" si="20"/>
        <v>103250301630</v>
      </c>
      <c r="C1299" s="101" t="s">
        <v>2794</v>
      </c>
      <c r="D1299" s="101" t="s">
        <v>2795</v>
      </c>
      <c r="E1299" s="101" t="s">
        <v>6763</v>
      </c>
      <c r="F1299" s="101" t="s">
        <v>7212</v>
      </c>
      <c r="G1299" s="101" t="s">
        <v>7181</v>
      </c>
      <c r="H1299" s="103">
        <v>54.99</v>
      </c>
      <c r="I1299" s="101" t="s">
        <v>7175</v>
      </c>
      <c r="J1299" s="102">
        <v>40405</v>
      </c>
      <c r="K1299" s="102">
        <v>73050</v>
      </c>
      <c r="L1299" s="101" t="s">
        <v>6332</v>
      </c>
      <c r="M1299" s="101" t="s">
        <v>2794</v>
      </c>
    </row>
    <row r="1300" spans="1:13" x14ac:dyDescent="0.25">
      <c r="A1300" s="74" t="s">
        <v>344</v>
      </c>
      <c r="B1300" s="107" t="str">
        <f t="shared" si="20"/>
        <v>103251171200</v>
      </c>
      <c r="C1300" s="101" t="s">
        <v>2796</v>
      </c>
      <c r="D1300" s="101" t="s">
        <v>2797</v>
      </c>
      <c r="E1300" s="101" t="s">
        <v>6369</v>
      </c>
      <c r="F1300" s="101" t="s">
        <v>7212</v>
      </c>
      <c r="G1300" s="101" t="s">
        <v>7181</v>
      </c>
      <c r="H1300" s="103">
        <v>51.1</v>
      </c>
      <c r="I1300" s="101" t="s">
        <v>7175</v>
      </c>
      <c r="J1300" s="102">
        <v>41900</v>
      </c>
      <c r="K1300" s="102">
        <v>73050</v>
      </c>
      <c r="L1300" s="101" t="s">
        <v>6332</v>
      </c>
      <c r="M1300" s="101" t="s">
        <v>2796</v>
      </c>
    </row>
    <row r="1301" spans="1:13" x14ac:dyDescent="0.25">
      <c r="A1301" s="74" t="s">
        <v>344</v>
      </c>
      <c r="B1301" s="107" t="str">
        <f t="shared" si="20"/>
        <v>103252331200</v>
      </c>
      <c r="C1301" s="101" t="s">
        <v>2798</v>
      </c>
      <c r="D1301" s="101" t="s">
        <v>2799</v>
      </c>
      <c r="E1301" s="101" t="s">
        <v>6629</v>
      </c>
      <c r="F1301" s="101" t="s">
        <v>7212</v>
      </c>
      <c r="G1301" s="101" t="s">
        <v>7181</v>
      </c>
      <c r="H1301" s="103">
        <v>55.28</v>
      </c>
      <c r="I1301" s="101" t="s">
        <v>7175</v>
      </c>
      <c r="J1301" s="102">
        <v>41876</v>
      </c>
      <c r="K1301" s="102">
        <v>73050</v>
      </c>
      <c r="L1301" s="101" t="s">
        <v>6332</v>
      </c>
      <c r="M1301" s="101" t="s">
        <v>2798</v>
      </c>
    </row>
    <row r="1302" spans="1:13" x14ac:dyDescent="0.25">
      <c r="A1302" s="74" t="s">
        <v>344</v>
      </c>
      <c r="B1302" s="107" t="str">
        <f t="shared" si="20"/>
        <v>103253341100</v>
      </c>
      <c r="C1302" s="101" t="s">
        <v>2800</v>
      </c>
      <c r="D1302" s="101" t="s">
        <v>2801</v>
      </c>
      <c r="E1302" s="101" t="s">
        <v>6557</v>
      </c>
      <c r="F1302" s="101" t="s">
        <v>7212</v>
      </c>
      <c r="G1302" s="101" t="s">
        <v>7181</v>
      </c>
      <c r="H1302" s="103">
        <v>53.49</v>
      </c>
      <c r="I1302" s="101" t="s">
        <v>7175</v>
      </c>
      <c r="J1302" s="102">
        <v>41883</v>
      </c>
      <c r="K1302" s="102">
        <v>73050</v>
      </c>
      <c r="L1302" s="101" t="s">
        <v>6332</v>
      </c>
      <c r="M1302" s="101" t="s">
        <v>2800</v>
      </c>
    </row>
    <row r="1303" spans="1:13" x14ac:dyDescent="0.25">
      <c r="A1303" s="74" t="s">
        <v>344</v>
      </c>
      <c r="B1303" s="107" t="str">
        <f t="shared" si="20"/>
        <v>103254231201</v>
      </c>
      <c r="C1303" s="101" t="s">
        <v>2802</v>
      </c>
      <c r="D1303" s="101" t="s">
        <v>2803</v>
      </c>
      <c r="E1303" s="101" t="s">
        <v>6494</v>
      </c>
      <c r="F1303" s="101" t="s">
        <v>7212</v>
      </c>
      <c r="G1303" s="101" t="s">
        <v>7181</v>
      </c>
      <c r="H1303" s="103">
        <v>54.73</v>
      </c>
      <c r="I1303" s="101" t="s">
        <v>7175</v>
      </c>
      <c r="J1303" s="102">
        <v>41122</v>
      </c>
      <c r="K1303" s="102">
        <v>73050</v>
      </c>
      <c r="L1303" s="101" t="s">
        <v>6332</v>
      </c>
      <c r="M1303" s="101" t="s">
        <v>2802</v>
      </c>
    </row>
    <row r="1304" spans="1:13" x14ac:dyDescent="0.25">
      <c r="A1304" s="74" t="s">
        <v>344</v>
      </c>
      <c r="B1304" s="107" t="str">
        <f t="shared" si="20"/>
        <v>103255603510</v>
      </c>
      <c r="C1304" s="101" t="s">
        <v>2804</v>
      </c>
      <c r="D1304" s="101" t="s">
        <v>2805</v>
      </c>
      <c r="E1304" s="101" t="s">
        <v>7281</v>
      </c>
      <c r="F1304" s="101" t="s">
        <v>7262</v>
      </c>
      <c r="G1304" s="101" t="s">
        <v>7181</v>
      </c>
      <c r="H1304" s="103">
        <v>49.47</v>
      </c>
      <c r="I1304" s="101" t="s">
        <v>7175</v>
      </c>
      <c r="J1304" s="102">
        <v>40791</v>
      </c>
      <c r="K1304" s="102">
        <v>73050</v>
      </c>
      <c r="L1304" s="101" t="s">
        <v>6332</v>
      </c>
      <c r="M1304" s="101" t="s">
        <v>2804</v>
      </c>
    </row>
    <row r="1305" spans="1:13" x14ac:dyDescent="0.25">
      <c r="A1305" s="74" t="s">
        <v>344</v>
      </c>
      <c r="B1305" s="107" t="str">
        <f t="shared" si="20"/>
        <v>103256263090</v>
      </c>
      <c r="C1305" s="101" t="s">
        <v>7540</v>
      </c>
      <c r="D1305" s="101" t="s">
        <v>7541</v>
      </c>
      <c r="E1305" s="101" t="s">
        <v>7216</v>
      </c>
      <c r="F1305" s="101" t="s">
        <v>7217</v>
      </c>
      <c r="G1305" s="101" t="s">
        <v>7218</v>
      </c>
      <c r="H1305" s="103">
        <v>32.99</v>
      </c>
      <c r="I1305" s="101" t="s">
        <v>7175</v>
      </c>
      <c r="J1305" s="102">
        <v>40259</v>
      </c>
      <c r="K1305" s="102">
        <v>43799</v>
      </c>
      <c r="L1305" s="101" t="s">
        <v>6332</v>
      </c>
      <c r="M1305" s="101" t="s">
        <v>7540</v>
      </c>
    </row>
    <row r="1306" spans="1:13" x14ac:dyDescent="0.25">
      <c r="A1306" s="74" t="s">
        <v>344</v>
      </c>
      <c r="B1306" s="107" t="str">
        <f t="shared" si="20"/>
        <v>103257231100</v>
      </c>
      <c r="C1306" s="101" t="s">
        <v>2806</v>
      </c>
      <c r="D1306" s="101" t="s">
        <v>2807</v>
      </c>
      <c r="E1306" s="101" t="s">
        <v>7333</v>
      </c>
      <c r="F1306" s="101" t="s">
        <v>7185</v>
      </c>
      <c r="G1306" s="101" t="s">
        <v>7186</v>
      </c>
      <c r="H1306" s="103">
        <v>60.7</v>
      </c>
      <c r="I1306" s="101" t="s">
        <v>7175</v>
      </c>
      <c r="J1306" s="102">
        <v>36022</v>
      </c>
      <c r="K1306" s="102">
        <v>73050</v>
      </c>
      <c r="L1306" s="101" t="s">
        <v>6332</v>
      </c>
      <c r="M1306" s="101" t="s">
        <v>2806</v>
      </c>
    </row>
    <row r="1307" spans="1:13" x14ac:dyDescent="0.25">
      <c r="A1307" s="74" t="s">
        <v>344</v>
      </c>
      <c r="B1307" s="107" t="str">
        <f t="shared" si="20"/>
        <v>103261121110</v>
      </c>
      <c r="C1307" s="101" t="s">
        <v>2808</v>
      </c>
      <c r="D1307" s="101" t="s">
        <v>2809</v>
      </c>
      <c r="E1307" s="101" t="s">
        <v>6338</v>
      </c>
      <c r="F1307" s="101" t="s">
        <v>7212</v>
      </c>
      <c r="G1307" s="101" t="s">
        <v>7178</v>
      </c>
      <c r="H1307" s="103">
        <v>50.44</v>
      </c>
      <c r="I1307" s="101" t="s">
        <v>7175</v>
      </c>
      <c r="J1307" s="102">
        <v>41869</v>
      </c>
      <c r="K1307" s="102">
        <v>73050</v>
      </c>
      <c r="L1307" s="101" t="s">
        <v>6332</v>
      </c>
      <c r="M1307" s="101" t="s">
        <v>2808</v>
      </c>
    </row>
    <row r="1308" spans="1:13" x14ac:dyDescent="0.25">
      <c r="A1308" s="74" t="s">
        <v>344</v>
      </c>
      <c r="B1308" s="107" t="str">
        <f t="shared" si="20"/>
        <v>103265212100</v>
      </c>
      <c r="C1308" s="101" t="s">
        <v>7542</v>
      </c>
      <c r="D1308" s="101" t="s">
        <v>7543</v>
      </c>
      <c r="E1308" s="101" t="s">
        <v>7160</v>
      </c>
      <c r="F1308" s="101" t="s">
        <v>7217</v>
      </c>
      <c r="G1308" s="101" t="s">
        <v>7218</v>
      </c>
      <c r="H1308" s="103">
        <v>32.44</v>
      </c>
      <c r="I1308" s="101" t="s">
        <v>7175</v>
      </c>
      <c r="J1308" s="102">
        <v>41883</v>
      </c>
      <c r="K1308" s="102">
        <v>43646</v>
      </c>
      <c r="L1308" s="101" t="s">
        <v>6332</v>
      </c>
      <c r="M1308" s="101" t="s">
        <v>7542</v>
      </c>
    </row>
    <row r="1309" spans="1:13" x14ac:dyDescent="0.25">
      <c r="A1309" s="74" t="s">
        <v>344</v>
      </c>
      <c r="B1309" s="107" t="str">
        <f t="shared" si="20"/>
        <v>103268321200</v>
      </c>
      <c r="C1309" s="101" t="s">
        <v>7030</v>
      </c>
      <c r="D1309" s="101" t="s">
        <v>7031</v>
      </c>
      <c r="E1309" s="101" t="s">
        <v>7001</v>
      </c>
      <c r="F1309" s="101" t="s">
        <v>7212</v>
      </c>
      <c r="G1309" s="101" t="s">
        <v>7181</v>
      </c>
      <c r="H1309" s="103">
        <v>53.48</v>
      </c>
      <c r="I1309" s="101" t="s">
        <v>7175</v>
      </c>
      <c r="J1309" s="102">
        <v>40770</v>
      </c>
      <c r="K1309" s="102">
        <v>43698</v>
      </c>
      <c r="L1309" s="101" t="s">
        <v>6332</v>
      </c>
      <c r="M1309" s="101" t="s">
        <v>7030</v>
      </c>
    </row>
    <row r="1310" spans="1:13" x14ac:dyDescent="0.25">
      <c r="A1310" s="74" t="s">
        <v>344</v>
      </c>
      <c r="B1310" s="107" t="str">
        <f t="shared" si="20"/>
        <v>103272438300</v>
      </c>
      <c r="C1310" s="101" t="s">
        <v>2810</v>
      </c>
      <c r="D1310" s="101" t="s">
        <v>2811</v>
      </c>
      <c r="E1310" s="101" t="s">
        <v>6656</v>
      </c>
      <c r="F1310" s="101" t="s">
        <v>7393</v>
      </c>
      <c r="G1310" s="101" t="s">
        <v>7394</v>
      </c>
      <c r="H1310" s="103">
        <v>81.73</v>
      </c>
      <c r="I1310" s="101" t="s">
        <v>7175</v>
      </c>
      <c r="J1310" s="102">
        <v>41852</v>
      </c>
      <c r="K1310" s="102">
        <v>73050</v>
      </c>
      <c r="L1310" s="101" t="s">
        <v>6332</v>
      </c>
      <c r="M1310" s="101" t="s">
        <v>2810</v>
      </c>
    </row>
    <row r="1311" spans="1:13" x14ac:dyDescent="0.25">
      <c r="A1311" s="74" t="s">
        <v>344</v>
      </c>
      <c r="B1311" s="107" t="str">
        <f t="shared" si="20"/>
        <v>103273302100</v>
      </c>
      <c r="C1311" s="101" t="s">
        <v>2812</v>
      </c>
      <c r="D1311" s="101" t="s">
        <v>2813</v>
      </c>
      <c r="E1311" s="101" t="s">
        <v>7213</v>
      </c>
      <c r="F1311" s="101" t="s">
        <v>7217</v>
      </c>
      <c r="G1311" s="101" t="s">
        <v>7218</v>
      </c>
      <c r="H1311" s="103">
        <v>33.82</v>
      </c>
      <c r="I1311" s="101" t="s">
        <v>7175</v>
      </c>
      <c r="J1311" s="102">
        <v>41827</v>
      </c>
      <c r="K1311" s="102">
        <v>73050</v>
      </c>
      <c r="L1311" s="101" t="s">
        <v>6332</v>
      </c>
      <c r="M1311" s="101" t="s">
        <v>2812</v>
      </c>
    </row>
    <row r="1312" spans="1:13" x14ac:dyDescent="0.25">
      <c r="A1312" s="74" t="s">
        <v>344</v>
      </c>
      <c r="B1312" s="107" t="str">
        <f t="shared" si="20"/>
        <v>103274181300</v>
      </c>
      <c r="C1312" s="101" t="s">
        <v>2814</v>
      </c>
      <c r="D1312" s="101" t="s">
        <v>2815</v>
      </c>
      <c r="E1312" s="101" t="s">
        <v>6386</v>
      </c>
      <c r="F1312" s="101" t="s">
        <v>7185</v>
      </c>
      <c r="G1312" s="101" t="s">
        <v>7186</v>
      </c>
      <c r="H1312" s="103">
        <v>59.99</v>
      </c>
      <c r="I1312" s="101" t="s">
        <v>7175</v>
      </c>
      <c r="J1312" s="102">
        <v>38777</v>
      </c>
      <c r="K1312" s="102">
        <v>73050</v>
      </c>
      <c r="L1312" s="101" t="s">
        <v>6332</v>
      </c>
      <c r="M1312" s="101" t="s">
        <v>2814</v>
      </c>
    </row>
    <row r="1313" spans="1:13" x14ac:dyDescent="0.25">
      <c r="A1313" s="74" t="s">
        <v>344</v>
      </c>
      <c r="B1313" s="107" t="str">
        <f t="shared" si="20"/>
        <v>103280803020</v>
      </c>
      <c r="C1313" s="101" t="s">
        <v>2816</v>
      </c>
      <c r="D1313" s="101" t="s">
        <v>2817</v>
      </c>
      <c r="E1313" s="101" t="s">
        <v>7164</v>
      </c>
      <c r="F1313" s="101" t="s">
        <v>7217</v>
      </c>
      <c r="G1313" s="101" t="s">
        <v>7218</v>
      </c>
      <c r="H1313" s="103">
        <v>32.43</v>
      </c>
      <c r="I1313" s="101" t="s">
        <v>7175</v>
      </c>
      <c r="J1313" s="102">
        <v>41852</v>
      </c>
      <c r="K1313" s="102">
        <v>73050</v>
      </c>
      <c r="L1313" s="101" t="s">
        <v>6332</v>
      </c>
      <c r="M1313" s="101" t="s">
        <v>2816</v>
      </c>
    </row>
    <row r="1314" spans="1:13" x14ac:dyDescent="0.25">
      <c r="A1314" s="74" t="s">
        <v>344</v>
      </c>
      <c r="B1314" s="107" t="str">
        <f t="shared" si="20"/>
        <v>103281502021</v>
      </c>
      <c r="C1314" s="101" t="s">
        <v>7544</v>
      </c>
      <c r="D1314" s="101" t="s">
        <v>7545</v>
      </c>
      <c r="E1314" s="101" t="s">
        <v>7378</v>
      </c>
      <c r="F1314" s="101" t="s">
        <v>7207</v>
      </c>
      <c r="G1314" s="101" t="s">
        <v>7201</v>
      </c>
      <c r="H1314" s="103">
        <v>30.12</v>
      </c>
      <c r="I1314" s="101" t="s">
        <v>7175</v>
      </c>
      <c r="J1314" s="102">
        <v>39142</v>
      </c>
      <c r="K1314" s="102">
        <v>43677</v>
      </c>
      <c r="L1314" s="101" t="s">
        <v>6332</v>
      </c>
      <c r="M1314" s="101" t="s">
        <v>7544</v>
      </c>
    </row>
    <row r="1315" spans="1:13" x14ac:dyDescent="0.25">
      <c r="A1315" s="74" t="s">
        <v>344</v>
      </c>
      <c r="B1315" s="107" t="str">
        <f t="shared" si="20"/>
        <v>103282111260</v>
      </c>
      <c r="C1315" s="101" t="s">
        <v>2818</v>
      </c>
      <c r="D1315" s="101" t="s">
        <v>2819</v>
      </c>
      <c r="E1315" s="101" t="s">
        <v>7211</v>
      </c>
      <c r="F1315" s="101" t="s">
        <v>7185</v>
      </c>
      <c r="G1315" s="101" t="s">
        <v>7186</v>
      </c>
      <c r="H1315" s="103">
        <v>60.8</v>
      </c>
      <c r="I1315" s="101" t="s">
        <v>7175</v>
      </c>
      <c r="J1315" s="102">
        <v>40026</v>
      </c>
      <c r="K1315" s="102">
        <v>73050</v>
      </c>
      <c r="L1315" s="101" t="s">
        <v>6332</v>
      </c>
      <c r="M1315" s="101" t="s">
        <v>2818</v>
      </c>
    </row>
    <row r="1316" spans="1:13" x14ac:dyDescent="0.25">
      <c r="A1316" s="74" t="s">
        <v>344</v>
      </c>
      <c r="B1316" s="107" t="str">
        <f t="shared" si="20"/>
        <v>103283603950</v>
      </c>
      <c r="C1316" s="101" t="s">
        <v>2820</v>
      </c>
      <c r="D1316" s="101" t="s">
        <v>2821</v>
      </c>
      <c r="E1316" s="101" t="s">
        <v>7343</v>
      </c>
      <c r="F1316" s="101" t="s">
        <v>7546</v>
      </c>
      <c r="G1316" s="101" t="s">
        <v>7181</v>
      </c>
      <c r="H1316" s="103">
        <v>53.96</v>
      </c>
      <c r="I1316" s="101" t="s">
        <v>7175</v>
      </c>
      <c r="J1316" s="102">
        <v>36465</v>
      </c>
      <c r="K1316" s="102">
        <v>73050</v>
      </c>
      <c r="L1316" s="101" t="s">
        <v>6332</v>
      </c>
      <c r="M1316" s="101" t="s">
        <v>2820</v>
      </c>
    </row>
    <row r="1317" spans="1:13" x14ac:dyDescent="0.25">
      <c r="A1317" s="74" t="s">
        <v>344</v>
      </c>
      <c r="B1317" s="107" t="str">
        <f t="shared" si="20"/>
        <v>103284502020</v>
      </c>
      <c r="C1317" s="101" t="s">
        <v>7547</v>
      </c>
      <c r="D1317" s="101" t="s">
        <v>7548</v>
      </c>
      <c r="E1317" s="101" t="s">
        <v>7206</v>
      </c>
      <c r="F1317" s="101" t="s">
        <v>7389</v>
      </c>
      <c r="G1317" s="101" t="s">
        <v>7218</v>
      </c>
      <c r="H1317" s="103">
        <v>23.57</v>
      </c>
      <c r="I1317" s="101" t="s">
        <v>7175</v>
      </c>
      <c r="J1317" s="102">
        <v>38002</v>
      </c>
      <c r="K1317" s="102">
        <v>43471</v>
      </c>
      <c r="L1317" s="101" t="s">
        <v>6332</v>
      </c>
      <c r="M1317" s="101" t="s">
        <v>7547</v>
      </c>
    </row>
    <row r="1318" spans="1:13" x14ac:dyDescent="0.25">
      <c r="A1318" s="74" t="s">
        <v>344</v>
      </c>
      <c r="B1318" s="107" t="str">
        <f t="shared" si="20"/>
        <v>103285603200</v>
      </c>
      <c r="C1318" s="101" t="s">
        <v>2822</v>
      </c>
      <c r="D1318" s="101" t="s">
        <v>2823</v>
      </c>
      <c r="E1318" s="101" t="s">
        <v>7324</v>
      </c>
      <c r="F1318" s="101" t="s">
        <v>7235</v>
      </c>
      <c r="G1318" s="101" t="s">
        <v>7218</v>
      </c>
      <c r="H1318" s="103">
        <v>33.28</v>
      </c>
      <c r="I1318" s="101" t="s">
        <v>7175</v>
      </c>
      <c r="J1318" s="102">
        <v>40756</v>
      </c>
      <c r="K1318" s="102">
        <v>73050</v>
      </c>
      <c r="L1318" s="101" t="s">
        <v>6332</v>
      </c>
      <c r="M1318" s="101" t="s">
        <v>2822</v>
      </c>
    </row>
    <row r="1319" spans="1:13" x14ac:dyDescent="0.25">
      <c r="A1319" s="74" t="s">
        <v>344</v>
      </c>
      <c r="B1319" s="107" t="str">
        <f t="shared" si="20"/>
        <v>103286301630</v>
      </c>
      <c r="C1319" s="101" t="s">
        <v>2824</v>
      </c>
      <c r="D1319" s="101" t="s">
        <v>2825</v>
      </c>
      <c r="E1319" s="101" t="s">
        <v>6763</v>
      </c>
      <c r="F1319" s="101" t="s">
        <v>7212</v>
      </c>
      <c r="G1319" s="101" t="s">
        <v>7181</v>
      </c>
      <c r="H1319" s="103">
        <v>53.77</v>
      </c>
      <c r="I1319" s="101" t="s">
        <v>7175</v>
      </c>
      <c r="J1319" s="102">
        <v>39479</v>
      </c>
      <c r="K1319" s="102">
        <v>73050</v>
      </c>
      <c r="L1319" s="101" t="s">
        <v>6332</v>
      </c>
      <c r="M1319" s="101" t="s">
        <v>2824</v>
      </c>
    </row>
    <row r="1320" spans="1:13" x14ac:dyDescent="0.25">
      <c r="A1320" s="74" t="s">
        <v>344</v>
      </c>
      <c r="B1320" s="107" t="str">
        <f t="shared" si="20"/>
        <v>103288191100</v>
      </c>
      <c r="C1320" s="101" t="s">
        <v>2826</v>
      </c>
      <c r="D1320" s="101" t="s">
        <v>2827</v>
      </c>
      <c r="E1320" s="101" t="s">
        <v>6460</v>
      </c>
      <c r="F1320" s="101" t="s">
        <v>7212</v>
      </c>
      <c r="G1320" s="101" t="s">
        <v>7181</v>
      </c>
      <c r="H1320" s="103">
        <v>53.81</v>
      </c>
      <c r="I1320" s="101" t="s">
        <v>7175</v>
      </c>
      <c r="J1320" s="102">
        <v>40118</v>
      </c>
      <c r="K1320" s="102">
        <v>73050</v>
      </c>
      <c r="L1320" s="101" t="s">
        <v>6332</v>
      </c>
      <c r="M1320" s="101" t="s">
        <v>2826</v>
      </c>
    </row>
    <row r="1321" spans="1:13" x14ac:dyDescent="0.25">
      <c r="A1321" s="74" t="s">
        <v>344</v>
      </c>
      <c r="B1321" s="107" t="str">
        <f t="shared" si="20"/>
        <v>103289311400</v>
      </c>
      <c r="C1321" s="101" t="s">
        <v>2828</v>
      </c>
      <c r="D1321" s="101" t="s">
        <v>2829</v>
      </c>
      <c r="E1321" s="101" t="s">
        <v>6547</v>
      </c>
      <c r="F1321" s="101" t="s">
        <v>7185</v>
      </c>
      <c r="G1321" s="101" t="s">
        <v>7181</v>
      </c>
      <c r="H1321" s="103">
        <v>50.04</v>
      </c>
      <c r="I1321" s="101" t="s">
        <v>7175</v>
      </c>
      <c r="J1321" s="102">
        <v>41866</v>
      </c>
      <c r="K1321" s="102">
        <v>73050</v>
      </c>
      <c r="L1321" s="101" t="s">
        <v>6332</v>
      </c>
      <c r="M1321" s="101" t="s">
        <v>2828</v>
      </c>
    </row>
    <row r="1322" spans="1:13" x14ac:dyDescent="0.25">
      <c r="A1322" s="74" t="s">
        <v>344</v>
      </c>
      <c r="B1322" s="107" t="str">
        <f t="shared" si="20"/>
        <v>103290171600</v>
      </c>
      <c r="C1322" s="101" t="s">
        <v>2830</v>
      </c>
      <c r="D1322" s="101" t="s">
        <v>2831</v>
      </c>
      <c r="E1322" s="101" t="s">
        <v>6363</v>
      </c>
      <c r="F1322" s="101" t="s">
        <v>7185</v>
      </c>
      <c r="G1322" s="101" t="s">
        <v>7186</v>
      </c>
      <c r="H1322" s="103">
        <v>59.82</v>
      </c>
      <c r="I1322" s="101" t="s">
        <v>7175</v>
      </c>
      <c r="J1322" s="102">
        <v>39934</v>
      </c>
      <c r="K1322" s="102">
        <v>73050</v>
      </c>
      <c r="L1322" s="101" t="s">
        <v>6332</v>
      </c>
      <c r="M1322" s="101" t="s">
        <v>2830</v>
      </c>
    </row>
    <row r="1323" spans="1:13" x14ac:dyDescent="0.25">
      <c r="A1323" s="74" t="s">
        <v>344</v>
      </c>
      <c r="B1323" s="107" t="str">
        <f t="shared" si="20"/>
        <v>103291602100</v>
      </c>
      <c r="C1323" s="101" t="s">
        <v>2832</v>
      </c>
      <c r="D1323" s="101" t="s">
        <v>2833</v>
      </c>
      <c r="E1323" s="101" t="s">
        <v>7254</v>
      </c>
      <c r="F1323" s="101" t="s">
        <v>7217</v>
      </c>
      <c r="G1323" s="101" t="s">
        <v>7201</v>
      </c>
      <c r="H1323" s="103">
        <v>32.08</v>
      </c>
      <c r="I1323" s="101" t="s">
        <v>7175</v>
      </c>
      <c r="J1323" s="102">
        <v>33980</v>
      </c>
      <c r="K1323" s="102">
        <v>73050</v>
      </c>
      <c r="L1323" s="101" t="s">
        <v>6332</v>
      </c>
      <c r="M1323" s="101" t="s">
        <v>2832</v>
      </c>
    </row>
    <row r="1324" spans="1:13" x14ac:dyDescent="0.25">
      <c r="A1324" s="74" t="s">
        <v>344</v>
      </c>
      <c r="B1324" s="107" t="str">
        <f t="shared" si="20"/>
        <v>103292171200</v>
      </c>
      <c r="C1324" s="101" t="s">
        <v>2834</v>
      </c>
      <c r="D1324" s="101" t="s">
        <v>2835</v>
      </c>
      <c r="E1324" s="101" t="s">
        <v>6369</v>
      </c>
      <c r="F1324" s="101" t="s">
        <v>7185</v>
      </c>
      <c r="G1324" s="101" t="s">
        <v>7186</v>
      </c>
      <c r="H1324" s="103">
        <v>60.39</v>
      </c>
      <c r="I1324" s="101" t="s">
        <v>7175</v>
      </c>
      <c r="J1324" s="102">
        <v>39114</v>
      </c>
      <c r="K1324" s="102">
        <v>73050</v>
      </c>
      <c r="L1324" s="101" t="s">
        <v>6332</v>
      </c>
      <c r="M1324" s="101" t="s">
        <v>2834</v>
      </c>
    </row>
    <row r="1325" spans="1:13" x14ac:dyDescent="0.25">
      <c r="A1325" s="74" t="s">
        <v>344</v>
      </c>
      <c r="B1325" s="107" t="str">
        <f t="shared" si="20"/>
        <v>103294173920</v>
      </c>
      <c r="C1325" s="101" t="s">
        <v>2836</v>
      </c>
      <c r="D1325" s="101" t="s">
        <v>2837</v>
      </c>
      <c r="E1325" s="101" t="s">
        <v>6382</v>
      </c>
      <c r="F1325" s="101" t="s">
        <v>7245</v>
      </c>
      <c r="G1325" s="101" t="s">
        <v>7174</v>
      </c>
      <c r="H1325" s="103">
        <v>43.58</v>
      </c>
      <c r="I1325" s="101" t="s">
        <v>7175</v>
      </c>
      <c r="J1325" s="102">
        <v>35292</v>
      </c>
      <c r="K1325" s="102">
        <v>73050</v>
      </c>
      <c r="L1325" s="101" t="s">
        <v>6332</v>
      </c>
      <c r="M1325" s="101" t="s">
        <v>2836</v>
      </c>
    </row>
    <row r="1326" spans="1:13" x14ac:dyDescent="0.25">
      <c r="A1326" s="74" t="s">
        <v>344</v>
      </c>
      <c r="B1326" s="107" t="str">
        <f t="shared" si="20"/>
        <v>103296111270</v>
      </c>
      <c r="C1326" s="101" t="s">
        <v>2838</v>
      </c>
      <c r="D1326" s="101" t="s">
        <v>2839</v>
      </c>
      <c r="E1326" s="101" t="s">
        <v>7464</v>
      </c>
      <c r="F1326" s="101" t="s">
        <v>7185</v>
      </c>
      <c r="G1326" s="101" t="s">
        <v>7186</v>
      </c>
      <c r="H1326" s="103">
        <v>61.29</v>
      </c>
      <c r="I1326" s="101" t="s">
        <v>7175</v>
      </c>
      <c r="J1326" s="102">
        <v>39326</v>
      </c>
      <c r="K1326" s="102">
        <v>73050</v>
      </c>
      <c r="L1326" s="101" t="s">
        <v>6332</v>
      </c>
      <c r="M1326" s="101" t="s">
        <v>2838</v>
      </c>
    </row>
    <row r="1327" spans="1:13" x14ac:dyDescent="0.25">
      <c r="A1327" s="74" t="s">
        <v>344</v>
      </c>
      <c r="B1327" s="107" t="str">
        <f t="shared" si="20"/>
        <v>103297171600</v>
      </c>
      <c r="C1327" s="101" t="s">
        <v>2840</v>
      </c>
      <c r="D1327" s="101" t="s">
        <v>2841</v>
      </c>
      <c r="E1327" s="101" t="s">
        <v>6363</v>
      </c>
      <c r="F1327" s="101" t="s">
        <v>7212</v>
      </c>
      <c r="G1327" s="101" t="s">
        <v>7181</v>
      </c>
      <c r="H1327" s="103">
        <v>58.48</v>
      </c>
      <c r="I1327" s="101" t="s">
        <v>7175</v>
      </c>
      <c r="J1327" s="102">
        <v>41866</v>
      </c>
      <c r="K1327" s="102">
        <v>73050</v>
      </c>
      <c r="L1327" s="101" t="s">
        <v>6332</v>
      </c>
      <c r="M1327" s="101" t="s">
        <v>2840</v>
      </c>
    </row>
    <row r="1328" spans="1:13" x14ac:dyDescent="0.25">
      <c r="A1328" s="74" t="s">
        <v>344</v>
      </c>
      <c r="B1328" s="107" t="str">
        <f t="shared" si="20"/>
        <v>103298361100</v>
      </c>
      <c r="C1328" s="101" t="s">
        <v>2842</v>
      </c>
      <c r="D1328" s="101" t="s">
        <v>2843</v>
      </c>
      <c r="E1328" s="101" t="s">
        <v>6415</v>
      </c>
      <c r="F1328" s="101" t="s">
        <v>7185</v>
      </c>
      <c r="G1328" s="101" t="s">
        <v>7181</v>
      </c>
      <c r="H1328" s="103">
        <v>57.28</v>
      </c>
      <c r="I1328" s="101" t="s">
        <v>7175</v>
      </c>
      <c r="J1328" s="102">
        <v>41866</v>
      </c>
      <c r="K1328" s="102">
        <v>73050</v>
      </c>
      <c r="L1328" s="101" t="s">
        <v>6332</v>
      </c>
      <c r="M1328" s="101" t="s">
        <v>2842</v>
      </c>
    </row>
    <row r="1329" spans="1:13" x14ac:dyDescent="0.25">
      <c r="A1329" s="74" t="s">
        <v>344</v>
      </c>
      <c r="B1329" s="107" t="str">
        <f t="shared" si="20"/>
        <v>103299311500</v>
      </c>
      <c r="C1329" s="101" t="s">
        <v>2844</v>
      </c>
      <c r="D1329" s="101" t="s">
        <v>2845</v>
      </c>
      <c r="E1329" s="101" t="s">
        <v>7255</v>
      </c>
      <c r="F1329" s="101" t="s">
        <v>7185</v>
      </c>
      <c r="G1329" s="101" t="s">
        <v>7186</v>
      </c>
      <c r="H1329" s="103">
        <v>60.69</v>
      </c>
      <c r="I1329" s="101" t="s">
        <v>7175</v>
      </c>
      <c r="J1329" s="102">
        <v>36678</v>
      </c>
      <c r="K1329" s="102">
        <v>73050</v>
      </c>
      <c r="L1329" s="101" t="s">
        <v>6332</v>
      </c>
      <c r="M1329" s="101" t="s">
        <v>2844</v>
      </c>
    </row>
    <row r="1330" spans="1:13" x14ac:dyDescent="0.25">
      <c r="A1330" s="74" t="s">
        <v>344</v>
      </c>
      <c r="B1330" s="107" t="str">
        <f t="shared" si="20"/>
        <v>103300502030</v>
      </c>
      <c r="C1330" s="101" t="s">
        <v>2846</v>
      </c>
      <c r="D1330" s="101" t="s">
        <v>2847</v>
      </c>
      <c r="E1330" s="101" t="s">
        <v>7100</v>
      </c>
      <c r="F1330" s="101" t="s">
        <v>7247</v>
      </c>
      <c r="G1330" s="101" t="s">
        <v>7178</v>
      </c>
      <c r="H1330" s="103">
        <v>46.04</v>
      </c>
      <c r="I1330" s="101" t="s">
        <v>7175</v>
      </c>
      <c r="J1330" s="102">
        <v>39608</v>
      </c>
      <c r="K1330" s="102">
        <v>73050</v>
      </c>
      <c r="L1330" s="101" t="s">
        <v>6332</v>
      </c>
      <c r="M1330" s="101" t="s">
        <v>2846</v>
      </c>
    </row>
    <row r="1331" spans="1:13" x14ac:dyDescent="0.25">
      <c r="A1331" s="74" t="s">
        <v>344</v>
      </c>
      <c r="B1331" s="107" t="str">
        <f t="shared" si="20"/>
        <v>103301141300</v>
      </c>
      <c r="C1331" s="101" t="s">
        <v>2848</v>
      </c>
      <c r="D1331" s="101" t="s">
        <v>2849</v>
      </c>
      <c r="E1331" s="101" t="s">
        <v>6349</v>
      </c>
      <c r="F1331" s="101" t="s">
        <v>7212</v>
      </c>
      <c r="G1331" s="101" t="s">
        <v>7181</v>
      </c>
      <c r="H1331" s="103">
        <v>47.42</v>
      </c>
      <c r="I1331" s="101" t="s">
        <v>7175</v>
      </c>
      <c r="J1331" s="102">
        <v>41869</v>
      </c>
      <c r="K1331" s="102">
        <v>73050</v>
      </c>
      <c r="L1331" s="101" t="s">
        <v>6332</v>
      </c>
      <c r="M1331" s="101" t="s">
        <v>2848</v>
      </c>
    </row>
    <row r="1332" spans="1:13" x14ac:dyDescent="0.25">
      <c r="A1332" s="74" t="s">
        <v>344</v>
      </c>
      <c r="B1332" s="107" t="str">
        <f t="shared" si="20"/>
        <v>103302351100</v>
      </c>
      <c r="C1332" s="101" t="s">
        <v>2850</v>
      </c>
      <c r="D1332" s="101" t="s">
        <v>2851</v>
      </c>
      <c r="E1332" s="101" t="s">
        <v>6563</v>
      </c>
      <c r="F1332" s="101" t="s">
        <v>7212</v>
      </c>
      <c r="G1332" s="101" t="s">
        <v>7181</v>
      </c>
      <c r="H1332" s="103">
        <v>45.46</v>
      </c>
      <c r="I1332" s="101" t="s">
        <v>7175</v>
      </c>
      <c r="J1332" s="102">
        <v>41869</v>
      </c>
      <c r="K1332" s="102">
        <v>73050</v>
      </c>
      <c r="L1332" s="101" t="s">
        <v>6332</v>
      </c>
      <c r="M1332" s="101" t="s">
        <v>2850</v>
      </c>
    </row>
    <row r="1333" spans="1:13" x14ac:dyDescent="0.25">
      <c r="A1333" s="74" t="s">
        <v>344</v>
      </c>
      <c r="B1333" s="107" t="str">
        <f t="shared" si="20"/>
        <v>103303361100</v>
      </c>
      <c r="C1333" s="101" t="s">
        <v>2852</v>
      </c>
      <c r="D1333" s="101" t="s">
        <v>2853</v>
      </c>
      <c r="E1333" s="101" t="s">
        <v>6415</v>
      </c>
      <c r="F1333" s="101" t="s">
        <v>7185</v>
      </c>
      <c r="G1333" s="101" t="s">
        <v>7186</v>
      </c>
      <c r="H1333" s="103">
        <v>60.58</v>
      </c>
      <c r="I1333" s="101" t="s">
        <v>7175</v>
      </c>
      <c r="J1333" s="102">
        <v>38231</v>
      </c>
      <c r="K1333" s="102">
        <v>73050</v>
      </c>
      <c r="L1333" s="101" t="s">
        <v>6332</v>
      </c>
      <c r="M1333" s="101" t="s">
        <v>2852</v>
      </c>
    </row>
    <row r="1334" spans="1:13" x14ac:dyDescent="0.25">
      <c r="A1334" s="74" t="s">
        <v>344</v>
      </c>
      <c r="B1334" s="107" t="str">
        <f t="shared" si="20"/>
        <v>103305264290</v>
      </c>
      <c r="C1334" s="101" t="s">
        <v>2854</v>
      </c>
      <c r="D1334" s="101" t="s">
        <v>2855</v>
      </c>
      <c r="E1334" s="101" t="s">
        <v>6519</v>
      </c>
      <c r="F1334" s="101" t="s">
        <v>7212</v>
      </c>
      <c r="G1334" s="101" t="s">
        <v>7181</v>
      </c>
      <c r="H1334" s="103">
        <v>52.48</v>
      </c>
      <c r="I1334" s="101" t="s">
        <v>7175</v>
      </c>
      <c r="J1334" s="102">
        <v>41852</v>
      </c>
      <c r="K1334" s="102">
        <v>73050</v>
      </c>
      <c r="L1334" s="101" t="s">
        <v>6332</v>
      </c>
      <c r="M1334" s="101" t="s">
        <v>2854</v>
      </c>
    </row>
    <row r="1335" spans="1:13" x14ac:dyDescent="0.25">
      <c r="A1335" s="74" t="s">
        <v>344</v>
      </c>
      <c r="B1335" s="107" t="str">
        <f t="shared" si="20"/>
        <v>103306472400</v>
      </c>
      <c r="C1335" s="101" t="s">
        <v>6806</v>
      </c>
      <c r="D1335" s="101" t="s">
        <v>6807</v>
      </c>
      <c r="E1335" s="101" t="s">
        <v>6804</v>
      </c>
      <c r="F1335" s="101" t="s">
        <v>7247</v>
      </c>
      <c r="G1335" s="101" t="s">
        <v>7174</v>
      </c>
      <c r="H1335" s="103">
        <v>37.770000000000003</v>
      </c>
      <c r="I1335" s="101" t="s">
        <v>7175</v>
      </c>
      <c r="J1335" s="102">
        <v>41834</v>
      </c>
      <c r="K1335" s="102">
        <v>43496</v>
      </c>
      <c r="L1335" s="101" t="s">
        <v>6332</v>
      </c>
      <c r="M1335" s="101" t="s">
        <v>6806</v>
      </c>
    </row>
    <row r="1336" spans="1:13" x14ac:dyDescent="0.25">
      <c r="A1336" s="74" t="s">
        <v>344</v>
      </c>
      <c r="B1336" s="107" t="str">
        <f t="shared" si="20"/>
        <v>103307211110</v>
      </c>
      <c r="C1336" s="101" t="s">
        <v>2856</v>
      </c>
      <c r="D1336" s="101" t="s">
        <v>2857</v>
      </c>
      <c r="E1336" s="101" t="s">
        <v>6488</v>
      </c>
      <c r="F1336" s="101" t="s">
        <v>7212</v>
      </c>
      <c r="G1336" s="101" t="s">
        <v>7181</v>
      </c>
      <c r="H1336" s="103">
        <v>54.57</v>
      </c>
      <c r="I1336" s="101" t="s">
        <v>7175</v>
      </c>
      <c r="J1336" s="102">
        <v>41852</v>
      </c>
      <c r="K1336" s="102">
        <v>73050</v>
      </c>
      <c r="L1336" s="101" t="s">
        <v>6332</v>
      </c>
      <c r="M1336" s="101" t="s">
        <v>2856</v>
      </c>
    </row>
    <row r="1337" spans="1:13" x14ac:dyDescent="0.25">
      <c r="A1337" s="74" t="s">
        <v>344</v>
      </c>
      <c r="B1337" s="107" t="str">
        <f t="shared" si="20"/>
        <v>103310231100</v>
      </c>
      <c r="C1337" s="101" t="s">
        <v>7549</v>
      </c>
      <c r="D1337" s="101" t="s">
        <v>7550</v>
      </c>
      <c r="E1337" s="101" t="s">
        <v>7333</v>
      </c>
      <c r="F1337" s="101" t="s">
        <v>7185</v>
      </c>
      <c r="G1337" s="101" t="s">
        <v>7186</v>
      </c>
      <c r="H1337" s="103">
        <v>58.55</v>
      </c>
      <c r="I1337" s="101" t="s">
        <v>7175</v>
      </c>
      <c r="J1337" s="102">
        <v>34943</v>
      </c>
      <c r="K1337" s="102">
        <v>43708</v>
      </c>
      <c r="L1337" s="101" t="s">
        <v>6332</v>
      </c>
      <c r="M1337" s="101" t="s">
        <v>7549</v>
      </c>
    </row>
    <row r="1338" spans="1:13" x14ac:dyDescent="0.25">
      <c r="A1338" s="74" t="s">
        <v>344</v>
      </c>
      <c r="B1338" s="107" t="str">
        <f t="shared" si="20"/>
        <v>103312282100</v>
      </c>
      <c r="C1338" s="101" t="s">
        <v>2858</v>
      </c>
      <c r="D1338" s="101" t="s">
        <v>2859</v>
      </c>
      <c r="E1338" s="101" t="s">
        <v>7457</v>
      </c>
      <c r="F1338" s="101" t="s">
        <v>7200</v>
      </c>
      <c r="G1338" s="101" t="s">
        <v>7368</v>
      </c>
      <c r="H1338" s="103">
        <v>29.66</v>
      </c>
      <c r="I1338" s="101" t="s">
        <v>7175</v>
      </c>
      <c r="J1338" s="102">
        <v>41852</v>
      </c>
      <c r="K1338" s="102">
        <v>73050</v>
      </c>
      <c r="L1338" s="101" t="s">
        <v>6332</v>
      </c>
      <c r="M1338" s="101" t="s">
        <v>2858</v>
      </c>
    </row>
    <row r="1339" spans="1:13" x14ac:dyDescent="0.25">
      <c r="A1339" s="74" t="s">
        <v>344</v>
      </c>
      <c r="B1339" s="107" t="str">
        <f t="shared" si="20"/>
        <v>103313211400</v>
      </c>
      <c r="C1339" s="101" t="s">
        <v>7551</v>
      </c>
      <c r="D1339" s="101" t="s">
        <v>7552</v>
      </c>
      <c r="E1339" s="101" t="s">
        <v>6490</v>
      </c>
      <c r="F1339" s="101" t="s">
        <v>7212</v>
      </c>
      <c r="G1339" s="101" t="s">
        <v>7181</v>
      </c>
      <c r="H1339" s="103">
        <v>46.09</v>
      </c>
      <c r="I1339" s="101" t="s">
        <v>7175</v>
      </c>
      <c r="J1339" s="102">
        <v>41852</v>
      </c>
      <c r="K1339" s="102">
        <v>43653</v>
      </c>
      <c r="L1339" s="101" t="s">
        <v>6332</v>
      </c>
      <c r="M1339" s="101" t="s">
        <v>7551</v>
      </c>
    </row>
    <row r="1340" spans="1:13" x14ac:dyDescent="0.25">
      <c r="A1340" s="74" t="s">
        <v>344</v>
      </c>
      <c r="B1340" s="107" t="str">
        <f t="shared" si="20"/>
        <v>103314111250</v>
      </c>
      <c r="C1340" s="101" t="s">
        <v>2860</v>
      </c>
      <c r="D1340" s="101" t="s">
        <v>2861</v>
      </c>
      <c r="E1340" s="101" t="s">
        <v>6330</v>
      </c>
      <c r="F1340" s="101" t="s">
        <v>7212</v>
      </c>
      <c r="G1340" s="101" t="s">
        <v>7181</v>
      </c>
      <c r="H1340" s="103">
        <v>57.33</v>
      </c>
      <c r="I1340" s="101" t="s">
        <v>7175</v>
      </c>
      <c r="J1340" s="102">
        <v>39361</v>
      </c>
      <c r="K1340" s="102">
        <v>73050</v>
      </c>
      <c r="L1340" s="101" t="s">
        <v>6332</v>
      </c>
      <c r="M1340" s="101" t="s">
        <v>2860</v>
      </c>
    </row>
    <row r="1341" spans="1:13" x14ac:dyDescent="0.25">
      <c r="A1341" s="74" t="s">
        <v>344</v>
      </c>
      <c r="B1341" s="107" t="str">
        <f t="shared" si="20"/>
        <v>103317211400</v>
      </c>
      <c r="C1341" s="101" t="s">
        <v>7553</v>
      </c>
      <c r="D1341" s="101" t="s">
        <v>7554</v>
      </c>
      <c r="E1341" s="101" t="s">
        <v>6490</v>
      </c>
      <c r="F1341" s="101" t="s">
        <v>7212</v>
      </c>
      <c r="G1341" s="101" t="s">
        <v>7181</v>
      </c>
      <c r="H1341" s="103">
        <v>51.34</v>
      </c>
      <c r="I1341" s="101" t="s">
        <v>7175</v>
      </c>
      <c r="J1341" s="102">
        <v>41852</v>
      </c>
      <c r="K1341" s="102">
        <v>43677</v>
      </c>
      <c r="L1341" s="101" t="s">
        <v>6332</v>
      </c>
      <c r="M1341" s="101" t="s">
        <v>7553</v>
      </c>
    </row>
    <row r="1342" spans="1:13" x14ac:dyDescent="0.25">
      <c r="A1342" s="74" t="s">
        <v>344</v>
      </c>
      <c r="B1342" s="107" t="str">
        <f t="shared" si="20"/>
        <v>103318903100</v>
      </c>
      <c r="C1342" s="101" t="s">
        <v>2862</v>
      </c>
      <c r="D1342" s="101" t="s">
        <v>2863</v>
      </c>
      <c r="E1342" s="101" t="s">
        <v>7555</v>
      </c>
      <c r="F1342" s="101" t="s">
        <v>7556</v>
      </c>
      <c r="G1342" s="101" t="s">
        <v>7382</v>
      </c>
      <c r="H1342" s="103">
        <v>121.98</v>
      </c>
      <c r="I1342" s="101" t="s">
        <v>7175</v>
      </c>
      <c r="J1342" s="102">
        <v>40148</v>
      </c>
      <c r="K1342" s="102">
        <v>73050</v>
      </c>
      <c r="L1342" s="101" t="s">
        <v>6332</v>
      </c>
      <c r="M1342" s="101" t="s">
        <v>2862</v>
      </c>
    </row>
    <row r="1343" spans="1:13" x14ac:dyDescent="0.25">
      <c r="A1343" s="74" t="s">
        <v>344</v>
      </c>
      <c r="B1343" s="107" t="str">
        <f t="shared" si="20"/>
        <v>103319331100</v>
      </c>
      <c r="C1343" s="101" t="s">
        <v>2864</v>
      </c>
      <c r="D1343" s="101" t="s">
        <v>2865</v>
      </c>
      <c r="E1343" s="101" t="s">
        <v>7298</v>
      </c>
      <c r="F1343" s="101" t="s">
        <v>7212</v>
      </c>
      <c r="G1343" s="101" t="s">
        <v>7181</v>
      </c>
      <c r="H1343" s="103">
        <v>53.76</v>
      </c>
      <c r="I1343" s="101" t="s">
        <v>7175</v>
      </c>
      <c r="J1343" s="102">
        <v>41866</v>
      </c>
      <c r="K1343" s="102">
        <v>73050</v>
      </c>
      <c r="L1343" s="101" t="s">
        <v>6332</v>
      </c>
      <c r="M1343" s="101" t="s">
        <v>2864</v>
      </c>
    </row>
    <row r="1344" spans="1:13" x14ac:dyDescent="0.25">
      <c r="A1344" s="74" t="s">
        <v>344</v>
      </c>
      <c r="B1344" s="107" t="str">
        <f t="shared" si="20"/>
        <v>103320251100</v>
      </c>
      <c r="C1344" s="101" t="s">
        <v>2866</v>
      </c>
      <c r="D1344" s="101" t="s">
        <v>2867</v>
      </c>
      <c r="E1344" s="101" t="s">
        <v>6654</v>
      </c>
      <c r="F1344" s="101" t="s">
        <v>7185</v>
      </c>
      <c r="G1344" s="101" t="s">
        <v>7186</v>
      </c>
      <c r="H1344" s="103">
        <v>59.8</v>
      </c>
      <c r="I1344" s="101" t="s">
        <v>7175</v>
      </c>
      <c r="J1344" s="102">
        <v>40405</v>
      </c>
      <c r="K1344" s="102">
        <v>73050</v>
      </c>
      <c r="L1344" s="101" t="s">
        <v>6332</v>
      </c>
      <c r="M1344" s="101" t="s">
        <v>2866</v>
      </c>
    </row>
    <row r="1345" spans="1:13" x14ac:dyDescent="0.25">
      <c r="A1345" s="74" t="s">
        <v>344</v>
      </c>
      <c r="B1345" s="107" t="str">
        <f t="shared" si="20"/>
        <v>103322141002</v>
      </c>
      <c r="C1345" s="101" t="s">
        <v>2868</v>
      </c>
      <c r="D1345" s="101" t="s">
        <v>2869</v>
      </c>
      <c r="E1345" s="101" t="s">
        <v>6347</v>
      </c>
      <c r="F1345" s="101" t="s">
        <v>7185</v>
      </c>
      <c r="G1345" s="101" t="s">
        <v>7186</v>
      </c>
      <c r="H1345" s="103">
        <v>56.59</v>
      </c>
      <c r="I1345" s="101" t="s">
        <v>7175</v>
      </c>
      <c r="J1345" s="102">
        <v>40940</v>
      </c>
      <c r="K1345" s="102">
        <v>73050</v>
      </c>
      <c r="L1345" s="101" t="s">
        <v>6332</v>
      </c>
      <c r="M1345" s="101" t="s">
        <v>2868</v>
      </c>
    </row>
    <row r="1346" spans="1:13" x14ac:dyDescent="0.25">
      <c r="A1346" s="74" t="s">
        <v>344</v>
      </c>
      <c r="B1346" s="107" t="str">
        <f t="shared" si="20"/>
        <v>103323122100</v>
      </c>
      <c r="C1346" s="101" t="s">
        <v>2870</v>
      </c>
      <c r="D1346" s="101" t="s">
        <v>2871</v>
      </c>
      <c r="E1346" s="101" t="s">
        <v>7341</v>
      </c>
      <c r="F1346" s="101" t="s">
        <v>7217</v>
      </c>
      <c r="G1346" s="101" t="s">
        <v>7218</v>
      </c>
      <c r="H1346" s="103">
        <v>31.47</v>
      </c>
      <c r="I1346" s="101" t="s">
        <v>7175</v>
      </c>
      <c r="J1346" s="102">
        <v>41869</v>
      </c>
      <c r="K1346" s="102">
        <v>73050</v>
      </c>
      <c r="L1346" s="101" t="s">
        <v>6332</v>
      </c>
      <c r="M1346" s="101" t="s">
        <v>2870</v>
      </c>
    </row>
    <row r="1347" spans="1:13" x14ac:dyDescent="0.25">
      <c r="A1347" s="74" t="s">
        <v>344</v>
      </c>
      <c r="B1347" s="107" t="str">
        <f t="shared" si="20"/>
        <v>103324282100</v>
      </c>
      <c r="C1347" s="101" t="s">
        <v>2872</v>
      </c>
      <c r="D1347" s="101" t="s">
        <v>2873</v>
      </c>
      <c r="E1347" s="101" t="s">
        <v>7457</v>
      </c>
      <c r="F1347" s="101" t="s">
        <v>7180</v>
      </c>
      <c r="G1347" s="101" t="s">
        <v>7186</v>
      </c>
      <c r="H1347" s="103">
        <v>61.91</v>
      </c>
      <c r="I1347" s="101" t="s">
        <v>7175</v>
      </c>
      <c r="J1347" s="102">
        <v>33161</v>
      </c>
      <c r="K1347" s="102">
        <v>73050</v>
      </c>
      <c r="L1347" s="101" t="s">
        <v>6332</v>
      </c>
      <c r="M1347" s="101" t="s">
        <v>2872</v>
      </c>
    </row>
    <row r="1348" spans="1:13" x14ac:dyDescent="0.25">
      <c r="A1348" s="74" t="s">
        <v>344</v>
      </c>
      <c r="B1348" s="107" t="str">
        <f t="shared" si="20"/>
        <v>103325361200</v>
      </c>
      <c r="C1348" s="101" t="s">
        <v>2874</v>
      </c>
      <c r="D1348" s="101" t="s">
        <v>2875</v>
      </c>
      <c r="E1348" s="101" t="s">
        <v>6581</v>
      </c>
      <c r="F1348" s="101" t="s">
        <v>7185</v>
      </c>
      <c r="G1348" s="101" t="s">
        <v>7186</v>
      </c>
      <c r="H1348" s="103">
        <v>58.41</v>
      </c>
      <c r="I1348" s="101" t="s">
        <v>7175</v>
      </c>
      <c r="J1348" s="102">
        <v>36438</v>
      </c>
      <c r="K1348" s="102">
        <v>73050</v>
      </c>
      <c r="L1348" s="101" t="s">
        <v>6332</v>
      </c>
      <c r="M1348" s="101" t="s">
        <v>2874</v>
      </c>
    </row>
    <row r="1349" spans="1:13" x14ac:dyDescent="0.25">
      <c r="A1349" s="74" t="s">
        <v>344</v>
      </c>
      <c r="B1349" s="107" t="str">
        <f t="shared" si="20"/>
        <v>103328351100</v>
      </c>
      <c r="C1349" s="101" t="s">
        <v>2876</v>
      </c>
      <c r="D1349" s="101" t="s">
        <v>2877</v>
      </c>
      <c r="E1349" s="101" t="s">
        <v>6563</v>
      </c>
      <c r="F1349" s="101" t="s">
        <v>7212</v>
      </c>
      <c r="G1349" s="101" t="s">
        <v>7181</v>
      </c>
      <c r="H1349" s="103">
        <v>53.86</v>
      </c>
      <c r="I1349" s="101" t="s">
        <v>7175</v>
      </c>
      <c r="J1349" s="102">
        <v>41876</v>
      </c>
      <c r="K1349" s="102">
        <v>73050</v>
      </c>
      <c r="L1349" s="101" t="s">
        <v>6332</v>
      </c>
      <c r="M1349" s="101" t="s">
        <v>2876</v>
      </c>
    </row>
    <row r="1350" spans="1:13" x14ac:dyDescent="0.25">
      <c r="A1350" s="74" t="s">
        <v>344</v>
      </c>
      <c r="B1350" s="107" t="str">
        <f t="shared" ref="B1350:B1413" si="21">CONCATENATE(C1350,E1350)</f>
        <v>103330603930</v>
      </c>
      <c r="C1350" s="101" t="s">
        <v>2878</v>
      </c>
      <c r="D1350" s="101" t="s">
        <v>2879</v>
      </c>
      <c r="E1350" s="101" t="s">
        <v>7257</v>
      </c>
      <c r="F1350" s="101" t="s">
        <v>7231</v>
      </c>
      <c r="G1350" s="101" t="s">
        <v>7181</v>
      </c>
      <c r="H1350" s="103">
        <v>54.53</v>
      </c>
      <c r="I1350" s="101" t="s">
        <v>7175</v>
      </c>
      <c r="J1350" s="102">
        <v>36600</v>
      </c>
      <c r="K1350" s="102">
        <v>73050</v>
      </c>
      <c r="L1350" s="101" t="s">
        <v>6332</v>
      </c>
      <c r="M1350" s="101" t="s">
        <v>2878</v>
      </c>
    </row>
    <row r="1351" spans="1:13" x14ac:dyDescent="0.25">
      <c r="A1351" s="74" t="s">
        <v>344</v>
      </c>
      <c r="B1351" s="107" t="str">
        <f t="shared" si="21"/>
        <v>103331341200</v>
      </c>
      <c r="C1351" s="101" t="s">
        <v>2880</v>
      </c>
      <c r="D1351" s="101" t="s">
        <v>2881</v>
      </c>
      <c r="E1351" s="101" t="s">
        <v>6559</v>
      </c>
      <c r="F1351" s="101" t="s">
        <v>7185</v>
      </c>
      <c r="G1351" s="101" t="s">
        <v>7186</v>
      </c>
      <c r="H1351" s="103">
        <v>60.42</v>
      </c>
      <c r="I1351" s="101" t="s">
        <v>7175</v>
      </c>
      <c r="J1351" s="102">
        <v>36404</v>
      </c>
      <c r="K1351" s="102">
        <v>73050</v>
      </c>
      <c r="L1351" s="101" t="s">
        <v>6332</v>
      </c>
      <c r="M1351" s="101" t="s">
        <v>2880</v>
      </c>
    </row>
    <row r="1352" spans="1:13" x14ac:dyDescent="0.25">
      <c r="A1352" s="74" t="s">
        <v>344</v>
      </c>
      <c r="B1352" s="107" t="str">
        <f t="shared" si="21"/>
        <v>103332502021</v>
      </c>
      <c r="C1352" s="101" t="s">
        <v>2882</v>
      </c>
      <c r="D1352" s="101" t="s">
        <v>2883</v>
      </c>
      <c r="E1352" s="101" t="s">
        <v>7378</v>
      </c>
      <c r="F1352" s="101" t="s">
        <v>7389</v>
      </c>
      <c r="G1352" s="101" t="s">
        <v>7218</v>
      </c>
      <c r="H1352" s="103">
        <v>32.799999999999997</v>
      </c>
      <c r="I1352" s="101" t="s">
        <v>7175</v>
      </c>
      <c r="J1352" s="102">
        <v>38308</v>
      </c>
      <c r="K1352" s="102">
        <v>43708</v>
      </c>
      <c r="L1352" s="101" t="s">
        <v>6332</v>
      </c>
      <c r="M1352" s="101" t="s">
        <v>2882</v>
      </c>
    </row>
    <row r="1353" spans="1:13" x14ac:dyDescent="0.25">
      <c r="A1353" s="74" t="s">
        <v>344</v>
      </c>
      <c r="B1353" s="107" t="str">
        <f t="shared" si="21"/>
        <v>103334263090</v>
      </c>
      <c r="C1353" s="101" t="s">
        <v>2884</v>
      </c>
      <c r="D1353" s="101" t="s">
        <v>2885</v>
      </c>
      <c r="E1353" s="101" t="s">
        <v>7216</v>
      </c>
      <c r="F1353" s="101" t="s">
        <v>7217</v>
      </c>
      <c r="G1353" s="101" t="s">
        <v>7218</v>
      </c>
      <c r="H1353" s="103">
        <v>32.57</v>
      </c>
      <c r="I1353" s="101" t="s">
        <v>7175</v>
      </c>
      <c r="J1353" s="102">
        <v>37330</v>
      </c>
      <c r="K1353" s="102">
        <v>73050</v>
      </c>
      <c r="L1353" s="101" t="s">
        <v>6332</v>
      </c>
      <c r="M1353" s="101" t="s">
        <v>2884</v>
      </c>
    </row>
    <row r="1354" spans="1:13" x14ac:dyDescent="0.25">
      <c r="A1354" s="74" t="s">
        <v>344</v>
      </c>
      <c r="B1354" s="107" t="str">
        <f t="shared" si="21"/>
        <v>103335191200</v>
      </c>
      <c r="C1354" s="101" t="s">
        <v>2886</v>
      </c>
      <c r="D1354" s="101" t="s">
        <v>2887</v>
      </c>
      <c r="E1354" s="101" t="s">
        <v>6462</v>
      </c>
      <c r="F1354" s="101" t="s">
        <v>7212</v>
      </c>
      <c r="G1354" s="101" t="s">
        <v>7181</v>
      </c>
      <c r="H1354" s="103">
        <v>51.23</v>
      </c>
      <c r="I1354" s="101" t="s">
        <v>7175</v>
      </c>
      <c r="J1354" s="102">
        <v>41869</v>
      </c>
      <c r="K1354" s="102">
        <v>73050</v>
      </c>
      <c r="L1354" s="101" t="s">
        <v>6332</v>
      </c>
      <c r="M1354" s="101" t="s">
        <v>2886</v>
      </c>
    </row>
    <row r="1355" spans="1:13" x14ac:dyDescent="0.25">
      <c r="A1355" s="74" t="s">
        <v>344</v>
      </c>
      <c r="B1355" s="107" t="str">
        <f t="shared" si="21"/>
        <v>103336603930</v>
      </c>
      <c r="C1355" s="101" t="s">
        <v>2888</v>
      </c>
      <c r="D1355" s="101" t="s">
        <v>2889</v>
      </c>
      <c r="E1355" s="101" t="s">
        <v>7257</v>
      </c>
      <c r="F1355" s="101" t="s">
        <v>7557</v>
      </c>
      <c r="G1355" s="101" t="s">
        <v>7222</v>
      </c>
      <c r="H1355" s="103">
        <v>64.94</v>
      </c>
      <c r="I1355" s="101" t="s">
        <v>7175</v>
      </c>
      <c r="J1355" s="102">
        <v>36770</v>
      </c>
      <c r="K1355" s="102">
        <v>73050</v>
      </c>
      <c r="L1355" s="101" t="s">
        <v>6332</v>
      </c>
      <c r="M1355" s="101" t="s">
        <v>2888</v>
      </c>
    </row>
    <row r="1356" spans="1:13" x14ac:dyDescent="0.25">
      <c r="A1356" s="74" t="s">
        <v>344</v>
      </c>
      <c r="B1356" s="107" t="str">
        <f t="shared" si="21"/>
        <v>103337433910</v>
      </c>
      <c r="C1356" s="101" t="s">
        <v>2890</v>
      </c>
      <c r="D1356" s="101" t="s">
        <v>2891</v>
      </c>
      <c r="E1356" s="101" t="s">
        <v>6605</v>
      </c>
      <c r="F1356" s="101" t="s">
        <v>7277</v>
      </c>
      <c r="G1356" s="101" t="s">
        <v>7222</v>
      </c>
      <c r="H1356" s="103">
        <v>65.56</v>
      </c>
      <c r="I1356" s="101" t="s">
        <v>7175</v>
      </c>
      <c r="J1356" s="102">
        <v>37316</v>
      </c>
      <c r="K1356" s="102">
        <v>73050</v>
      </c>
      <c r="L1356" s="101" t="s">
        <v>6332</v>
      </c>
      <c r="M1356" s="101" t="s">
        <v>2890</v>
      </c>
    </row>
    <row r="1357" spans="1:13" x14ac:dyDescent="0.25">
      <c r="A1357" s="74" t="s">
        <v>344</v>
      </c>
      <c r="B1357" s="107" t="str">
        <f t="shared" si="21"/>
        <v>103339703500</v>
      </c>
      <c r="C1357" s="101" t="s">
        <v>2892</v>
      </c>
      <c r="D1357" s="101" t="s">
        <v>2893</v>
      </c>
      <c r="E1357" s="101" t="s">
        <v>6374</v>
      </c>
      <c r="F1357" s="101" t="s">
        <v>7247</v>
      </c>
      <c r="G1357" s="101" t="s">
        <v>7181</v>
      </c>
      <c r="H1357" s="103">
        <v>51.96</v>
      </c>
      <c r="I1357" s="101" t="s">
        <v>7175</v>
      </c>
      <c r="J1357" s="102">
        <v>41099</v>
      </c>
      <c r="K1357" s="102">
        <v>73050</v>
      </c>
      <c r="L1357" s="101" t="s">
        <v>6332</v>
      </c>
      <c r="M1357" s="101" t="s">
        <v>2892</v>
      </c>
    </row>
    <row r="1358" spans="1:13" x14ac:dyDescent="0.25">
      <c r="A1358" s="74" t="s">
        <v>344</v>
      </c>
      <c r="B1358" s="107" t="str">
        <f t="shared" si="21"/>
        <v>103343185120</v>
      </c>
      <c r="C1358" s="101" t="s">
        <v>2894</v>
      </c>
      <c r="D1358" s="101" t="s">
        <v>2895</v>
      </c>
      <c r="E1358" s="101" t="s">
        <v>6433</v>
      </c>
      <c r="F1358" s="101" t="s">
        <v>7400</v>
      </c>
      <c r="G1358" s="101" t="s">
        <v>7218</v>
      </c>
      <c r="H1358" s="103">
        <v>33.909999999999997</v>
      </c>
      <c r="I1358" s="101" t="s">
        <v>7175</v>
      </c>
      <c r="J1358" s="102">
        <v>41870</v>
      </c>
      <c r="K1358" s="102">
        <v>73050</v>
      </c>
      <c r="L1358" s="101" t="s">
        <v>6332</v>
      </c>
      <c r="M1358" s="101" t="s">
        <v>2894</v>
      </c>
    </row>
    <row r="1359" spans="1:13" x14ac:dyDescent="0.25">
      <c r="A1359" s="74" t="s">
        <v>344</v>
      </c>
      <c r="B1359" s="107" t="str">
        <f t="shared" si="21"/>
        <v>103344351100</v>
      </c>
      <c r="C1359" s="101" t="s">
        <v>2896</v>
      </c>
      <c r="D1359" s="101" t="s">
        <v>2897</v>
      </c>
      <c r="E1359" s="101" t="s">
        <v>6563</v>
      </c>
      <c r="F1359" s="101" t="s">
        <v>7185</v>
      </c>
      <c r="G1359" s="101" t="s">
        <v>7186</v>
      </c>
      <c r="H1359" s="103">
        <v>59.82</v>
      </c>
      <c r="I1359" s="101" t="s">
        <v>7175</v>
      </c>
      <c r="J1359" s="102">
        <v>38747</v>
      </c>
      <c r="K1359" s="102">
        <v>73050</v>
      </c>
      <c r="L1359" s="101" t="s">
        <v>6332</v>
      </c>
      <c r="M1359" s="101" t="s">
        <v>2896</v>
      </c>
    </row>
    <row r="1360" spans="1:13" x14ac:dyDescent="0.25">
      <c r="A1360" s="74" t="s">
        <v>344</v>
      </c>
      <c r="B1360" s="107" t="str">
        <f t="shared" si="21"/>
        <v>103345181400</v>
      </c>
      <c r="C1360" s="101" t="s">
        <v>2898</v>
      </c>
      <c r="D1360" s="101" t="s">
        <v>2899</v>
      </c>
      <c r="E1360" s="101" t="s">
        <v>6417</v>
      </c>
      <c r="F1360" s="101" t="s">
        <v>7212</v>
      </c>
      <c r="G1360" s="101" t="s">
        <v>7181</v>
      </c>
      <c r="H1360" s="103">
        <v>54.37</v>
      </c>
      <c r="I1360" s="101" t="s">
        <v>7175</v>
      </c>
      <c r="J1360" s="102">
        <v>41862</v>
      </c>
      <c r="K1360" s="102">
        <v>73050</v>
      </c>
      <c r="L1360" s="101" t="s">
        <v>6332</v>
      </c>
      <c r="M1360" s="101" t="s">
        <v>2898</v>
      </c>
    </row>
    <row r="1361" spans="1:13" x14ac:dyDescent="0.25">
      <c r="A1361" s="74" t="s">
        <v>344</v>
      </c>
      <c r="B1361" s="107" t="str">
        <f t="shared" si="21"/>
        <v>103348211400</v>
      </c>
      <c r="C1361" s="101" t="s">
        <v>7558</v>
      </c>
      <c r="D1361" s="101" t="s">
        <v>7559</v>
      </c>
      <c r="E1361" s="101" t="s">
        <v>6490</v>
      </c>
      <c r="F1361" s="101" t="s">
        <v>7185</v>
      </c>
      <c r="G1361" s="101" t="s">
        <v>7186</v>
      </c>
      <c r="H1361" s="103">
        <v>65.569999999999993</v>
      </c>
      <c r="I1361" s="101" t="s">
        <v>7175</v>
      </c>
      <c r="J1361" s="102">
        <v>40269</v>
      </c>
      <c r="K1361" s="102">
        <v>43616</v>
      </c>
      <c r="L1361" s="101" t="s">
        <v>6332</v>
      </c>
      <c r="M1361" s="101" t="s">
        <v>7558</v>
      </c>
    </row>
    <row r="1362" spans="1:13" x14ac:dyDescent="0.25">
      <c r="A1362" s="74" t="s">
        <v>344</v>
      </c>
      <c r="B1362" s="107" t="str">
        <f t="shared" si="21"/>
        <v>103350502020</v>
      </c>
      <c r="C1362" s="101" t="s">
        <v>2900</v>
      </c>
      <c r="D1362" s="101" t="s">
        <v>2901</v>
      </c>
      <c r="E1362" s="101" t="s">
        <v>7206</v>
      </c>
      <c r="F1362" s="101" t="s">
        <v>7214</v>
      </c>
      <c r="G1362" s="101" t="s">
        <v>7218</v>
      </c>
      <c r="H1362" s="103">
        <v>33.46</v>
      </c>
      <c r="I1362" s="101" t="s">
        <v>7175</v>
      </c>
      <c r="J1362" s="102">
        <v>34603</v>
      </c>
      <c r="K1362" s="102">
        <v>73050</v>
      </c>
      <c r="L1362" s="101" t="s">
        <v>6332</v>
      </c>
      <c r="M1362" s="101" t="s">
        <v>2900</v>
      </c>
    </row>
    <row r="1363" spans="1:13" x14ac:dyDescent="0.25">
      <c r="A1363" s="74" t="s">
        <v>344</v>
      </c>
      <c r="B1363" s="107" t="str">
        <f t="shared" si="21"/>
        <v>103351321300</v>
      </c>
      <c r="C1363" s="101" t="s">
        <v>2902</v>
      </c>
      <c r="D1363" s="101" t="s">
        <v>2903</v>
      </c>
      <c r="E1363" s="101" t="s">
        <v>6553</v>
      </c>
      <c r="F1363" s="101" t="s">
        <v>7212</v>
      </c>
      <c r="G1363" s="101" t="s">
        <v>7181</v>
      </c>
      <c r="H1363" s="103">
        <v>53.03</v>
      </c>
      <c r="I1363" s="101" t="s">
        <v>7175</v>
      </c>
      <c r="J1363" s="102">
        <v>39919</v>
      </c>
      <c r="K1363" s="102">
        <v>73050</v>
      </c>
      <c r="L1363" s="101" t="s">
        <v>6332</v>
      </c>
      <c r="M1363" s="101" t="s">
        <v>2902</v>
      </c>
    </row>
    <row r="1364" spans="1:13" x14ac:dyDescent="0.25">
      <c r="A1364" s="74" t="s">
        <v>344</v>
      </c>
      <c r="B1364" s="107" t="str">
        <f t="shared" si="21"/>
        <v>103352502021</v>
      </c>
      <c r="C1364" s="101" t="s">
        <v>2904</v>
      </c>
      <c r="D1364" s="101" t="s">
        <v>2905</v>
      </c>
      <c r="E1364" s="101" t="s">
        <v>7378</v>
      </c>
      <c r="F1364" s="101" t="s">
        <v>7389</v>
      </c>
      <c r="G1364" s="101" t="s">
        <v>7218</v>
      </c>
      <c r="H1364" s="103">
        <v>32.49</v>
      </c>
      <c r="I1364" s="101" t="s">
        <v>7175</v>
      </c>
      <c r="J1364" s="102">
        <v>39995</v>
      </c>
      <c r="K1364" s="102">
        <v>73050</v>
      </c>
      <c r="L1364" s="101" t="s">
        <v>6332</v>
      </c>
      <c r="M1364" s="101" t="s">
        <v>2904</v>
      </c>
    </row>
    <row r="1365" spans="1:13" x14ac:dyDescent="0.25">
      <c r="A1365" s="74" t="s">
        <v>344</v>
      </c>
      <c r="B1365" s="107" t="str">
        <f t="shared" si="21"/>
        <v>103354603600</v>
      </c>
      <c r="C1365" s="101" t="s">
        <v>2906</v>
      </c>
      <c r="D1365" s="101" t="s">
        <v>2907</v>
      </c>
      <c r="E1365" s="101" t="s">
        <v>7279</v>
      </c>
      <c r="F1365" s="101" t="s">
        <v>7191</v>
      </c>
      <c r="G1365" s="101" t="s">
        <v>7192</v>
      </c>
      <c r="H1365" s="103">
        <v>28.65</v>
      </c>
      <c r="I1365" s="101" t="s">
        <v>7175</v>
      </c>
      <c r="J1365" s="102">
        <v>37681</v>
      </c>
      <c r="K1365" s="102">
        <v>73050</v>
      </c>
      <c r="L1365" s="101" t="s">
        <v>6332</v>
      </c>
      <c r="M1365" s="101" t="s">
        <v>2906</v>
      </c>
    </row>
    <row r="1366" spans="1:13" x14ac:dyDescent="0.25">
      <c r="A1366" s="74" t="s">
        <v>344</v>
      </c>
      <c r="B1366" s="107" t="str">
        <f t="shared" si="21"/>
        <v>103355311300</v>
      </c>
      <c r="C1366" s="101" t="s">
        <v>2908</v>
      </c>
      <c r="D1366" s="101" t="s">
        <v>2909</v>
      </c>
      <c r="E1366" s="101" t="s">
        <v>6411</v>
      </c>
      <c r="F1366" s="101" t="s">
        <v>7212</v>
      </c>
      <c r="G1366" s="101" t="s">
        <v>7181</v>
      </c>
      <c r="H1366" s="103">
        <v>53.81</v>
      </c>
      <c r="I1366" s="101" t="s">
        <v>7175</v>
      </c>
      <c r="J1366" s="102">
        <v>41876</v>
      </c>
      <c r="K1366" s="102">
        <v>73050</v>
      </c>
      <c r="L1366" s="101" t="s">
        <v>6332</v>
      </c>
      <c r="M1366" s="101" t="s">
        <v>2908</v>
      </c>
    </row>
    <row r="1367" spans="1:13" x14ac:dyDescent="0.25">
      <c r="A1367" s="74" t="s">
        <v>344</v>
      </c>
      <c r="B1367" s="107" t="str">
        <f t="shared" si="21"/>
        <v>103358281110</v>
      </c>
      <c r="C1367" s="101" t="s">
        <v>2910</v>
      </c>
      <c r="D1367" s="101" t="s">
        <v>2911</v>
      </c>
      <c r="E1367" s="101" t="s">
        <v>6523</v>
      </c>
      <c r="F1367" s="101" t="s">
        <v>7185</v>
      </c>
      <c r="G1367" s="101" t="s">
        <v>7186</v>
      </c>
      <c r="H1367" s="103">
        <v>60.8</v>
      </c>
      <c r="I1367" s="101" t="s">
        <v>7175</v>
      </c>
      <c r="J1367" s="102">
        <v>34943</v>
      </c>
      <c r="K1367" s="102">
        <v>44074</v>
      </c>
      <c r="L1367" s="101" t="s">
        <v>6332</v>
      </c>
      <c r="M1367" s="101" t="s">
        <v>2910</v>
      </c>
    </row>
    <row r="1368" spans="1:13" x14ac:dyDescent="0.25">
      <c r="A1368" s="74" t="s">
        <v>344</v>
      </c>
      <c r="B1368" s="107" t="str">
        <f t="shared" si="21"/>
        <v>103360231401</v>
      </c>
      <c r="C1368" s="101" t="s">
        <v>2912</v>
      </c>
      <c r="D1368" s="101" t="s">
        <v>2913</v>
      </c>
      <c r="E1368" s="101" t="s">
        <v>6496</v>
      </c>
      <c r="F1368" s="101" t="s">
        <v>7212</v>
      </c>
      <c r="G1368" s="101" t="s">
        <v>7186</v>
      </c>
      <c r="H1368" s="103">
        <v>60.58</v>
      </c>
      <c r="I1368" s="101" t="s">
        <v>7175</v>
      </c>
      <c r="J1368" s="102">
        <v>36647</v>
      </c>
      <c r="K1368" s="102">
        <v>73050</v>
      </c>
      <c r="L1368" s="101" t="s">
        <v>6332</v>
      </c>
      <c r="M1368" s="101" t="s">
        <v>2912</v>
      </c>
    </row>
    <row r="1369" spans="1:13" x14ac:dyDescent="0.25">
      <c r="A1369" s="74" t="s">
        <v>344</v>
      </c>
      <c r="B1369" s="107" t="str">
        <f t="shared" si="21"/>
        <v>103364342100</v>
      </c>
      <c r="C1369" s="101" t="s">
        <v>2914</v>
      </c>
      <c r="D1369" s="101" t="s">
        <v>2915</v>
      </c>
      <c r="E1369" s="101" t="s">
        <v>7316</v>
      </c>
      <c r="F1369" s="101" t="s">
        <v>7245</v>
      </c>
      <c r="G1369" s="101" t="s">
        <v>7174</v>
      </c>
      <c r="H1369" s="103">
        <v>41.75</v>
      </c>
      <c r="I1369" s="101" t="s">
        <v>7175</v>
      </c>
      <c r="J1369" s="102">
        <v>39356</v>
      </c>
      <c r="K1369" s="102">
        <v>73050</v>
      </c>
      <c r="L1369" s="101" t="s">
        <v>6332</v>
      </c>
      <c r="M1369" s="101" t="s">
        <v>2914</v>
      </c>
    </row>
    <row r="1370" spans="1:13" x14ac:dyDescent="0.25">
      <c r="A1370" s="74" t="s">
        <v>344</v>
      </c>
      <c r="B1370" s="107" t="str">
        <f t="shared" si="21"/>
        <v>103371171200</v>
      </c>
      <c r="C1370" s="101" t="s">
        <v>2916</v>
      </c>
      <c r="D1370" s="101" t="s">
        <v>2917</v>
      </c>
      <c r="E1370" s="101" t="s">
        <v>6369</v>
      </c>
      <c r="F1370" s="101" t="s">
        <v>7185</v>
      </c>
      <c r="G1370" s="101" t="s">
        <v>7186</v>
      </c>
      <c r="H1370" s="103">
        <v>60.58</v>
      </c>
      <c r="I1370" s="101" t="s">
        <v>7175</v>
      </c>
      <c r="J1370" s="102">
        <v>38353</v>
      </c>
      <c r="K1370" s="102">
        <v>73050</v>
      </c>
      <c r="L1370" s="101" t="s">
        <v>6332</v>
      </c>
      <c r="M1370" s="101" t="s">
        <v>2916</v>
      </c>
    </row>
    <row r="1371" spans="1:13" x14ac:dyDescent="0.25">
      <c r="A1371" s="74" t="s">
        <v>344</v>
      </c>
      <c r="B1371" s="107" t="str">
        <f t="shared" si="21"/>
        <v>103372185120</v>
      </c>
      <c r="C1371" s="101" t="s">
        <v>2918</v>
      </c>
      <c r="D1371" s="101" t="s">
        <v>2919</v>
      </c>
      <c r="E1371" s="101" t="s">
        <v>6433</v>
      </c>
      <c r="F1371" s="101" t="s">
        <v>7400</v>
      </c>
      <c r="G1371" s="101" t="s">
        <v>7218</v>
      </c>
      <c r="H1371" s="103">
        <v>36.33</v>
      </c>
      <c r="I1371" s="101" t="s">
        <v>7175</v>
      </c>
      <c r="J1371" s="102">
        <v>39676</v>
      </c>
      <c r="K1371" s="102">
        <v>73050</v>
      </c>
      <c r="L1371" s="101" t="s">
        <v>6332</v>
      </c>
      <c r="M1371" s="101" t="s">
        <v>2918</v>
      </c>
    </row>
    <row r="1372" spans="1:13" x14ac:dyDescent="0.25">
      <c r="A1372" s="74" t="s">
        <v>344</v>
      </c>
      <c r="B1372" s="107" t="str">
        <f t="shared" si="21"/>
        <v>103374803020</v>
      </c>
      <c r="C1372" s="101" t="s">
        <v>2920</v>
      </c>
      <c r="D1372" s="101" t="s">
        <v>2921</v>
      </c>
      <c r="E1372" s="101" t="s">
        <v>7164</v>
      </c>
      <c r="F1372" s="101" t="s">
        <v>7251</v>
      </c>
      <c r="G1372" s="101" t="s">
        <v>7174</v>
      </c>
      <c r="H1372" s="103">
        <v>42.25</v>
      </c>
      <c r="I1372" s="101" t="s">
        <v>7175</v>
      </c>
      <c r="J1372" s="102">
        <v>40200</v>
      </c>
      <c r="K1372" s="102">
        <v>73050</v>
      </c>
      <c r="L1372" s="101" t="s">
        <v>6332</v>
      </c>
      <c r="M1372" s="101" t="s">
        <v>2920</v>
      </c>
    </row>
    <row r="1373" spans="1:13" x14ac:dyDescent="0.25">
      <c r="A1373" s="74" t="s">
        <v>344</v>
      </c>
      <c r="B1373" s="107" t="str">
        <f t="shared" si="21"/>
        <v>103375803030</v>
      </c>
      <c r="C1373" s="101" t="s">
        <v>2922</v>
      </c>
      <c r="D1373" s="101" t="s">
        <v>2923</v>
      </c>
      <c r="E1373" s="101" t="s">
        <v>6609</v>
      </c>
      <c r="F1373" s="101" t="s">
        <v>7214</v>
      </c>
      <c r="G1373" s="101" t="s">
        <v>7218</v>
      </c>
      <c r="H1373" s="103">
        <v>31.36</v>
      </c>
      <c r="I1373" s="101" t="s">
        <v>7175</v>
      </c>
      <c r="J1373" s="102">
        <v>41883</v>
      </c>
      <c r="K1373" s="102">
        <v>73050</v>
      </c>
      <c r="L1373" s="101" t="s">
        <v>6332</v>
      </c>
      <c r="M1373" s="101" t="s">
        <v>2922</v>
      </c>
    </row>
    <row r="1374" spans="1:13" x14ac:dyDescent="0.25">
      <c r="A1374" s="74" t="s">
        <v>344</v>
      </c>
      <c r="B1374" s="107" t="str">
        <f t="shared" si="21"/>
        <v>103377111270</v>
      </c>
      <c r="C1374" s="101" t="s">
        <v>2924</v>
      </c>
      <c r="D1374" s="101" t="s">
        <v>2925</v>
      </c>
      <c r="E1374" s="101" t="s">
        <v>7464</v>
      </c>
      <c r="F1374" s="101" t="s">
        <v>7212</v>
      </c>
      <c r="G1374" s="101" t="s">
        <v>7181</v>
      </c>
      <c r="H1374" s="103">
        <v>55.63</v>
      </c>
      <c r="I1374" s="101" t="s">
        <v>7175</v>
      </c>
      <c r="J1374" s="102">
        <v>37286</v>
      </c>
      <c r="K1374" s="102">
        <v>73050</v>
      </c>
      <c r="L1374" s="101" t="s">
        <v>6332</v>
      </c>
      <c r="M1374" s="101" t="s">
        <v>2924</v>
      </c>
    </row>
    <row r="1375" spans="1:13" x14ac:dyDescent="0.25">
      <c r="A1375" s="74" t="s">
        <v>344</v>
      </c>
      <c r="B1375" s="107" t="str">
        <f t="shared" si="21"/>
        <v>103379191100</v>
      </c>
      <c r="C1375" s="101" t="s">
        <v>2926</v>
      </c>
      <c r="D1375" s="101" t="s">
        <v>2927</v>
      </c>
      <c r="E1375" s="101" t="s">
        <v>6460</v>
      </c>
      <c r="F1375" s="101" t="s">
        <v>7212</v>
      </c>
      <c r="G1375" s="101" t="s">
        <v>7181</v>
      </c>
      <c r="H1375" s="103">
        <v>53.25</v>
      </c>
      <c r="I1375" s="101" t="s">
        <v>7175</v>
      </c>
      <c r="J1375" s="102">
        <v>41897</v>
      </c>
      <c r="K1375" s="102">
        <v>73050</v>
      </c>
      <c r="L1375" s="101" t="s">
        <v>6332</v>
      </c>
      <c r="M1375" s="101" t="s">
        <v>2926</v>
      </c>
    </row>
    <row r="1376" spans="1:13" x14ac:dyDescent="0.25">
      <c r="A1376" s="74" t="s">
        <v>344</v>
      </c>
      <c r="B1376" s="107" t="str">
        <f t="shared" si="21"/>
        <v>103382141001</v>
      </c>
      <c r="C1376" s="101" t="s">
        <v>2928</v>
      </c>
      <c r="D1376" s="101" t="s">
        <v>2929</v>
      </c>
      <c r="E1376" s="101" t="s">
        <v>6351</v>
      </c>
      <c r="F1376" s="101" t="s">
        <v>7185</v>
      </c>
      <c r="G1376" s="101" t="s">
        <v>7186</v>
      </c>
      <c r="H1376" s="103">
        <v>60.35</v>
      </c>
      <c r="I1376" s="101" t="s">
        <v>7175</v>
      </c>
      <c r="J1376" s="102">
        <v>33817</v>
      </c>
      <c r="K1376" s="102">
        <v>73050</v>
      </c>
      <c r="L1376" s="101" t="s">
        <v>6332</v>
      </c>
      <c r="M1376" s="101" t="s">
        <v>2928</v>
      </c>
    </row>
    <row r="1377" spans="1:13" x14ac:dyDescent="0.25">
      <c r="A1377" s="74" t="s">
        <v>344</v>
      </c>
      <c r="B1377" s="107" t="str">
        <f t="shared" si="21"/>
        <v>103383502040</v>
      </c>
      <c r="C1377" s="101" t="s">
        <v>2930</v>
      </c>
      <c r="D1377" s="101" t="s">
        <v>2931</v>
      </c>
      <c r="E1377" s="101" t="s">
        <v>6372</v>
      </c>
      <c r="F1377" s="101" t="s">
        <v>7226</v>
      </c>
      <c r="G1377" s="101" t="s">
        <v>7186</v>
      </c>
      <c r="H1377" s="103">
        <v>60.58</v>
      </c>
      <c r="I1377" s="101" t="s">
        <v>7175</v>
      </c>
      <c r="J1377" s="102">
        <v>41883</v>
      </c>
      <c r="K1377" s="102">
        <v>73050</v>
      </c>
      <c r="L1377" s="101" t="s">
        <v>6332</v>
      </c>
      <c r="M1377" s="101" t="s">
        <v>2930</v>
      </c>
    </row>
    <row r="1378" spans="1:13" x14ac:dyDescent="0.25">
      <c r="A1378" s="74" t="s">
        <v>344</v>
      </c>
      <c r="B1378" s="107" t="str">
        <f t="shared" si="21"/>
        <v>103386112000</v>
      </c>
      <c r="C1378" s="101" t="s">
        <v>2932</v>
      </c>
      <c r="D1378" s="101" t="s">
        <v>2933</v>
      </c>
      <c r="E1378" s="101" t="s">
        <v>7236</v>
      </c>
      <c r="F1378" s="101" t="s">
        <v>7217</v>
      </c>
      <c r="G1378" s="101" t="s">
        <v>7218</v>
      </c>
      <c r="H1378" s="103">
        <v>32.840000000000003</v>
      </c>
      <c r="I1378" s="101" t="s">
        <v>7175</v>
      </c>
      <c r="J1378" s="102">
        <v>34235</v>
      </c>
      <c r="K1378" s="102">
        <v>73050</v>
      </c>
      <c r="L1378" s="101" t="s">
        <v>6332</v>
      </c>
      <c r="M1378" s="101" t="s">
        <v>2932</v>
      </c>
    </row>
    <row r="1379" spans="1:13" x14ac:dyDescent="0.25">
      <c r="A1379" s="74" t="s">
        <v>344</v>
      </c>
      <c r="B1379" s="107" t="str">
        <f t="shared" si="21"/>
        <v>103388175100</v>
      </c>
      <c r="C1379" s="101" t="s">
        <v>2934</v>
      </c>
      <c r="D1379" s="101" t="s">
        <v>2935</v>
      </c>
      <c r="E1379" s="101" t="s">
        <v>6679</v>
      </c>
      <c r="F1379" s="101" t="s">
        <v>7252</v>
      </c>
      <c r="G1379" s="101" t="s">
        <v>7178</v>
      </c>
      <c r="H1379" s="103">
        <v>45.81</v>
      </c>
      <c r="I1379" s="101" t="s">
        <v>7175</v>
      </c>
      <c r="J1379" s="102">
        <v>32143</v>
      </c>
      <c r="K1379" s="102">
        <v>73050</v>
      </c>
      <c r="L1379" s="101" t="s">
        <v>6332</v>
      </c>
      <c r="M1379" s="101" t="s">
        <v>2934</v>
      </c>
    </row>
    <row r="1380" spans="1:13" x14ac:dyDescent="0.25">
      <c r="A1380" s="74" t="s">
        <v>344</v>
      </c>
      <c r="B1380" s="107" t="str">
        <f t="shared" si="21"/>
        <v>103390141001</v>
      </c>
      <c r="C1380" s="101" t="s">
        <v>2936</v>
      </c>
      <c r="D1380" s="101" t="s">
        <v>2937</v>
      </c>
      <c r="E1380" s="101" t="s">
        <v>6351</v>
      </c>
      <c r="F1380" s="101" t="s">
        <v>7212</v>
      </c>
      <c r="G1380" s="101" t="s">
        <v>7181</v>
      </c>
      <c r="H1380" s="103">
        <v>54.58</v>
      </c>
      <c r="I1380" s="101" t="s">
        <v>7175</v>
      </c>
      <c r="J1380" s="102">
        <v>40269</v>
      </c>
      <c r="K1380" s="102">
        <v>73050</v>
      </c>
      <c r="L1380" s="101" t="s">
        <v>6332</v>
      </c>
      <c r="M1380" s="101" t="s">
        <v>2936</v>
      </c>
    </row>
    <row r="1381" spans="1:13" x14ac:dyDescent="0.25">
      <c r="A1381" s="74" t="s">
        <v>344</v>
      </c>
      <c r="B1381" s="107" t="str">
        <f t="shared" si="21"/>
        <v>103392141300</v>
      </c>
      <c r="C1381" s="101" t="s">
        <v>2938</v>
      </c>
      <c r="D1381" s="101" t="s">
        <v>2939</v>
      </c>
      <c r="E1381" s="101" t="s">
        <v>6349</v>
      </c>
      <c r="F1381" s="101" t="s">
        <v>7185</v>
      </c>
      <c r="G1381" s="101" t="s">
        <v>7186</v>
      </c>
      <c r="H1381" s="103">
        <v>58.54</v>
      </c>
      <c r="I1381" s="101" t="s">
        <v>7175</v>
      </c>
      <c r="J1381" s="102">
        <v>40330</v>
      </c>
      <c r="K1381" s="102">
        <v>73050</v>
      </c>
      <c r="L1381" s="101" t="s">
        <v>6332</v>
      </c>
      <c r="M1381" s="101" t="s">
        <v>2938</v>
      </c>
    </row>
    <row r="1382" spans="1:13" x14ac:dyDescent="0.25">
      <c r="A1382" s="74" t="s">
        <v>344</v>
      </c>
      <c r="B1382" s="107" t="str">
        <f t="shared" si="21"/>
        <v>103393231401</v>
      </c>
      <c r="C1382" s="101" t="s">
        <v>2940</v>
      </c>
      <c r="D1382" s="101" t="s">
        <v>2941</v>
      </c>
      <c r="E1382" s="101" t="s">
        <v>6496</v>
      </c>
      <c r="F1382" s="101" t="s">
        <v>7212</v>
      </c>
      <c r="G1382" s="101" t="s">
        <v>7181</v>
      </c>
      <c r="H1382" s="103">
        <v>49.17</v>
      </c>
      <c r="I1382" s="101" t="s">
        <v>7175</v>
      </c>
      <c r="J1382" s="102">
        <v>40422</v>
      </c>
      <c r="K1382" s="102">
        <v>73050</v>
      </c>
      <c r="L1382" s="101" t="s">
        <v>6332</v>
      </c>
      <c r="M1382" s="101" t="s">
        <v>2940</v>
      </c>
    </row>
    <row r="1383" spans="1:13" x14ac:dyDescent="0.25">
      <c r="A1383" s="74" t="s">
        <v>344</v>
      </c>
      <c r="B1383" s="107" t="str">
        <f t="shared" si="21"/>
        <v>103395283920</v>
      </c>
      <c r="C1383" s="101" t="s">
        <v>2942</v>
      </c>
      <c r="D1383" s="101" t="s">
        <v>2943</v>
      </c>
      <c r="E1383" s="101" t="s">
        <v>7560</v>
      </c>
      <c r="F1383" s="101" t="s">
        <v>7214</v>
      </c>
      <c r="G1383" s="101" t="s">
        <v>7215</v>
      </c>
      <c r="H1383" s="103">
        <v>37.18</v>
      </c>
      <c r="I1383" s="101" t="s">
        <v>7175</v>
      </c>
      <c r="J1383" s="102">
        <v>37263</v>
      </c>
      <c r="K1383" s="102">
        <v>73050</v>
      </c>
      <c r="L1383" s="101" t="s">
        <v>6332</v>
      </c>
      <c r="M1383" s="101" t="s">
        <v>2942</v>
      </c>
    </row>
    <row r="1384" spans="1:13" x14ac:dyDescent="0.25">
      <c r="A1384" s="74" t="s">
        <v>344</v>
      </c>
      <c r="B1384" s="107" t="str">
        <f t="shared" si="21"/>
        <v>103396311700</v>
      </c>
      <c r="C1384" s="101" t="s">
        <v>2944</v>
      </c>
      <c r="D1384" s="101" t="s">
        <v>2945</v>
      </c>
      <c r="E1384" s="101" t="s">
        <v>6694</v>
      </c>
      <c r="F1384" s="101" t="s">
        <v>7185</v>
      </c>
      <c r="G1384" s="101" t="s">
        <v>7181</v>
      </c>
      <c r="H1384" s="103">
        <v>55.73</v>
      </c>
      <c r="I1384" s="101" t="s">
        <v>7175</v>
      </c>
      <c r="J1384" s="102">
        <v>41122</v>
      </c>
      <c r="K1384" s="102">
        <v>73050</v>
      </c>
      <c r="L1384" s="101" t="s">
        <v>6332</v>
      </c>
      <c r="M1384" s="101" t="s">
        <v>2944</v>
      </c>
    </row>
    <row r="1385" spans="1:13" x14ac:dyDescent="0.25">
      <c r="A1385" s="74" t="s">
        <v>344</v>
      </c>
      <c r="B1385" s="107" t="str">
        <f t="shared" si="21"/>
        <v>103398264300</v>
      </c>
      <c r="C1385" s="101" t="s">
        <v>2946</v>
      </c>
      <c r="D1385" s="101" t="s">
        <v>2947</v>
      </c>
      <c r="E1385" s="101" t="s">
        <v>7184</v>
      </c>
      <c r="F1385" s="101" t="s">
        <v>7185</v>
      </c>
      <c r="G1385" s="101" t="s">
        <v>7186</v>
      </c>
      <c r="H1385" s="103">
        <v>61.89</v>
      </c>
      <c r="I1385" s="101" t="s">
        <v>7175</v>
      </c>
      <c r="J1385" s="102">
        <v>36373</v>
      </c>
      <c r="K1385" s="102">
        <v>73050</v>
      </c>
      <c r="L1385" s="101" t="s">
        <v>6332</v>
      </c>
      <c r="M1385" s="101" t="s">
        <v>2946</v>
      </c>
    </row>
    <row r="1386" spans="1:13" x14ac:dyDescent="0.25">
      <c r="A1386" s="74" t="s">
        <v>344</v>
      </c>
      <c r="B1386" s="107" t="str">
        <f t="shared" si="21"/>
        <v>103399603930</v>
      </c>
      <c r="C1386" s="101" t="s">
        <v>2948</v>
      </c>
      <c r="D1386" s="101" t="s">
        <v>2949</v>
      </c>
      <c r="E1386" s="101" t="s">
        <v>7257</v>
      </c>
      <c r="F1386" s="101" t="s">
        <v>7226</v>
      </c>
      <c r="G1386" s="101" t="s">
        <v>7222</v>
      </c>
      <c r="H1386" s="103">
        <v>65.150000000000006</v>
      </c>
      <c r="I1386" s="101" t="s">
        <v>7175</v>
      </c>
      <c r="J1386" s="102">
        <v>37347</v>
      </c>
      <c r="K1386" s="102">
        <v>73050</v>
      </c>
      <c r="L1386" s="101" t="s">
        <v>6332</v>
      </c>
      <c r="M1386" s="101" t="s">
        <v>2948</v>
      </c>
    </row>
    <row r="1387" spans="1:13" x14ac:dyDescent="0.25">
      <c r="A1387" s="74" t="s">
        <v>344</v>
      </c>
      <c r="B1387" s="107" t="str">
        <f t="shared" si="21"/>
        <v>103400331200</v>
      </c>
      <c r="C1387" s="101" t="s">
        <v>2950</v>
      </c>
      <c r="D1387" s="101" t="s">
        <v>2951</v>
      </c>
      <c r="E1387" s="101" t="s">
        <v>6629</v>
      </c>
      <c r="F1387" s="101" t="s">
        <v>7185</v>
      </c>
      <c r="G1387" s="101" t="s">
        <v>7186</v>
      </c>
      <c r="H1387" s="103">
        <v>60.15</v>
      </c>
      <c r="I1387" s="101" t="s">
        <v>7175</v>
      </c>
      <c r="J1387" s="102">
        <v>37135</v>
      </c>
      <c r="K1387" s="102">
        <v>73050</v>
      </c>
      <c r="L1387" s="101" t="s">
        <v>6332</v>
      </c>
      <c r="M1387" s="101" t="s">
        <v>2950</v>
      </c>
    </row>
    <row r="1388" spans="1:13" x14ac:dyDescent="0.25">
      <c r="A1388" s="74" t="s">
        <v>344</v>
      </c>
      <c r="B1388" s="107" t="str">
        <f t="shared" si="21"/>
        <v>103402321300</v>
      </c>
      <c r="C1388" s="101" t="s">
        <v>2952</v>
      </c>
      <c r="D1388" s="101" t="s">
        <v>2953</v>
      </c>
      <c r="E1388" s="101" t="s">
        <v>6553</v>
      </c>
      <c r="F1388" s="101" t="s">
        <v>7288</v>
      </c>
      <c r="G1388" s="101" t="s">
        <v>7222</v>
      </c>
      <c r="H1388" s="103">
        <v>65.33</v>
      </c>
      <c r="I1388" s="101" t="s">
        <v>7175</v>
      </c>
      <c r="J1388" s="102">
        <v>36831</v>
      </c>
      <c r="K1388" s="102">
        <v>73050</v>
      </c>
      <c r="L1388" s="101" t="s">
        <v>6332</v>
      </c>
      <c r="M1388" s="101" t="s">
        <v>2952</v>
      </c>
    </row>
    <row r="1389" spans="1:13" x14ac:dyDescent="0.25">
      <c r="A1389" s="74" t="s">
        <v>344</v>
      </c>
      <c r="B1389" s="107" t="str">
        <f t="shared" si="21"/>
        <v>103403331100</v>
      </c>
      <c r="C1389" s="101" t="s">
        <v>2954</v>
      </c>
      <c r="D1389" s="101" t="s">
        <v>2955</v>
      </c>
      <c r="E1389" s="101" t="s">
        <v>7298</v>
      </c>
      <c r="F1389" s="101" t="s">
        <v>7185</v>
      </c>
      <c r="G1389" s="101" t="s">
        <v>7186</v>
      </c>
      <c r="H1389" s="103">
        <v>60.23</v>
      </c>
      <c r="I1389" s="101" t="s">
        <v>7175</v>
      </c>
      <c r="J1389" s="102">
        <v>39295</v>
      </c>
      <c r="K1389" s="102">
        <v>73050</v>
      </c>
      <c r="L1389" s="101" t="s">
        <v>6332</v>
      </c>
      <c r="M1389" s="101" t="s">
        <v>2954</v>
      </c>
    </row>
    <row r="1390" spans="1:13" x14ac:dyDescent="0.25">
      <c r="A1390" s="74" t="s">
        <v>344</v>
      </c>
      <c r="B1390" s="107" t="str">
        <f t="shared" si="21"/>
        <v>103406373910</v>
      </c>
      <c r="C1390" s="101" t="s">
        <v>2956</v>
      </c>
      <c r="D1390" s="101" t="s">
        <v>2957</v>
      </c>
      <c r="E1390" s="101" t="s">
        <v>6658</v>
      </c>
      <c r="F1390" s="101" t="s">
        <v>7185</v>
      </c>
      <c r="G1390" s="101" t="s">
        <v>7181</v>
      </c>
      <c r="H1390" s="103">
        <v>62.13</v>
      </c>
      <c r="I1390" s="101" t="s">
        <v>7175</v>
      </c>
      <c r="J1390" s="102">
        <v>41869</v>
      </c>
      <c r="K1390" s="102">
        <v>73050</v>
      </c>
      <c r="L1390" s="101" t="s">
        <v>6332</v>
      </c>
      <c r="M1390" s="101" t="s">
        <v>2956</v>
      </c>
    </row>
    <row r="1391" spans="1:13" x14ac:dyDescent="0.25">
      <c r="A1391" s="74" t="s">
        <v>344</v>
      </c>
      <c r="B1391" s="107" t="str">
        <f t="shared" si="21"/>
        <v>103411321300</v>
      </c>
      <c r="C1391" s="101" t="s">
        <v>7035</v>
      </c>
      <c r="D1391" s="101" t="s">
        <v>7036</v>
      </c>
      <c r="E1391" s="101" t="s">
        <v>6553</v>
      </c>
      <c r="F1391" s="101" t="s">
        <v>7185</v>
      </c>
      <c r="G1391" s="101" t="s">
        <v>7186</v>
      </c>
      <c r="H1391" s="103">
        <v>59.77</v>
      </c>
      <c r="I1391" s="101" t="s">
        <v>7175</v>
      </c>
      <c r="J1391" s="102">
        <v>41852</v>
      </c>
      <c r="K1391" s="102">
        <v>43702</v>
      </c>
      <c r="L1391" s="101" t="s">
        <v>6332</v>
      </c>
      <c r="M1391" s="101" t="s">
        <v>7035</v>
      </c>
    </row>
    <row r="1392" spans="1:13" x14ac:dyDescent="0.25">
      <c r="A1392" s="74" t="s">
        <v>344</v>
      </c>
      <c r="B1392" s="107" t="str">
        <f t="shared" si="21"/>
        <v>103412251100</v>
      </c>
      <c r="C1392" s="101" t="s">
        <v>2958</v>
      </c>
      <c r="D1392" s="101" t="s">
        <v>2959</v>
      </c>
      <c r="E1392" s="101" t="s">
        <v>6654</v>
      </c>
      <c r="F1392" s="101" t="s">
        <v>7185</v>
      </c>
      <c r="G1392" s="101" t="s">
        <v>7186</v>
      </c>
      <c r="H1392" s="103">
        <v>56.4</v>
      </c>
      <c r="I1392" s="101" t="s">
        <v>7175</v>
      </c>
      <c r="J1392" s="102">
        <v>40179</v>
      </c>
      <c r="K1392" s="102">
        <v>73050</v>
      </c>
      <c r="L1392" s="101" t="s">
        <v>6332</v>
      </c>
      <c r="M1392" s="101" t="s">
        <v>2958</v>
      </c>
    </row>
    <row r="1393" spans="1:13" x14ac:dyDescent="0.25">
      <c r="A1393" s="74" t="s">
        <v>344</v>
      </c>
      <c r="B1393" s="107" t="str">
        <f t="shared" si="21"/>
        <v>103416231100</v>
      </c>
      <c r="C1393" s="101" t="s">
        <v>2960</v>
      </c>
      <c r="D1393" s="101" t="s">
        <v>2961</v>
      </c>
      <c r="E1393" s="101" t="s">
        <v>7333</v>
      </c>
      <c r="F1393" s="101" t="s">
        <v>7185</v>
      </c>
      <c r="G1393" s="101" t="s">
        <v>7186</v>
      </c>
      <c r="H1393" s="103">
        <v>60.49</v>
      </c>
      <c r="I1393" s="101" t="s">
        <v>7175</v>
      </c>
      <c r="J1393" s="102">
        <v>33451</v>
      </c>
      <c r="K1393" s="102">
        <v>73050</v>
      </c>
      <c r="L1393" s="101" t="s">
        <v>6332</v>
      </c>
      <c r="M1393" s="101" t="s">
        <v>2960</v>
      </c>
    </row>
    <row r="1394" spans="1:13" x14ac:dyDescent="0.25">
      <c r="A1394" s="74" t="s">
        <v>344</v>
      </c>
      <c r="B1394" s="107" t="str">
        <f t="shared" si="21"/>
        <v>103420191100</v>
      </c>
      <c r="C1394" s="101" t="s">
        <v>2962</v>
      </c>
      <c r="D1394" s="101" t="s">
        <v>2963</v>
      </c>
      <c r="E1394" s="101" t="s">
        <v>6460</v>
      </c>
      <c r="F1394" s="101" t="s">
        <v>7185</v>
      </c>
      <c r="G1394" s="101" t="s">
        <v>7186</v>
      </c>
      <c r="H1394" s="103">
        <v>61.27</v>
      </c>
      <c r="I1394" s="101" t="s">
        <v>7175</v>
      </c>
      <c r="J1394" s="102">
        <v>34578</v>
      </c>
      <c r="K1394" s="102">
        <v>73050</v>
      </c>
      <c r="L1394" s="101" t="s">
        <v>6332</v>
      </c>
      <c r="M1394" s="101" t="s">
        <v>2962</v>
      </c>
    </row>
    <row r="1395" spans="1:13" x14ac:dyDescent="0.25">
      <c r="A1395" s="74" t="s">
        <v>344</v>
      </c>
      <c r="B1395" s="107" t="str">
        <f t="shared" si="21"/>
        <v>103425361200</v>
      </c>
      <c r="C1395" s="101" t="s">
        <v>7561</v>
      </c>
      <c r="D1395" s="101" t="s">
        <v>7562</v>
      </c>
      <c r="E1395" s="101" t="s">
        <v>6581</v>
      </c>
      <c r="F1395" s="101" t="s">
        <v>7212</v>
      </c>
      <c r="G1395" s="101" t="s">
        <v>7181</v>
      </c>
      <c r="H1395" s="103">
        <v>53.74</v>
      </c>
      <c r="I1395" s="101" t="s">
        <v>7175</v>
      </c>
      <c r="J1395" s="102">
        <v>41883</v>
      </c>
      <c r="K1395" s="102">
        <v>43769</v>
      </c>
      <c r="L1395" s="101" t="s">
        <v>6332</v>
      </c>
      <c r="M1395" s="101" t="s">
        <v>7561</v>
      </c>
    </row>
    <row r="1396" spans="1:13" x14ac:dyDescent="0.25">
      <c r="A1396" s="74" t="s">
        <v>344</v>
      </c>
      <c r="B1396" s="107" t="str">
        <f t="shared" si="21"/>
        <v>103427115100</v>
      </c>
      <c r="C1396" s="101" t="s">
        <v>2964</v>
      </c>
      <c r="D1396" s="101" t="s">
        <v>2965</v>
      </c>
      <c r="E1396" s="101" t="s">
        <v>7238</v>
      </c>
      <c r="F1396" s="101" t="s">
        <v>7239</v>
      </c>
      <c r="G1396" s="101" t="s">
        <v>7218</v>
      </c>
      <c r="H1396" s="103">
        <v>30.59</v>
      </c>
      <c r="I1396" s="101" t="s">
        <v>7175</v>
      </c>
      <c r="J1396" s="102">
        <v>41876</v>
      </c>
      <c r="K1396" s="102">
        <v>73050</v>
      </c>
      <c r="L1396" s="101" t="s">
        <v>6332</v>
      </c>
      <c r="M1396" s="101" t="s">
        <v>2964</v>
      </c>
    </row>
    <row r="1397" spans="1:13" x14ac:dyDescent="0.25">
      <c r="A1397" s="74" t="s">
        <v>344</v>
      </c>
      <c r="B1397" s="107" t="str">
        <f t="shared" si="21"/>
        <v>103430361200</v>
      </c>
      <c r="C1397" s="101" t="s">
        <v>2966</v>
      </c>
      <c r="D1397" s="101" t="s">
        <v>2967</v>
      </c>
      <c r="E1397" s="101" t="s">
        <v>6581</v>
      </c>
      <c r="F1397" s="101" t="s">
        <v>7185</v>
      </c>
      <c r="G1397" s="101" t="s">
        <v>7186</v>
      </c>
      <c r="H1397" s="103">
        <v>62.9</v>
      </c>
      <c r="I1397" s="101" t="s">
        <v>7175</v>
      </c>
      <c r="J1397" s="102">
        <v>40179</v>
      </c>
      <c r="K1397" s="102">
        <v>73050</v>
      </c>
      <c r="L1397" s="101" t="s">
        <v>6332</v>
      </c>
      <c r="M1397" s="101" t="s">
        <v>2966</v>
      </c>
    </row>
    <row r="1398" spans="1:13" x14ac:dyDescent="0.25">
      <c r="A1398" s="74" t="s">
        <v>344</v>
      </c>
      <c r="B1398" s="107" t="str">
        <f t="shared" si="21"/>
        <v>103431301630</v>
      </c>
      <c r="C1398" s="101" t="s">
        <v>7563</v>
      </c>
      <c r="D1398" s="101" t="s">
        <v>7564</v>
      </c>
      <c r="E1398" s="101" t="s">
        <v>6763</v>
      </c>
      <c r="F1398" s="101" t="s">
        <v>7212</v>
      </c>
      <c r="G1398" s="101" t="s">
        <v>7181</v>
      </c>
      <c r="H1398" s="103">
        <v>52.43</v>
      </c>
      <c r="I1398" s="101" t="s">
        <v>7175</v>
      </c>
      <c r="J1398" s="102">
        <v>40777</v>
      </c>
      <c r="K1398" s="102">
        <v>43555</v>
      </c>
      <c r="L1398" s="101" t="s">
        <v>6332</v>
      </c>
      <c r="M1398" s="101" t="s">
        <v>7563</v>
      </c>
    </row>
    <row r="1399" spans="1:13" x14ac:dyDescent="0.25">
      <c r="A1399" s="74" t="s">
        <v>344</v>
      </c>
      <c r="B1399" s="107" t="str">
        <f t="shared" si="21"/>
        <v>103432754100</v>
      </c>
      <c r="C1399" s="101" t="s">
        <v>2968</v>
      </c>
      <c r="D1399" s="101" t="s">
        <v>2969</v>
      </c>
      <c r="E1399" s="101" t="s">
        <v>7350</v>
      </c>
      <c r="F1399" s="101" t="s">
        <v>7214</v>
      </c>
      <c r="G1399" s="101" t="s">
        <v>7215</v>
      </c>
      <c r="H1399" s="103">
        <v>36.25</v>
      </c>
      <c r="I1399" s="101" t="s">
        <v>7175</v>
      </c>
      <c r="J1399" s="102">
        <v>40693</v>
      </c>
      <c r="K1399" s="102">
        <v>73050</v>
      </c>
      <c r="L1399" s="101" t="s">
        <v>6332</v>
      </c>
      <c r="M1399" s="101" t="s">
        <v>2968</v>
      </c>
    </row>
    <row r="1400" spans="1:13" x14ac:dyDescent="0.25">
      <c r="A1400" s="74" t="s">
        <v>344</v>
      </c>
      <c r="B1400" s="107" t="str">
        <f t="shared" si="21"/>
        <v>103439281110</v>
      </c>
      <c r="C1400" s="101" t="s">
        <v>2970</v>
      </c>
      <c r="D1400" s="101" t="s">
        <v>2971</v>
      </c>
      <c r="E1400" s="101" t="s">
        <v>6523</v>
      </c>
      <c r="F1400" s="101" t="s">
        <v>7212</v>
      </c>
      <c r="G1400" s="101" t="s">
        <v>7181</v>
      </c>
      <c r="H1400" s="103">
        <v>53.09</v>
      </c>
      <c r="I1400" s="101" t="s">
        <v>7175</v>
      </c>
      <c r="J1400" s="102">
        <v>41876</v>
      </c>
      <c r="K1400" s="102">
        <v>73050</v>
      </c>
      <c r="L1400" s="101" t="s">
        <v>6332</v>
      </c>
      <c r="M1400" s="101" t="s">
        <v>2970</v>
      </c>
    </row>
    <row r="1401" spans="1:13" x14ac:dyDescent="0.25">
      <c r="A1401" s="74" t="s">
        <v>344</v>
      </c>
      <c r="B1401" s="107" t="str">
        <f t="shared" si="21"/>
        <v>103440502010</v>
      </c>
      <c r="C1401" s="101" t="s">
        <v>2972</v>
      </c>
      <c r="D1401" s="101" t="s">
        <v>2973</v>
      </c>
      <c r="E1401" s="101" t="s">
        <v>6507</v>
      </c>
      <c r="F1401" s="101" t="s">
        <v>7291</v>
      </c>
      <c r="G1401" s="101" t="s">
        <v>7215</v>
      </c>
      <c r="H1401" s="103">
        <v>31.94</v>
      </c>
      <c r="I1401" s="101" t="s">
        <v>7175</v>
      </c>
      <c r="J1401" s="102">
        <v>41883</v>
      </c>
      <c r="K1401" s="102">
        <v>73050</v>
      </c>
      <c r="L1401" s="101" t="s">
        <v>6332</v>
      </c>
      <c r="M1401" s="101" t="s">
        <v>2972</v>
      </c>
    </row>
    <row r="1402" spans="1:13" x14ac:dyDescent="0.25">
      <c r="A1402" s="74" t="s">
        <v>344</v>
      </c>
      <c r="B1402" s="107" t="str">
        <f t="shared" si="21"/>
        <v>103444803020</v>
      </c>
      <c r="C1402" s="101" t="s">
        <v>2974</v>
      </c>
      <c r="D1402" s="101" t="s">
        <v>2975</v>
      </c>
      <c r="E1402" s="101" t="s">
        <v>7164</v>
      </c>
      <c r="F1402" s="101" t="s">
        <v>7247</v>
      </c>
      <c r="G1402" s="101" t="s">
        <v>7178</v>
      </c>
      <c r="H1402" s="103">
        <v>46.17</v>
      </c>
      <c r="I1402" s="101" t="s">
        <v>7175</v>
      </c>
      <c r="J1402" s="102">
        <v>36951</v>
      </c>
      <c r="K1402" s="102">
        <v>73050</v>
      </c>
      <c r="L1402" s="101" t="s">
        <v>6332</v>
      </c>
      <c r="M1402" s="101" t="s">
        <v>2974</v>
      </c>
    </row>
    <row r="1403" spans="1:13" x14ac:dyDescent="0.25">
      <c r="A1403" s="74" t="s">
        <v>344</v>
      </c>
      <c r="B1403" s="107" t="str">
        <f t="shared" si="21"/>
        <v>103446603600</v>
      </c>
      <c r="C1403" s="101" t="s">
        <v>7565</v>
      </c>
      <c r="D1403" s="101" t="s">
        <v>7566</v>
      </c>
      <c r="E1403" s="101" t="s">
        <v>7279</v>
      </c>
      <c r="F1403" s="101" t="s">
        <v>7191</v>
      </c>
      <c r="G1403" s="101" t="s">
        <v>7192</v>
      </c>
      <c r="H1403" s="103">
        <v>28.46</v>
      </c>
      <c r="I1403" s="101" t="s">
        <v>7175</v>
      </c>
      <c r="J1403" s="102">
        <v>38818</v>
      </c>
      <c r="K1403" s="102">
        <v>43677</v>
      </c>
      <c r="L1403" s="101" t="s">
        <v>6332</v>
      </c>
      <c r="M1403" s="101" t="s">
        <v>7565</v>
      </c>
    </row>
    <row r="1404" spans="1:13" x14ac:dyDescent="0.25">
      <c r="A1404" s="74" t="s">
        <v>344</v>
      </c>
      <c r="B1404" s="107" t="str">
        <f t="shared" si="21"/>
        <v>103451603000</v>
      </c>
      <c r="C1404" s="101" t="s">
        <v>2976</v>
      </c>
      <c r="D1404" s="101" t="s">
        <v>2977</v>
      </c>
      <c r="E1404" s="101" t="s">
        <v>7283</v>
      </c>
      <c r="F1404" s="101" t="s">
        <v>7284</v>
      </c>
      <c r="G1404" s="101" t="s">
        <v>7178</v>
      </c>
      <c r="H1404" s="103">
        <v>46.09</v>
      </c>
      <c r="I1404" s="101" t="s">
        <v>7175</v>
      </c>
      <c r="J1404" s="102">
        <v>36586</v>
      </c>
      <c r="K1404" s="102">
        <v>73050</v>
      </c>
      <c r="L1404" s="101" t="s">
        <v>6332</v>
      </c>
      <c r="M1404" s="101" t="s">
        <v>2976</v>
      </c>
    </row>
    <row r="1405" spans="1:13" x14ac:dyDescent="0.25">
      <c r="A1405" s="74" t="s">
        <v>344</v>
      </c>
      <c r="B1405" s="107" t="str">
        <f t="shared" si="21"/>
        <v>103452113960</v>
      </c>
      <c r="C1405" s="101" t="s">
        <v>2978</v>
      </c>
      <c r="D1405" s="101" t="s">
        <v>2979</v>
      </c>
      <c r="E1405" s="101" t="s">
        <v>7493</v>
      </c>
      <c r="F1405" s="101" t="s">
        <v>7185</v>
      </c>
      <c r="G1405" s="101" t="s">
        <v>7186</v>
      </c>
      <c r="H1405" s="103">
        <v>59.89</v>
      </c>
      <c r="I1405" s="101" t="s">
        <v>7175</v>
      </c>
      <c r="J1405" s="102">
        <v>33848</v>
      </c>
      <c r="K1405" s="102">
        <v>73050</v>
      </c>
      <c r="L1405" s="101" t="s">
        <v>6332</v>
      </c>
      <c r="M1405" s="101" t="s">
        <v>2978</v>
      </c>
    </row>
    <row r="1406" spans="1:13" x14ac:dyDescent="0.25">
      <c r="A1406" s="74" t="s">
        <v>344</v>
      </c>
      <c r="B1406" s="107" t="str">
        <f t="shared" si="21"/>
        <v>103456171100</v>
      </c>
      <c r="C1406" s="101" t="s">
        <v>2980</v>
      </c>
      <c r="D1406" s="101" t="s">
        <v>2981</v>
      </c>
      <c r="E1406" s="101" t="s">
        <v>6639</v>
      </c>
      <c r="F1406" s="101" t="s">
        <v>7185</v>
      </c>
      <c r="G1406" s="101" t="s">
        <v>7186</v>
      </c>
      <c r="H1406" s="103">
        <v>60.67</v>
      </c>
      <c r="I1406" s="101" t="s">
        <v>7175</v>
      </c>
      <c r="J1406" s="102">
        <v>38740</v>
      </c>
      <c r="K1406" s="102">
        <v>73050</v>
      </c>
      <c r="L1406" s="101" t="s">
        <v>6332</v>
      </c>
      <c r="M1406" s="101" t="s">
        <v>2980</v>
      </c>
    </row>
    <row r="1407" spans="1:13" x14ac:dyDescent="0.25">
      <c r="A1407" s="74" t="s">
        <v>344</v>
      </c>
      <c r="B1407" s="107" t="str">
        <f t="shared" si="21"/>
        <v>103457754200</v>
      </c>
      <c r="C1407" s="101" t="s">
        <v>2982</v>
      </c>
      <c r="D1407" s="101" t="s">
        <v>2983</v>
      </c>
      <c r="E1407" s="101" t="s">
        <v>7116</v>
      </c>
      <c r="F1407" s="101" t="s">
        <v>7245</v>
      </c>
      <c r="G1407" s="101" t="s">
        <v>7215</v>
      </c>
      <c r="H1407" s="103">
        <v>37.22</v>
      </c>
      <c r="I1407" s="101" t="s">
        <v>7175</v>
      </c>
      <c r="J1407" s="102">
        <v>41883</v>
      </c>
      <c r="K1407" s="102">
        <v>73050</v>
      </c>
      <c r="L1407" s="101" t="s">
        <v>6332</v>
      </c>
      <c r="M1407" s="101" t="s">
        <v>2982</v>
      </c>
    </row>
    <row r="1408" spans="1:13" x14ac:dyDescent="0.25">
      <c r="A1408" s="74" t="s">
        <v>344</v>
      </c>
      <c r="B1408" s="107" t="str">
        <f t="shared" si="21"/>
        <v>103461182100</v>
      </c>
      <c r="C1408" s="101" t="s">
        <v>2984</v>
      </c>
      <c r="D1408" s="101" t="s">
        <v>2985</v>
      </c>
      <c r="E1408" s="101" t="s">
        <v>6405</v>
      </c>
      <c r="F1408" s="101" t="s">
        <v>7217</v>
      </c>
      <c r="G1408" s="101" t="s">
        <v>7201</v>
      </c>
      <c r="H1408" s="103">
        <v>31.13</v>
      </c>
      <c r="I1408" s="101" t="s">
        <v>7175</v>
      </c>
      <c r="J1408" s="102">
        <v>41883</v>
      </c>
      <c r="K1408" s="102">
        <v>73050</v>
      </c>
      <c r="L1408" s="101" t="s">
        <v>6332</v>
      </c>
      <c r="M1408" s="101" t="s">
        <v>2984</v>
      </c>
    </row>
    <row r="1409" spans="1:13" x14ac:dyDescent="0.25">
      <c r="A1409" s="74" t="s">
        <v>344</v>
      </c>
      <c r="B1409" s="107" t="str">
        <f t="shared" si="21"/>
        <v>103462191200</v>
      </c>
      <c r="C1409" s="101" t="s">
        <v>2986</v>
      </c>
      <c r="D1409" s="101" t="s">
        <v>2987</v>
      </c>
      <c r="E1409" s="101" t="s">
        <v>6462</v>
      </c>
      <c r="F1409" s="101" t="s">
        <v>7212</v>
      </c>
      <c r="G1409" s="101" t="s">
        <v>7181</v>
      </c>
      <c r="H1409" s="103">
        <v>53.14</v>
      </c>
      <c r="I1409" s="101" t="s">
        <v>7175</v>
      </c>
      <c r="J1409" s="102">
        <v>41884</v>
      </c>
      <c r="K1409" s="102">
        <v>73050</v>
      </c>
      <c r="L1409" s="101" t="s">
        <v>6332</v>
      </c>
      <c r="M1409" s="101" t="s">
        <v>2986</v>
      </c>
    </row>
    <row r="1410" spans="1:13" x14ac:dyDescent="0.25">
      <c r="A1410" s="74" t="s">
        <v>344</v>
      </c>
      <c r="B1410" s="107" t="str">
        <f t="shared" si="21"/>
        <v>103463201701</v>
      </c>
      <c r="C1410" s="101" t="s">
        <v>2988</v>
      </c>
      <c r="D1410" s="101" t="s">
        <v>2989</v>
      </c>
      <c r="E1410" s="101" t="s">
        <v>6484</v>
      </c>
      <c r="F1410" s="101" t="s">
        <v>7212</v>
      </c>
      <c r="G1410" s="101" t="s">
        <v>7181</v>
      </c>
      <c r="H1410" s="103">
        <v>53.02</v>
      </c>
      <c r="I1410" s="101" t="s">
        <v>7175</v>
      </c>
      <c r="J1410" s="102">
        <v>40544</v>
      </c>
      <c r="K1410" s="102">
        <v>73050</v>
      </c>
      <c r="L1410" s="101" t="s">
        <v>6332</v>
      </c>
      <c r="M1410" s="101" t="s">
        <v>2988</v>
      </c>
    </row>
    <row r="1411" spans="1:13" x14ac:dyDescent="0.25">
      <c r="A1411" s="74" t="s">
        <v>344</v>
      </c>
      <c r="B1411" s="107" t="str">
        <f t="shared" si="21"/>
        <v>103464191200</v>
      </c>
      <c r="C1411" s="101" t="s">
        <v>2990</v>
      </c>
      <c r="D1411" s="101" t="s">
        <v>2991</v>
      </c>
      <c r="E1411" s="101" t="s">
        <v>6462</v>
      </c>
      <c r="F1411" s="101" t="s">
        <v>7212</v>
      </c>
      <c r="G1411" s="101" t="s">
        <v>7181</v>
      </c>
      <c r="H1411" s="103">
        <v>54.66</v>
      </c>
      <c r="I1411" s="101" t="s">
        <v>7175</v>
      </c>
      <c r="J1411" s="102">
        <v>41884</v>
      </c>
      <c r="K1411" s="102">
        <v>73050</v>
      </c>
      <c r="L1411" s="101" t="s">
        <v>6332</v>
      </c>
      <c r="M1411" s="101" t="s">
        <v>2990</v>
      </c>
    </row>
    <row r="1412" spans="1:13" x14ac:dyDescent="0.25">
      <c r="A1412" s="74" t="s">
        <v>344</v>
      </c>
      <c r="B1412" s="107" t="str">
        <f t="shared" si="21"/>
        <v>103466201701</v>
      </c>
      <c r="C1412" s="101" t="s">
        <v>2992</v>
      </c>
      <c r="D1412" s="101" t="s">
        <v>2993</v>
      </c>
      <c r="E1412" s="101" t="s">
        <v>6484</v>
      </c>
      <c r="F1412" s="101" t="s">
        <v>7212</v>
      </c>
      <c r="G1412" s="101" t="s">
        <v>7181</v>
      </c>
      <c r="H1412" s="103">
        <v>53.11</v>
      </c>
      <c r="I1412" s="101" t="s">
        <v>7175</v>
      </c>
      <c r="J1412" s="102">
        <v>40939</v>
      </c>
      <c r="K1412" s="102">
        <v>73050</v>
      </c>
      <c r="L1412" s="101" t="s">
        <v>6332</v>
      </c>
      <c r="M1412" s="101" t="s">
        <v>2992</v>
      </c>
    </row>
    <row r="1413" spans="1:13" x14ac:dyDescent="0.25">
      <c r="A1413" s="74" t="s">
        <v>344</v>
      </c>
      <c r="B1413" s="107" t="str">
        <f t="shared" si="21"/>
        <v>103468603600</v>
      </c>
      <c r="C1413" s="101" t="s">
        <v>2994</v>
      </c>
      <c r="D1413" s="101" t="s">
        <v>2995</v>
      </c>
      <c r="E1413" s="101" t="s">
        <v>7279</v>
      </c>
      <c r="F1413" s="101" t="s">
        <v>7191</v>
      </c>
      <c r="G1413" s="101" t="s">
        <v>7192</v>
      </c>
      <c r="H1413" s="103">
        <v>28.64</v>
      </c>
      <c r="I1413" s="101" t="s">
        <v>7175</v>
      </c>
      <c r="J1413" s="102">
        <v>41883</v>
      </c>
      <c r="K1413" s="102">
        <v>73050</v>
      </c>
      <c r="L1413" s="101" t="s">
        <v>6332</v>
      </c>
      <c r="M1413" s="101" t="s">
        <v>2994</v>
      </c>
    </row>
    <row r="1414" spans="1:13" x14ac:dyDescent="0.25">
      <c r="A1414" s="74" t="s">
        <v>344</v>
      </c>
      <c r="B1414" s="107" t="str">
        <f t="shared" ref="B1414:B1477" si="22">CONCATENATE(C1414,E1414)</f>
        <v>103469192100</v>
      </c>
      <c r="C1414" s="101" t="s">
        <v>2996</v>
      </c>
      <c r="D1414" s="101" t="s">
        <v>2997</v>
      </c>
      <c r="E1414" s="101" t="s">
        <v>6456</v>
      </c>
      <c r="F1414" s="101" t="s">
        <v>7200</v>
      </c>
      <c r="G1414" s="101" t="s">
        <v>7368</v>
      </c>
      <c r="H1414" s="103">
        <v>30.28</v>
      </c>
      <c r="I1414" s="101" t="s">
        <v>7175</v>
      </c>
      <c r="J1414" s="102">
        <v>41885</v>
      </c>
      <c r="K1414" s="102">
        <v>73050</v>
      </c>
      <c r="L1414" s="101" t="s">
        <v>6332</v>
      </c>
      <c r="M1414" s="101" t="s">
        <v>2996</v>
      </c>
    </row>
    <row r="1415" spans="1:13" x14ac:dyDescent="0.25">
      <c r="A1415" s="74" t="s">
        <v>344</v>
      </c>
      <c r="B1415" s="107" t="str">
        <f t="shared" si="22"/>
        <v>103475263090</v>
      </c>
      <c r="C1415" s="101" t="s">
        <v>2998</v>
      </c>
      <c r="D1415" s="101" t="s">
        <v>2999</v>
      </c>
      <c r="E1415" s="101" t="s">
        <v>7216</v>
      </c>
      <c r="F1415" s="101" t="s">
        <v>7217</v>
      </c>
      <c r="G1415" s="101" t="s">
        <v>7218</v>
      </c>
      <c r="H1415" s="103">
        <v>34.229999999999997</v>
      </c>
      <c r="I1415" s="101" t="s">
        <v>7175</v>
      </c>
      <c r="J1415" s="102">
        <v>41890</v>
      </c>
      <c r="K1415" s="102">
        <v>73050</v>
      </c>
      <c r="L1415" s="101" t="s">
        <v>6332</v>
      </c>
      <c r="M1415" s="101" t="s">
        <v>2998</v>
      </c>
    </row>
    <row r="1416" spans="1:13" x14ac:dyDescent="0.25">
      <c r="A1416" s="74" t="s">
        <v>344</v>
      </c>
      <c r="B1416" s="107" t="str">
        <f t="shared" si="22"/>
        <v>103477231401</v>
      </c>
      <c r="C1416" s="101" t="s">
        <v>3000</v>
      </c>
      <c r="D1416" s="101" t="s">
        <v>3001</v>
      </c>
      <c r="E1416" s="101" t="s">
        <v>6496</v>
      </c>
      <c r="F1416" s="101" t="s">
        <v>7185</v>
      </c>
      <c r="G1416" s="101" t="s">
        <v>7186</v>
      </c>
      <c r="H1416" s="103">
        <v>59.77</v>
      </c>
      <c r="I1416" s="101" t="s">
        <v>7175</v>
      </c>
      <c r="J1416" s="102">
        <v>41136</v>
      </c>
      <c r="K1416" s="102">
        <v>73050</v>
      </c>
      <c r="L1416" s="101" t="s">
        <v>6332</v>
      </c>
      <c r="M1416" s="101" t="s">
        <v>3000</v>
      </c>
    </row>
    <row r="1417" spans="1:13" x14ac:dyDescent="0.25">
      <c r="A1417" s="74" t="s">
        <v>344</v>
      </c>
      <c r="B1417" s="107" t="str">
        <f t="shared" si="22"/>
        <v>103480301640</v>
      </c>
      <c r="C1417" s="101" t="s">
        <v>3002</v>
      </c>
      <c r="D1417" s="101" t="s">
        <v>3003</v>
      </c>
      <c r="E1417" s="101" t="s">
        <v>6767</v>
      </c>
      <c r="F1417" s="101" t="s">
        <v>7212</v>
      </c>
      <c r="G1417" s="101" t="s">
        <v>7181</v>
      </c>
      <c r="H1417" s="103">
        <v>59.53</v>
      </c>
      <c r="I1417" s="101" t="s">
        <v>7175</v>
      </c>
      <c r="J1417" s="102">
        <v>40831</v>
      </c>
      <c r="K1417" s="102">
        <v>73050</v>
      </c>
      <c r="L1417" s="101" t="s">
        <v>6332</v>
      </c>
      <c r="M1417" s="101" t="s">
        <v>3002</v>
      </c>
    </row>
    <row r="1418" spans="1:13" x14ac:dyDescent="0.25">
      <c r="A1418" s="74" t="s">
        <v>344</v>
      </c>
      <c r="B1418" s="107" t="str">
        <f t="shared" si="22"/>
        <v>103483181300</v>
      </c>
      <c r="C1418" s="101" t="s">
        <v>3004</v>
      </c>
      <c r="D1418" s="101" t="s">
        <v>3005</v>
      </c>
      <c r="E1418" s="101" t="s">
        <v>6386</v>
      </c>
      <c r="F1418" s="101" t="s">
        <v>7185</v>
      </c>
      <c r="G1418" s="101" t="s">
        <v>7186</v>
      </c>
      <c r="H1418" s="103">
        <v>60.38</v>
      </c>
      <c r="I1418" s="101" t="s">
        <v>7175</v>
      </c>
      <c r="J1418" s="102">
        <v>33497</v>
      </c>
      <c r="K1418" s="102">
        <v>73050</v>
      </c>
      <c r="L1418" s="101" t="s">
        <v>6332</v>
      </c>
      <c r="M1418" s="101" t="s">
        <v>3004</v>
      </c>
    </row>
    <row r="1419" spans="1:13" x14ac:dyDescent="0.25">
      <c r="A1419" s="74" t="s">
        <v>344</v>
      </c>
      <c r="B1419" s="107" t="str">
        <f t="shared" si="22"/>
        <v>103484602100</v>
      </c>
      <c r="C1419" s="101" t="s">
        <v>3006</v>
      </c>
      <c r="D1419" s="101" t="s">
        <v>3007</v>
      </c>
      <c r="E1419" s="101" t="s">
        <v>7254</v>
      </c>
      <c r="F1419" s="101" t="s">
        <v>7245</v>
      </c>
      <c r="G1419" s="101" t="s">
        <v>7178</v>
      </c>
      <c r="H1419" s="103">
        <v>46.06</v>
      </c>
      <c r="I1419" s="101" t="s">
        <v>7175</v>
      </c>
      <c r="J1419" s="102">
        <v>35217</v>
      </c>
      <c r="K1419" s="102">
        <v>73050</v>
      </c>
      <c r="L1419" s="101" t="s">
        <v>6332</v>
      </c>
      <c r="M1419" s="101" t="s">
        <v>3006</v>
      </c>
    </row>
    <row r="1420" spans="1:13" x14ac:dyDescent="0.25">
      <c r="A1420" s="74" t="s">
        <v>344</v>
      </c>
      <c r="B1420" s="107" t="str">
        <f t="shared" si="22"/>
        <v>103485502021</v>
      </c>
      <c r="C1420" s="101" t="s">
        <v>3008</v>
      </c>
      <c r="D1420" s="101" t="s">
        <v>3009</v>
      </c>
      <c r="E1420" s="101" t="s">
        <v>7378</v>
      </c>
      <c r="F1420" s="101" t="s">
        <v>7477</v>
      </c>
      <c r="G1420" s="101" t="s">
        <v>7368</v>
      </c>
      <c r="H1420" s="103">
        <v>29.01</v>
      </c>
      <c r="I1420" s="101" t="s">
        <v>7175</v>
      </c>
      <c r="J1420" s="102">
        <v>38808</v>
      </c>
      <c r="K1420" s="102">
        <v>73050</v>
      </c>
      <c r="L1420" s="101" t="s">
        <v>6332</v>
      </c>
      <c r="M1420" s="101" t="s">
        <v>3008</v>
      </c>
    </row>
    <row r="1421" spans="1:13" x14ac:dyDescent="0.25">
      <c r="A1421" s="74" t="s">
        <v>344</v>
      </c>
      <c r="B1421" s="107" t="str">
        <f t="shared" si="22"/>
        <v>103487141001</v>
      </c>
      <c r="C1421" s="101" t="s">
        <v>3010</v>
      </c>
      <c r="D1421" s="101" t="s">
        <v>3011</v>
      </c>
      <c r="E1421" s="101" t="s">
        <v>6351</v>
      </c>
      <c r="F1421" s="101" t="s">
        <v>7212</v>
      </c>
      <c r="G1421" s="101" t="s">
        <v>7181</v>
      </c>
      <c r="H1421" s="103">
        <v>45.49</v>
      </c>
      <c r="I1421" s="101" t="s">
        <v>7175</v>
      </c>
      <c r="J1421" s="102">
        <v>41883</v>
      </c>
      <c r="K1421" s="102">
        <v>73050</v>
      </c>
      <c r="L1421" s="101" t="s">
        <v>6332</v>
      </c>
      <c r="M1421" s="101" t="s">
        <v>3010</v>
      </c>
    </row>
    <row r="1422" spans="1:13" x14ac:dyDescent="0.25">
      <c r="A1422" s="74" t="s">
        <v>344</v>
      </c>
      <c r="B1422" s="107" t="str">
        <f t="shared" si="22"/>
        <v>103488264300</v>
      </c>
      <c r="C1422" s="101" t="s">
        <v>3012</v>
      </c>
      <c r="D1422" s="101" t="s">
        <v>3013</v>
      </c>
      <c r="E1422" s="101" t="s">
        <v>7184</v>
      </c>
      <c r="F1422" s="101" t="s">
        <v>7212</v>
      </c>
      <c r="G1422" s="101" t="s">
        <v>7181</v>
      </c>
      <c r="H1422" s="103">
        <v>53.72</v>
      </c>
      <c r="I1422" s="101" t="s">
        <v>7175</v>
      </c>
      <c r="J1422" s="102">
        <v>41928</v>
      </c>
      <c r="K1422" s="102">
        <v>73050</v>
      </c>
      <c r="L1422" s="101" t="s">
        <v>6332</v>
      </c>
      <c r="M1422" s="101" t="s">
        <v>3012</v>
      </c>
    </row>
    <row r="1423" spans="1:13" x14ac:dyDescent="0.25">
      <c r="A1423" s="74" t="s">
        <v>344</v>
      </c>
      <c r="B1423" s="107" t="str">
        <f t="shared" si="22"/>
        <v>103489111260</v>
      </c>
      <c r="C1423" s="101" t="s">
        <v>3014</v>
      </c>
      <c r="D1423" s="101" t="s">
        <v>3015</v>
      </c>
      <c r="E1423" s="101" t="s">
        <v>7211</v>
      </c>
      <c r="F1423" s="101" t="s">
        <v>7212</v>
      </c>
      <c r="G1423" s="101" t="s">
        <v>7181</v>
      </c>
      <c r="H1423" s="103">
        <v>55.82</v>
      </c>
      <c r="I1423" s="101" t="s">
        <v>7175</v>
      </c>
      <c r="J1423" s="102">
        <v>39479</v>
      </c>
      <c r="K1423" s="102">
        <v>73050</v>
      </c>
      <c r="L1423" s="101" t="s">
        <v>6332</v>
      </c>
      <c r="M1423" s="101" t="s">
        <v>3014</v>
      </c>
    </row>
    <row r="1424" spans="1:13" x14ac:dyDescent="0.25">
      <c r="A1424" s="74" t="s">
        <v>344</v>
      </c>
      <c r="B1424" s="107" t="str">
        <f t="shared" si="22"/>
        <v>103490181300</v>
      </c>
      <c r="C1424" s="101" t="s">
        <v>3016</v>
      </c>
      <c r="D1424" s="101" t="s">
        <v>3017</v>
      </c>
      <c r="E1424" s="101" t="s">
        <v>6386</v>
      </c>
      <c r="F1424" s="101" t="s">
        <v>7212</v>
      </c>
      <c r="G1424" s="101" t="s">
        <v>7181</v>
      </c>
      <c r="H1424" s="103">
        <v>49.96</v>
      </c>
      <c r="I1424" s="101" t="s">
        <v>7175</v>
      </c>
      <c r="J1424" s="102">
        <v>39676</v>
      </c>
      <c r="K1424" s="102">
        <v>73050</v>
      </c>
      <c r="L1424" s="101" t="s">
        <v>6332</v>
      </c>
      <c r="M1424" s="101" t="s">
        <v>3016</v>
      </c>
    </row>
    <row r="1425" spans="1:13" x14ac:dyDescent="0.25">
      <c r="A1425" s="74" t="s">
        <v>344</v>
      </c>
      <c r="B1425" s="107" t="str">
        <f t="shared" si="22"/>
        <v>103493361100</v>
      </c>
      <c r="C1425" s="101" t="s">
        <v>6413</v>
      </c>
      <c r="D1425" s="101" t="s">
        <v>6414</v>
      </c>
      <c r="E1425" s="101" t="s">
        <v>6415</v>
      </c>
      <c r="F1425" s="101" t="s">
        <v>7225</v>
      </c>
      <c r="G1425" s="101" t="s">
        <v>7174</v>
      </c>
      <c r="H1425" s="103">
        <v>45.07</v>
      </c>
      <c r="I1425" s="101" t="s">
        <v>7175</v>
      </c>
      <c r="J1425" s="102">
        <v>34060</v>
      </c>
      <c r="K1425" s="102">
        <v>43646</v>
      </c>
      <c r="L1425" s="101" t="s">
        <v>6332</v>
      </c>
      <c r="M1425" s="101" t="s">
        <v>6413</v>
      </c>
    </row>
    <row r="1426" spans="1:13" x14ac:dyDescent="0.25">
      <c r="A1426" s="74" t="s">
        <v>344</v>
      </c>
      <c r="B1426" s="107" t="str">
        <f t="shared" si="22"/>
        <v>103494231100</v>
      </c>
      <c r="C1426" s="101" t="s">
        <v>3018</v>
      </c>
      <c r="D1426" s="101" t="s">
        <v>3019</v>
      </c>
      <c r="E1426" s="101" t="s">
        <v>7333</v>
      </c>
      <c r="F1426" s="101" t="s">
        <v>7185</v>
      </c>
      <c r="G1426" s="101" t="s">
        <v>7186</v>
      </c>
      <c r="H1426" s="103">
        <v>60.73</v>
      </c>
      <c r="I1426" s="101" t="s">
        <v>7175</v>
      </c>
      <c r="J1426" s="102">
        <v>40406</v>
      </c>
      <c r="K1426" s="102">
        <v>73050</v>
      </c>
      <c r="L1426" s="101" t="s">
        <v>6332</v>
      </c>
      <c r="M1426" s="101" t="s">
        <v>3018</v>
      </c>
    </row>
    <row r="1427" spans="1:13" x14ac:dyDescent="0.25">
      <c r="A1427" s="74" t="s">
        <v>344</v>
      </c>
      <c r="B1427" s="107" t="str">
        <f t="shared" si="22"/>
        <v>103495903410</v>
      </c>
      <c r="C1427" s="101" t="s">
        <v>3020</v>
      </c>
      <c r="D1427" s="101" t="s">
        <v>3021</v>
      </c>
      <c r="E1427" s="101" t="s">
        <v>7331</v>
      </c>
      <c r="F1427" s="101" t="s">
        <v>7374</v>
      </c>
      <c r="G1427" s="101" t="s">
        <v>7215</v>
      </c>
      <c r="H1427" s="103">
        <v>37.92</v>
      </c>
      <c r="I1427" s="101" t="s">
        <v>7175</v>
      </c>
      <c r="J1427" s="102">
        <v>41887</v>
      </c>
      <c r="K1427" s="102">
        <v>73050</v>
      </c>
      <c r="L1427" s="101" t="s">
        <v>6332</v>
      </c>
      <c r="M1427" s="101" t="s">
        <v>3020</v>
      </c>
    </row>
    <row r="1428" spans="1:13" x14ac:dyDescent="0.25">
      <c r="A1428" s="74" t="s">
        <v>344</v>
      </c>
      <c r="B1428" s="107" t="str">
        <f t="shared" si="22"/>
        <v>103496171600</v>
      </c>
      <c r="C1428" s="101" t="s">
        <v>3022</v>
      </c>
      <c r="D1428" s="101" t="s">
        <v>3023</v>
      </c>
      <c r="E1428" s="101" t="s">
        <v>6363</v>
      </c>
      <c r="F1428" s="101" t="s">
        <v>7185</v>
      </c>
      <c r="G1428" s="101" t="s">
        <v>7186</v>
      </c>
      <c r="H1428" s="103">
        <v>61.68</v>
      </c>
      <c r="I1428" s="101" t="s">
        <v>7175</v>
      </c>
      <c r="J1428" s="102">
        <v>37200</v>
      </c>
      <c r="K1428" s="102">
        <v>73050</v>
      </c>
      <c r="L1428" s="101" t="s">
        <v>6332</v>
      </c>
      <c r="M1428" s="101" t="s">
        <v>3022</v>
      </c>
    </row>
    <row r="1429" spans="1:13" x14ac:dyDescent="0.25">
      <c r="A1429" s="74" t="s">
        <v>344</v>
      </c>
      <c r="B1429" s="107" t="str">
        <f t="shared" si="22"/>
        <v>103497111000</v>
      </c>
      <c r="C1429" s="101" t="s">
        <v>3024</v>
      </c>
      <c r="D1429" s="101" t="s">
        <v>3025</v>
      </c>
      <c r="E1429" s="101" t="s">
        <v>7276</v>
      </c>
      <c r="F1429" s="101" t="s">
        <v>7212</v>
      </c>
      <c r="G1429" s="101" t="s">
        <v>7181</v>
      </c>
      <c r="H1429" s="103">
        <v>52.56</v>
      </c>
      <c r="I1429" s="101" t="s">
        <v>7175</v>
      </c>
      <c r="J1429" s="102">
        <v>39661</v>
      </c>
      <c r="K1429" s="102">
        <v>73050</v>
      </c>
      <c r="L1429" s="101" t="s">
        <v>6332</v>
      </c>
      <c r="M1429" s="101" t="s">
        <v>3024</v>
      </c>
    </row>
    <row r="1430" spans="1:13" x14ac:dyDescent="0.25">
      <c r="A1430" s="74" t="s">
        <v>344</v>
      </c>
      <c r="B1430" s="107" t="str">
        <f t="shared" si="22"/>
        <v>103502702100</v>
      </c>
      <c r="C1430" s="101" t="s">
        <v>7567</v>
      </c>
      <c r="D1430" s="101" t="s">
        <v>7568</v>
      </c>
      <c r="E1430" s="101" t="s">
        <v>7296</v>
      </c>
      <c r="F1430" s="101" t="s">
        <v>7247</v>
      </c>
      <c r="G1430" s="101" t="s">
        <v>7215</v>
      </c>
      <c r="H1430" s="103">
        <v>36.119999999999997</v>
      </c>
      <c r="I1430" s="101" t="s">
        <v>7175</v>
      </c>
      <c r="J1430" s="102">
        <v>41890</v>
      </c>
      <c r="K1430" s="102">
        <v>43524</v>
      </c>
      <c r="L1430" s="101" t="s">
        <v>6332</v>
      </c>
      <c r="M1430" s="101" t="s">
        <v>7567</v>
      </c>
    </row>
    <row r="1431" spans="1:13" x14ac:dyDescent="0.25">
      <c r="A1431" s="74" t="s">
        <v>344</v>
      </c>
      <c r="B1431" s="107" t="str">
        <f t="shared" si="22"/>
        <v>103503181300</v>
      </c>
      <c r="C1431" s="101" t="s">
        <v>3026</v>
      </c>
      <c r="D1431" s="101" t="s">
        <v>3027</v>
      </c>
      <c r="E1431" s="101" t="s">
        <v>6386</v>
      </c>
      <c r="F1431" s="101" t="s">
        <v>7212</v>
      </c>
      <c r="G1431" s="101" t="s">
        <v>7181</v>
      </c>
      <c r="H1431" s="103">
        <v>47.1</v>
      </c>
      <c r="I1431" s="101" t="s">
        <v>7175</v>
      </c>
      <c r="J1431" s="102">
        <v>41061</v>
      </c>
      <c r="K1431" s="102">
        <v>73050</v>
      </c>
      <c r="L1431" s="101" t="s">
        <v>6332</v>
      </c>
      <c r="M1431" s="101" t="s">
        <v>3026</v>
      </c>
    </row>
    <row r="1432" spans="1:13" x14ac:dyDescent="0.25">
      <c r="A1432" s="74" t="s">
        <v>344</v>
      </c>
      <c r="B1432" s="107" t="str">
        <f t="shared" si="22"/>
        <v>103505263920</v>
      </c>
      <c r="C1432" s="101" t="s">
        <v>3028</v>
      </c>
      <c r="D1432" s="101" t="s">
        <v>3029</v>
      </c>
      <c r="E1432" s="101" t="s">
        <v>7569</v>
      </c>
      <c r="F1432" s="101" t="s">
        <v>7332</v>
      </c>
      <c r="G1432" s="101" t="s">
        <v>7218</v>
      </c>
      <c r="H1432" s="103">
        <v>34.99</v>
      </c>
      <c r="I1432" s="101" t="s">
        <v>7175</v>
      </c>
      <c r="J1432" s="102">
        <v>37226</v>
      </c>
      <c r="K1432" s="102">
        <v>73050</v>
      </c>
      <c r="L1432" s="101" t="s">
        <v>6332</v>
      </c>
      <c r="M1432" s="101" t="s">
        <v>3028</v>
      </c>
    </row>
    <row r="1433" spans="1:13" x14ac:dyDescent="0.25">
      <c r="A1433" s="74" t="s">
        <v>344</v>
      </c>
      <c r="B1433" s="107" t="str">
        <f t="shared" si="22"/>
        <v>103506111270</v>
      </c>
      <c r="C1433" s="101" t="s">
        <v>3030</v>
      </c>
      <c r="D1433" s="101" t="s">
        <v>3031</v>
      </c>
      <c r="E1433" s="101" t="s">
        <v>7464</v>
      </c>
      <c r="F1433" s="101" t="s">
        <v>7212</v>
      </c>
      <c r="G1433" s="101" t="s">
        <v>7181</v>
      </c>
      <c r="H1433" s="103">
        <v>53.69</v>
      </c>
      <c r="I1433" s="101" t="s">
        <v>7175</v>
      </c>
      <c r="J1433" s="102">
        <v>41141</v>
      </c>
      <c r="K1433" s="102">
        <v>73050</v>
      </c>
      <c r="L1433" s="101" t="s">
        <v>6332</v>
      </c>
      <c r="M1433" s="101" t="s">
        <v>3030</v>
      </c>
    </row>
    <row r="1434" spans="1:13" x14ac:dyDescent="0.25">
      <c r="A1434" s="74" t="s">
        <v>344</v>
      </c>
      <c r="B1434" s="107" t="str">
        <f t="shared" si="22"/>
        <v>103508181300</v>
      </c>
      <c r="C1434" s="101" t="s">
        <v>3032</v>
      </c>
      <c r="D1434" s="101" t="s">
        <v>3033</v>
      </c>
      <c r="E1434" s="101" t="s">
        <v>6386</v>
      </c>
      <c r="F1434" s="101" t="s">
        <v>7212</v>
      </c>
      <c r="G1434" s="101" t="s">
        <v>7181</v>
      </c>
      <c r="H1434" s="103">
        <v>53.79</v>
      </c>
      <c r="I1434" s="101" t="s">
        <v>7175</v>
      </c>
      <c r="J1434" s="102">
        <v>40133</v>
      </c>
      <c r="K1434" s="102">
        <v>43769</v>
      </c>
      <c r="L1434" s="101" t="s">
        <v>6332</v>
      </c>
      <c r="M1434" s="101" t="s">
        <v>3032</v>
      </c>
    </row>
    <row r="1435" spans="1:13" x14ac:dyDescent="0.25">
      <c r="A1435" s="74" t="s">
        <v>344</v>
      </c>
      <c r="B1435" s="107" t="str">
        <f t="shared" si="22"/>
        <v>103509602100</v>
      </c>
      <c r="C1435" s="101" t="s">
        <v>3034</v>
      </c>
      <c r="D1435" s="101" t="s">
        <v>3035</v>
      </c>
      <c r="E1435" s="101" t="s">
        <v>7254</v>
      </c>
      <c r="F1435" s="101" t="s">
        <v>7245</v>
      </c>
      <c r="G1435" s="101" t="s">
        <v>7174</v>
      </c>
      <c r="H1435" s="103">
        <v>42.85</v>
      </c>
      <c r="I1435" s="101" t="s">
        <v>7175</v>
      </c>
      <c r="J1435" s="102">
        <v>40603</v>
      </c>
      <c r="K1435" s="102">
        <v>73050</v>
      </c>
      <c r="L1435" s="101" t="s">
        <v>6332</v>
      </c>
      <c r="M1435" s="101" t="s">
        <v>3034</v>
      </c>
    </row>
    <row r="1436" spans="1:13" x14ac:dyDescent="0.25">
      <c r="A1436" s="74" t="s">
        <v>344</v>
      </c>
      <c r="B1436" s="107" t="str">
        <f t="shared" si="22"/>
        <v>103513473910</v>
      </c>
      <c r="C1436" s="101" t="s">
        <v>3036</v>
      </c>
      <c r="D1436" s="101" t="s">
        <v>3037</v>
      </c>
      <c r="E1436" s="101" t="s">
        <v>6808</v>
      </c>
      <c r="F1436" s="101" t="s">
        <v>7266</v>
      </c>
      <c r="G1436" s="101" t="s">
        <v>7267</v>
      </c>
      <c r="H1436" s="103">
        <v>69.83</v>
      </c>
      <c r="I1436" s="101" t="s">
        <v>7175</v>
      </c>
      <c r="J1436" s="102">
        <v>37469</v>
      </c>
      <c r="K1436" s="102">
        <v>73050</v>
      </c>
      <c r="L1436" s="101" t="s">
        <v>6332</v>
      </c>
      <c r="M1436" s="101" t="s">
        <v>3036</v>
      </c>
    </row>
    <row r="1437" spans="1:13" x14ac:dyDescent="0.25">
      <c r="A1437" s="74" t="s">
        <v>344</v>
      </c>
      <c r="B1437" s="107" t="str">
        <f t="shared" si="22"/>
        <v>103515141002</v>
      </c>
      <c r="C1437" s="101" t="s">
        <v>3038</v>
      </c>
      <c r="D1437" s="101" t="s">
        <v>3039</v>
      </c>
      <c r="E1437" s="101" t="s">
        <v>6347</v>
      </c>
      <c r="F1437" s="101" t="s">
        <v>7212</v>
      </c>
      <c r="G1437" s="101" t="s">
        <v>7181</v>
      </c>
      <c r="H1437" s="103">
        <v>53.95</v>
      </c>
      <c r="I1437" s="101" t="s">
        <v>7175</v>
      </c>
      <c r="J1437" s="102">
        <v>38586</v>
      </c>
      <c r="K1437" s="102">
        <v>73050</v>
      </c>
      <c r="L1437" s="101" t="s">
        <v>6332</v>
      </c>
      <c r="M1437" s="101" t="s">
        <v>3038</v>
      </c>
    </row>
    <row r="1438" spans="1:13" x14ac:dyDescent="0.25">
      <c r="A1438" s="74" t="s">
        <v>344</v>
      </c>
      <c r="B1438" s="107" t="str">
        <f t="shared" si="22"/>
        <v>103516438200</v>
      </c>
      <c r="C1438" s="101" t="s">
        <v>3040</v>
      </c>
      <c r="D1438" s="101" t="s">
        <v>3041</v>
      </c>
      <c r="E1438" s="101" t="s">
        <v>6611</v>
      </c>
      <c r="F1438" s="101" t="s">
        <v>7393</v>
      </c>
      <c r="G1438" s="101" t="s">
        <v>7394</v>
      </c>
      <c r="H1438" s="103">
        <v>80.849999999999994</v>
      </c>
      <c r="I1438" s="101" t="s">
        <v>7175</v>
      </c>
      <c r="J1438" s="102">
        <v>41974</v>
      </c>
      <c r="K1438" s="102">
        <v>73050</v>
      </c>
      <c r="L1438" s="101" t="s">
        <v>6332</v>
      </c>
      <c r="M1438" s="101" t="s">
        <v>3040</v>
      </c>
    </row>
    <row r="1439" spans="1:13" x14ac:dyDescent="0.25">
      <c r="A1439" s="74" t="s">
        <v>344</v>
      </c>
      <c r="B1439" s="107" t="str">
        <f t="shared" si="22"/>
        <v>103518281110</v>
      </c>
      <c r="C1439" s="101" t="s">
        <v>3042</v>
      </c>
      <c r="D1439" s="101" t="s">
        <v>3043</v>
      </c>
      <c r="E1439" s="101" t="s">
        <v>6523</v>
      </c>
      <c r="F1439" s="101" t="s">
        <v>7212</v>
      </c>
      <c r="G1439" s="101" t="s">
        <v>7181</v>
      </c>
      <c r="H1439" s="103">
        <v>54.56</v>
      </c>
      <c r="I1439" s="101" t="s">
        <v>7175</v>
      </c>
      <c r="J1439" s="102">
        <v>40040</v>
      </c>
      <c r="K1439" s="102">
        <v>73050</v>
      </c>
      <c r="L1439" s="101" t="s">
        <v>6332</v>
      </c>
      <c r="M1439" s="101" t="s">
        <v>3042</v>
      </c>
    </row>
    <row r="1440" spans="1:13" x14ac:dyDescent="0.25">
      <c r="A1440" s="74" t="s">
        <v>344</v>
      </c>
      <c r="B1440" s="107" t="str">
        <f t="shared" si="22"/>
        <v>103519603600</v>
      </c>
      <c r="C1440" s="101" t="s">
        <v>3044</v>
      </c>
      <c r="D1440" s="101" t="s">
        <v>3045</v>
      </c>
      <c r="E1440" s="101" t="s">
        <v>7279</v>
      </c>
      <c r="F1440" s="101" t="s">
        <v>7191</v>
      </c>
      <c r="G1440" s="101" t="s">
        <v>7192</v>
      </c>
      <c r="H1440" s="103">
        <v>28.49</v>
      </c>
      <c r="I1440" s="101" t="s">
        <v>7175</v>
      </c>
      <c r="J1440" s="102">
        <v>40910</v>
      </c>
      <c r="K1440" s="102">
        <v>73050</v>
      </c>
      <c r="L1440" s="101" t="s">
        <v>6332</v>
      </c>
      <c r="M1440" s="101" t="s">
        <v>3044</v>
      </c>
    </row>
    <row r="1441" spans="1:13" x14ac:dyDescent="0.25">
      <c r="A1441" s="74" t="s">
        <v>344</v>
      </c>
      <c r="B1441" s="107" t="str">
        <f t="shared" si="22"/>
        <v>103522502010</v>
      </c>
      <c r="C1441" s="101" t="s">
        <v>3046</v>
      </c>
      <c r="D1441" s="101" t="s">
        <v>3047</v>
      </c>
      <c r="E1441" s="101" t="s">
        <v>6507</v>
      </c>
      <c r="F1441" s="101" t="s">
        <v>7287</v>
      </c>
      <c r="G1441" s="101" t="s">
        <v>7218</v>
      </c>
      <c r="H1441" s="103">
        <v>34.729999999999997</v>
      </c>
      <c r="I1441" s="101" t="s">
        <v>7175</v>
      </c>
      <c r="J1441" s="102">
        <v>41000</v>
      </c>
      <c r="K1441" s="102">
        <v>73050</v>
      </c>
      <c r="L1441" s="101" t="s">
        <v>6332</v>
      </c>
      <c r="M1441" s="101" t="s">
        <v>3046</v>
      </c>
    </row>
    <row r="1442" spans="1:13" x14ac:dyDescent="0.25">
      <c r="A1442" s="74" t="s">
        <v>344</v>
      </c>
      <c r="B1442" s="107" t="str">
        <f t="shared" si="22"/>
        <v>103524351100</v>
      </c>
      <c r="C1442" s="101" t="s">
        <v>7570</v>
      </c>
      <c r="D1442" s="101" t="s">
        <v>7571</v>
      </c>
      <c r="E1442" s="101" t="s">
        <v>6563</v>
      </c>
      <c r="F1442" s="101" t="s">
        <v>7212</v>
      </c>
      <c r="G1442" s="101" t="s">
        <v>7181</v>
      </c>
      <c r="H1442" s="103">
        <v>51.34</v>
      </c>
      <c r="I1442" s="101" t="s">
        <v>7175</v>
      </c>
      <c r="J1442" s="102">
        <v>40756</v>
      </c>
      <c r="K1442" s="102">
        <v>43708</v>
      </c>
      <c r="L1442" s="101" t="s">
        <v>6332</v>
      </c>
      <c r="M1442" s="101" t="s">
        <v>7570</v>
      </c>
    </row>
    <row r="1443" spans="1:13" x14ac:dyDescent="0.25">
      <c r="A1443" s="74" t="s">
        <v>344</v>
      </c>
      <c r="B1443" s="107" t="str">
        <f t="shared" si="22"/>
        <v>103525181200</v>
      </c>
      <c r="C1443" s="101" t="s">
        <v>3048</v>
      </c>
      <c r="D1443" s="101" t="s">
        <v>3049</v>
      </c>
      <c r="E1443" s="101" t="s">
        <v>6390</v>
      </c>
      <c r="F1443" s="101" t="s">
        <v>7185</v>
      </c>
      <c r="G1443" s="101" t="s">
        <v>7186</v>
      </c>
      <c r="H1443" s="103">
        <v>61.5</v>
      </c>
      <c r="I1443" s="101" t="s">
        <v>7175</v>
      </c>
      <c r="J1443" s="102">
        <v>38930</v>
      </c>
      <c r="K1443" s="102">
        <v>73050</v>
      </c>
      <c r="L1443" s="101" t="s">
        <v>6332</v>
      </c>
      <c r="M1443" s="101" t="s">
        <v>3048</v>
      </c>
    </row>
    <row r="1444" spans="1:13" x14ac:dyDescent="0.25">
      <c r="A1444" s="74" t="s">
        <v>344</v>
      </c>
      <c r="B1444" s="107" t="str">
        <f t="shared" si="22"/>
        <v>103526111000</v>
      </c>
      <c r="C1444" s="101" t="s">
        <v>3050</v>
      </c>
      <c r="D1444" s="101" t="s">
        <v>3051</v>
      </c>
      <c r="E1444" s="101" t="s">
        <v>7276</v>
      </c>
      <c r="F1444" s="101" t="s">
        <v>7212</v>
      </c>
      <c r="G1444" s="101" t="s">
        <v>7186</v>
      </c>
      <c r="H1444" s="103">
        <v>63.13</v>
      </c>
      <c r="I1444" s="101" t="s">
        <v>7175</v>
      </c>
      <c r="J1444" s="102">
        <v>32101</v>
      </c>
      <c r="K1444" s="102">
        <v>73050</v>
      </c>
      <c r="L1444" s="101" t="s">
        <v>6332</v>
      </c>
      <c r="M1444" s="101" t="s">
        <v>3050</v>
      </c>
    </row>
    <row r="1445" spans="1:13" x14ac:dyDescent="0.25">
      <c r="A1445" s="74" t="s">
        <v>344</v>
      </c>
      <c r="B1445" s="107" t="str">
        <f t="shared" si="22"/>
        <v>103527351100</v>
      </c>
      <c r="C1445" s="101" t="s">
        <v>3052</v>
      </c>
      <c r="D1445" s="101" t="s">
        <v>3053</v>
      </c>
      <c r="E1445" s="101" t="s">
        <v>6563</v>
      </c>
      <c r="F1445" s="101" t="s">
        <v>7185</v>
      </c>
      <c r="G1445" s="101" t="s">
        <v>7186</v>
      </c>
      <c r="H1445" s="103">
        <v>61.59</v>
      </c>
      <c r="I1445" s="101" t="s">
        <v>7175</v>
      </c>
      <c r="J1445" s="102">
        <v>39814</v>
      </c>
      <c r="K1445" s="102">
        <v>73050</v>
      </c>
      <c r="L1445" s="101" t="s">
        <v>6332</v>
      </c>
      <c r="M1445" s="101" t="s">
        <v>3052</v>
      </c>
    </row>
    <row r="1446" spans="1:13" x14ac:dyDescent="0.25">
      <c r="A1446" s="74" t="s">
        <v>344</v>
      </c>
      <c r="B1446" s="107" t="str">
        <f t="shared" si="22"/>
        <v>103530502040</v>
      </c>
      <c r="C1446" s="101" t="s">
        <v>3054</v>
      </c>
      <c r="D1446" s="101" t="s">
        <v>3055</v>
      </c>
      <c r="E1446" s="101" t="s">
        <v>6372</v>
      </c>
      <c r="F1446" s="101" t="s">
        <v>7231</v>
      </c>
      <c r="G1446" s="101" t="s">
        <v>7181</v>
      </c>
      <c r="H1446" s="103">
        <v>51.87</v>
      </c>
      <c r="I1446" s="101" t="s">
        <v>7175</v>
      </c>
      <c r="J1446" s="102">
        <v>41913</v>
      </c>
      <c r="K1446" s="102">
        <v>73050</v>
      </c>
      <c r="L1446" s="101" t="s">
        <v>6332</v>
      </c>
      <c r="M1446" s="101" t="s">
        <v>3054</v>
      </c>
    </row>
    <row r="1447" spans="1:13" x14ac:dyDescent="0.25">
      <c r="A1447" s="74" t="s">
        <v>344</v>
      </c>
      <c r="B1447" s="107" t="str">
        <f t="shared" si="22"/>
        <v>103531141300</v>
      </c>
      <c r="C1447" s="101" t="s">
        <v>3056</v>
      </c>
      <c r="D1447" s="101" t="s">
        <v>3057</v>
      </c>
      <c r="E1447" s="101" t="s">
        <v>6349</v>
      </c>
      <c r="F1447" s="101" t="s">
        <v>7185</v>
      </c>
      <c r="G1447" s="101" t="s">
        <v>7186</v>
      </c>
      <c r="H1447" s="103">
        <v>59.8</v>
      </c>
      <c r="I1447" s="101" t="s">
        <v>7175</v>
      </c>
      <c r="J1447" s="102">
        <v>34029</v>
      </c>
      <c r="K1447" s="102">
        <v>73050</v>
      </c>
      <c r="L1447" s="101" t="s">
        <v>6332</v>
      </c>
      <c r="M1447" s="101" t="s">
        <v>3056</v>
      </c>
    </row>
    <row r="1448" spans="1:13" x14ac:dyDescent="0.25">
      <c r="A1448" s="74" t="s">
        <v>344</v>
      </c>
      <c r="B1448" s="107" t="str">
        <f t="shared" si="22"/>
        <v>103535492100</v>
      </c>
      <c r="C1448" s="101" t="s">
        <v>3058</v>
      </c>
      <c r="D1448" s="101" t="s">
        <v>3059</v>
      </c>
      <c r="E1448" s="101" t="s">
        <v>6771</v>
      </c>
      <c r="F1448" s="101" t="s">
        <v>7214</v>
      </c>
      <c r="G1448" s="101" t="s">
        <v>7181</v>
      </c>
      <c r="H1448" s="103">
        <v>49.42</v>
      </c>
      <c r="I1448" s="101" t="s">
        <v>7175</v>
      </c>
      <c r="J1448" s="102">
        <v>37865</v>
      </c>
      <c r="K1448" s="102">
        <v>73050</v>
      </c>
      <c r="L1448" s="101" t="s">
        <v>6332</v>
      </c>
      <c r="M1448" s="101" t="s">
        <v>3058</v>
      </c>
    </row>
    <row r="1449" spans="1:13" x14ac:dyDescent="0.25">
      <c r="A1449" s="74" t="s">
        <v>344</v>
      </c>
      <c r="B1449" s="107" t="str">
        <f t="shared" si="22"/>
        <v>103536372100</v>
      </c>
      <c r="C1449" s="101" t="s">
        <v>3060</v>
      </c>
      <c r="D1449" s="101" t="s">
        <v>3061</v>
      </c>
      <c r="E1449" s="101" t="s">
        <v>7349</v>
      </c>
      <c r="F1449" s="101" t="s">
        <v>7217</v>
      </c>
      <c r="G1449" s="101" t="s">
        <v>7218</v>
      </c>
      <c r="H1449" s="103">
        <v>36.15</v>
      </c>
      <c r="I1449" s="101" t="s">
        <v>7175</v>
      </c>
      <c r="J1449" s="102">
        <v>39264</v>
      </c>
      <c r="K1449" s="102">
        <v>73050</v>
      </c>
      <c r="L1449" s="101" t="s">
        <v>6332</v>
      </c>
      <c r="M1449" s="101" t="s">
        <v>3060</v>
      </c>
    </row>
    <row r="1450" spans="1:13" x14ac:dyDescent="0.25">
      <c r="A1450" s="74" t="s">
        <v>344</v>
      </c>
      <c r="B1450" s="107" t="str">
        <f t="shared" si="22"/>
        <v>103537141002</v>
      </c>
      <c r="C1450" s="101" t="s">
        <v>3062</v>
      </c>
      <c r="D1450" s="101" t="s">
        <v>3063</v>
      </c>
      <c r="E1450" s="101" t="s">
        <v>6347</v>
      </c>
      <c r="F1450" s="101" t="s">
        <v>7185</v>
      </c>
      <c r="G1450" s="101" t="s">
        <v>7186</v>
      </c>
      <c r="H1450" s="103">
        <v>60.45</v>
      </c>
      <c r="I1450" s="101" t="s">
        <v>7175</v>
      </c>
      <c r="J1450" s="102">
        <v>39965</v>
      </c>
      <c r="K1450" s="102">
        <v>73050</v>
      </c>
      <c r="L1450" s="101" t="s">
        <v>6332</v>
      </c>
      <c r="M1450" s="101" t="s">
        <v>3062</v>
      </c>
    </row>
    <row r="1451" spans="1:13" x14ac:dyDescent="0.25">
      <c r="A1451" s="74" t="s">
        <v>344</v>
      </c>
      <c r="B1451" s="107" t="str">
        <f t="shared" si="22"/>
        <v>103538353920</v>
      </c>
      <c r="C1451" s="101" t="s">
        <v>3064</v>
      </c>
      <c r="D1451" s="101" t="s">
        <v>3065</v>
      </c>
      <c r="E1451" s="101" t="s">
        <v>7572</v>
      </c>
      <c r="F1451" s="101" t="s">
        <v>7332</v>
      </c>
      <c r="G1451" s="101" t="s">
        <v>7218</v>
      </c>
      <c r="H1451" s="103">
        <v>32.51</v>
      </c>
      <c r="I1451" s="101" t="s">
        <v>7175</v>
      </c>
      <c r="J1451" s="102">
        <v>41899</v>
      </c>
      <c r="K1451" s="102">
        <v>73050</v>
      </c>
      <c r="L1451" s="101" t="s">
        <v>6332</v>
      </c>
      <c r="M1451" s="101" t="s">
        <v>3064</v>
      </c>
    </row>
    <row r="1452" spans="1:13" x14ac:dyDescent="0.25">
      <c r="A1452" s="74" t="s">
        <v>344</v>
      </c>
      <c r="B1452" s="107" t="str">
        <f t="shared" si="22"/>
        <v>103539311100</v>
      </c>
      <c r="C1452" s="101" t="s">
        <v>3066</v>
      </c>
      <c r="D1452" s="101" t="s">
        <v>3067</v>
      </c>
      <c r="E1452" s="101" t="s">
        <v>6531</v>
      </c>
      <c r="F1452" s="101" t="s">
        <v>7212</v>
      </c>
      <c r="G1452" s="101" t="s">
        <v>7181</v>
      </c>
      <c r="H1452" s="103">
        <v>53.81</v>
      </c>
      <c r="I1452" s="101" t="s">
        <v>7175</v>
      </c>
      <c r="J1452" s="102">
        <v>39156</v>
      </c>
      <c r="K1452" s="102">
        <v>73050</v>
      </c>
      <c r="L1452" s="101" t="s">
        <v>6332</v>
      </c>
      <c r="M1452" s="101" t="s">
        <v>3066</v>
      </c>
    </row>
    <row r="1453" spans="1:13" x14ac:dyDescent="0.25">
      <c r="A1453" s="74" t="s">
        <v>344</v>
      </c>
      <c r="B1453" s="107" t="str">
        <f t="shared" si="22"/>
        <v>103540802200</v>
      </c>
      <c r="C1453" s="101" t="s">
        <v>3068</v>
      </c>
      <c r="D1453" s="101" t="s">
        <v>3069</v>
      </c>
      <c r="E1453" s="101" t="s">
        <v>7223</v>
      </c>
      <c r="F1453" s="101" t="s">
        <v>7200</v>
      </c>
      <c r="G1453" s="101" t="s">
        <v>7201</v>
      </c>
      <c r="H1453" s="103">
        <v>29.62</v>
      </c>
      <c r="I1453" s="101" t="s">
        <v>7175</v>
      </c>
      <c r="J1453" s="102">
        <v>41899</v>
      </c>
      <c r="K1453" s="102">
        <v>73050</v>
      </c>
      <c r="L1453" s="101" t="s">
        <v>6332</v>
      </c>
      <c r="M1453" s="101" t="s">
        <v>3068</v>
      </c>
    </row>
    <row r="1454" spans="1:13" x14ac:dyDescent="0.25">
      <c r="A1454" s="74" t="s">
        <v>344</v>
      </c>
      <c r="B1454" s="107" t="str">
        <f t="shared" si="22"/>
        <v>103541171200</v>
      </c>
      <c r="C1454" s="101" t="s">
        <v>3070</v>
      </c>
      <c r="D1454" s="101" t="s">
        <v>3071</v>
      </c>
      <c r="E1454" s="101" t="s">
        <v>6369</v>
      </c>
      <c r="F1454" s="101" t="s">
        <v>7212</v>
      </c>
      <c r="G1454" s="101" t="s">
        <v>7181</v>
      </c>
      <c r="H1454" s="103">
        <v>54.33</v>
      </c>
      <c r="I1454" s="101" t="s">
        <v>7175</v>
      </c>
      <c r="J1454" s="102">
        <v>41913</v>
      </c>
      <c r="K1454" s="102">
        <v>73050</v>
      </c>
      <c r="L1454" s="101" t="s">
        <v>6332</v>
      </c>
      <c r="M1454" s="101" t="s">
        <v>3070</v>
      </c>
    </row>
    <row r="1455" spans="1:13" x14ac:dyDescent="0.25">
      <c r="A1455" s="74" t="s">
        <v>344</v>
      </c>
      <c r="B1455" s="107" t="str">
        <f t="shared" si="22"/>
        <v>103544311200</v>
      </c>
      <c r="C1455" s="101" t="s">
        <v>3072</v>
      </c>
      <c r="D1455" s="101" t="s">
        <v>3073</v>
      </c>
      <c r="E1455" s="101" t="s">
        <v>6541</v>
      </c>
      <c r="F1455" s="101" t="s">
        <v>7212</v>
      </c>
      <c r="G1455" s="101" t="s">
        <v>7181</v>
      </c>
      <c r="H1455" s="103">
        <v>53.28</v>
      </c>
      <c r="I1455" s="101" t="s">
        <v>7175</v>
      </c>
      <c r="J1455" s="102">
        <v>39335</v>
      </c>
      <c r="K1455" s="102">
        <v>73050</v>
      </c>
      <c r="L1455" s="101" t="s">
        <v>6332</v>
      </c>
      <c r="M1455" s="101" t="s">
        <v>3072</v>
      </c>
    </row>
    <row r="1456" spans="1:13" x14ac:dyDescent="0.25">
      <c r="A1456" s="74" t="s">
        <v>344</v>
      </c>
      <c r="B1456" s="107" t="str">
        <f t="shared" si="22"/>
        <v>103548141300</v>
      </c>
      <c r="C1456" s="101" t="s">
        <v>3074</v>
      </c>
      <c r="D1456" s="101" t="s">
        <v>3075</v>
      </c>
      <c r="E1456" s="101" t="s">
        <v>6349</v>
      </c>
      <c r="F1456" s="101" t="s">
        <v>7212</v>
      </c>
      <c r="G1456" s="101" t="s">
        <v>7181</v>
      </c>
      <c r="H1456" s="103">
        <v>54.67</v>
      </c>
      <c r="I1456" s="101" t="s">
        <v>7175</v>
      </c>
      <c r="J1456" s="102">
        <v>33283</v>
      </c>
      <c r="K1456" s="102">
        <v>73050</v>
      </c>
      <c r="L1456" s="101" t="s">
        <v>6332</v>
      </c>
      <c r="M1456" s="101" t="s">
        <v>3074</v>
      </c>
    </row>
    <row r="1457" spans="1:13" x14ac:dyDescent="0.25">
      <c r="A1457" s="74" t="s">
        <v>344</v>
      </c>
      <c r="B1457" s="107" t="str">
        <f t="shared" si="22"/>
        <v>103551341200</v>
      </c>
      <c r="C1457" s="101" t="s">
        <v>3076</v>
      </c>
      <c r="D1457" s="101" t="s">
        <v>3077</v>
      </c>
      <c r="E1457" s="101" t="s">
        <v>6559</v>
      </c>
      <c r="F1457" s="101" t="s">
        <v>7185</v>
      </c>
      <c r="G1457" s="101" t="s">
        <v>7186</v>
      </c>
      <c r="H1457" s="103">
        <v>60.39</v>
      </c>
      <c r="I1457" s="101" t="s">
        <v>7175</v>
      </c>
      <c r="J1457" s="102">
        <v>39874</v>
      </c>
      <c r="K1457" s="102">
        <v>73050</v>
      </c>
      <c r="L1457" s="101" t="s">
        <v>6332</v>
      </c>
      <c r="M1457" s="101" t="s">
        <v>3076</v>
      </c>
    </row>
    <row r="1458" spans="1:13" x14ac:dyDescent="0.25">
      <c r="A1458" s="74" t="s">
        <v>344</v>
      </c>
      <c r="B1458" s="107" t="str">
        <f t="shared" si="22"/>
        <v>103556603400</v>
      </c>
      <c r="C1458" s="101" t="s">
        <v>3078</v>
      </c>
      <c r="D1458" s="101" t="s">
        <v>3079</v>
      </c>
      <c r="E1458" s="101" t="s">
        <v>7190</v>
      </c>
      <c r="F1458" s="101" t="s">
        <v>7191</v>
      </c>
      <c r="G1458" s="101" t="s">
        <v>7192</v>
      </c>
      <c r="H1458" s="103">
        <v>32.46</v>
      </c>
      <c r="I1458" s="101" t="s">
        <v>7175</v>
      </c>
      <c r="J1458" s="102">
        <v>38398</v>
      </c>
      <c r="K1458" s="102">
        <v>73050</v>
      </c>
      <c r="L1458" s="101" t="s">
        <v>6332</v>
      </c>
      <c r="M1458" s="101" t="s">
        <v>3078</v>
      </c>
    </row>
    <row r="1459" spans="1:13" x14ac:dyDescent="0.25">
      <c r="A1459" s="74" t="s">
        <v>344</v>
      </c>
      <c r="B1459" s="107" t="str">
        <f t="shared" si="22"/>
        <v>103558321100</v>
      </c>
      <c r="C1459" s="101" t="s">
        <v>3080</v>
      </c>
      <c r="D1459" s="101" t="s">
        <v>3081</v>
      </c>
      <c r="E1459" s="101" t="s">
        <v>7003</v>
      </c>
      <c r="F1459" s="101" t="s">
        <v>7185</v>
      </c>
      <c r="G1459" s="101" t="s">
        <v>7186</v>
      </c>
      <c r="H1459" s="103">
        <v>62.66</v>
      </c>
      <c r="I1459" s="101" t="s">
        <v>7175</v>
      </c>
      <c r="J1459" s="102">
        <v>36739</v>
      </c>
      <c r="K1459" s="102">
        <v>73050</v>
      </c>
      <c r="L1459" s="101" t="s">
        <v>6332</v>
      </c>
      <c r="M1459" s="101" t="s">
        <v>3080</v>
      </c>
    </row>
    <row r="1460" spans="1:13" x14ac:dyDescent="0.25">
      <c r="A1460" s="74" t="s">
        <v>344</v>
      </c>
      <c r="B1460" s="107" t="str">
        <f t="shared" si="22"/>
        <v>103559141001</v>
      </c>
      <c r="C1460" s="101" t="s">
        <v>3082</v>
      </c>
      <c r="D1460" s="101" t="s">
        <v>3083</v>
      </c>
      <c r="E1460" s="101" t="s">
        <v>6351</v>
      </c>
      <c r="F1460" s="101" t="s">
        <v>7185</v>
      </c>
      <c r="G1460" s="101" t="s">
        <v>7181</v>
      </c>
      <c r="H1460" s="103">
        <v>51.5</v>
      </c>
      <c r="I1460" s="101" t="s">
        <v>7175</v>
      </c>
      <c r="J1460" s="102">
        <v>40817</v>
      </c>
      <c r="K1460" s="102">
        <v>73050</v>
      </c>
      <c r="L1460" s="101" t="s">
        <v>6332</v>
      </c>
      <c r="M1460" s="101" t="s">
        <v>3082</v>
      </c>
    </row>
    <row r="1461" spans="1:13" x14ac:dyDescent="0.25">
      <c r="A1461" s="74" t="s">
        <v>344</v>
      </c>
      <c r="B1461" s="107" t="str">
        <f t="shared" si="22"/>
        <v>103560141001</v>
      </c>
      <c r="C1461" s="101" t="s">
        <v>3084</v>
      </c>
      <c r="D1461" s="101" t="s">
        <v>3085</v>
      </c>
      <c r="E1461" s="101" t="s">
        <v>6351</v>
      </c>
      <c r="F1461" s="101" t="s">
        <v>7212</v>
      </c>
      <c r="G1461" s="101" t="s">
        <v>7181</v>
      </c>
      <c r="H1461" s="103">
        <v>53.39</v>
      </c>
      <c r="I1461" s="101" t="s">
        <v>7175</v>
      </c>
      <c r="J1461" s="102">
        <v>30907</v>
      </c>
      <c r="K1461" s="102">
        <v>73050</v>
      </c>
      <c r="L1461" s="101" t="s">
        <v>6332</v>
      </c>
      <c r="M1461" s="101" t="s">
        <v>3084</v>
      </c>
    </row>
    <row r="1462" spans="1:13" x14ac:dyDescent="0.25">
      <c r="A1462" s="74" t="s">
        <v>344</v>
      </c>
      <c r="B1462" s="107" t="str">
        <f t="shared" si="22"/>
        <v>103561263120</v>
      </c>
      <c r="C1462" s="101" t="s">
        <v>3086</v>
      </c>
      <c r="D1462" s="101" t="s">
        <v>3087</v>
      </c>
      <c r="E1462" s="101" t="s">
        <v>6501</v>
      </c>
      <c r="F1462" s="101" t="s">
        <v>7231</v>
      </c>
      <c r="G1462" s="101" t="s">
        <v>7181</v>
      </c>
      <c r="H1462" s="103">
        <v>53.32</v>
      </c>
      <c r="I1462" s="101" t="s">
        <v>7175</v>
      </c>
      <c r="J1462" s="102">
        <v>39422</v>
      </c>
      <c r="K1462" s="102">
        <v>73050</v>
      </c>
      <c r="L1462" s="101" t="s">
        <v>6332</v>
      </c>
      <c r="M1462" s="101" t="s">
        <v>3086</v>
      </c>
    </row>
    <row r="1463" spans="1:13" x14ac:dyDescent="0.25">
      <c r="A1463" s="74" t="s">
        <v>344</v>
      </c>
      <c r="B1463" s="107" t="str">
        <f t="shared" si="22"/>
        <v>103564212100</v>
      </c>
      <c r="C1463" s="101" t="s">
        <v>3088</v>
      </c>
      <c r="D1463" s="101" t="s">
        <v>3089</v>
      </c>
      <c r="E1463" s="101" t="s">
        <v>7160</v>
      </c>
      <c r="F1463" s="101" t="s">
        <v>7200</v>
      </c>
      <c r="G1463" s="101" t="s">
        <v>7201</v>
      </c>
      <c r="H1463" s="103">
        <v>29.27</v>
      </c>
      <c r="I1463" s="101" t="s">
        <v>7175</v>
      </c>
      <c r="J1463" s="102">
        <v>35034</v>
      </c>
      <c r="K1463" s="102">
        <v>73050</v>
      </c>
      <c r="L1463" s="101" t="s">
        <v>6332</v>
      </c>
      <c r="M1463" s="101" t="s">
        <v>3088</v>
      </c>
    </row>
    <row r="1464" spans="1:13" x14ac:dyDescent="0.25">
      <c r="A1464" s="74" t="s">
        <v>344</v>
      </c>
      <c r="B1464" s="107" t="str">
        <f t="shared" si="22"/>
        <v>103566603400</v>
      </c>
      <c r="C1464" s="101" t="s">
        <v>3090</v>
      </c>
      <c r="D1464" s="101" t="s">
        <v>3091</v>
      </c>
      <c r="E1464" s="101" t="s">
        <v>7190</v>
      </c>
      <c r="F1464" s="101" t="s">
        <v>7229</v>
      </c>
      <c r="G1464" s="101" t="s">
        <v>7192</v>
      </c>
      <c r="H1464" s="103">
        <v>28.03</v>
      </c>
      <c r="I1464" s="101" t="s">
        <v>7175</v>
      </c>
      <c r="J1464" s="102">
        <v>40878</v>
      </c>
      <c r="K1464" s="102">
        <v>73050</v>
      </c>
      <c r="L1464" s="101" t="s">
        <v>6332</v>
      </c>
      <c r="M1464" s="101" t="s">
        <v>3090</v>
      </c>
    </row>
    <row r="1465" spans="1:13" x14ac:dyDescent="0.25">
      <c r="A1465" s="74" t="s">
        <v>344</v>
      </c>
      <c r="B1465" s="107" t="str">
        <f t="shared" si="22"/>
        <v>103568251100</v>
      </c>
      <c r="C1465" s="101" t="s">
        <v>3092</v>
      </c>
      <c r="D1465" s="101" t="s">
        <v>3093</v>
      </c>
      <c r="E1465" s="101" t="s">
        <v>6654</v>
      </c>
      <c r="F1465" s="101" t="s">
        <v>7185</v>
      </c>
      <c r="G1465" s="101" t="s">
        <v>7186</v>
      </c>
      <c r="H1465" s="103">
        <v>60.58</v>
      </c>
      <c r="I1465" s="101" t="s">
        <v>7175</v>
      </c>
      <c r="J1465" s="102">
        <v>36775</v>
      </c>
      <c r="K1465" s="102">
        <v>73050</v>
      </c>
      <c r="L1465" s="101" t="s">
        <v>6332</v>
      </c>
      <c r="M1465" s="101" t="s">
        <v>3092</v>
      </c>
    </row>
    <row r="1466" spans="1:13" x14ac:dyDescent="0.25">
      <c r="A1466" s="74" t="s">
        <v>344</v>
      </c>
      <c r="B1466" s="107" t="str">
        <f t="shared" si="22"/>
        <v>103569373920</v>
      </c>
      <c r="C1466" s="101" t="s">
        <v>3094</v>
      </c>
      <c r="D1466" s="101" t="s">
        <v>3095</v>
      </c>
      <c r="E1466" s="101" t="s">
        <v>7573</v>
      </c>
      <c r="F1466" s="101" t="s">
        <v>7214</v>
      </c>
      <c r="G1466" s="101" t="s">
        <v>7215</v>
      </c>
      <c r="H1466" s="103">
        <v>38.89</v>
      </c>
      <c r="I1466" s="101" t="s">
        <v>7175</v>
      </c>
      <c r="J1466" s="102">
        <v>39692</v>
      </c>
      <c r="K1466" s="102">
        <v>73050</v>
      </c>
      <c r="L1466" s="101" t="s">
        <v>6332</v>
      </c>
      <c r="M1466" s="101" t="s">
        <v>3094</v>
      </c>
    </row>
    <row r="1467" spans="1:13" x14ac:dyDescent="0.25">
      <c r="A1467" s="74" t="s">
        <v>344</v>
      </c>
      <c r="B1467" s="107" t="str">
        <f t="shared" si="22"/>
        <v>103571502021</v>
      </c>
      <c r="C1467" s="101" t="s">
        <v>3096</v>
      </c>
      <c r="D1467" s="101" t="s">
        <v>3097</v>
      </c>
      <c r="E1467" s="101" t="s">
        <v>7378</v>
      </c>
      <c r="F1467" s="101" t="s">
        <v>7389</v>
      </c>
      <c r="G1467" s="101" t="s">
        <v>7218</v>
      </c>
      <c r="H1467" s="103">
        <v>32.6</v>
      </c>
      <c r="I1467" s="101" t="s">
        <v>7175</v>
      </c>
      <c r="J1467" s="102">
        <v>39173</v>
      </c>
      <c r="K1467" s="102">
        <v>73050</v>
      </c>
      <c r="L1467" s="101" t="s">
        <v>6332</v>
      </c>
      <c r="M1467" s="101" t="s">
        <v>3096</v>
      </c>
    </row>
    <row r="1468" spans="1:13" x14ac:dyDescent="0.25">
      <c r="A1468" s="74" t="s">
        <v>344</v>
      </c>
      <c r="B1468" s="107" t="str">
        <f t="shared" si="22"/>
        <v>103573502310</v>
      </c>
      <c r="C1468" s="101" t="s">
        <v>3098</v>
      </c>
      <c r="D1468" s="101" t="s">
        <v>3099</v>
      </c>
      <c r="E1468" s="101" t="s">
        <v>7419</v>
      </c>
      <c r="F1468" s="101" t="s">
        <v>7200</v>
      </c>
      <c r="G1468" s="101" t="s">
        <v>7201</v>
      </c>
      <c r="H1468" s="103">
        <v>29.71</v>
      </c>
      <c r="I1468" s="101" t="s">
        <v>7175</v>
      </c>
      <c r="J1468" s="102">
        <v>29921</v>
      </c>
      <c r="K1468" s="102">
        <v>73050</v>
      </c>
      <c r="L1468" s="101" t="s">
        <v>6332</v>
      </c>
      <c r="M1468" s="101" t="s">
        <v>3098</v>
      </c>
    </row>
    <row r="1469" spans="1:13" x14ac:dyDescent="0.25">
      <c r="A1469" s="74" t="s">
        <v>344</v>
      </c>
      <c r="B1469" s="107" t="str">
        <f t="shared" si="22"/>
        <v>103575182100</v>
      </c>
      <c r="C1469" s="101" t="s">
        <v>3100</v>
      </c>
      <c r="D1469" s="101" t="s">
        <v>3101</v>
      </c>
      <c r="E1469" s="101" t="s">
        <v>6405</v>
      </c>
      <c r="F1469" s="101" t="s">
        <v>7245</v>
      </c>
      <c r="G1469" s="101" t="s">
        <v>7174</v>
      </c>
      <c r="H1469" s="103">
        <v>42.07</v>
      </c>
      <c r="I1469" s="101" t="s">
        <v>7175</v>
      </c>
      <c r="J1469" s="102">
        <v>41003</v>
      </c>
      <c r="K1469" s="102">
        <v>73050</v>
      </c>
      <c r="L1469" s="101" t="s">
        <v>6332</v>
      </c>
      <c r="M1469" s="101" t="s">
        <v>3100</v>
      </c>
    </row>
    <row r="1470" spans="1:13" x14ac:dyDescent="0.25">
      <c r="A1470" s="74" t="s">
        <v>344</v>
      </c>
      <c r="B1470" s="107" t="str">
        <f t="shared" si="22"/>
        <v>103576311500</v>
      </c>
      <c r="C1470" s="101" t="s">
        <v>3102</v>
      </c>
      <c r="D1470" s="101" t="s">
        <v>3103</v>
      </c>
      <c r="E1470" s="101" t="s">
        <v>7255</v>
      </c>
      <c r="F1470" s="101" t="s">
        <v>7212</v>
      </c>
      <c r="G1470" s="101" t="s">
        <v>7181</v>
      </c>
      <c r="H1470" s="103">
        <v>54.99</v>
      </c>
      <c r="I1470" s="101" t="s">
        <v>7175</v>
      </c>
      <c r="J1470" s="102">
        <v>32051</v>
      </c>
      <c r="K1470" s="102">
        <v>73050</v>
      </c>
      <c r="L1470" s="101" t="s">
        <v>6332</v>
      </c>
      <c r="M1470" s="101" t="s">
        <v>3102</v>
      </c>
    </row>
    <row r="1471" spans="1:13" x14ac:dyDescent="0.25">
      <c r="A1471" s="74" t="s">
        <v>344</v>
      </c>
      <c r="B1471" s="107" t="str">
        <f t="shared" si="22"/>
        <v>103580251100</v>
      </c>
      <c r="C1471" s="101" t="s">
        <v>7574</v>
      </c>
      <c r="D1471" s="101" t="s">
        <v>7575</v>
      </c>
      <c r="E1471" s="101" t="s">
        <v>6654</v>
      </c>
      <c r="F1471" s="101" t="s">
        <v>7212</v>
      </c>
      <c r="G1471" s="101" t="s">
        <v>7181</v>
      </c>
      <c r="H1471" s="103">
        <v>48.12</v>
      </c>
      <c r="I1471" s="101" t="s">
        <v>7175</v>
      </c>
      <c r="J1471" s="102">
        <v>40651</v>
      </c>
      <c r="K1471" s="102">
        <v>43566</v>
      </c>
      <c r="L1471" s="101" t="s">
        <v>6332</v>
      </c>
      <c r="M1471" s="101" t="s">
        <v>7574</v>
      </c>
    </row>
    <row r="1472" spans="1:13" x14ac:dyDescent="0.25">
      <c r="A1472" s="74" t="s">
        <v>344</v>
      </c>
      <c r="B1472" s="107" t="str">
        <f t="shared" si="22"/>
        <v>103582113920</v>
      </c>
      <c r="C1472" s="101" t="s">
        <v>3104</v>
      </c>
      <c r="D1472" s="101" t="s">
        <v>3105</v>
      </c>
      <c r="E1472" s="101" t="s">
        <v>7435</v>
      </c>
      <c r="F1472" s="101" t="s">
        <v>7332</v>
      </c>
      <c r="G1472" s="101" t="s">
        <v>7218</v>
      </c>
      <c r="H1472" s="103">
        <v>32.75</v>
      </c>
      <c r="I1472" s="101" t="s">
        <v>7175</v>
      </c>
      <c r="J1472" s="102">
        <v>39661</v>
      </c>
      <c r="K1472" s="102">
        <v>73050</v>
      </c>
      <c r="L1472" s="101" t="s">
        <v>6332</v>
      </c>
      <c r="M1472" s="101" t="s">
        <v>3104</v>
      </c>
    </row>
    <row r="1473" spans="1:13" x14ac:dyDescent="0.25">
      <c r="A1473" s="74" t="s">
        <v>344</v>
      </c>
      <c r="B1473" s="107" t="str">
        <f t="shared" si="22"/>
        <v>103588211110</v>
      </c>
      <c r="C1473" s="101" t="s">
        <v>3106</v>
      </c>
      <c r="D1473" s="101" t="s">
        <v>3107</v>
      </c>
      <c r="E1473" s="101" t="s">
        <v>6488</v>
      </c>
      <c r="F1473" s="101" t="s">
        <v>7185</v>
      </c>
      <c r="G1473" s="101" t="s">
        <v>7186</v>
      </c>
      <c r="H1473" s="103">
        <v>61.61</v>
      </c>
      <c r="I1473" s="101" t="s">
        <v>7175</v>
      </c>
      <c r="J1473" s="102">
        <v>39539</v>
      </c>
      <c r="K1473" s="102">
        <v>73050</v>
      </c>
      <c r="L1473" s="101" t="s">
        <v>6332</v>
      </c>
      <c r="M1473" s="101" t="s">
        <v>3106</v>
      </c>
    </row>
    <row r="1474" spans="1:13" x14ac:dyDescent="0.25">
      <c r="A1474" s="74" t="s">
        <v>344</v>
      </c>
      <c r="B1474" s="107" t="str">
        <f t="shared" si="22"/>
        <v>103589191100</v>
      </c>
      <c r="C1474" s="101" t="s">
        <v>3108</v>
      </c>
      <c r="D1474" s="101" t="s">
        <v>3109</v>
      </c>
      <c r="E1474" s="101" t="s">
        <v>6460</v>
      </c>
      <c r="F1474" s="101" t="s">
        <v>7185</v>
      </c>
      <c r="G1474" s="101" t="s">
        <v>7186</v>
      </c>
      <c r="H1474" s="103">
        <v>60.69</v>
      </c>
      <c r="I1474" s="101" t="s">
        <v>7175</v>
      </c>
      <c r="J1474" s="102">
        <v>39187</v>
      </c>
      <c r="K1474" s="102">
        <v>73050</v>
      </c>
      <c r="L1474" s="101" t="s">
        <v>6332</v>
      </c>
      <c r="M1474" s="101" t="s">
        <v>3108</v>
      </c>
    </row>
    <row r="1475" spans="1:13" x14ac:dyDescent="0.25">
      <c r="A1475" s="74" t="s">
        <v>344</v>
      </c>
      <c r="B1475" s="107" t="str">
        <f t="shared" si="22"/>
        <v>103590602100</v>
      </c>
      <c r="C1475" s="101" t="s">
        <v>3110</v>
      </c>
      <c r="D1475" s="101" t="s">
        <v>3111</v>
      </c>
      <c r="E1475" s="101" t="s">
        <v>7254</v>
      </c>
      <c r="F1475" s="101" t="s">
        <v>7245</v>
      </c>
      <c r="G1475" s="101" t="s">
        <v>7174</v>
      </c>
      <c r="H1475" s="103">
        <v>41.74</v>
      </c>
      <c r="I1475" s="101" t="s">
        <v>7175</v>
      </c>
      <c r="J1475" s="102">
        <v>36923</v>
      </c>
      <c r="K1475" s="102">
        <v>73050</v>
      </c>
      <c r="L1475" s="101" t="s">
        <v>6332</v>
      </c>
      <c r="M1475" s="101" t="s">
        <v>3110</v>
      </c>
    </row>
    <row r="1476" spans="1:13" x14ac:dyDescent="0.25">
      <c r="A1476" s="74" t="s">
        <v>344</v>
      </c>
      <c r="B1476" s="107" t="str">
        <f t="shared" si="22"/>
        <v>103592212100</v>
      </c>
      <c r="C1476" s="101" t="s">
        <v>3112</v>
      </c>
      <c r="D1476" s="101" t="s">
        <v>3113</v>
      </c>
      <c r="E1476" s="101" t="s">
        <v>7160</v>
      </c>
      <c r="F1476" s="101" t="s">
        <v>7200</v>
      </c>
      <c r="G1476" s="101" t="s">
        <v>7201</v>
      </c>
      <c r="H1476" s="103">
        <v>29.46</v>
      </c>
      <c r="I1476" s="101" t="s">
        <v>7175</v>
      </c>
      <c r="J1476" s="102">
        <v>41001</v>
      </c>
      <c r="K1476" s="102">
        <v>73050</v>
      </c>
      <c r="L1476" s="101" t="s">
        <v>6332</v>
      </c>
      <c r="M1476" s="101" t="s">
        <v>3112</v>
      </c>
    </row>
    <row r="1477" spans="1:13" x14ac:dyDescent="0.25">
      <c r="A1477" s="74" t="s">
        <v>344</v>
      </c>
      <c r="B1477" s="107" t="str">
        <f t="shared" si="22"/>
        <v>103593111270</v>
      </c>
      <c r="C1477" s="101" t="s">
        <v>3114</v>
      </c>
      <c r="D1477" s="101" t="s">
        <v>3115</v>
      </c>
      <c r="E1477" s="101" t="s">
        <v>7464</v>
      </c>
      <c r="F1477" s="101" t="s">
        <v>7212</v>
      </c>
      <c r="G1477" s="101" t="s">
        <v>7181</v>
      </c>
      <c r="H1477" s="103">
        <v>56.36</v>
      </c>
      <c r="I1477" s="101" t="s">
        <v>7175</v>
      </c>
      <c r="J1477" s="102">
        <v>40026</v>
      </c>
      <c r="K1477" s="102">
        <v>73050</v>
      </c>
      <c r="L1477" s="101" t="s">
        <v>6332</v>
      </c>
      <c r="M1477" s="101" t="s">
        <v>3114</v>
      </c>
    </row>
    <row r="1478" spans="1:13" x14ac:dyDescent="0.25">
      <c r="A1478" s="74" t="s">
        <v>344</v>
      </c>
      <c r="B1478" s="107" t="str">
        <f t="shared" ref="B1478:B1541" si="23">CONCATENATE(C1478,E1478)</f>
        <v>103598754200</v>
      </c>
      <c r="C1478" s="101" t="s">
        <v>3116</v>
      </c>
      <c r="D1478" s="101" t="s">
        <v>3117</v>
      </c>
      <c r="E1478" s="101" t="s">
        <v>7116</v>
      </c>
      <c r="F1478" s="101" t="s">
        <v>7231</v>
      </c>
      <c r="G1478" s="101" t="s">
        <v>7181</v>
      </c>
      <c r="H1478" s="103">
        <v>53.81</v>
      </c>
      <c r="I1478" s="101" t="s">
        <v>7175</v>
      </c>
      <c r="J1478" s="102">
        <v>39417</v>
      </c>
      <c r="K1478" s="102">
        <v>73050</v>
      </c>
      <c r="L1478" s="101" t="s">
        <v>6332</v>
      </c>
      <c r="M1478" s="101" t="s">
        <v>3116</v>
      </c>
    </row>
    <row r="1479" spans="1:13" x14ac:dyDescent="0.25">
      <c r="A1479" s="74" t="s">
        <v>344</v>
      </c>
      <c r="B1479" s="107" t="str">
        <f t="shared" si="23"/>
        <v>103601281110</v>
      </c>
      <c r="C1479" s="101" t="s">
        <v>3118</v>
      </c>
      <c r="D1479" s="101" t="s">
        <v>3119</v>
      </c>
      <c r="E1479" s="101" t="s">
        <v>6523</v>
      </c>
      <c r="F1479" s="101" t="s">
        <v>7526</v>
      </c>
      <c r="G1479" s="101" t="s">
        <v>7222</v>
      </c>
      <c r="H1479" s="103">
        <v>64.59</v>
      </c>
      <c r="I1479" s="101" t="s">
        <v>7175</v>
      </c>
      <c r="J1479" s="102">
        <v>37288</v>
      </c>
      <c r="K1479" s="102">
        <v>73050</v>
      </c>
      <c r="L1479" s="101" t="s">
        <v>6332</v>
      </c>
      <c r="M1479" s="101" t="s">
        <v>3118</v>
      </c>
    </row>
    <row r="1480" spans="1:13" x14ac:dyDescent="0.25">
      <c r="A1480" s="74" t="s">
        <v>344</v>
      </c>
      <c r="B1480" s="107" t="str">
        <f t="shared" si="23"/>
        <v>103602603100</v>
      </c>
      <c r="C1480" s="101" t="s">
        <v>3120</v>
      </c>
      <c r="D1480" s="101" t="s">
        <v>3121</v>
      </c>
      <c r="E1480" s="101" t="s">
        <v>7234</v>
      </c>
      <c r="F1480" s="101" t="s">
        <v>7235</v>
      </c>
      <c r="G1480" s="101" t="s">
        <v>7218</v>
      </c>
      <c r="H1480" s="103">
        <v>31.47</v>
      </c>
      <c r="I1480" s="101" t="s">
        <v>7175</v>
      </c>
      <c r="J1480" s="102">
        <v>40147</v>
      </c>
      <c r="K1480" s="102">
        <v>73050</v>
      </c>
      <c r="L1480" s="101" t="s">
        <v>6332</v>
      </c>
      <c r="M1480" s="101" t="s">
        <v>3120</v>
      </c>
    </row>
    <row r="1481" spans="1:13" x14ac:dyDescent="0.25">
      <c r="A1481" s="74" t="s">
        <v>344</v>
      </c>
      <c r="B1481" s="107" t="str">
        <f t="shared" si="23"/>
        <v>103603231201</v>
      </c>
      <c r="C1481" s="101" t="s">
        <v>3122</v>
      </c>
      <c r="D1481" s="101" t="s">
        <v>3123</v>
      </c>
      <c r="E1481" s="101" t="s">
        <v>6494</v>
      </c>
      <c r="F1481" s="101" t="s">
        <v>7212</v>
      </c>
      <c r="G1481" s="101" t="s">
        <v>7181</v>
      </c>
      <c r="H1481" s="103">
        <v>50.7</v>
      </c>
      <c r="I1481" s="101" t="s">
        <v>7175</v>
      </c>
      <c r="J1481" s="102">
        <v>41122</v>
      </c>
      <c r="K1481" s="102">
        <v>73050</v>
      </c>
      <c r="L1481" s="101" t="s">
        <v>6332</v>
      </c>
      <c r="M1481" s="101" t="s">
        <v>3122</v>
      </c>
    </row>
    <row r="1482" spans="1:13" x14ac:dyDescent="0.25">
      <c r="A1482" s="74" t="s">
        <v>344</v>
      </c>
      <c r="B1482" s="107" t="str">
        <f t="shared" si="23"/>
        <v>103607111300</v>
      </c>
      <c r="C1482" s="101" t="s">
        <v>3124</v>
      </c>
      <c r="D1482" s="101" t="s">
        <v>3125</v>
      </c>
      <c r="E1482" s="101" t="s">
        <v>7261</v>
      </c>
      <c r="F1482" s="101" t="s">
        <v>7212</v>
      </c>
      <c r="G1482" s="101" t="s">
        <v>7186</v>
      </c>
      <c r="H1482" s="103">
        <v>62.32</v>
      </c>
      <c r="I1482" s="101" t="s">
        <v>7175</v>
      </c>
      <c r="J1482" s="102">
        <v>33105</v>
      </c>
      <c r="K1482" s="102">
        <v>73050</v>
      </c>
      <c r="L1482" s="101" t="s">
        <v>6332</v>
      </c>
      <c r="M1482" s="101" t="s">
        <v>3124</v>
      </c>
    </row>
    <row r="1483" spans="1:13" x14ac:dyDescent="0.25">
      <c r="A1483" s="74" t="s">
        <v>344</v>
      </c>
      <c r="B1483" s="107" t="str">
        <f t="shared" si="23"/>
        <v>103609141100</v>
      </c>
      <c r="C1483" s="101" t="s">
        <v>3126</v>
      </c>
      <c r="D1483" s="101" t="s">
        <v>3127</v>
      </c>
      <c r="E1483" s="101" t="s">
        <v>6353</v>
      </c>
      <c r="F1483" s="101" t="s">
        <v>7185</v>
      </c>
      <c r="G1483" s="101" t="s">
        <v>7186</v>
      </c>
      <c r="H1483" s="103">
        <v>51.84</v>
      </c>
      <c r="I1483" s="101" t="s">
        <v>7175</v>
      </c>
      <c r="J1483" s="102">
        <v>41912</v>
      </c>
      <c r="K1483" s="102">
        <v>73050</v>
      </c>
      <c r="L1483" s="101" t="s">
        <v>6332</v>
      </c>
      <c r="M1483" s="101" t="s">
        <v>3126</v>
      </c>
    </row>
    <row r="1484" spans="1:13" x14ac:dyDescent="0.25">
      <c r="A1484" s="74" t="s">
        <v>344</v>
      </c>
      <c r="B1484" s="107" t="str">
        <f t="shared" si="23"/>
        <v>103610191200</v>
      </c>
      <c r="C1484" s="101" t="s">
        <v>3128</v>
      </c>
      <c r="D1484" s="101" t="s">
        <v>3129</v>
      </c>
      <c r="E1484" s="101" t="s">
        <v>6462</v>
      </c>
      <c r="F1484" s="101" t="s">
        <v>7212</v>
      </c>
      <c r="G1484" s="101" t="s">
        <v>7181</v>
      </c>
      <c r="H1484" s="103">
        <v>55.34</v>
      </c>
      <c r="I1484" s="101" t="s">
        <v>7175</v>
      </c>
      <c r="J1484" s="102">
        <v>40513</v>
      </c>
      <c r="K1484" s="102">
        <v>73050</v>
      </c>
      <c r="L1484" s="101" t="s">
        <v>6332</v>
      </c>
      <c r="M1484" s="101" t="s">
        <v>3128</v>
      </c>
    </row>
    <row r="1485" spans="1:13" x14ac:dyDescent="0.25">
      <c r="A1485" s="74" t="s">
        <v>344</v>
      </c>
      <c r="B1485" s="107" t="str">
        <f t="shared" si="23"/>
        <v>103616201801</v>
      </c>
      <c r="C1485" s="101" t="s">
        <v>3130</v>
      </c>
      <c r="D1485" s="101" t="s">
        <v>3131</v>
      </c>
      <c r="E1485" s="101" t="s">
        <v>6773</v>
      </c>
      <c r="F1485" s="101" t="s">
        <v>7185</v>
      </c>
      <c r="G1485" s="101" t="s">
        <v>7186</v>
      </c>
      <c r="H1485" s="103">
        <v>61.38</v>
      </c>
      <c r="I1485" s="101" t="s">
        <v>7175</v>
      </c>
      <c r="J1485" s="102">
        <v>35643</v>
      </c>
      <c r="K1485" s="102">
        <v>73050</v>
      </c>
      <c r="L1485" s="101" t="s">
        <v>6332</v>
      </c>
      <c r="M1485" s="101" t="s">
        <v>3130</v>
      </c>
    </row>
    <row r="1486" spans="1:13" x14ac:dyDescent="0.25">
      <c r="A1486" s="74" t="s">
        <v>344</v>
      </c>
      <c r="B1486" s="107" t="str">
        <f t="shared" si="23"/>
        <v>103619313910</v>
      </c>
      <c r="C1486" s="101" t="s">
        <v>3132</v>
      </c>
      <c r="D1486" s="101" t="s">
        <v>3133</v>
      </c>
      <c r="E1486" s="101" t="s">
        <v>7248</v>
      </c>
      <c r="F1486" s="101" t="s">
        <v>7226</v>
      </c>
      <c r="G1486" s="101" t="s">
        <v>7186</v>
      </c>
      <c r="H1486" s="103">
        <v>59.77</v>
      </c>
      <c r="I1486" s="101" t="s">
        <v>7175</v>
      </c>
      <c r="J1486" s="102">
        <v>41136</v>
      </c>
      <c r="K1486" s="102">
        <v>73050</v>
      </c>
      <c r="L1486" s="101" t="s">
        <v>6332</v>
      </c>
      <c r="M1486" s="101" t="s">
        <v>3132</v>
      </c>
    </row>
    <row r="1487" spans="1:13" x14ac:dyDescent="0.25">
      <c r="A1487" s="74" t="s">
        <v>344</v>
      </c>
      <c r="B1487" s="107" t="str">
        <f t="shared" si="23"/>
        <v>103632502010</v>
      </c>
      <c r="C1487" s="101" t="s">
        <v>3134</v>
      </c>
      <c r="D1487" s="101" t="s">
        <v>3135</v>
      </c>
      <c r="E1487" s="101" t="s">
        <v>6507</v>
      </c>
      <c r="F1487" s="101" t="s">
        <v>7226</v>
      </c>
      <c r="G1487" s="101" t="s">
        <v>7186</v>
      </c>
      <c r="H1487" s="103">
        <v>59.84</v>
      </c>
      <c r="I1487" s="101" t="s">
        <v>7175</v>
      </c>
      <c r="J1487" s="102">
        <v>39326</v>
      </c>
      <c r="K1487" s="102">
        <v>73050</v>
      </c>
      <c r="L1487" s="101" t="s">
        <v>6332</v>
      </c>
      <c r="M1487" s="101" t="s">
        <v>3134</v>
      </c>
    </row>
    <row r="1488" spans="1:13" x14ac:dyDescent="0.25">
      <c r="A1488" s="74" t="s">
        <v>344</v>
      </c>
      <c r="B1488" s="107" t="str">
        <f t="shared" si="23"/>
        <v>103637211110</v>
      </c>
      <c r="C1488" s="101" t="s">
        <v>3136</v>
      </c>
      <c r="D1488" s="101" t="s">
        <v>3137</v>
      </c>
      <c r="E1488" s="101" t="s">
        <v>6488</v>
      </c>
      <c r="F1488" s="101" t="s">
        <v>7212</v>
      </c>
      <c r="G1488" s="101" t="s">
        <v>7181</v>
      </c>
      <c r="H1488" s="103">
        <v>54.44</v>
      </c>
      <c r="I1488" s="101" t="s">
        <v>7175</v>
      </c>
      <c r="J1488" s="102">
        <v>40483</v>
      </c>
      <c r="K1488" s="102">
        <v>73050</v>
      </c>
      <c r="L1488" s="101" t="s">
        <v>6332</v>
      </c>
      <c r="M1488" s="101" t="s">
        <v>3136</v>
      </c>
    </row>
    <row r="1489" spans="1:13" x14ac:dyDescent="0.25">
      <c r="A1489" s="74" t="s">
        <v>344</v>
      </c>
      <c r="B1489" s="107" t="str">
        <f t="shared" si="23"/>
        <v>103640603300</v>
      </c>
      <c r="C1489" s="101" t="s">
        <v>3138</v>
      </c>
      <c r="D1489" s="101" t="s">
        <v>3139</v>
      </c>
      <c r="E1489" s="101" t="s">
        <v>7249</v>
      </c>
      <c r="F1489" s="101" t="s">
        <v>7250</v>
      </c>
      <c r="G1489" s="101" t="s">
        <v>7215</v>
      </c>
      <c r="H1489" s="103">
        <v>34.49</v>
      </c>
      <c r="I1489" s="101" t="s">
        <v>7175</v>
      </c>
      <c r="J1489" s="102">
        <v>41944</v>
      </c>
      <c r="K1489" s="102">
        <v>73050</v>
      </c>
      <c r="L1489" s="101" t="s">
        <v>6332</v>
      </c>
      <c r="M1489" s="101" t="s">
        <v>3138</v>
      </c>
    </row>
    <row r="1490" spans="1:13" x14ac:dyDescent="0.25">
      <c r="A1490" s="74" t="s">
        <v>344</v>
      </c>
      <c r="B1490" s="107" t="str">
        <f t="shared" si="23"/>
        <v>103641128200</v>
      </c>
      <c r="C1490" s="101" t="s">
        <v>3140</v>
      </c>
      <c r="D1490" s="101" t="s">
        <v>3141</v>
      </c>
      <c r="E1490" s="101" t="s">
        <v>7576</v>
      </c>
      <c r="F1490" s="101" t="s">
        <v>7393</v>
      </c>
      <c r="G1490" s="101" t="s">
        <v>7394</v>
      </c>
      <c r="H1490" s="103">
        <v>76.95</v>
      </c>
      <c r="I1490" s="101" t="s">
        <v>7175</v>
      </c>
      <c r="J1490" s="102">
        <v>41944</v>
      </c>
      <c r="K1490" s="102">
        <v>73050</v>
      </c>
      <c r="L1490" s="101" t="s">
        <v>6332</v>
      </c>
      <c r="M1490" s="101" t="s">
        <v>3140</v>
      </c>
    </row>
    <row r="1491" spans="1:13" x14ac:dyDescent="0.25">
      <c r="A1491" s="74" t="s">
        <v>344</v>
      </c>
      <c r="B1491" s="107" t="str">
        <f t="shared" si="23"/>
        <v>103642264350</v>
      </c>
      <c r="C1491" s="101" t="s">
        <v>3142</v>
      </c>
      <c r="D1491" s="101" t="s">
        <v>3143</v>
      </c>
      <c r="E1491" s="101" t="s">
        <v>6517</v>
      </c>
      <c r="F1491" s="101" t="s">
        <v>7185</v>
      </c>
      <c r="G1491" s="101" t="s">
        <v>7186</v>
      </c>
      <c r="H1491" s="103">
        <v>56.73</v>
      </c>
      <c r="I1491" s="101" t="s">
        <v>7175</v>
      </c>
      <c r="J1491" s="102">
        <v>38261</v>
      </c>
      <c r="K1491" s="102">
        <v>73050</v>
      </c>
      <c r="L1491" s="101" t="s">
        <v>6332</v>
      </c>
      <c r="M1491" s="101" t="s">
        <v>3142</v>
      </c>
    </row>
    <row r="1492" spans="1:13" x14ac:dyDescent="0.25">
      <c r="A1492" s="74" t="s">
        <v>344</v>
      </c>
      <c r="B1492" s="107" t="str">
        <f t="shared" si="23"/>
        <v>103646702100</v>
      </c>
      <c r="C1492" s="101" t="s">
        <v>3144</v>
      </c>
      <c r="D1492" s="101" t="s">
        <v>3145</v>
      </c>
      <c r="E1492" s="101" t="s">
        <v>7296</v>
      </c>
      <c r="F1492" s="101" t="s">
        <v>7200</v>
      </c>
      <c r="G1492" s="101" t="s">
        <v>7201</v>
      </c>
      <c r="H1492" s="103">
        <v>29.4</v>
      </c>
      <c r="I1492" s="101" t="s">
        <v>7175</v>
      </c>
      <c r="J1492" s="102">
        <v>33178</v>
      </c>
      <c r="K1492" s="102">
        <v>43890</v>
      </c>
      <c r="L1492" s="101" t="s">
        <v>6332</v>
      </c>
      <c r="M1492" s="101" t="s">
        <v>3144</v>
      </c>
    </row>
    <row r="1493" spans="1:13" x14ac:dyDescent="0.25">
      <c r="A1493" s="74" t="s">
        <v>344</v>
      </c>
      <c r="B1493" s="107" t="str">
        <f t="shared" si="23"/>
        <v>103649321200</v>
      </c>
      <c r="C1493" s="101" t="s">
        <v>3146</v>
      </c>
      <c r="D1493" s="101" t="s">
        <v>3147</v>
      </c>
      <c r="E1493" s="101" t="s">
        <v>7001</v>
      </c>
      <c r="F1493" s="101" t="s">
        <v>7212</v>
      </c>
      <c r="G1493" s="101" t="s">
        <v>7181</v>
      </c>
      <c r="H1493" s="103">
        <v>52.65</v>
      </c>
      <c r="I1493" s="101" t="s">
        <v>7175</v>
      </c>
      <c r="J1493" s="102">
        <v>41925</v>
      </c>
      <c r="K1493" s="102">
        <v>73050</v>
      </c>
      <c r="L1493" s="101" t="s">
        <v>6332</v>
      </c>
      <c r="M1493" s="101" t="s">
        <v>3146</v>
      </c>
    </row>
    <row r="1494" spans="1:13" x14ac:dyDescent="0.25">
      <c r="A1494" s="74" t="s">
        <v>344</v>
      </c>
      <c r="B1494" s="107" t="str">
        <f t="shared" si="23"/>
        <v>103652351100</v>
      </c>
      <c r="C1494" s="101" t="s">
        <v>3148</v>
      </c>
      <c r="D1494" s="101" t="s">
        <v>3149</v>
      </c>
      <c r="E1494" s="101" t="s">
        <v>6563</v>
      </c>
      <c r="F1494" s="101" t="s">
        <v>7185</v>
      </c>
      <c r="G1494" s="101" t="s">
        <v>7186</v>
      </c>
      <c r="H1494" s="103">
        <v>58.54</v>
      </c>
      <c r="I1494" s="101" t="s">
        <v>7175</v>
      </c>
      <c r="J1494" s="102">
        <v>40695</v>
      </c>
      <c r="K1494" s="102">
        <v>73050</v>
      </c>
      <c r="L1494" s="101" t="s">
        <v>6332</v>
      </c>
      <c r="M1494" s="101" t="s">
        <v>3148</v>
      </c>
    </row>
    <row r="1495" spans="1:13" x14ac:dyDescent="0.25">
      <c r="A1495" s="74" t="s">
        <v>344</v>
      </c>
      <c r="B1495" s="107" t="str">
        <f t="shared" si="23"/>
        <v>103654803030</v>
      </c>
      <c r="C1495" s="101" t="s">
        <v>3150</v>
      </c>
      <c r="D1495" s="101" t="s">
        <v>3151</v>
      </c>
      <c r="E1495" s="101" t="s">
        <v>6609</v>
      </c>
      <c r="F1495" s="101" t="s">
        <v>7247</v>
      </c>
      <c r="G1495" s="101" t="s">
        <v>7178</v>
      </c>
      <c r="H1495" s="103">
        <v>46.91</v>
      </c>
      <c r="I1495" s="101" t="s">
        <v>7175</v>
      </c>
      <c r="J1495" s="102">
        <v>33359</v>
      </c>
      <c r="K1495" s="102">
        <v>73050</v>
      </c>
      <c r="L1495" s="101" t="s">
        <v>6332</v>
      </c>
      <c r="M1495" s="101" t="s">
        <v>3150</v>
      </c>
    </row>
    <row r="1496" spans="1:13" x14ac:dyDescent="0.25">
      <c r="A1496" s="74" t="s">
        <v>344</v>
      </c>
      <c r="B1496" s="107" t="str">
        <f t="shared" si="23"/>
        <v>103657311200</v>
      </c>
      <c r="C1496" s="101" t="s">
        <v>3152</v>
      </c>
      <c r="D1496" s="101" t="s">
        <v>3153</v>
      </c>
      <c r="E1496" s="101" t="s">
        <v>6541</v>
      </c>
      <c r="F1496" s="101" t="s">
        <v>7212</v>
      </c>
      <c r="G1496" s="101" t="s">
        <v>7181</v>
      </c>
      <c r="H1496" s="103">
        <v>46.55</v>
      </c>
      <c r="I1496" s="101" t="s">
        <v>7175</v>
      </c>
      <c r="J1496" s="102">
        <v>40847</v>
      </c>
      <c r="K1496" s="102">
        <v>73050</v>
      </c>
      <c r="L1496" s="101" t="s">
        <v>6332</v>
      </c>
      <c r="M1496" s="101" t="s">
        <v>3152</v>
      </c>
    </row>
    <row r="1497" spans="1:13" x14ac:dyDescent="0.25">
      <c r="A1497" s="74" t="s">
        <v>344</v>
      </c>
      <c r="B1497" s="107" t="str">
        <f t="shared" si="23"/>
        <v>103661211110</v>
      </c>
      <c r="C1497" s="101" t="s">
        <v>3154</v>
      </c>
      <c r="D1497" s="101" t="s">
        <v>3155</v>
      </c>
      <c r="E1497" s="101" t="s">
        <v>6488</v>
      </c>
      <c r="F1497" s="101" t="s">
        <v>7185</v>
      </c>
      <c r="G1497" s="101" t="s">
        <v>7186</v>
      </c>
      <c r="H1497" s="103">
        <v>62.89</v>
      </c>
      <c r="I1497" s="101" t="s">
        <v>7175</v>
      </c>
      <c r="J1497" s="102">
        <v>39097</v>
      </c>
      <c r="K1497" s="102">
        <v>73050</v>
      </c>
      <c r="L1497" s="101" t="s">
        <v>6332</v>
      </c>
      <c r="M1497" s="101" t="s">
        <v>3154</v>
      </c>
    </row>
    <row r="1498" spans="1:13" x14ac:dyDescent="0.25">
      <c r="A1498" s="74" t="s">
        <v>344</v>
      </c>
      <c r="B1498" s="107" t="str">
        <f t="shared" si="23"/>
        <v>103663754600</v>
      </c>
      <c r="C1498" s="101" t="s">
        <v>3156</v>
      </c>
      <c r="D1498" s="101" t="s">
        <v>3157</v>
      </c>
      <c r="E1498" s="101" t="s">
        <v>7365</v>
      </c>
      <c r="F1498" s="101" t="s">
        <v>7200</v>
      </c>
      <c r="G1498" s="101" t="s">
        <v>7201</v>
      </c>
      <c r="H1498" s="103">
        <v>33</v>
      </c>
      <c r="I1498" s="101" t="s">
        <v>7175</v>
      </c>
      <c r="J1498" s="102">
        <v>31642</v>
      </c>
      <c r="K1498" s="102">
        <v>73050</v>
      </c>
      <c r="L1498" s="101" t="s">
        <v>6332</v>
      </c>
      <c r="M1498" s="101" t="s">
        <v>3156</v>
      </c>
    </row>
    <row r="1499" spans="1:13" x14ac:dyDescent="0.25">
      <c r="A1499" s="74" t="s">
        <v>344</v>
      </c>
      <c r="B1499" s="107" t="str">
        <f t="shared" si="23"/>
        <v>103664602100</v>
      </c>
      <c r="C1499" s="101" t="s">
        <v>3158</v>
      </c>
      <c r="D1499" s="101" t="s">
        <v>3159</v>
      </c>
      <c r="E1499" s="101" t="s">
        <v>7254</v>
      </c>
      <c r="F1499" s="101" t="s">
        <v>7217</v>
      </c>
      <c r="G1499" s="101" t="s">
        <v>7218</v>
      </c>
      <c r="H1499" s="103">
        <v>32.049999999999997</v>
      </c>
      <c r="I1499" s="101" t="s">
        <v>7175</v>
      </c>
      <c r="J1499" s="102">
        <v>40455</v>
      </c>
      <c r="K1499" s="102">
        <v>73050</v>
      </c>
      <c r="L1499" s="101" t="s">
        <v>6332</v>
      </c>
      <c r="M1499" s="101" t="s">
        <v>3158</v>
      </c>
    </row>
    <row r="1500" spans="1:13" x14ac:dyDescent="0.25">
      <c r="A1500" s="74" t="s">
        <v>344</v>
      </c>
      <c r="B1500" s="107" t="str">
        <f t="shared" si="23"/>
        <v>103665603950</v>
      </c>
      <c r="C1500" s="101" t="s">
        <v>3160</v>
      </c>
      <c r="D1500" s="101" t="s">
        <v>3161</v>
      </c>
      <c r="E1500" s="101" t="s">
        <v>7343</v>
      </c>
      <c r="F1500" s="101" t="s">
        <v>7546</v>
      </c>
      <c r="G1500" s="101" t="s">
        <v>7181</v>
      </c>
      <c r="H1500" s="103">
        <v>53.12</v>
      </c>
      <c r="I1500" s="101" t="s">
        <v>7175</v>
      </c>
      <c r="J1500" s="102">
        <v>33147</v>
      </c>
      <c r="K1500" s="102">
        <v>73050</v>
      </c>
      <c r="L1500" s="101" t="s">
        <v>6332</v>
      </c>
      <c r="M1500" s="101" t="s">
        <v>3160</v>
      </c>
    </row>
    <row r="1501" spans="1:13" x14ac:dyDescent="0.25">
      <c r="A1501" s="74" t="s">
        <v>344</v>
      </c>
      <c r="B1501" s="107" t="str">
        <f t="shared" si="23"/>
        <v>103666171300</v>
      </c>
      <c r="C1501" s="101" t="s">
        <v>3162</v>
      </c>
      <c r="D1501" s="101" t="s">
        <v>3163</v>
      </c>
      <c r="E1501" s="101" t="s">
        <v>6367</v>
      </c>
      <c r="F1501" s="101" t="s">
        <v>7185</v>
      </c>
      <c r="G1501" s="101" t="s">
        <v>7186</v>
      </c>
      <c r="H1501" s="103">
        <v>62.05</v>
      </c>
      <c r="I1501" s="101" t="s">
        <v>7175</v>
      </c>
      <c r="J1501" s="102">
        <v>39972</v>
      </c>
      <c r="K1501" s="102">
        <v>73050</v>
      </c>
      <c r="L1501" s="101" t="s">
        <v>6332</v>
      </c>
      <c r="M1501" s="101" t="s">
        <v>3162</v>
      </c>
    </row>
    <row r="1502" spans="1:13" x14ac:dyDescent="0.25">
      <c r="A1502" s="74" t="s">
        <v>344</v>
      </c>
      <c r="B1502" s="107" t="str">
        <f t="shared" si="23"/>
        <v>103668185120</v>
      </c>
      <c r="C1502" s="101" t="s">
        <v>3164</v>
      </c>
      <c r="D1502" s="101" t="s">
        <v>3165</v>
      </c>
      <c r="E1502" s="101" t="s">
        <v>6433</v>
      </c>
      <c r="F1502" s="101" t="s">
        <v>7400</v>
      </c>
      <c r="G1502" s="101" t="s">
        <v>7218</v>
      </c>
      <c r="H1502" s="103">
        <v>33.020000000000003</v>
      </c>
      <c r="I1502" s="101" t="s">
        <v>7175</v>
      </c>
      <c r="J1502" s="102">
        <v>40092</v>
      </c>
      <c r="K1502" s="102">
        <v>73050</v>
      </c>
      <c r="L1502" s="101" t="s">
        <v>6332</v>
      </c>
      <c r="M1502" s="101" t="s">
        <v>3164</v>
      </c>
    </row>
    <row r="1503" spans="1:13" x14ac:dyDescent="0.25">
      <c r="A1503" s="74" t="s">
        <v>344</v>
      </c>
      <c r="B1503" s="107" t="str">
        <f t="shared" si="23"/>
        <v>103671141001</v>
      </c>
      <c r="C1503" s="101" t="s">
        <v>3166</v>
      </c>
      <c r="D1503" s="101" t="s">
        <v>3167</v>
      </c>
      <c r="E1503" s="101" t="s">
        <v>6351</v>
      </c>
      <c r="F1503" s="101" t="s">
        <v>7185</v>
      </c>
      <c r="G1503" s="101" t="s">
        <v>7186</v>
      </c>
      <c r="H1503" s="103">
        <v>60.42</v>
      </c>
      <c r="I1503" s="101" t="s">
        <v>7175</v>
      </c>
      <c r="J1503" s="102">
        <v>33086</v>
      </c>
      <c r="K1503" s="102">
        <v>73050</v>
      </c>
      <c r="L1503" s="101" t="s">
        <v>6332</v>
      </c>
      <c r="M1503" s="101" t="s">
        <v>3166</v>
      </c>
    </row>
    <row r="1504" spans="1:13" x14ac:dyDescent="0.25">
      <c r="A1504" s="74" t="s">
        <v>344</v>
      </c>
      <c r="B1504" s="107" t="str">
        <f t="shared" si="23"/>
        <v>103672191200</v>
      </c>
      <c r="C1504" s="101" t="s">
        <v>3168</v>
      </c>
      <c r="D1504" s="101" t="s">
        <v>3169</v>
      </c>
      <c r="E1504" s="101" t="s">
        <v>6462</v>
      </c>
      <c r="F1504" s="101" t="s">
        <v>7185</v>
      </c>
      <c r="G1504" s="101" t="s">
        <v>7181</v>
      </c>
      <c r="H1504" s="103">
        <v>55.02</v>
      </c>
      <c r="I1504" s="101" t="s">
        <v>7175</v>
      </c>
      <c r="J1504" s="102">
        <v>40513</v>
      </c>
      <c r="K1504" s="102">
        <v>73050</v>
      </c>
      <c r="L1504" s="101" t="s">
        <v>6332</v>
      </c>
      <c r="M1504" s="101" t="s">
        <v>3168</v>
      </c>
    </row>
    <row r="1505" spans="1:13" x14ac:dyDescent="0.25">
      <c r="A1505" s="74" t="s">
        <v>344</v>
      </c>
      <c r="B1505" s="107" t="str">
        <f t="shared" si="23"/>
        <v>103674903420</v>
      </c>
      <c r="C1505" s="101" t="s">
        <v>7577</v>
      </c>
      <c r="D1505" s="101" t="s">
        <v>7578</v>
      </c>
      <c r="E1505" s="101" t="s">
        <v>7579</v>
      </c>
      <c r="F1505" s="101" t="s">
        <v>7214</v>
      </c>
      <c r="G1505" s="101" t="s">
        <v>7215</v>
      </c>
      <c r="H1505" s="103">
        <v>36.619999999999997</v>
      </c>
      <c r="I1505" s="101" t="s">
        <v>7175</v>
      </c>
      <c r="J1505" s="102">
        <v>38412</v>
      </c>
      <c r="K1505" s="102">
        <v>43830</v>
      </c>
      <c r="L1505" s="101" t="s">
        <v>6332</v>
      </c>
      <c r="M1505" s="101" t="s">
        <v>7577</v>
      </c>
    </row>
    <row r="1506" spans="1:13" x14ac:dyDescent="0.25">
      <c r="A1506" s="74" t="s">
        <v>344</v>
      </c>
      <c r="B1506" s="107" t="str">
        <f t="shared" si="23"/>
        <v>103675264290</v>
      </c>
      <c r="C1506" s="101" t="s">
        <v>3170</v>
      </c>
      <c r="D1506" s="101" t="s">
        <v>3171</v>
      </c>
      <c r="E1506" s="101" t="s">
        <v>6519</v>
      </c>
      <c r="F1506" s="101" t="s">
        <v>7212</v>
      </c>
      <c r="G1506" s="101" t="s">
        <v>7181</v>
      </c>
      <c r="H1506" s="103">
        <v>53.87</v>
      </c>
      <c r="I1506" s="101" t="s">
        <v>7175</v>
      </c>
      <c r="J1506" s="102">
        <v>37104</v>
      </c>
      <c r="K1506" s="102">
        <v>73050</v>
      </c>
      <c r="L1506" s="101" t="s">
        <v>6332</v>
      </c>
      <c r="M1506" s="101" t="s">
        <v>3170</v>
      </c>
    </row>
    <row r="1507" spans="1:13" x14ac:dyDescent="0.25">
      <c r="A1507" s="74" t="s">
        <v>344</v>
      </c>
      <c r="B1507" s="107" t="str">
        <f t="shared" si="23"/>
        <v>103678301600</v>
      </c>
      <c r="C1507" s="101" t="s">
        <v>3172</v>
      </c>
      <c r="D1507" s="101" t="s">
        <v>3173</v>
      </c>
      <c r="E1507" s="101" t="s">
        <v>7025</v>
      </c>
      <c r="F1507" s="101" t="s">
        <v>7212</v>
      </c>
      <c r="G1507" s="101" t="s">
        <v>7181</v>
      </c>
      <c r="H1507" s="103">
        <v>54.37</v>
      </c>
      <c r="I1507" s="101" t="s">
        <v>7175</v>
      </c>
      <c r="J1507" s="102">
        <v>41000</v>
      </c>
      <c r="K1507" s="102">
        <v>73050</v>
      </c>
      <c r="L1507" s="101" t="s">
        <v>6332</v>
      </c>
      <c r="M1507" s="101" t="s">
        <v>3172</v>
      </c>
    </row>
    <row r="1508" spans="1:13" x14ac:dyDescent="0.25">
      <c r="A1508" s="74" t="s">
        <v>344</v>
      </c>
      <c r="B1508" s="107" t="str">
        <f t="shared" si="23"/>
        <v>103680171200</v>
      </c>
      <c r="C1508" s="101" t="s">
        <v>3174</v>
      </c>
      <c r="D1508" s="101" t="s">
        <v>3175</v>
      </c>
      <c r="E1508" s="101" t="s">
        <v>6369</v>
      </c>
      <c r="F1508" s="101" t="s">
        <v>7212</v>
      </c>
      <c r="G1508" s="101" t="s">
        <v>7181</v>
      </c>
      <c r="H1508" s="103">
        <v>53.94</v>
      </c>
      <c r="I1508" s="101" t="s">
        <v>7175</v>
      </c>
      <c r="J1508" s="102">
        <v>36388</v>
      </c>
      <c r="K1508" s="102">
        <v>73050</v>
      </c>
      <c r="L1508" s="101" t="s">
        <v>6332</v>
      </c>
      <c r="M1508" s="101" t="s">
        <v>3174</v>
      </c>
    </row>
    <row r="1509" spans="1:13" x14ac:dyDescent="0.25">
      <c r="A1509" s="74" t="s">
        <v>344</v>
      </c>
      <c r="B1509" s="107" t="str">
        <f t="shared" si="23"/>
        <v>103681202300</v>
      </c>
      <c r="C1509" s="101" t="s">
        <v>3176</v>
      </c>
      <c r="D1509" s="101" t="s">
        <v>3177</v>
      </c>
      <c r="E1509" s="101" t="s">
        <v>6777</v>
      </c>
      <c r="F1509" s="101" t="s">
        <v>7187</v>
      </c>
      <c r="G1509" s="101" t="s">
        <v>7174</v>
      </c>
      <c r="H1509" s="103">
        <v>41.71</v>
      </c>
      <c r="I1509" s="101" t="s">
        <v>7175</v>
      </c>
      <c r="J1509" s="102">
        <v>36982</v>
      </c>
      <c r="K1509" s="102">
        <v>73050</v>
      </c>
      <c r="L1509" s="101" t="s">
        <v>6332</v>
      </c>
      <c r="M1509" s="101" t="s">
        <v>3176</v>
      </c>
    </row>
    <row r="1510" spans="1:13" x14ac:dyDescent="0.25">
      <c r="A1510" s="74" t="s">
        <v>344</v>
      </c>
      <c r="B1510" s="107" t="str">
        <f t="shared" si="23"/>
        <v>103682903210</v>
      </c>
      <c r="C1510" s="101" t="s">
        <v>3178</v>
      </c>
      <c r="D1510" s="101" t="s">
        <v>3179</v>
      </c>
      <c r="E1510" s="101" t="s">
        <v>7096</v>
      </c>
      <c r="F1510" s="101" t="s">
        <v>7580</v>
      </c>
      <c r="G1510" s="101" t="s">
        <v>7186</v>
      </c>
      <c r="H1510" s="103">
        <v>64.97</v>
      </c>
      <c r="I1510" s="101" t="s">
        <v>7175</v>
      </c>
      <c r="J1510" s="102">
        <v>33451</v>
      </c>
      <c r="K1510" s="102">
        <v>73050</v>
      </c>
      <c r="L1510" s="101" t="s">
        <v>6332</v>
      </c>
      <c r="M1510" s="101" t="s">
        <v>3178</v>
      </c>
    </row>
    <row r="1511" spans="1:13" x14ac:dyDescent="0.25">
      <c r="A1511" s="74" t="s">
        <v>344</v>
      </c>
      <c r="B1511" s="107" t="str">
        <f t="shared" si="23"/>
        <v>103684301620</v>
      </c>
      <c r="C1511" s="101" t="s">
        <v>3180</v>
      </c>
      <c r="D1511" s="101" t="s">
        <v>3181</v>
      </c>
      <c r="E1511" s="101" t="s">
        <v>6464</v>
      </c>
      <c r="F1511" s="101" t="s">
        <v>7212</v>
      </c>
      <c r="G1511" s="101" t="s">
        <v>7181</v>
      </c>
      <c r="H1511" s="103">
        <v>53.39</v>
      </c>
      <c r="I1511" s="101" t="s">
        <v>7175</v>
      </c>
      <c r="J1511" s="102">
        <v>36770</v>
      </c>
      <c r="K1511" s="102">
        <v>73050</v>
      </c>
      <c r="L1511" s="101" t="s">
        <v>6332</v>
      </c>
      <c r="M1511" s="101" t="s">
        <v>3180</v>
      </c>
    </row>
    <row r="1512" spans="1:13" x14ac:dyDescent="0.25">
      <c r="A1512" s="74" t="s">
        <v>344</v>
      </c>
      <c r="B1512" s="107" t="str">
        <f t="shared" si="23"/>
        <v>103685121110</v>
      </c>
      <c r="C1512" s="101" t="s">
        <v>7581</v>
      </c>
      <c r="D1512" s="101" t="s">
        <v>7582</v>
      </c>
      <c r="E1512" s="101" t="s">
        <v>6338</v>
      </c>
      <c r="F1512" s="101" t="s">
        <v>7212</v>
      </c>
      <c r="G1512" s="101" t="s">
        <v>7181</v>
      </c>
      <c r="H1512" s="103">
        <v>53.71</v>
      </c>
      <c r="I1512" s="101" t="s">
        <v>7175</v>
      </c>
      <c r="J1512" s="102">
        <v>40756</v>
      </c>
      <c r="K1512" s="102">
        <v>43738</v>
      </c>
      <c r="L1512" s="101" t="s">
        <v>6332</v>
      </c>
      <c r="M1512" s="101" t="s">
        <v>7581</v>
      </c>
    </row>
    <row r="1513" spans="1:13" x14ac:dyDescent="0.25">
      <c r="A1513" s="74" t="s">
        <v>344</v>
      </c>
      <c r="B1513" s="107" t="str">
        <f t="shared" si="23"/>
        <v>103686111400</v>
      </c>
      <c r="C1513" s="101" t="s">
        <v>3182</v>
      </c>
      <c r="D1513" s="101" t="s">
        <v>3183</v>
      </c>
      <c r="E1513" s="101" t="s">
        <v>7228</v>
      </c>
      <c r="F1513" s="101" t="s">
        <v>7185</v>
      </c>
      <c r="G1513" s="101" t="s">
        <v>7186</v>
      </c>
      <c r="H1513" s="103">
        <v>61.12</v>
      </c>
      <c r="I1513" s="101" t="s">
        <v>7175</v>
      </c>
      <c r="J1513" s="102">
        <v>39335</v>
      </c>
      <c r="K1513" s="102">
        <v>73050</v>
      </c>
      <c r="L1513" s="101" t="s">
        <v>6332</v>
      </c>
      <c r="M1513" s="101" t="s">
        <v>3182</v>
      </c>
    </row>
    <row r="1514" spans="1:13" x14ac:dyDescent="0.25">
      <c r="A1514" s="74" t="s">
        <v>344</v>
      </c>
      <c r="B1514" s="107" t="str">
        <f t="shared" si="23"/>
        <v>103688363920</v>
      </c>
      <c r="C1514" s="101" t="s">
        <v>3184</v>
      </c>
      <c r="D1514" s="101" t="s">
        <v>3185</v>
      </c>
      <c r="E1514" s="101" t="s">
        <v>7583</v>
      </c>
      <c r="F1514" s="101" t="s">
        <v>7332</v>
      </c>
      <c r="G1514" s="101" t="s">
        <v>7218</v>
      </c>
      <c r="H1514" s="103">
        <v>36.619999999999997</v>
      </c>
      <c r="I1514" s="101" t="s">
        <v>7175</v>
      </c>
      <c r="J1514" s="102">
        <v>38306</v>
      </c>
      <c r="K1514" s="102">
        <v>73050</v>
      </c>
      <c r="L1514" s="101" t="s">
        <v>6332</v>
      </c>
      <c r="M1514" s="101" t="s">
        <v>3184</v>
      </c>
    </row>
    <row r="1515" spans="1:13" x14ac:dyDescent="0.25">
      <c r="A1515" s="74" t="s">
        <v>344</v>
      </c>
      <c r="B1515" s="107" t="str">
        <f t="shared" si="23"/>
        <v>103693141002</v>
      </c>
      <c r="C1515" s="101" t="s">
        <v>3186</v>
      </c>
      <c r="D1515" s="101" t="s">
        <v>3187</v>
      </c>
      <c r="E1515" s="101" t="s">
        <v>6347</v>
      </c>
      <c r="F1515" s="101" t="s">
        <v>7185</v>
      </c>
      <c r="G1515" s="101" t="s">
        <v>7186</v>
      </c>
      <c r="H1515" s="103">
        <v>64.069999999999993</v>
      </c>
      <c r="I1515" s="101" t="s">
        <v>7175</v>
      </c>
      <c r="J1515" s="102">
        <v>39661</v>
      </c>
      <c r="K1515" s="102">
        <v>73050</v>
      </c>
      <c r="L1515" s="101" t="s">
        <v>6332</v>
      </c>
      <c r="M1515" s="101" t="s">
        <v>3186</v>
      </c>
    </row>
    <row r="1516" spans="1:13" x14ac:dyDescent="0.25">
      <c r="A1516" s="74" t="s">
        <v>344</v>
      </c>
      <c r="B1516" s="107" t="str">
        <f t="shared" si="23"/>
        <v>103697123920</v>
      </c>
      <c r="C1516" s="101" t="s">
        <v>3188</v>
      </c>
      <c r="D1516" s="101" t="s">
        <v>3189</v>
      </c>
      <c r="E1516" s="101" t="s">
        <v>6343</v>
      </c>
      <c r="F1516" s="101" t="s">
        <v>7332</v>
      </c>
      <c r="G1516" s="101" t="s">
        <v>7218</v>
      </c>
      <c r="H1516" s="103">
        <v>34.39</v>
      </c>
      <c r="I1516" s="101" t="s">
        <v>7175</v>
      </c>
      <c r="J1516" s="102">
        <v>37742</v>
      </c>
      <c r="K1516" s="102">
        <v>73050</v>
      </c>
      <c r="L1516" s="101" t="s">
        <v>6332</v>
      </c>
      <c r="M1516" s="101" t="s">
        <v>3188</v>
      </c>
    </row>
    <row r="1517" spans="1:13" x14ac:dyDescent="0.25">
      <c r="A1517" s="74" t="s">
        <v>344</v>
      </c>
      <c r="B1517" s="107" t="str">
        <f t="shared" si="23"/>
        <v>103699603000</v>
      </c>
      <c r="C1517" s="101" t="s">
        <v>3190</v>
      </c>
      <c r="D1517" s="101" t="s">
        <v>3191</v>
      </c>
      <c r="E1517" s="101" t="s">
        <v>7283</v>
      </c>
      <c r="F1517" s="101" t="s">
        <v>7317</v>
      </c>
      <c r="G1517" s="101" t="s">
        <v>7174</v>
      </c>
      <c r="H1517" s="103">
        <v>41.86</v>
      </c>
      <c r="I1517" s="101" t="s">
        <v>7175</v>
      </c>
      <c r="J1517" s="102">
        <v>36564</v>
      </c>
      <c r="K1517" s="102">
        <v>73050</v>
      </c>
      <c r="L1517" s="101" t="s">
        <v>6332</v>
      </c>
      <c r="M1517" s="101" t="s">
        <v>3190</v>
      </c>
    </row>
    <row r="1518" spans="1:13" x14ac:dyDescent="0.25">
      <c r="A1518" s="74" t="s">
        <v>344</v>
      </c>
      <c r="B1518" s="107" t="str">
        <f t="shared" si="23"/>
        <v>103703301620</v>
      </c>
      <c r="C1518" s="101" t="s">
        <v>3192</v>
      </c>
      <c r="D1518" s="101" t="s">
        <v>3193</v>
      </c>
      <c r="E1518" s="101" t="s">
        <v>6464</v>
      </c>
      <c r="F1518" s="101" t="s">
        <v>7185</v>
      </c>
      <c r="G1518" s="101" t="s">
        <v>7186</v>
      </c>
      <c r="H1518" s="103">
        <v>61.89</v>
      </c>
      <c r="I1518" s="101" t="s">
        <v>7175</v>
      </c>
      <c r="J1518" s="102">
        <v>40026</v>
      </c>
      <c r="K1518" s="102">
        <v>73050</v>
      </c>
      <c r="L1518" s="101" t="s">
        <v>6332</v>
      </c>
      <c r="M1518" s="101" t="s">
        <v>3192</v>
      </c>
    </row>
    <row r="1519" spans="1:13" x14ac:dyDescent="0.25">
      <c r="A1519" s="74" t="s">
        <v>344</v>
      </c>
      <c r="B1519" s="107" t="str">
        <f t="shared" si="23"/>
        <v>103705603200</v>
      </c>
      <c r="C1519" s="101" t="s">
        <v>3194</v>
      </c>
      <c r="D1519" s="101" t="s">
        <v>3195</v>
      </c>
      <c r="E1519" s="101" t="s">
        <v>7324</v>
      </c>
      <c r="F1519" s="101" t="s">
        <v>7235</v>
      </c>
      <c r="G1519" s="101" t="s">
        <v>7218</v>
      </c>
      <c r="H1519" s="103">
        <v>32.549999999999997</v>
      </c>
      <c r="I1519" s="101" t="s">
        <v>7175</v>
      </c>
      <c r="J1519" s="102">
        <v>40728</v>
      </c>
      <c r="K1519" s="102">
        <v>73050</v>
      </c>
      <c r="L1519" s="101" t="s">
        <v>6332</v>
      </c>
      <c r="M1519" s="101" t="s">
        <v>3194</v>
      </c>
    </row>
    <row r="1520" spans="1:13" x14ac:dyDescent="0.25">
      <c r="A1520" s="74" t="s">
        <v>344</v>
      </c>
      <c r="B1520" s="107" t="str">
        <f t="shared" si="23"/>
        <v>103709191400</v>
      </c>
      <c r="C1520" s="101" t="s">
        <v>3196</v>
      </c>
      <c r="D1520" s="101" t="s">
        <v>3197</v>
      </c>
      <c r="E1520" s="101" t="s">
        <v>7237</v>
      </c>
      <c r="F1520" s="101" t="s">
        <v>7185</v>
      </c>
      <c r="G1520" s="101" t="s">
        <v>7181</v>
      </c>
      <c r="H1520" s="103">
        <v>56.73</v>
      </c>
      <c r="I1520" s="101" t="s">
        <v>7175</v>
      </c>
      <c r="J1520" s="102">
        <v>40179</v>
      </c>
      <c r="K1520" s="102">
        <v>73050</v>
      </c>
      <c r="L1520" s="101" t="s">
        <v>6332</v>
      </c>
      <c r="M1520" s="101" t="s">
        <v>3196</v>
      </c>
    </row>
    <row r="1521" spans="1:13" x14ac:dyDescent="0.25">
      <c r="A1521" s="74" t="s">
        <v>344</v>
      </c>
      <c r="B1521" s="107" t="str">
        <f t="shared" si="23"/>
        <v>103711282100</v>
      </c>
      <c r="C1521" s="101" t="s">
        <v>7584</v>
      </c>
      <c r="D1521" s="101" t="s">
        <v>7585</v>
      </c>
      <c r="E1521" s="101" t="s">
        <v>7457</v>
      </c>
      <c r="F1521" s="101" t="s">
        <v>7586</v>
      </c>
      <c r="G1521" s="101" t="s">
        <v>7178</v>
      </c>
      <c r="H1521" s="103">
        <v>45</v>
      </c>
      <c r="I1521" s="101" t="s">
        <v>7175</v>
      </c>
      <c r="J1521" s="102">
        <v>34151</v>
      </c>
      <c r="K1521" s="102">
        <v>43555</v>
      </c>
      <c r="L1521" s="101" t="s">
        <v>6332</v>
      </c>
      <c r="M1521" s="101" t="s">
        <v>7584</v>
      </c>
    </row>
    <row r="1522" spans="1:13" x14ac:dyDescent="0.25">
      <c r="A1522" s="74" t="s">
        <v>344</v>
      </c>
      <c r="B1522" s="107" t="str">
        <f t="shared" si="23"/>
        <v>103714281110</v>
      </c>
      <c r="C1522" s="101" t="s">
        <v>3198</v>
      </c>
      <c r="D1522" s="101" t="s">
        <v>3199</v>
      </c>
      <c r="E1522" s="101" t="s">
        <v>6523</v>
      </c>
      <c r="F1522" s="101" t="s">
        <v>7212</v>
      </c>
      <c r="G1522" s="101" t="s">
        <v>7186</v>
      </c>
      <c r="H1522" s="103">
        <v>60.47</v>
      </c>
      <c r="I1522" s="101" t="s">
        <v>7175</v>
      </c>
      <c r="J1522" s="102">
        <v>30590</v>
      </c>
      <c r="K1522" s="102">
        <v>73050</v>
      </c>
      <c r="L1522" s="101" t="s">
        <v>6332</v>
      </c>
      <c r="M1522" s="101" t="s">
        <v>3198</v>
      </c>
    </row>
    <row r="1523" spans="1:13" x14ac:dyDescent="0.25">
      <c r="A1523" s="74" t="s">
        <v>344</v>
      </c>
      <c r="B1523" s="107" t="str">
        <f t="shared" si="23"/>
        <v>103720251100</v>
      </c>
      <c r="C1523" s="101" t="s">
        <v>3200</v>
      </c>
      <c r="D1523" s="101" t="s">
        <v>3201</v>
      </c>
      <c r="E1523" s="101" t="s">
        <v>6654</v>
      </c>
      <c r="F1523" s="101" t="s">
        <v>7185</v>
      </c>
      <c r="G1523" s="101" t="s">
        <v>7186</v>
      </c>
      <c r="H1523" s="103">
        <v>61.9</v>
      </c>
      <c r="I1523" s="101" t="s">
        <v>7175</v>
      </c>
      <c r="J1523" s="102">
        <v>40940</v>
      </c>
      <c r="K1523" s="102">
        <v>73050</v>
      </c>
      <c r="L1523" s="101" t="s">
        <v>6332</v>
      </c>
      <c r="M1523" s="101" t="s">
        <v>3200</v>
      </c>
    </row>
    <row r="1524" spans="1:13" x14ac:dyDescent="0.25">
      <c r="A1524" s="74" t="s">
        <v>344</v>
      </c>
      <c r="B1524" s="107" t="str">
        <f t="shared" si="23"/>
        <v>103721502020</v>
      </c>
      <c r="C1524" s="101" t="s">
        <v>3202</v>
      </c>
      <c r="D1524" s="101" t="s">
        <v>3203</v>
      </c>
      <c r="E1524" s="101" t="s">
        <v>7206</v>
      </c>
      <c r="F1524" s="101" t="s">
        <v>7207</v>
      </c>
      <c r="G1524" s="101" t="s">
        <v>7201</v>
      </c>
      <c r="H1524" s="103">
        <v>30.3</v>
      </c>
      <c r="I1524" s="101" t="s">
        <v>7175</v>
      </c>
      <c r="J1524" s="102">
        <v>38899</v>
      </c>
      <c r="K1524" s="102">
        <v>73050</v>
      </c>
      <c r="L1524" s="101" t="s">
        <v>6332</v>
      </c>
      <c r="M1524" s="101" t="s">
        <v>3202</v>
      </c>
    </row>
    <row r="1525" spans="1:13" x14ac:dyDescent="0.25">
      <c r="A1525" s="74" t="s">
        <v>344</v>
      </c>
      <c r="B1525" s="107" t="str">
        <f t="shared" si="23"/>
        <v>103723502010</v>
      </c>
      <c r="C1525" s="101" t="s">
        <v>3204</v>
      </c>
      <c r="D1525" s="101" t="s">
        <v>3205</v>
      </c>
      <c r="E1525" s="101" t="s">
        <v>6507</v>
      </c>
      <c r="F1525" s="101" t="s">
        <v>7247</v>
      </c>
      <c r="G1525" s="101" t="s">
        <v>7178</v>
      </c>
      <c r="H1525" s="103">
        <v>46.01</v>
      </c>
      <c r="I1525" s="101" t="s">
        <v>7175</v>
      </c>
      <c r="J1525" s="102">
        <v>36678</v>
      </c>
      <c r="K1525" s="102">
        <v>73050</v>
      </c>
      <c r="L1525" s="101" t="s">
        <v>6332</v>
      </c>
      <c r="M1525" s="101" t="s">
        <v>3204</v>
      </c>
    </row>
    <row r="1526" spans="1:13" x14ac:dyDescent="0.25">
      <c r="A1526" s="74" t="s">
        <v>344</v>
      </c>
      <c r="B1526" s="107" t="str">
        <f t="shared" si="23"/>
        <v>103726111270</v>
      </c>
      <c r="C1526" s="101" t="s">
        <v>3206</v>
      </c>
      <c r="D1526" s="101" t="s">
        <v>3207</v>
      </c>
      <c r="E1526" s="101" t="s">
        <v>7464</v>
      </c>
      <c r="F1526" s="101" t="s">
        <v>7212</v>
      </c>
      <c r="G1526" s="101" t="s">
        <v>7186</v>
      </c>
      <c r="H1526" s="103">
        <v>64.150000000000006</v>
      </c>
      <c r="I1526" s="101" t="s">
        <v>7175</v>
      </c>
      <c r="J1526" s="102">
        <v>36770</v>
      </c>
      <c r="K1526" s="102">
        <v>73050</v>
      </c>
      <c r="L1526" s="101" t="s">
        <v>6332</v>
      </c>
      <c r="M1526" s="101" t="s">
        <v>3206</v>
      </c>
    </row>
    <row r="1527" spans="1:13" x14ac:dyDescent="0.25">
      <c r="A1527" s="74" t="s">
        <v>344</v>
      </c>
      <c r="B1527" s="107" t="str">
        <f t="shared" si="23"/>
        <v>103730141002</v>
      </c>
      <c r="C1527" s="101" t="s">
        <v>3208</v>
      </c>
      <c r="D1527" s="101" t="s">
        <v>3209</v>
      </c>
      <c r="E1527" s="101" t="s">
        <v>6347</v>
      </c>
      <c r="F1527" s="101" t="s">
        <v>7212</v>
      </c>
      <c r="G1527" s="101" t="s">
        <v>7181</v>
      </c>
      <c r="H1527" s="103">
        <v>53.79</v>
      </c>
      <c r="I1527" s="101" t="s">
        <v>7175</v>
      </c>
      <c r="J1527" s="102">
        <v>41883</v>
      </c>
      <c r="K1527" s="102">
        <v>73050</v>
      </c>
      <c r="L1527" s="101" t="s">
        <v>6332</v>
      </c>
      <c r="M1527" s="101" t="s">
        <v>3208</v>
      </c>
    </row>
    <row r="1528" spans="1:13" x14ac:dyDescent="0.25">
      <c r="A1528" s="74" t="s">
        <v>344</v>
      </c>
      <c r="B1528" s="107" t="str">
        <f t="shared" si="23"/>
        <v>103734351100</v>
      </c>
      <c r="C1528" s="101" t="s">
        <v>3210</v>
      </c>
      <c r="D1528" s="101" t="s">
        <v>3211</v>
      </c>
      <c r="E1528" s="101" t="s">
        <v>6563</v>
      </c>
      <c r="F1528" s="101" t="s">
        <v>7185</v>
      </c>
      <c r="G1528" s="101" t="s">
        <v>7186</v>
      </c>
      <c r="H1528" s="103">
        <v>61.42</v>
      </c>
      <c r="I1528" s="101" t="s">
        <v>7175</v>
      </c>
      <c r="J1528" s="102">
        <v>38626</v>
      </c>
      <c r="K1528" s="102">
        <v>73050</v>
      </c>
      <c r="L1528" s="101" t="s">
        <v>6332</v>
      </c>
      <c r="M1528" s="101" t="s">
        <v>3210</v>
      </c>
    </row>
    <row r="1529" spans="1:13" x14ac:dyDescent="0.25">
      <c r="A1529" s="74" t="s">
        <v>344</v>
      </c>
      <c r="B1529" s="107" t="str">
        <f t="shared" si="23"/>
        <v>103735371200</v>
      </c>
      <c r="C1529" s="101" t="s">
        <v>3212</v>
      </c>
      <c r="D1529" s="101" t="s">
        <v>3213</v>
      </c>
      <c r="E1529" s="101" t="s">
        <v>6623</v>
      </c>
      <c r="F1529" s="101" t="s">
        <v>7212</v>
      </c>
      <c r="G1529" s="101" t="s">
        <v>7181</v>
      </c>
      <c r="H1529" s="103">
        <v>55.71</v>
      </c>
      <c r="I1529" s="101" t="s">
        <v>7175</v>
      </c>
      <c r="J1529" s="102">
        <v>40848</v>
      </c>
      <c r="K1529" s="102">
        <v>73050</v>
      </c>
      <c r="L1529" s="101" t="s">
        <v>6332</v>
      </c>
      <c r="M1529" s="101" t="s">
        <v>3212</v>
      </c>
    </row>
    <row r="1530" spans="1:13" x14ac:dyDescent="0.25">
      <c r="A1530" s="74" t="s">
        <v>344</v>
      </c>
      <c r="B1530" s="107" t="str">
        <f t="shared" si="23"/>
        <v>103736321200</v>
      </c>
      <c r="C1530" s="101" t="s">
        <v>3214</v>
      </c>
      <c r="D1530" s="101" t="s">
        <v>3215</v>
      </c>
      <c r="E1530" s="101" t="s">
        <v>7001</v>
      </c>
      <c r="F1530" s="101" t="s">
        <v>7185</v>
      </c>
      <c r="G1530" s="101" t="s">
        <v>7186</v>
      </c>
      <c r="H1530" s="103">
        <v>60.13</v>
      </c>
      <c r="I1530" s="101" t="s">
        <v>7175</v>
      </c>
      <c r="J1530" s="102">
        <v>37469</v>
      </c>
      <c r="K1530" s="102">
        <v>73050</v>
      </c>
      <c r="L1530" s="101" t="s">
        <v>6332</v>
      </c>
      <c r="M1530" s="101" t="s">
        <v>3214</v>
      </c>
    </row>
    <row r="1531" spans="1:13" x14ac:dyDescent="0.25">
      <c r="A1531" s="74" t="s">
        <v>344</v>
      </c>
      <c r="B1531" s="107" t="str">
        <f t="shared" si="23"/>
        <v>103737231401</v>
      </c>
      <c r="C1531" s="101" t="s">
        <v>3216</v>
      </c>
      <c r="D1531" s="101" t="s">
        <v>3217</v>
      </c>
      <c r="E1531" s="101" t="s">
        <v>6496</v>
      </c>
      <c r="F1531" s="101" t="s">
        <v>7185</v>
      </c>
      <c r="G1531" s="101" t="s">
        <v>7186</v>
      </c>
      <c r="H1531" s="103">
        <v>60.58</v>
      </c>
      <c r="I1531" s="101" t="s">
        <v>7175</v>
      </c>
      <c r="J1531" s="102">
        <v>33817</v>
      </c>
      <c r="K1531" s="102">
        <v>73050</v>
      </c>
      <c r="L1531" s="101" t="s">
        <v>6332</v>
      </c>
      <c r="M1531" s="101" t="s">
        <v>3216</v>
      </c>
    </row>
    <row r="1532" spans="1:13" x14ac:dyDescent="0.25">
      <c r="A1532" s="74" t="s">
        <v>344</v>
      </c>
      <c r="B1532" s="107" t="str">
        <f t="shared" si="23"/>
        <v>103738351100</v>
      </c>
      <c r="C1532" s="101" t="s">
        <v>3218</v>
      </c>
      <c r="D1532" s="101" t="s">
        <v>3219</v>
      </c>
      <c r="E1532" s="101" t="s">
        <v>6563</v>
      </c>
      <c r="F1532" s="101" t="s">
        <v>7212</v>
      </c>
      <c r="G1532" s="101" t="s">
        <v>7181</v>
      </c>
      <c r="H1532" s="103">
        <v>53.65</v>
      </c>
      <c r="I1532" s="101" t="s">
        <v>7175</v>
      </c>
      <c r="J1532" s="102">
        <v>39685</v>
      </c>
      <c r="K1532" s="102">
        <v>73050</v>
      </c>
      <c r="L1532" s="101" t="s">
        <v>6332</v>
      </c>
      <c r="M1532" s="101" t="s">
        <v>3218</v>
      </c>
    </row>
    <row r="1533" spans="1:13" x14ac:dyDescent="0.25">
      <c r="A1533" s="74" t="s">
        <v>344</v>
      </c>
      <c r="B1533" s="107" t="str">
        <f t="shared" si="23"/>
        <v>103745341100</v>
      </c>
      <c r="C1533" s="101" t="s">
        <v>3220</v>
      </c>
      <c r="D1533" s="101" t="s">
        <v>3221</v>
      </c>
      <c r="E1533" s="101" t="s">
        <v>6557</v>
      </c>
      <c r="F1533" s="101" t="s">
        <v>7185</v>
      </c>
      <c r="G1533" s="101" t="s">
        <v>7186</v>
      </c>
      <c r="H1533" s="103">
        <v>59.92</v>
      </c>
      <c r="I1533" s="101" t="s">
        <v>7175</v>
      </c>
      <c r="J1533" s="102">
        <v>33086</v>
      </c>
      <c r="K1533" s="102">
        <v>73050</v>
      </c>
      <c r="L1533" s="101" t="s">
        <v>6332</v>
      </c>
      <c r="M1533" s="101" t="s">
        <v>3220</v>
      </c>
    </row>
    <row r="1534" spans="1:13" x14ac:dyDescent="0.25">
      <c r="A1534" s="74" t="s">
        <v>344</v>
      </c>
      <c r="B1534" s="107" t="str">
        <f t="shared" si="23"/>
        <v>103747351200</v>
      </c>
      <c r="C1534" s="101" t="s">
        <v>3222</v>
      </c>
      <c r="D1534" s="101" t="s">
        <v>3223</v>
      </c>
      <c r="E1534" s="101" t="s">
        <v>6565</v>
      </c>
      <c r="F1534" s="101" t="s">
        <v>7185</v>
      </c>
      <c r="G1534" s="101" t="s">
        <v>7186</v>
      </c>
      <c r="H1534" s="103">
        <v>55.83</v>
      </c>
      <c r="I1534" s="101" t="s">
        <v>7175</v>
      </c>
      <c r="J1534" s="102">
        <v>41136</v>
      </c>
      <c r="K1534" s="102">
        <v>73050</v>
      </c>
      <c r="L1534" s="101" t="s">
        <v>6332</v>
      </c>
      <c r="M1534" s="101" t="s">
        <v>3222</v>
      </c>
    </row>
    <row r="1535" spans="1:13" x14ac:dyDescent="0.25">
      <c r="A1535" s="74" t="s">
        <v>344</v>
      </c>
      <c r="B1535" s="107" t="str">
        <f t="shared" si="23"/>
        <v>103750181200</v>
      </c>
      <c r="C1535" s="101" t="s">
        <v>3224</v>
      </c>
      <c r="D1535" s="101" t="s">
        <v>3225</v>
      </c>
      <c r="E1535" s="101" t="s">
        <v>6390</v>
      </c>
      <c r="F1535" s="101" t="s">
        <v>7185</v>
      </c>
      <c r="G1535" s="101" t="s">
        <v>7181</v>
      </c>
      <c r="H1535" s="103">
        <v>60.27</v>
      </c>
      <c r="I1535" s="101" t="s">
        <v>7175</v>
      </c>
      <c r="J1535" s="102">
        <v>39676</v>
      </c>
      <c r="K1535" s="102">
        <v>73050</v>
      </c>
      <c r="L1535" s="101" t="s">
        <v>6332</v>
      </c>
      <c r="M1535" s="101" t="s">
        <v>3224</v>
      </c>
    </row>
    <row r="1536" spans="1:13" x14ac:dyDescent="0.25">
      <c r="A1536" s="74" t="s">
        <v>344</v>
      </c>
      <c r="B1536" s="107" t="str">
        <f t="shared" si="23"/>
        <v>103753141001</v>
      </c>
      <c r="C1536" s="101" t="s">
        <v>3226</v>
      </c>
      <c r="D1536" s="101" t="s">
        <v>3227</v>
      </c>
      <c r="E1536" s="101" t="s">
        <v>6351</v>
      </c>
      <c r="F1536" s="101" t="s">
        <v>7185</v>
      </c>
      <c r="G1536" s="101" t="s">
        <v>7186</v>
      </c>
      <c r="H1536" s="103">
        <v>61.81</v>
      </c>
      <c r="I1536" s="101" t="s">
        <v>7175</v>
      </c>
      <c r="J1536" s="102">
        <v>36039</v>
      </c>
      <c r="K1536" s="102">
        <v>73050</v>
      </c>
      <c r="L1536" s="101" t="s">
        <v>6332</v>
      </c>
      <c r="M1536" s="101" t="s">
        <v>3226</v>
      </c>
    </row>
    <row r="1537" spans="1:13" x14ac:dyDescent="0.25">
      <c r="A1537" s="74" t="s">
        <v>344</v>
      </c>
      <c r="B1537" s="107" t="str">
        <f t="shared" si="23"/>
        <v>103754703400</v>
      </c>
      <c r="C1537" s="101" t="s">
        <v>3228</v>
      </c>
      <c r="D1537" s="101" t="s">
        <v>3229</v>
      </c>
      <c r="E1537" s="101" t="s">
        <v>7246</v>
      </c>
      <c r="F1537" s="101" t="s">
        <v>7231</v>
      </c>
      <c r="G1537" s="101" t="s">
        <v>7181</v>
      </c>
      <c r="H1537" s="103">
        <v>54.53</v>
      </c>
      <c r="I1537" s="101" t="s">
        <v>7175</v>
      </c>
      <c r="J1537" s="102">
        <v>33604</v>
      </c>
      <c r="K1537" s="102">
        <v>73050</v>
      </c>
      <c r="L1537" s="101" t="s">
        <v>6332</v>
      </c>
      <c r="M1537" s="101" t="s">
        <v>3228</v>
      </c>
    </row>
    <row r="1538" spans="1:13" x14ac:dyDescent="0.25">
      <c r="A1538" s="74" t="s">
        <v>344</v>
      </c>
      <c r="B1538" s="107" t="str">
        <f t="shared" si="23"/>
        <v>103755311800</v>
      </c>
      <c r="C1538" s="101" t="s">
        <v>3230</v>
      </c>
      <c r="D1538" s="101" t="s">
        <v>3231</v>
      </c>
      <c r="E1538" s="101" t="s">
        <v>6543</v>
      </c>
      <c r="F1538" s="101" t="s">
        <v>7212</v>
      </c>
      <c r="G1538" s="101" t="s">
        <v>7174</v>
      </c>
      <c r="H1538" s="103">
        <v>45.26</v>
      </c>
      <c r="I1538" s="101" t="s">
        <v>7175</v>
      </c>
      <c r="J1538" s="102">
        <v>39845</v>
      </c>
      <c r="K1538" s="102">
        <v>73050</v>
      </c>
      <c r="L1538" s="101" t="s">
        <v>6332</v>
      </c>
      <c r="M1538" s="101" t="s">
        <v>3230</v>
      </c>
    </row>
    <row r="1539" spans="1:13" x14ac:dyDescent="0.25">
      <c r="A1539" s="74" t="s">
        <v>344</v>
      </c>
      <c r="B1539" s="107" t="str">
        <f t="shared" si="23"/>
        <v>103764603520</v>
      </c>
      <c r="C1539" s="101" t="s">
        <v>3232</v>
      </c>
      <c r="D1539" s="101" t="s">
        <v>3233</v>
      </c>
      <c r="E1539" s="101" t="s">
        <v>7325</v>
      </c>
      <c r="F1539" s="101" t="s">
        <v>7245</v>
      </c>
      <c r="G1539" s="101" t="s">
        <v>7215</v>
      </c>
      <c r="H1539" s="103">
        <v>35.68</v>
      </c>
      <c r="I1539" s="101" t="s">
        <v>7175</v>
      </c>
      <c r="J1539" s="102">
        <v>33862</v>
      </c>
      <c r="K1539" s="102">
        <v>73050</v>
      </c>
      <c r="L1539" s="101" t="s">
        <v>6332</v>
      </c>
      <c r="M1539" s="101" t="s">
        <v>3232</v>
      </c>
    </row>
    <row r="1540" spans="1:13" x14ac:dyDescent="0.25">
      <c r="A1540" s="74" t="s">
        <v>344</v>
      </c>
      <c r="B1540" s="107" t="str">
        <f t="shared" si="23"/>
        <v>103765301630</v>
      </c>
      <c r="C1540" s="101" t="s">
        <v>3234</v>
      </c>
      <c r="D1540" s="101" t="s">
        <v>3235</v>
      </c>
      <c r="E1540" s="101" t="s">
        <v>6763</v>
      </c>
      <c r="F1540" s="101" t="s">
        <v>7185</v>
      </c>
      <c r="G1540" s="101" t="s">
        <v>7186</v>
      </c>
      <c r="H1540" s="103">
        <v>60.15</v>
      </c>
      <c r="I1540" s="101" t="s">
        <v>7175</v>
      </c>
      <c r="J1540" s="102">
        <v>36388</v>
      </c>
      <c r="K1540" s="102">
        <v>73050</v>
      </c>
      <c r="L1540" s="101" t="s">
        <v>6332</v>
      </c>
      <c r="M1540" s="101" t="s">
        <v>3234</v>
      </c>
    </row>
    <row r="1541" spans="1:13" x14ac:dyDescent="0.25">
      <c r="A1541" s="74" t="s">
        <v>344</v>
      </c>
      <c r="B1541" s="107" t="str">
        <f t="shared" si="23"/>
        <v>103767703500</v>
      </c>
      <c r="C1541" s="101" t="s">
        <v>3236</v>
      </c>
      <c r="D1541" s="101" t="s">
        <v>3237</v>
      </c>
      <c r="E1541" s="101" t="s">
        <v>6374</v>
      </c>
      <c r="F1541" s="101" t="s">
        <v>7247</v>
      </c>
      <c r="G1541" s="101" t="s">
        <v>7178</v>
      </c>
      <c r="H1541" s="103">
        <v>46.68</v>
      </c>
      <c r="I1541" s="101" t="s">
        <v>7175</v>
      </c>
      <c r="J1541" s="102">
        <v>41944</v>
      </c>
      <c r="K1541" s="102">
        <v>73050</v>
      </c>
      <c r="L1541" s="101" t="s">
        <v>6332</v>
      </c>
      <c r="M1541" s="101" t="s">
        <v>3236</v>
      </c>
    </row>
    <row r="1542" spans="1:13" x14ac:dyDescent="0.25">
      <c r="A1542" s="74" t="s">
        <v>344</v>
      </c>
      <c r="B1542" s="107" t="str">
        <f t="shared" ref="B1542:B1605" si="24">CONCATENATE(C1542,E1542)</f>
        <v>103768263920</v>
      </c>
      <c r="C1542" s="101" t="s">
        <v>3238</v>
      </c>
      <c r="D1542" s="101" t="s">
        <v>3239</v>
      </c>
      <c r="E1542" s="101" t="s">
        <v>7569</v>
      </c>
      <c r="F1542" s="101" t="s">
        <v>7332</v>
      </c>
      <c r="G1542" s="101" t="s">
        <v>7218</v>
      </c>
      <c r="H1542" s="103">
        <v>38.46</v>
      </c>
      <c r="I1542" s="101" t="s">
        <v>7175</v>
      </c>
      <c r="J1542" s="102">
        <v>39814</v>
      </c>
      <c r="K1542" s="102">
        <v>73050</v>
      </c>
      <c r="L1542" s="101" t="s">
        <v>6332</v>
      </c>
      <c r="M1542" s="101" t="s">
        <v>3238</v>
      </c>
    </row>
    <row r="1543" spans="1:13" x14ac:dyDescent="0.25">
      <c r="A1543" s="74" t="s">
        <v>344</v>
      </c>
      <c r="B1543" s="107" t="str">
        <f t="shared" si="24"/>
        <v>103769111300</v>
      </c>
      <c r="C1543" s="101" t="s">
        <v>3240</v>
      </c>
      <c r="D1543" s="101" t="s">
        <v>3241</v>
      </c>
      <c r="E1543" s="101" t="s">
        <v>7261</v>
      </c>
      <c r="F1543" s="101" t="s">
        <v>7212</v>
      </c>
      <c r="G1543" s="101" t="s">
        <v>7186</v>
      </c>
      <c r="H1543" s="103">
        <v>63.35</v>
      </c>
      <c r="I1543" s="101" t="s">
        <v>7175</v>
      </c>
      <c r="J1543" s="102">
        <v>33482</v>
      </c>
      <c r="K1543" s="102">
        <v>73050</v>
      </c>
      <c r="L1543" s="101" t="s">
        <v>6332</v>
      </c>
      <c r="M1543" s="101" t="s">
        <v>3240</v>
      </c>
    </row>
    <row r="1544" spans="1:13" x14ac:dyDescent="0.25">
      <c r="A1544" s="74" t="s">
        <v>344</v>
      </c>
      <c r="B1544" s="107" t="str">
        <f t="shared" si="24"/>
        <v>103773121110</v>
      </c>
      <c r="C1544" s="101" t="s">
        <v>3242</v>
      </c>
      <c r="D1544" s="101" t="s">
        <v>3243</v>
      </c>
      <c r="E1544" s="101" t="s">
        <v>6338</v>
      </c>
      <c r="F1544" s="101" t="s">
        <v>7185</v>
      </c>
      <c r="G1544" s="101" t="s">
        <v>7181</v>
      </c>
      <c r="H1544" s="103">
        <v>55.93</v>
      </c>
      <c r="I1544" s="101" t="s">
        <v>7175</v>
      </c>
      <c r="J1544" s="102">
        <v>41883</v>
      </c>
      <c r="K1544" s="102">
        <v>73050</v>
      </c>
      <c r="L1544" s="101" t="s">
        <v>6332</v>
      </c>
      <c r="M1544" s="101" t="s">
        <v>3242</v>
      </c>
    </row>
    <row r="1545" spans="1:13" x14ac:dyDescent="0.25">
      <c r="A1545" s="74" t="s">
        <v>344</v>
      </c>
      <c r="B1545" s="107" t="str">
        <f t="shared" si="24"/>
        <v>103775231201</v>
      </c>
      <c r="C1545" s="101" t="s">
        <v>3244</v>
      </c>
      <c r="D1545" s="101" t="s">
        <v>3245</v>
      </c>
      <c r="E1545" s="101" t="s">
        <v>6494</v>
      </c>
      <c r="F1545" s="101" t="s">
        <v>7185</v>
      </c>
      <c r="G1545" s="101" t="s">
        <v>7186</v>
      </c>
      <c r="H1545" s="103">
        <v>60.56</v>
      </c>
      <c r="I1545" s="101" t="s">
        <v>7175</v>
      </c>
      <c r="J1545" s="102">
        <v>39083</v>
      </c>
      <c r="K1545" s="102">
        <v>73050</v>
      </c>
      <c r="L1545" s="101" t="s">
        <v>6332</v>
      </c>
      <c r="M1545" s="101" t="s">
        <v>3244</v>
      </c>
    </row>
    <row r="1546" spans="1:13" x14ac:dyDescent="0.25">
      <c r="A1546" s="74" t="s">
        <v>344</v>
      </c>
      <c r="B1546" s="107" t="str">
        <f t="shared" si="24"/>
        <v>103776321200</v>
      </c>
      <c r="C1546" s="101" t="s">
        <v>3246</v>
      </c>
      <c r="D1546" s="101" t="s">
        <v>3247</v>
      </c>
      <c r="E1546" s="101" t="s">
        <v>7001</v>
      </c>
      <c r="F1546" s="101" t="s">
        <v>7212</v>
      </c>
      <c r="G1546" s="101" t="s">
        <v>7181</v>
      </c>
      <c r="H1546" s="103">
        <v>54.57</v>
      </c>
      <c r="I1546" s="101" t="s">
        <v>7175</v>
      </c>
      <c r="J1546" s="102">
        <v>41944</v>
      </c>
      <c r="K1546" s="102">
        <v>73050</v>
      </c>
      <c r="L1546" s="101" t="s">
        <v>6332</v>
      </c>
      <c r="M1546" s="101" t="s">
        <v>3246</v>
      </c>
    </row>
    <row r="1547" spans="1:13" x14ac:dyDescent="0.25">
      <c r="A1547" s="74" t="s">
        <v>344</v>
      </c>
      <c r="B1547" s="107" t="str">
        <f t="shared" si="24"/>
        <v>103777502040</v>
      </c>
      <c r="C1547" s="101" t="s">
        <v>3248</v>
      </c>
      <c r="D1547" s="101" t="s">
        <v>3249</v>
      </c>
      <c r="E1547" s="101" t="s">
        <v>6372</v>
      </c>
      <c r="F1547" s="101" t="s">
        <v>7226</v>
      </c>
      <c r="G1547" s="101" t="s">
        <v>7181</v>
      </c>
      <c r="H1547" s="103">
        <v>57.27</v>
      </c>
      <c r="I1547" s="101" t="s">
        <v>7175</v>
      </c>
      <c r="J1547" s="102">
        <v>41974</v>
      </c>
      <c r="K1547" s="102">
        <v>73050</v>
      </c>
      <c r="L1547" s="101" t="s">
        <v>6332</v>
      </c>
      <c r="M1547" s="101" t="s">
        <v>3248</v>
      </c>
    </row>
    <row r="1548" spans="1:13" x14ac:dyDescent="0.25">
      <c r="A1548" s="74" t="s">
        <v>344</v>
      </c>
      <c r="B1548" s="107" t="str">
        <f t="shared" si="24"/>
        <v>103779603400</v>
      </c>
      <c r="C1548" s="101" t="s">
        <v>7587</v>
      </c>
      <c r="D1548" s="101" t="s">
        <v>7588</v>
      </c>
      <c r="E1548" s="101" t="s">
        <v>7190</v>
      </c>
      <c r="F1548" s="101" t="s">
        <v>7191</v>
      </c>
      <c r="G1548" s="101" t="s">
        <v>7192</v>
      </c>
      <c r="H1548" s="103">
        <v>29.1</v>
      </c>
      <c r="I1548" s="101" t="s">
        <v>7175</v>
      </c>
      <c r="J1548" s="102">
        <v>36647</v>
      </c>
      <c r="K1548" s="102">
        <v>43738</v>
      </c>
      <c r="L1548" s="101" t="s">
        <v>6332</v>
      </c>
      <c r="M1548" s="101" t="s">
        <v>7587</v>
      </c>
    </row>
    <row r="1549" spans="1:13" x14ac:dyDescent="0.25">
      <c r="A1549" s="74" t="s">
        <v>344</v>
      </c>
      <c r="B1549" s="107" t="str">
        <f t="shared" si="24"/>
        <v>103783252100</v>
      </c>
      <c r="C1549" s="101" t="s">
        <v>3250</v>
      </c>
      <c r="D1549" s="101" t="s">
        <v>3251</v>
      </c>
      <c r="E1549" s="101" t="s">
        <v>7292</v>
      </c>
      <c r="F1549" s="101" t="s">
        <v>7214</v>
      </c>
      <c r="G1549" s="101" t="s">
        <v>7215</v>
      </c>
      <c r="H1549" s="103">
        <v>34.020000000000003</v>
      </c>
      <c r="I1549" s="101" t="s">
        <v>7175</v>
      </c>
      <c r="J1549" s="102">
        <v>41050</v>
      </c>
      <c r="K1549" s="102">
        <v>73050</v>
      </c>
      <c r="L1549" s="101" t="s">
        <v>6332</v>
      </c>
      <c r="M1549" s="101" t="s">
        <v>3250</v>
      </c>
    </row>
    <row r="1550" spans="1:13" x14ac:dyDescent="0.25">
      <c r="A1550" s="74" t="s">
        <v>344</v>
      </c>
      <c r="B1550" s="107" t="str">
        <f t="shared" si="24"/>
        <v>103785191100</v>
      </c>
      <c r="C1550" s="101" t="s">
        <v>3252</v>
      </c>
      <c r="D1550" s="101" t="s">
        <v>3253</v>
      </c>
      <c r="E1550" s="101" t="s">
        <v>6460</v>
      </c>
      <c r="F1550" s="101" t="s">
        <v>7185</v>
      </c>
      <c r="G1550" s="101" t="s">
        <v>7186</v>
      </c>
      <c r="H1550" s="103">
        <v>61.84</v>
      </c>
      <c r="I1550" s="101" t="s">
        <v>7175</v>
      </c>
      <c r="J1550" s="102">
        <v>40405</v>
      </c>
      <c r="K1550" s="102">
        <v>73050</v>
      </c>
      <c r="L1550" s="101" t="s">
        <v>6332</v>
      </c>
      <c r="M1550" s="101" t="s">
        <v>3252</v>
      </c>
    </row>
    <row r="1551" spans="1:13" x14ac:dyDescent="0.25">
      <c r="A1551" s="74" t="s">
        <v>344</v>
      </c>
      <c r="B1551" s="107" t="str">
        <f t="shared" si="24"/>
        <v>103787191200</v>
      </c>
      <c r="C1551" s="101" t="s">
        <v>3254</v>
      </c>
      <c r="D1551" s="101" t="s">
        <v>3255</v>
      </c>
      <c r="E1551" s="101" t="s">
        <v>6462</v>
      </c>
      <c r="F1551" s="101" t="s">
        <v>7185</v>
      </c>
      <c r="G1551" s="101" t="s">
        <v>7186</v>
      </c>
      <c r="H1551" s="103">
        <v>59.8</v>
      </c>
      <c r="I1551" s="101" t="s">
        <v>7175</v>
      </c>
      <c r="J1551" s="102">
        <v>39479</v>
      </c>
      <c r="K1551" s="102">
        <v>73050</v>
      </c>
      <c r="L1551" s="101" t="s">
        <v>6332</v>
      </c>
      <c r="M1551" s="101" t="s">
        <v>3254</v>
      </c>
    </row>
    <row r="1552" spans="1:13" x14ac:dyDescent="0.25">
      <c r="A1552" s="74" t="s">
        <v>344</v>
      </c>
      <c r="B1552" s="107" t="str">
        <f t="shared" si="24"/>
        <v>103788191200</v>
      </c>
      <c r="C1552" s="101" t="s">
        <v>3256</v>
      </c>
      <c r="D1552" s="101" t="s">
        <v>3257</v>
      </c>
      <c r="E1552" s="101" t="s">
        <v>6462</v>
      </c>
      <c r="F1552" s="101" t="s">
        <v>7212</v>
      </c>
      <c r="G1552" s="101" t="s">
        <v>7186</v>
      </c>
      <c r="H1552" s="103">
        <v>61.51</v>
      </c>
      <c r="I1552" s="101" t="s">
        <v>7175</v>
      </c>
      <c r="J1552" s="102">
        <v>33878</v>
      </c>
      <c r="K1552" s="102">
        <v>73050</v>
      </c>
      <c r="L1552" s="101" t="s">
        <v>6332</v>
      </c>
      <c r="M1552" s="101" t="s">
        <v>3256</v>
      </c>
    </row>
    <row r="1553" spans="1:13" x14ac:dyDescent="0.25">
      <c r="A1553" s="74" t="s">
        <v>344</v>
      </c>
      <c r="B1553" s="107" t="str">
        <f t="shared" si="24"/>
        <v>103789502020</v>
      </c>
      <c r="C1553" s="101" t="s">
        <v>3258</v>
      </c>
      <c r="D1553" s="101" t="s">
        <v>3259</v>
      </c>
      <c r="E1553" s="101" t="s">
        <v>7206</v>
      </c>
      <c r="F1553" s="101" t="s">
        <v>7214</v>
      </c>
      <c r="G1553" s="101" t="s">
        <v>7218</v>
      </c>
      <c r="H1553" s="103">
        <v>33.950000000000003</v>
      </c>
      <c r="I1553" s="101" t="s">
        <v>7175</v>
      </c>
      <c r="J1553" s="102">
        <v>39845</v>
      </c>
      <c r="K1553" s="102">
        <v>73050</v>
      </c>
      <c r="L1553" s="101" t="s">
        <v>6332</v>
      </c>
      <c r="M1553" s="101" t="s">
        <v>3258</v>
      </c>
    </row>
    <row r="1554" spans="1:13" x14ac:dyDescent="0.25">
      <c r="A1554" s="74" t="s">
        <v>344</v>
      </c>
      <c r="B1554" s="107" t="str">
        <f t="shared" si="24"/>
        <v>103790371100</v>
      </c>
      <c r="C1554" s="101" t="s">
        <v>3260</v>
      </c>
      <c r="D1554" s="101" t="s">
        <v>3261</v>
      </c>
      <c r="E1554" s="101" t="s">
        <v>7467</v>
      </c>
      <c r="F1554" s="101" t="s">
        <v>7185</v>
      </c>
      <c r="G1554" s="101" t="s">
        <v>7186</v>
      </c>
      <c r="H1554" s="103">
        <v>60.58</v>
      </c>
      <c r="I1554" s="101" t="s">
        <v>7175</v>
      </c>
      <c r="J1554" s="102">
        <v>36892</v>
      </c>
      <c r="K1554" s="102">
        <v>73050</v>
      </c>
      <c r="L1554" s="101" t="s">
        <v>6332</v>
      </c>
      <c r="M1554" s="101" t="s">
        <v>3260</v>
      </c>
    </row>
    <row r="1555" spans="1:13" x14ac:dyDescent="0.25">
      <c r="A1555" s="74" t="s">
        <v>344</v>
      </c>
      <c r="B1555" s="107" t="str">
        <f t="shared" si="24"/>
        <v>103793603930</v>
      </c>
      <c r="C1555" s="101" t="s">
        <v>3262</v>
      </c>
      <c r="D1555" s="101" t="s">
        <v>3263</v>
      </c>
      <c r="E1555" s="101" t="s">
        <v>7257</v>
      </c>
      <c r="F1555" s="101" t="s">
        <v>7180</v>
      </c>
      <c r="G1555" s="101" t="s">
        <v>7186</v>
      </c>
      <c r="H1555" s="103">
        <v>60.24</v>
      </c>
      <c r="I1555" s="101" t="s">
        <v>7175</v>
      </c>
      <c r="J1555" s="102">
        <v>32387</v>
      </c>
      <c r="K1555" s="102">
        <v>73050</v>
      </c>
      <c r="L1555" s="101" t="s">
        <v>6332</v>
      </c>
      <c r="M1555" s="101" t="s">
        <v>3262</v>
      </c>
    </row>
    <row r="1556" spans="1:13" x14ac:dyDescent="0.25">
      <c r="A1556" s="74" t="s">
        <v>344</v>
      </c>
      <c r="B1556" s="107" t="str">
        <f t="shared" si="24"/>
        <v>103794311100</v>
      </c>
      <c r="C1556" s="101" t="s">
        <v>3264</v>
      </c>
      <c r="D1556" s="101" t="s">
        <v>3265</v>
      </c>
      <c r="E1556" s="101" t="s">
        <v>6531</v>
      </c>
      <c r="F1556" s="101" t="s">
        <v>7185</v>
      </c>
      <c r="G1556" s="101" t="s">
        <v>7186</v>
      </c>
      <c r="H1556" s="103">
        <v>60.35</v>
      </c>
      <c r="I1556" s="101" t="s">
        <v>7175</v>
      </c>
      <c r="J1556" s="102">
        <v>41892</v>
      </c>
      <c r="K1556" s="102">
        <v>73050</v>
      </c>
      <c r="L1556" s="101" t="s">
        <v>6332</v>
      </c>
      <c r="M1556" s="101" t="s">
        <v>3264</v>
      </c>
    </row>
    <row r="1557" spans="1:13" x14ac:dyDescent="0.25">
      <c r="A1557" s="74" t="s">
        <v>344</v>
      </c>
      <c r="B1557" s="107" t="str">
        <f t="shared" si="24"/>
        <v>103799233910</v>
      </c>
      <c r="C1557" s="101" t="s">
        <v>3266</v>
      </c>
      <c r="D1557" s="101" t="s">
        <v>3267</v>
      </c>
      <c r="E1557" s="101" t="s">
        <v>7418</v>
      </c>
      <c r="F1557" s="101" t="s">
        <v>7203</v>
      </c>
      <c r="G1557" s="101" t="s">
        <v>7222</v>
      </c>
      <c r="H1557" s="103">
        <v>70.81</v>
      </c>
      <c r="I1557" s="101" t="s">
        <v>7175</v>
      </c>
      <c r="J1557" s="102">
        <v>36404</v>
      </c>
      <c r="K1557" s="102">
        <v>73050</v>
      </c>
      <c r="L1557" s="101" t="s">
        <v>6332</v>
      </c>
      <c r="M1557" s="101" t="s">
        <v>3266</v>
      </c>
    </row>
    <row r="1558" spans="1:13" x14ac:dyDescent="0.25">
      <c r="A1558" s="74" t="s">
        <v>344</v>
      </c>
      <c r="B1558" s="107" t="str">
        <f t="shared" si="24"/>
        <v>103801341100</v>
      </c>
      <c r="C1558" s="101" t="s">
        <v>6633</v>
      </c>
      <c r="D1558" s="101" t="s">
        <v>6634</v>
      </c>
      <c r="E1558" s="101" t="s">
        <v>6557</v>
      </c>
      <c r="F1558" s="101" t="s">
        <v>7212</v>
      </c>
      <c r="G1558" s="101" t="s">
        <v>7181</v>
      </c>
      <c r="H1558" s="103">
        <v>65.849999999999994</v>
      </c>
      <c r="I1558" s="101" t="s">
        <v>7175</v>
      </c>
      <c r="J1558" s="102">
        <v>40026</v>
      </c>
      <c r="K1558" s="102">
        <v>43660</v>
      </c>
      <c r="L1558" s="101" t="s">
        <v>6332</v>
      </c>
      <c r="M1558" s="101" t="s">
        <v>6633</v>
      </c>
    </row>
    <row r="1559" spans="1:13" x14ac:dyDescent="0.25">
      <c r="A1559" s="74" t="s">
        <v>344</v>
      </c>
      <c r="B1559" s="107" t="str">
        <f t="shared" si="24"/>
        <v>103809754200</v>
      </c>
      <c r="C1559" s="101" t="s">
        <v>3268</v>
      </c>
      <c r="D1559" s="101" t="s">
        <v>3269</v>
      </c>
      <c r="E1559" s="101" t="s">
        <v>7116</v>
      </c>
      <c r="F1559" s="101" t="s">
        <v>7214</v>
      </c>
      <c r="G1559" s="101" t="s">
        <v>7218</v>
      </c>
      <c r="H1559" s="103">
        <v>36.869999999999997</v>
      </c>
      <c r="I1559" s="101" t="s">
        <v>7175</v>
      </c>
      <c r="J1559" s="102">
        <v>41927</v>
      </c>
      <c r="K1559" s="102">
        <v>73050</v>
      </c>
      <c r="L1559" s="101" t="s">
        <v>6332</v>
      </c>
      <c r="M1559" s="101" t="s">
        <v>3268</v>
      </c>
    </row>
    <row r="1560" spans="1:13" x14ac:dyDescent="0.25">
      <c r="A1560" s="74" t="s">
        <v>344</v>
      </c>
      <c r="B1560" s="107" t="str">
        <f t="shared" si="24"/>
        <v>103811502310</v>
      </c>
      <c r="C1560" s="101" t="s">
        <v>3270</v>
      </c>
      <c r="D1560" s="101" t="s">
        <v>3271</v>
      </c>
      <c r="E1560" s="101" t="s">
        <v>7419</v>
      </c>
      <c r="F1560" s="101" t="s">
        <v>7389</v>
      </c>
      <c r="G1560" s="101" t="s">
        <v>7218</v>
      </c>
      <c r="H1560" s="103">
        <v>32.58</v>
      </c>
      <c r="I1560" s="101" t="s">
        <v>7175</v>
      </c>
      <c r="J1560" s="102">
        <v>35831</v>
      </c>
      <c r="K1560" s="102">
        <v>73050</v>
      </c>
      <c r="L1560" s="101" t="s">
        <v>6332</v>
      </c>
      <c r="M1560" s="101" t="s">
        <v>3270</v>
      </c>
    </row>
    <row r="1561" spans="1:13" x14ac:dyDescent="0.25">
      <c r="A1561" s="74" t="s">
        <v>344</v>
      </c>
      <c r="B1561" s="107" t="str">
        <f t="shared" si="24"/>
        <v>103812122100</v>
      </c>
      <c r="C1561" s="101" t="s">
        <v>3272</v>
      </c>
      <c r="D1561" s="101" t="s">
        <v>3273</v>
      </c>
      <c r="E1561" s="101" t="s">
        <v>7341</v>
      </c>
      <c r="F1561" s="101" t="s">
        <v>7200</v>
      </c>
      <c r="G1561" s="101" t="s">
        <v>7201</v>
      </c>
      <c r="H1561" s="103">
        <v>30.95</v>
      </c>
      <c r="I1561" s="101" t="s">
        <v>7175</v>
      </c>
      <c r="J1561" s="102">
        <v>40269</v>
      </c>
      <c r="K1561" s="102">
        <v>73050</v>
      </c>
      <c r="L1561" s="101" t="s">
        <v>6332</v>
      </c>
      <c r="M1561" s="101" t="s">
        <v>3272</v>
      </c>
    </row>
    <row r="1562" spans="1:13" x14ac:dyDescent="0.25">
      <c r="A1562" s="74" t="s">
        <v>344</v>
      </c>
      <c r="B1562" s="107" t="str">
        <f t="shared" si="24"/>
        <v>103816802100</v>
      </c>
      <c r="C1562" s="101" t="s">
        <v>3274</v>
      </c>
      <c r="D1562" s="101" t="s">
        <v>3275</v>
      </c>
      <c r="E1562" s="101" t="s">
        <v>7176</v>
      </c>
      <c r="F1562" s="101" t="s">
        <v>7177</v>
      </c>
      <c r="G1562" s="101" t="s">
        <v>7186</v>
      </c>
      <c r="H1562" s="103">
        <v>61.04</v>
      </c>
      <c r="I1562" s="101" t="s">
        <v>7175</v>
      </c>
      <c r="J1562" s="102">
        <v>33848</v>
      </c>
      <c r="K1562" s="102">
        <v>73050</v>
      </c>
      <c r="L1562" s="101" t="s">
        <v>6332</v>
      </c>
      <c r="M1562" s="101" t="s">
        <v>3274</v>
      </c>
    </row>
    <row r="1563" spans="1:13" x14ac:dyDescent="0.25">
      <c r="A1563" s="74" t="s">
        <v>344</v>
      </c>
      <c r="B1563" s="107" t="str">
        <f t="shared" si="24"/>
        <v>103817603000</v>
      </c>
      <c r="C1563" s="101" t="s">
        <v>3276</v>
      </c>
      <c r="D1563" s="101" t="s">
        <v>3277</v>
      </c>
      <c r="E1563" s="101" t="s">
        <v>7283</v>
      </c>
      <c r="F1563" s="101" t="s">
        <v>7317</v>
      </c>
      <c r="G1563" s="101" t="s">
        <v>7174</v>
      </c>
      <c r="H1563" s="103">
        <v>41.81</v>
      </c>
      <c r="I1563" s="101" t="s">
        <v>7175</v>
      </c>
      <c r="J1563" s="102">
        <v>35977</v>
      </c>
      <c r="K1563" s="102">
        <v>73050</v>
      </c>
      <c r="L1563" s="101" t="s">
        <v>6332</v>
      </c>
      <c r="M1563" s="101" t="s">
        <v>3276</v>
      </c>
    </row>
    <row r="1564" spans="1:13" x14ac:dyDescent="0.25">
      <c r="A1564" s="74" t="s">
        <v>344</v>
      </c>
      <c r="B1564" s="107" t="str">
        <f t="shared" si="24"/>
        <v>103819301650</v>
      </c>
      <c r="C1564" s="101" t="s">
        <v>3278</v>
      </c>
      <c r="D1564" s="101" t="s">
        <v>3279</v>
      </c>
      <c r="E1564" s="101" t="s">
        <v>6466</v>
      </c>
      <c r="F1564" s="101" t="s">
        <v>7212</v>
      </c>
      <c r="G1564" s="101" t="s">
        <v>7181</v>
      </c>
      <c r="H1564" s="103">
        <v>53.69</v>
      </c>
      <c r="I1564" s="101" t="s">
        <v>7175</v>
      </c>
      <c r="J1564" s="102">
        <v>41000</v>
      </c>
      <c r="K1564" s="102">
        <v>73050</v>
      </c>
      <c r="L1564" s="101" t="s">
        <v>6332</v>
      </c>
      <c r="M1564" s="101" t="s">
        <v>3278</v>
      </c>
    </row>
    <row r="1565" spans="1:13" x14ac:dyDescent="0.25">
      <c r="A1565" s="74" t="s">
        <v>344</v>
      </c>
      <c r="B1565" s="107" t="str">
        <f t="shared" si="24"/>
        <v>103820251100</v>
      </c>
      <c r="C1565" s="101" t="s">
        <v>3280</v>
      </c>
      <c r="D1565" s="101" t="s">
        <v>3281</v>
      </c>
      <c r="E1565" s="101" t="s">
        <v>6654</v>
      </c>
      <c r="F1565" s="101" t="s">
        <v>7212</v>
      </c>
      <c r="G1565" s="101" t="s">
        <v>7181</v>
      </c>
      <c r="H1565" s="103">
        <v>50.43</v>
      </c>
      <c r="I1565" s="101" t="s">
        <v>7175</v>
      </c>
      <c r="J1565" s="102">
        <v>41944</v>
      </c>
      <c r="K1565" s="102">
        <v>73050</v>
      </c>
      <c r="L1565" s="101" t="s">
        <v>6332</v>
      </c>
      <c r="M1565" s="101" t="s">
        <v>3280</v>
      </c>
    </row>
    <row r="1566" spans="1:13" x14ac:dyDescent="0.25">
      <c r="A1566" s="74" t="s">
        <v>344</v>
      </c>
      <c r="B1566" s="107" t="str">
        <f t="shared" si="24"/>
        <v>103829211110</v>
      </c>
      <c r="C1566" s="101" t="s">
        <v>7589</v>
      </c>
      <c r="D1566" s="101" t="s">
        <v>7590</v>
      </c>
      <c r="E1566" s="101" t="s">
        <v>6488</v>
      </c>
      <c r="F1566" s="101" t="s">
        <v>7185</v>
      </c>
      <c r="G1566" s="101" t="s">
        <v>7186</v>
      </c>
      <c r="H1566" s="103">
        <v>59.32</v>
      </c>
      <c r="I1566" s="101" t="s">
        <v>7175</v>
      </c>
      <c r="J1566" s="102">
        <v>39692</v>
      </c>
      <c r="K1566" s="102">
        <v>43496</v>
      </c>
      <c r="L1566" s="101" t="s">
        <v>6332</v>
      </c>
      <c r="M1566" s="101" t="s">
        <v>7589</v>
      </c>
    </row>
    <row r="1567" spans="1:13" x14ac:dyDescent="0.25">
      <c r="A1567" s="74" t="s">
        <v>344</v>
      </c>
      <c r="B1567" s="107" t="str">
        <f t="shared" si="24"/>
        <v>103831191200</v>
      </c>
      <c r="C1567" s="101" t="s">
        <v>3282</v>
      </c>
      <c r="D1567" s="101" t="s">
        <v>3283</v>
      </c>
      <c r="E1567" s="101" t="s">
        <v>6462</v>
      </c>
      <c r="F1567" s="101" t="s">
        <v>7212</v>
      </c>
      <c r="G1567" s="101" t="s">
        <v>7181</v>
      </c>
      <c r="H1567" s="103">
        <v>54.95</v>
      </c>
      <c r="I1567" s="101" t="s">
        <v>7175</v>
      </c>
      <c r="J1567" s="102">
        <v>40041</v>
      </c>
      <c r="K1567" s="102">
        <v>73050</v>
      </c>
      <c r="L1567" s="101" t="s">
        <v>6332</v>
      </c>
      <c r="M1567" s="101" t="s">
        <v>3282</v>
      </c>
    </row>
    <row r="1568" spans="1:13" x14ac:dyDescent="0.25">
      <c r="A1568" s="74" t="s">
        <v>344</v>
      </c>
      <c r="B1568" s="107" t="str">
        <f t="shared" si="24"/>
        <v>103833802100</v>
      </c>
      <c r="C1568" s="101" t="s">
        <v>3284</v>
      </c>
      <c r="D1568" s="101" t="s">
        <v>3285</v>
      </c>
      <c r="E1568" s="101" t="s">
        <v>7176</v>
      </c>
      <c r="F1568" s="101" t="s">
        <v>7177</v>
      </c>
      <c r="G1568" s="101" t="s">
        <v>7181</v>
      </c>
      <c r="H1568" s="103">
        <v>54.07</v>
      </c>
      <c r="I1568" s="101" t="s">
        <v>7175</v>
      </c>
      <c r="J1568" s="102">
        <v>36861</v>
      </c>
      <c r="K1568" s="102">
        <v>73050</v>
      </c>
      <c r="L1568" s="101" t="s">
        <v>6332</v>
      </c>
      <c r="M1568" s="101" t="s">
        <v>3284</v>
      </c>
    </row>
    <row r="1569" spans="1:13" x14ac:dyDescent="0.25">
      <c r="A1569" s="74" t="s">
        <v>344</v>
      </c>
      <c r="B1569" s="107" t="str">
        <f t="shared" si="24"/>
        <v>103835281110</v>
      </c>
      <c r="C1569" s="101" t="s">
        <v>3286</v>
      </c>
      <c r="D1569" s="101" t="s">
        <v>3287</v>
      </c>
      <c r="E1569" s="101" t="s">
        <v>6523</v>
      </c>
      <c r="F1569" s="101" t="s">
        <v>7212</v>
      </c>
      <c r="G1569" s="101" t="s">
        <v>7181</v>
      </c>
      <c r="H1569" s="103">
        <v>53.36</v>
      </c>
      <c r="I1569" s="101" t="s">
        <v>7175</v>
      </c>
      <c r="J1569" s="102">
        <v>41953</v>
      </c>
      <c r="K1569" s="102">
        <v>73050</v>
      </c>
      <c r="L1569" s="101" t="s">
        <v>6332</v>
      </c>
      <c r="M1569" s="101" t="s">
        <v>3286</v>
      </c>
    </row>
    <row r="1570" spans="1:13" x14ac:dyDescent="0.25">
      <c r="A1570" s="74" t="s">
        <v>344</v>
      </c>
      <c r="B1570" s="107" t="str">
        <f t="shared" si="24"/>
        <v>103837432100</v>
      </c>
      <c r="C1570" s="101" t="s">
        <v>3288</v>
      </c>
      <c r="D1570" s="101" t="s">
        <v>3289</v>
      </c>
      <c r="E1570" s="101" t="s">
        <v>6598</v>
      </c>
      <c r="F1570" s="101" t="s">
        <v>7332</v>
      </c>
      <c r="G1570" s="101" t="s">
        <v>7218</v>
      </c>
      <c r="H1570" s="103">
        <v>38.979999999999997</v>
      </c>
      <c r="I1570" s="101" t="s">
        <v>7175</v>
      </c>
      <c r="J1570" s="102">
        <v>41960</v>
      </c>
      <c r="K1570" s="102">
        <v>73050</v>
      </c>
      <c r="L1570" s="101" t="s">
        <v>6332</v>
      </c>
      <c r="M1570" s="101" t="s">
        <v>3288</v>
      </c>
    </row>
    <row r="1571" spans="1:13" x14ac:dyDescent="0.25">
      <c r="A1571" s="74" t="s">
        <v>344</v>
      </c>
      <c r="B1571" s="107" t="str">
        <f t="shared" si="24"/>
        <v>103838191100</v>
      </c>
      <c r="C1571" s="101" t="s">
        <v>3290</v>
      </c>
      <c r="D1571" s="101" t="s">
        <v>3291</v>
      </c>
      <c r="E1571" s="101" t="s">
        <v>6460</v>
      </c>
      <c r="F1571" s="101" t="s">
        <v>7185</v>
      </c>
      <c r="G1571" s="101" t="s">
        <v>7186</v>
      </c>
      <c r="H1571" s="103">
        <v>59.87</v>
      </c>
      <c r="I1571" s="101" t="s">
        <v>7175</v>
      </c>
      <c r="J1571" s="102">
        <v>40406</v>
      </c>
      <c r="K1571" s="102">
        <v>73050</v>
      </c>
      <c r="L1571" s="101" t="s">
        <v>6332</v>
      </c>
      <c r="M1571" s="101" t="s">
        <v>3290</v>
      </c>
    </row>
    <row r="1572" spans="1:13" x14ac:dyDescent="0.25">
      <c r="A1572" s="74" t="s">
        <v>344</v>
      </c>
      <c r="B1572" s="107" t="str">
        <f t="shared" si="24"/>
        <v>103840603000</v>
      </c>
      <c r="C1572" s="101" t="s">
        <v>3292</v>
      </c>
      <c r="D1572" s="101" t="s">
        <v>3293</v>
      </c>
      <c r="E1572" s="101" t="s">
        <v>7283</v>
      </c>
      <c r="F1572" s="101" t="s">
        <v>7284</v>
      </c>
      <c r="G1572" s="101" t="s">
        <v>7178</v>
      </c>
      <c r="H1572" s="103">
        <v>46.77</v>
      </c>
      <c r="I1572" s="101" t="s">
        <v>7175</v>
      </c>
      <c r="J1572" s="102">
        <v>37895</v>
      </c>
      <c r="K1572" s="102">
        <v>73050</v>
      </c>
      <c r="L1572" s="101" t="s">
        <v>6332</v>
      </c>
      <c r="M1572" s="101" t="s">
        <v>3292</v>
      </c>
    </row>
    <row r="1573" spans="1:13" x14ac:dyDescent="0.25">
      <c r="A1573" s="74" t="s">
        <v>344</v>
      </c>
      <c r="B1573" s="107" t="str">
        <f t="shared" si="24"/>
        <v>103842603400</v>
      </c>
      <c r="C1573" s="101" t="s">
        <v>3294</v>
      </c>
      <c r="D1573" s="101" t="s">
        <v>3295</v>
      </c>
      <c r="E1573" s="101" t="s">
        <v>7190</v>
      </c>
      <c r="F1573" s="101" t="s">
        <v>7191</v>
      </c>
      <c r="G1573" s="101" t="s">
        <v>7192</v>
      </c>
      <c r="H1573" s="103">
        <v>29.27</v>
      </c>
      <c r="I1573" s="101" t="s">
        <v>7175</v>
      </c>
      <c r="J1573" s="102">
        <v>40350</v>
      </c>
      <c r="K1573" s="102">
        <v>73050</v>
      </c>
      <c r="L1573" s="101" t="s">
        <v>6332</v>
      </c>
      <c r="M1573" s="101" t="s">
        <v>3294</v>
      </c>
    </row>
    <row r="1574" spans="1:13" x14ac:dyDescent="0.25">
      <c r="A1574" s="74" t="s">
        <v>344</v>
      </c>
      <c r="B1574" s="107" t="str">
        <f t="shared" si="24"/>
        <v>103847191200</v>
      </c>
      <c r="C1574" s="101" t="s">
        <v>3296</v>
      </c>
      <c r="D1574" s="101" t="s">
        <v>3297</v>
      </c>
      <c r="E1574" s="101" t="s">
        <v>6462</v>
      </c>
      <c r="F1574" s="101" t="s">
        <v>7185</v>
      </c>
      <c r="G1574" s="101" t="s">
        <v>7186</v>
      </c>
      <c r="H1574" s="103">
        <v>57.79</v>
      </c>
      <c r="I1574" s="101" t="s">
        <v>7175</v>
      </c>
      <c r="J1574" s="102">
        <v>39203</v>
      </c>
      <c r="K1574" s="102">
        <v>73050</v>
      </c>
      <c r="L1574" s="101" t="s">
        <v>6332</v>
      </c>
      <c r="M1574" s="101" t="s">
        <v>3296</v>
      </c>
    </row>
    <row r="1575" spans="1:13" x14ac:dyDescent="0.25">
      <c r="A1575" s="74" t="s">
        <v>344</v>
      </c>
      <c r="B1575" s="107" t="str">
        <f t="shared" si="24"/>
        <v>103848201701</v>
      </c>
      <c r="C1575" s="101" t="s">
        <v>3298</v>
      </c>
      <c r="D1575" s="101" t="s">
        <v>3299</v>
      </c>
      <c r="E1575" s="101" t="s">
        <v>6484</v>
      </c>
      <c r="F1575" s="101" t="s">
        <v>7212</v>
      </c>
      <c r="G1575" s="101" t="s">
        <v>7181</v>
      </c>
      <c r="H1575" s="103">
        <v>54.9</v>
      </c>
      <c r="I1575" s="101" t="s">
        <v>7175</v>
      </c>
      <c r="J1575" s="102">
        <v>39923</v>
      </c>
      <c r="K1575" s="102">
        <v>73050</v>
      </c>
      <c r="L1575" s="101" t="s">
        <v>6332</v>
      </c>
      <c r="M1575" s="101" t="s">
        <v>3298</v>
      </c>
    </row>
    <row r="1576" spans="1:13" x14ac:dyDescent="0.25">
      <c r="A1576" s="74" t="s">
        <v>344</v>
      </c>
      <c r="B1576" s="107" t="str">
        <f t="shared" si="24"/>
        <v>103850802100</v>
      </c>
      <c r="C1576" s="101" t="s">
        <v>7591</v>
      </c>
      <c r="D1576" s="101" t="s">
        <v>7592</v>
      </c>
      <c r="E1576" s="101" t="s">
        <v>7176</v>
      </c>
      <c r="F1576" s="101" t="s">
        <v>7226</v>
      </c>
      <c r="G1576" s="101" t="s">
        <v>7186</v>
      </c>
      <c r="H1576" s="103">
        <v>151.71</v>
      </c>
      <c r="I1576" s="101" t="s">
        <v>7175</v>
      </c>
      <c r="J1576" s="102">
        <v>31418</v>
      </c>
      <c r="K1576" s="102">
        <v>43678</v>
      </c>
      <c r="L1576" s="101" t="s">
        <v>6332</v>
      </c>
      <c r="M1576" s="101" t="s">
        <v>7591</v>
      </c>
    </row>
    <row r="1577" spans="1:13" x14ac:dyDescent="0.25">
      <c r="A1577" s="74" t="s">
        <v>344</v>
      </c>
      <c r="B1577" s="107" t="str">
        <f t="shared" si="24"/>
        <v>103851281110</v>
      </c>
      <c r="C1577" s="101" t="s">
        <v>3300</v>
      </c>
      <c r="D1577" s="101" t="s">
        <v>3301</v>
      </c>
      <c r="E1577" s="101" t="s">
        <v>6523</v>
      </c>
      <c r="F1577" s="101" t="s">
        <v>7185</v>
      </c>
      <c r="G1577" s="101" t="s">
        <v>7186</v>
      </c>
      <c r="H1577" s="103">
        <v>59.97</v>
      </c>
      <c r="I1577" s="101" t="s">
        <v>7175</v>
      </c>
      <c r="J1577" s="102">
        <v>32964</v>
      </c>
      <c r="K1577" s="102">
        <v>73050</v>
      </c>
      <c r="L1577" s="101" t="s">
        <v>6332</v>
      </c>
      <c r="M1577" s="101" t="s">
        <v>3300</v>
      </c>
    </row>
    <row r="1578" spans="1:13" x14ac:dyDescent="0.25">
      <c r="A1578" s="74" t="s">
        <v>344</v>
      </c>
      <c r="B1578" s="107" t="str">
        <f t="shared" si="24"/>
        <v>103852111250</v>
      </c>
      <c r="C1578" s="101" t="s">
        <v>3302</v>
      </c>
      <c r="D1578" s="101" t="s">
        <v>3303</v>
      </c>
      <c r="E1578" s="101" t="s">
        <v>6330</v>
      </c>
      <c r="F1578" s="101" t="s">
        <v>7212</v>
      </c>
      <c r="G1578" s="101" t="s">
        <v>7186</v>
      </c>
      <c r="H1578" s="103">
        <v>61.33</v>
      </c>
      <c r="I1578" s="101" t="s">
        <v>7175</v>
      </c>
      <c r="J1578" s="102">
        <v>33270</v>
      </c>
      <c r="K1578" s="102">
        <v>73050</v>
      </c>
      <c r="L1578" s="101" t="s">
        <v>6332</v>
      </c>
      <c r="M1578" s="101" t="s">
        <v>3302</v>
      </c>
    </row>
    <row r="1579" spans="1:13" x14ac:dyDescent="0.25">
      <c r="A1579" s="74" t="s">
        <v>344</v>
      </c>
      <c r="B1579" s="107" t="str">
        <f t="shared" si="24"/>
        <v>103854351100</v>
      </c>
      <c r="C1579" s="101" t="s">
        <v>3304</v>
      </c>
      <c r="D1579" s="101" t="s">
        <v>3305</v>
      </c>
      <c r="E1579" s="101" t="s">
        <v>6563</v>
      </c>
      <c r="F1579" s="101" t="s">
        <v>7185</v>
      </c>
      <c r="G1579" s="101" t="s">
        <v>7186</v>
      </c>
      <c r="H1579" s="103">
        <v>61.09</v>
      </c>
      <c r="I1579" s="101" t="s">
        <v>7175</v>
      </c>
      <c r="J1579" s="102">
        <v>36404</v>
      </c>
      <c r="K1579" s="102">
        <v>73050</v>
      </c>
      <c r="L1579" s="101" t="s">
        <v>6332</v>
      </c>
      <c r="M1579" s="101" t="s">
        <v>3304</v>
      </c>
    </row>
    <row r="1580" spans="1:13" x14ac:dyDescent="0.25">
      <c r="A1580" s="74" t="s">
        <v>344</v>
      </c>
      <c r="B1580" s="107" t="str">
        <f t="shared" si="24"/>
        <v>103855603300</v>
      </c>
      <c r="C1580" s="101" t="s">
        <v>3306</v>
      </c>
      <c r="D1580" s="101" t="s">
        <v>3307</v>
      </c>
      <c r="E1580" s="101" t="s">
        <v>7249</v>
      </c>
      <c r="F1580" s="101" t="s">
        <v>7250</v>
      </c>
      <c r="G1580" s="101" t="s">
        <v>7181</v>
      </c>
      <c r="H1580" s="103">
        <v>53.38</v>
      </c>
      <c r="I1580" s="101" t="s">
        <v>7175</v>
      </c>
      <c r="J1580" s="102">
        <v>32264</v>
      </c>
      <c r="K1580" s="102">
        <v>73050</v>
      </c>
      <c r="L1580" s="101" t="s">
        <v>6332</v>
      </c>
      <c r="M1580" s="101" t="s">
        <v>3306</v>
      </c>
    </row>
    <row r="1581" spans="1:13" x14ac:dyDescent="0.25">
      <c r="A1581" s="74" t="s">
        <v>344</v>
      </c>
      <c r="B1581" s="107" t="str">
        <f t="shared" si="24"/>
        <v>103861301640</v>
      </c>
      <c r="C1581" s="101" t="s">
        <v>3308</v>
      </c>
      <c r="D1581" s="101" t="s">
        <v>3309</v>
      </c>
      <c r="E1581" s="101" t="s">
        <v>6767</v>
      </c>
      <c r="F1581" s="101" t="s">
        <v>7212</v>
      </c>
      <c r="G1581" s="101" t="s">
        <v>7181</v>
      </c>
      <c r="H1581" s="103">
        <v>48.21</v>
      </c>
      <c r="I1581" s="101" t="s">
        <v>7175</v>
      </c>
      <c r="J1581" s="102">
        <v>41000</v>
      </c>
      <c r="K1581" s="102">
        <v>73050</v>
      </c>
      <c r="L1581" s="101" t="s">
        <v>6332</v>
      </c>
      <c r="M1581" s="101" t="s">
        <v>3308</v>
      </c>
    </row>
    <row r="1582" spans="1:13" x14ac:dyDescent="0.25">
      <c r="A1582" s="74" t="s">
        <v>344</v>
      </c>
      <c r="B1582" s="107" t="str">
        <f t="shared" si="24"/>
        <v>103863803965</v>
      </c>
      <c r="C1582" s="101" t="s">
        <v>3310</v>
      </c>
      <c r="D1582" s="101" t="s">
        <v>3311</v>
      </c>
      <c r="E1582" s="101" t="s">
        <v>6458</v>
      </c>
      <c r="F1582" s="101" t="s">
        <v>7250</v>
      </c>
      <c r="G1582" s="101" t="s">
        <v>7174</v>
      </c>
      <c r="H1582" s="103">
        <v>36.06</v>
      </c>
      <c r="I1582" s="101" t="s">
        <v>7175</v>
      </c>
      <c r="J1582" s="102">
        <v>39853</v>
      </c>
      <c r="K1582" s="102">
        <v>73050</v>
      </c>
      <c r="L1582" s="101" t="s">
        <v>6332</v>
      </c>
      <c r="M1582" s="101" t="s">
        <v>3310</v>
      </c>
    </row>
    <row r="1583" spans="1:13" x14ac:dyDescent="0.25">
      <c r="A1583" s="74" t="s">
        <v>344</v>
      </c>
      <c r="B1583" s="107" t="str">
        <f t="shared" si="24"/>
        <v>103864191200</v>
      </c>
      <c r="C1583" s="101" t="s">
        <v>3312</v>
      </c>
      <c r="D1583" s="101" t="s">
        <v>3313</v>
      </c>
      <c r="E1583" s="101" t="s">
        <v>6462</v>
      </c>
      <c r="F1583" s="101" t="s">
        <v>7212</v>
      </c>
      <c r="G1583" s="101" t="s">
        <v>7181</v>
      </c>
      <c r="H1583" s="103">
        <v>54.57</v>
      </c>
      <c r="I1583" s="101" t="s">
        <v>7175</v>
      </c>
      <c r="J1583" s="102">
        <v>40406</v>
      </c>
      <c r="K1583" s="102">
        <v>73050</v>
      </c>
      <c r="L1583" s="101" t="s">
        <v>6332</v>
      </c>
      <c r="M1583" s="101" t="s">
        <v>3312</v>
      </c>
    </row>
    <row r="1584" spans="1:13" x14ac:dyDescent="0.25">
      <c r="A1584" s="74" t="s">
        <v>344</v>
      </c>
      <c r="B1584" s="107" t="str">
        <f t="shared" si="24"/>
        <v>103865191200</v>
      </c>
      <c r="C1584" s="101" t="s">
        <v>3314</v>
      </c>
      <c r="D1584" s="101" t="s">
        <v>3315</v>
      </c>
      <c r="E1584" s="101" t="s">
        <v>6462</v>
      </c>
      <c r="F1584" s="101" t="s">
        <v>7212</v>
      </c>
      <c r="G1584" s="101" t="s">
        <v>7186</v>
      </c>
      <c r="H1584" s="103">
        <v>59.86</v>
      </c>
      <c r="I1584" s="101" t="s">
        <v>7175</v>
      </c>
      <c r="J1584" s="102">
        <v>31285</v>
      </c>
      <c r="K1584" s="102">
        <v>73050</v>
      </c>
      <c r="L1584" s="101" t="s">
        <v>6332</v>
      </c>
      <c r="M1584" s="101" t="s">
        <v>3314</v>
      </c>
    </row>
    <row r="1585" spans="1:13" x14ac:dyDescent="0.25">
      <c r="A1585" s="74" t="s">
        <v>344</v>
      </c>
      <c r="B1585" s="107" t="str">
        <f t="shared" si="24"/>
        <v>103868341100</v>
      </c>
      <c r="C1585" s="101" t="s">
        <v>3316</v>
      </c>
      <c r="D1585" s="101" t="s">
        <v>3317</v>
      </c>
      <c r="E1585" s="101" t="s">
        <v>6557</v>
      </c>
      <c r="F1585" s="101" t="s">
        <v>7185</v>
      </c>
      <c r="G1585" s="101" t="s">
        <v>7186</v>
      </c>
      <c r="H1585" s="103">
        <v>58.13</v>
      </c>
      <c r="I1585" s="101" t="s">
        <v>7175</v>
      </c>
      <c r="J1585" s="102">
        <v>40057</v>
      </c>
      <c r="K1585" s="102">
        <v>73050</v>
      </c>
      <c r="L1585" s="101" t="s">
        <v>6332</v>
      </c>
      <c r="M1585" s="101" t="s">
        <v>3316</v>
      </c>
    </row>
    <row r="1586" spans="1:13" x14ac:dyDescent="0.25">
      <c r="A1586" s="74" t="s">
        <v>344</v>
      </c>
      <c r="B1586" s="107" t="str">
        <f t="shared" si="24"/>
        <v>103871301620</v>
      </c>
      <c r="C1586" s="101" t="s">
        <v>3318</v>
      </c>
      <c r="D1586" s="101" t="s">
        <v>3319</v>
      </c>
      <c r="E1586" s="101" t="s">
        <v>6464</v>
      </c>
      <c r="F1586" s="101" t="s">
        <v>7212</v>
      </c>
      <c r="G1586" s="101" t="s">
        <v>7181</v>
      </c>
      <c r="H1586" s="103">
        <v>54.93</v>
      </c>
      <c r="I1586" s="101" t="s">
        <v>7175</v>
      </c>
      <c r="J1586" s="102">
        <v>40193</v>
      </c>
      <c r="K1586" s="102">
        <v>73050</v>
      </c>
      <c r="L1586" s="101" t="s">
        <v>6332</v>
      </c>
      <c r="M1586" s="101" t="s">
        <v>3318</v>
      </c>
    </row>
    <row r="1587" spans="1:13" x14ac:dyDescent="0.25">
      <c r="A1587" s="74" t="s">
        <v>344</v>
      </c>
      <c r="B1587" s="107" t="str">
        <f t="shared" si="24"/>
        <v>103874264290</v>
      </c>
      <c r="C1587" s="101" t="s">
        <v>3320</v>
      </c>
      <c r="D1587" s="101" t="s">
        <v>3321</v>
      </c>
      <c r="E1587" s="101" t="s">
        <v>6519</v>
      </c>
      <c r="F1587" s="101" t="s">
        <v>7185</v>
      </c>
      <c r="G1587" s="101" t="s">
        <v>7186</v>
      </c>
      <c r="H1587" s="103">
        <v>62.01</v>
      </c>
      <c r="I1587" s="101" t="s">
        <v>7175</v>
      </c>
      <c r="J1587" s="102">
        <v>36617</v>
      </c>
      <c r="K1587" s="102">
        <v>73050</v>
      </c>
      <c r="L1587" s="101" t="s">
        <v>6332</v>
      </c>
      <c r="M1587" s="101" t="s">
        <v>3320</v>
      </c>
    </row>
    <row r="1588" spans="1:13" x14ac:dyDescent="0.25">
      <c r="A1588" s="74" t="s">
        <v>344</v>
      </c>
      <c r="B1588" s="107" t="str">
        <f t="shared" si="24"/>
        <v>103875754500</v>
      </c>
      <c r="C1588" s="101" t="s">
        <v>3322</v>
      </c>
      <c r="D1588" s="101" t="s">
        <v>3323</v>
      </c>
      <c r="E1588" s="101" t="s">
        <v>7430</v>
      </c>
      <c r="F1588" s="101" t="s">
        <v>7247</v>
      </c>
      <c r="G1588" s="101" t="s">
        <v>7178</v>
      </c>
      <c r="H1588" s="103">
        <v>49.31</v>
      </c>
      <c r="I1588" s="101" t="s">
        <v>7175</v>
      </c>
      <c r="J1588" s="102">
        <v>37221</v>
      </c>
      <c r="K1588" s="102">
        <v>73050</v>
      </c>
      <c r="L1588" s="101" t="s">
        <v>6332</v>
      </c>
      <c r="M1588" s="101" t="s">
        <v>3322</v>
      </c>
    </row>
    <row r="1589" spans="1:13" x14ac:dyDescent="0.25">
      <c r="A1589" s="74" t="s">
        <v>344</v>
      </c>
      <c r="B1589" s="107" t="str">
        <f t="shared" si="24"/>
        <v>103879302100</v>
      </c>
      <c r="C1589" s="101" t="s">
        <v>3324</v>
      </c>
      <c r="D1589" s="101" t="s">
        <v>3325</v>
      </c>
      <c r="E1589" s="101" t="s">
        <v>7213</v>
      </c>
      <c r="F1589" s="101" t="s">
        <v>7214</v>
      </c>
      <c r="G1589" s="101" t="s">
        <v>7218</v>
      </c>
      <c r="H1589" s="103">
        <v>38.21</v>
      </c>
      <c r="I1589" s="101" t="s">
        <v>7175</v>
      </c>
      <c r="J1589" s="102">
        <v>38718</v>
      </c>
      <c r="K1589" s="102">
        <v>73050</v>
      </c>
      <c r="L1589" s="101" t="s">
        <v>6332</v>
      </c>
      <c r="M1589" s="101" t="s">
        <v>3324</v>
      </c>
    </row>
    <row r="1590" spans="1:13" x14ac:dyDescent="0.25">
      <c r="A1590" s="74" t="s">
        <v>344</v>
      </c>
      <c r="B1590" s="107" t="str">
        <f t="shared" si="24"/>
        <v>103882191100</v>
      </c>
      <c r="C1590" s="101" t="s">
        <v>3326</v>
      </c>
      <c r="D1590" s="101" t="s">
        <v>3327</v>
      </c>
      <c r="E1590" s="101" t="s">
        <v>6460</v>
      </c>
      <c r="F1590" s="101" t="s">
        <v>7185</v>
      </c>
      <c r="G1590" s="101" t="s">
        <v>7186</v>
      </c>
      <c r="H1590" s="103">
        <v>60.13</v>
      </c>
      <c r="I1590" s="101" t="s">
        <v>7175</v>
      </c>
      <c r="J1590" s="102">
        <v>40041</v>
      </c>
      <c r="K1590" s="102">
        <v>73050</v>
      </c>
      <c r="L1590" s="101" t="s">
        <v>6332</v>
      </c>
      <c r="M1590" s="101" t="s">
        <v>3326</v>
      </c>
    </row>
    <row r="1591" spans="1:13" x14ac:dyDescent="0.25">
      <c r="A1591" s="74" t="s">
        <v>344</v>
      </c>
      <c r="B1591" s="107" t="str">
        <f t="shared" si="24"/>
        <v>103884231201</v>
      </c>
      <c r="C1591" s="101" t="s">
        <v>3328</v>
      </c>
      <c r="D1591" s="101" t="s">
        <v>3329</v>
      </c>
      <c r="E1591" s="101" t="s">
        <v>6494</v>
      </c>
      <c r="F1591" s="101" t="s">
        <v>7212</v>
      </c>
      <c r="G1591" s="101" t="s">
        <v>7186</v>
      </c>
      <c r="H1591" s="103">
        <v>60.58</v>
      </c>
      <c r="I1591" s="101" t="s">
        <v>7175</v>
      </c>
      <c r="J1591" s="102">
        <v>36404</v>
      </c>
      <c r="K1591" s="102">
        <v>73050</v>
      </c>
      <c r="L1591" s="101" t="s">
        <v>6332</v>
      </c>
      <c r="M1591" s="101" t="s">
        <v>3328</v>
      </c>
    </row>
    <row r="1592" spans="1:13" x14ac:dyDescent="0.25">
      <c r="A1592" s="74" t="s">
        <v>344</v>
      </c>
      <c r="B1592" s="107" t="str">
        <f t="shared" si="24"/>
        <v>103885702100</v>
      </c>
      <c r="C1592" s="101" t="s">
        <v>3330</v>
      </c>
      <c r="D1592" s="101" t="s">
        <v>3331</v>
      </c>
      <c r="E1592" s="101" t="s">
        <v>7296</v>
      </c>
      <c r="F1592" s="101" t="s">
        <v>7214</v>
      </c>
      <c r="G1592" s="101" t="s">
        <v>7218</v>
      </c>
      <c r="H1592" s="103">
        <v>35.619999999999997</v>
      </c>
      <c r="I1592" s="101" t="s">
        <v>7175</v>
      </c>
      <c r="J1592" s="102">
        <v>39097</v>
      </c>
      <c r="K1592" s="102">
        <v>73050</v>
      </c>
      <c r="L1592" s="101" t="s">
        <v>6332</v>
      </c>
      <c r="M1592" s="101" t="s">
        <v>3330</v>
      </c>
    </row>
    <row r="1593" spans="1:13" x14ac:dyDescent="0.25">
      <c r="A1593" s="74" t="s">
        <v>344</v>
      </c>
      <c r="B1593" s="107" t="str">
        <f t="shared" si="24"/>
        <v>103890191100</v>
      </c>
      <c r="C1593" s="101" t="s">
        <v>3332</v>
      </c>
      <c r="D1593" s="101" t="s">
        <v>3333</v>
      </c>
      <c r="E1593" s="101" t="s">
        <v>6460</v>
      </c>
      <c r="F1593" s="101" t="s">
        <v>7185</v>
      </c>
      <c r="G1593" s="101" t="s">
        <v>7186</v>
      </c>
      <c r="H1593" s="103">
        <v>60.58</v>
      </c>
      <c r="I1593" s="101" t="s">
        <v>7175</v>
      </c>
      <c r="J1593" s="102">
        <v>38353</v>
      </c>
      <c r="K1593" s="102">
        <v>73050</v>
      </c>
      <c r="L1593" s="101" t="s">
        <v>6332</v>
      </c>
      <c r="M1593" s="101" t="s">
        <v>3332</v>
      </c>
    </row>
    <row r="1594" spans="1:13" x14ac:dyDescent="0.25">
      <c r="A1594" s="74" t="s">
        <v>344</v>
      </c>
      <c r="B1594" s="107" t="str">
        <f t="shared" si="24"/>
        <v>103897182100</v>
      </c>
      <c r="C1594" s="101" t="s">
        <v>7593</v>
      </c>
      <c r="D1594" s="101" t="s">
        <v>7594</v>
      </c>
      <c r="E1594" s="101" t="s">
        <v>6405</v>
      </c>
      <c r="F1594" s="101" t="s">
        <v>7217</v>
      </c>
      <c r="G1594" s="101" t="s">
        <v>7218</v>
      </c>
      <c r="H1594" s="103">
        <v>32.35</v>
      </c>
      <c r="I1594" s="101" t="s">
        <v>7175</v>
      </c>
      <c r="J1594" s="102">
        <v>40210</v>
      </c>
      <c r="K1594" s="102">
        <v>43708</v>
      </c>
      <c r="L1594" s="101" t="s">
        <v>6332</v>
      </c>
      <c r="M1594" s="101" t="s">
        <v>7593</v>
      </c>
    </row>
    <row r="1595" spans="1:13" x14ac:dyDescent="0.25">
      <c r="A1595" s="74" t="s">
        <v>344</v>
      </c>
      <c r="B1595" s="107" t="str">
        <f t="shared" si="24"/>
        <v>103901121110</v>
      </c>
      <c r="C1595" s="101" t="s">
        <v>3334</v>
      </c>
      <c r="D1595" s="101" t="s">
        <v>3335</v>
      </c>
      <c r="E1595" s="101" t="s">
        <v>6338</v>
      </c>
      <c r="F1595" s="101" t="s">
        <v>7212</v>
      </c>
      <c r="G1595" s="101" t="s">
        <v>7186</v>
      </c>
      <c r="H1595" s="103">
        <v>61.3</v>
      </c>
      <c r="I1595" s="101" t="s">
        <v>7175</v>
      </c>
      <c r="J1595" s="102">
        <v>36404</v>
      </c>
      <c r="K1595" s="102">
        <v>73050</v>
      </c>
      <c r="L1595" s="101" t="s">
        <v>6332</v>
      </c>
      <c r="M1595" s="101" t="s">
        <v>3334</v>
      </c>
    </row>
    <row r="1596" spans="1:13" x14ac:dyDescent="0.25">
      <c r="A1596" s="74" t="s">
        <v>344</v>
      </c>
      <c r="B1596" s="107" t="str">
        <f t="shared" si="24"/>
        <v>103903264260</v>
      </c>
      <c r="C1596" s="101" t="s">
        <v>3336</v>
      </c>
      <c r="D1596" s="101" t="s">
        <v>3337</v>
      </c>
      <c r="E1596" s="101" t="s">
        <v>7232</v>
      </c>
      <c r="F1596" s="101" t="s">
        <v>7185</v>
      </c>
      <c r="G1596" s="101" t="s">
        <v>7186</v>
      </c>
      <c r="H1596" s="103">
        <v>61.79</v>
      </c>
      <c r="I1596" s="101" t="s">
        <v>7175</v>
      </c>
      <c r="J1596" s="102">
        <v>37469</v>
      </c>
      <c r="K1596" s="102">
        <v>73050</v>
      </c>
      <c r="L1596" s="101" t="s">
        <v>6332</v>
      </c>
      <c r="M1596" s="101" t="s">
        <v>3336</v>
      </c>
    </row>
    <row r="1597" spans="1:13" x14ac:dyDescent="0.25">
      <c r="A1597" s="74" t="s">
        <v>344</v>
      </c>
      <c r="B1597" s="107" t="str">
        <f t="shared" si="24"/>
        <v>103905211110</v>
      </c>
      <c r="C1597" s="101" t="s">
        <v>3338</v>
      </c>
      <c r="D1597" s="101" t="s">
        <v>3339</v>
      </c>
      <c r="E1597" s="101" t="s">
        <v>6488</v>
      </c>
      <c r="F1597" s="101" t="s">
        <v>7212</v>
      </c>
      <c r="G1597" s="101" t="s">
        <v>7186</v>
      </c>
      <c r="H1597" s="103">
        <v>59.8</v>
      </c>
      <c r="I1597" s="101" t="s">
        <v>7175</v>
      </c>
      <c r="J1597" s="102">
        <v>33909</v>
      </c>
      <c r="K1597" s="102">
        <v>73050</v>
      </c>
      <c r="L1597" s="101" t="s">
        <v>6332</v>
      </c>
      <c r="M1597" s="101" t="s">
        <v>3338</v>
      </c>
    </row>
    <row r="1598" spans="1:13" x14ac:dyDescent="0.25">
      <c r="A1598" s="74" t="s">
        <v>344</v>
      </c>
      <c r="B1598" s="107" t="str">
        <f t="shared" si="24"/>
        <v>103906331100</v>
      </c>
      <c r="C1598" s="101" t="s">
        <v>3340</v>
      </c>
      <c r="D1598" s="101" t="s">
        <v>3341</v>
      </c>
      <c r="E1598" s="101" t="s">
        <v>7298</v>
      </c>
      <c r="F1598" s="101" t="s">
        <v>7212</v>
      </c>
      <c r="G1598" s="101" t="s">
        <v>7181</v>
      </c>
      <c r="H1598" s="103">
        <v>54.57</v>
      </c>
      <c r="I1598" s="101" t="s">
        <v>7175</v>
      </c>
      <c r="J1598" s="102">
        <v>39694</v>
      </c>
      <c r="K1598" s="102">
        <v>73050</v>
      </c>
      <c r="L1598" s="101" t="s">
        <v>6332</v>
      </c>
      <c r="M1598" s="101" t="s">
        <v>3340</v>
      </c>
    </row>
    <row r="1599" spans="1:13" x14ac:dyDescent="0.25">
      <c r="A1599" s="74" t="s">
        <v>344</v>
      </c>
      <c r="B1599" s="107" t="str">
        <f t="shared" si="24"/>
        <v>103907141002</v>
      </c>
      <c r="C1599" s="101" t="s">
        <v>3342</v>
      </c>
      <c r="D1599" s="101" t="s">
        <v>3343</v>
      </c>
      <c r="E1599" s="101" t="s">
        <v>6347</v>
      </c>
      <c r="F1599" s="101" t="s">
        <v>7185</v>
      </c>
      <c r="G1599" s="101" t="s">
        <v>7186</v>
      </c>
      <c r="H1599" s="103">
        <v>61.21</v>
      </c>
      <c r="I1599" s="101" t="s">
        <v>7175</v>
      </c>
      <c r="J1599" s="102">
        <v>40118</v>
      </c>
      <c r="K1599" s="102">
        <v>73050</v>
      </c>
      <c r="L1599" s="101" t="s">
        <v>6332</v>
      </c>
      <c r="M1599" s="101" t="s">
        <v>3342</v>
      </c>
    </row>
    <row r="1600" spans="1:13" x14ac:dyDescent="0.25">
      <c r="A1600" s="74" t="s">
        <v>344</v>
      </c>
      <c r="B1600" s="107" t="str">
        <f t="shared" si="24"/>
        <v>103911331100</v>
      </c>
      <c r="C1600" s="101" t="s">
        <v>3344</v>
      </c>
      <c r="D1600" s="101" t="s">
        <v>3345</v>
      </c>
      <c r="E1600" s="101" t="s">
        <v>7298</v>
      </c>
      <c r="F1600" s="101" t="s">
        <v>7185</v>
      </c>
      <c r="G1600" s="101" t="s">
        <v>7186</v>
      </c>
      <c r="H1600" s="103">
        <v>60.63</v>
      </c>
      <c r="I1600" s="101" t="s">
        <v>7175</v>
      </c>
      <c r="J1600" s="102">
        <v>37712</v>
      </c>
      <c r="K1600" s="102">
        <v>73050</v>
      </c>
      <c r="L1600" s="101" t="s">
        <v>6332</v>
      </c>
      <c r="M1600" s="101" t="s">
        <v>3344</v>
      </c>
    </row>
    <row r="1601" spans="1:13" x14ac:dyDescent="0.25">
      <c r="A1601" s="74" t="s">
        <v>344</v>
      </c>
      <c r="B1601" s="107" t="str">
        <f t="shared" si="24"/>
        <v>103912191200</v>
      </c>
      <c r="C1601" s="101" t="s">
        <v>3346</v>
      </c>
      <c r="D1601" s="101" t="s">
        <v>3347</v>
      </c>
      <c r="E1601" s="101" t="s">
        <v>6462</v>
      </c>
      <c r="F1601" s="101" t="s">
        <v>7185</v>
      </c>
      <c r="G1601" s="101" t="s">
        <v>7186</v>
      </c>
      <c r="H1601" s="103">
        <v>62.04</v>
      </c>
      <c r="I1601" s="101" t="s">
        <v>7175</v>
      </c>
      <c r="J1601" s="102">
        <v>40041</v>
      </c>
      <c r="K1601" s="102">
        <v>73050</v>
      </c>
      <c r="L1601" s="101" t="s">
        <v>6332</v>
      </c>
      <c r="M1601" s="101" t="s">
        <v>3346</v>
      </c>
    </row>
    <row r="1602" spans="1:13" x14ac:dyDescent="0.25">
      <c r="A1602" s="74" t="s">
        <v>344</v>
      </c>
      <c r="B1602" s="107" t="str">
        <f t="shared" si="24"/>
        <v>103917121110</v>
      </c>
      <c r="C1602" s="101" t="s">
        <v>7595</v>
      </c>
      <c r="D1602" s="101" t="s">
        <v>7596</v>
      </c>
      <c r="E1602" s="101" t="s">
        <v>6338</v>
      </c>
      <c r="F1602" s="101" t="s">
        <v>7212</v>
      </c>
      <c r="G1602" s="101" t="s">
        <v>7181</v>
      </c>
      <c r="H1602" s="103">
        <v>40.36</v>
      </c>
      <c r="I1602" s="101" t="s">
        <v>7175</v>
      </c>
      <c r="J1602" s="102">
        <v>41944</v>
      </c>
      <c r="K1602" s="102">
        <v>43555</v>
      </c>
      <c r="L1602" s="101" t="s">
        <v>6332</v>
      </c>
      <c r="M1602" s="101" t="s">
        <v>7595</v>
      </c>
    </row>
    <row r="1603" spans="1:13" x14ac:dyDescent="0.25">
      <c r="A1603" s="74" t="s">
        <v>344</v>
      </c>
      <c r="B1603" s="107" t="str">
        <f t="shared" si="24"/>
        <v>103919181400</v>
      </c>
      <c r="C1603" s="101" t="s">
        <v>3348</v>
      </c>
      <c r="D1603" s="101" t="s">
        <v>3349</v>
      </c>
      <c r="E1603" s="101" t="s">
        <v>6417</v>
      </c>
      <c r="F1603" s="101" t="s">
        <v>7212</v>
      </c>
      <c r="G1603" s="101" t="s">
        <v>7181</v>
      </c>
      <c r="H1603" s="103">
        <v>53.81</v>
      </c>
      <c r="I1603" s="101" t="s">
        <v>7175</v>
      </c>
      <c r="J1603" s="102">
        <v>42023</v>
      </c>
      <c r="K1603" s="102">
        <v>73050</v>
      </c>
      <c r="L1603" s="101" t="s">
        <v>6332</v>
      </c>
      <c r="M1603" s="101" t="s">
        <v>3348</v>
      </c>
    </row>
    <row r="1604" spans="1:13" x14ac:dyDescent="0.25">
      <c r="A1604" s="74" t="s">
        <v>344</v>
      </c>
      <c r="B1604" s="107" t="str">
        <f t="shared" si="24"/>
        <v>103925603300</v>
      </c>
      <c r="C1604" s="101" t="s">
        <v>3350</v>
      </c>
      <c r="D1604" s="101" t="s">
        <v>3351</v>
      </c>
      <c r="E1604" s="101" t="s">
        <v>7249</v>
      </c>
      <c r="F1604" s="101" t="s">
        <v>7250</v>
      </c>
      <c r="G1604" s="101" t="s">
        <v>7174</v>
      </c>
      <c r="H1604" s="103">
        <v>42.57</v>
      </c>
      <c r="I1604" s="101" t="s">
        <v>7175</v>
      </c>
      <c r="J1604" s="102">
        <v>41944</v>
      </c>
      <c r="K1604" s="102">
        <v>73050</v>
      </c>
      <c r="L1604" s="101" t="s">
        <v>6332</v>
      </c>
      <c r="M1604" s="101" t="s">
        <v>3350</v>
      </c>
    </row>
    <row r="1605" spans="1:13" x14ac:dyDescent="0.25">
      <c r="A1605" s="74" t="s">
        <v>344</v>
      </c>
      <c r="B1605" s="107" t="str">
        <f t="shared" si="24"/>
        <v>103930264260</v>
      </c>
      <c r="C1605" s="101" t="s">
        <v>3352</v>
      </c>
      <c r="D1605" s="101" t="s">
        <v>3353</v>
      </c>
      <c r="E1605" s="101" t="s">
        <v>7232</v>
      </c>
      <c r="F1605" s="101" t="s">
        <v>7185</v>
      </c>
      <c r="G1605" s="101" t="s">
        <v>7186</v>
      </c>
      <c r="H1605" s="103">
        <v>59.21</v>
      </c>
      <c r="I1605" s="101" t="s">
        <v>7175</v>
      </c>
      <c r="J1605" s="102">
        <v>40413</v>
      </c>
      <c r="K1605" s="102">
        <v>73050</v>
      </c>
      <c r="L1605" s="101" t="s">
        <v>6332</v>
      </c>
      <c r="M1605" s="101" t="s">
        <v>3352</v>
      </c>
    </row>
    <row r="1606" spans="1:13" x14ac:dyDescent="0.25">
      <c r="A1606" s="74" t="s">
        <v>344</v>
      </c>
      <c r="B1606" s="107" t="str">
        <f t="shared" ref="B1606:B1669" si="25">CONCATENATE(C1606,E1606)</f>
        <v>103931754300</v>
      </c>
      <c r="C1606" s="101" t="s">
        <v>3354</v>
      </c>
      <c r="D1606" s="101" t="s">
        <v>3355</v>
      </c>
      <c r="E1606" s="101" t="s">
        <v>7112</v>
      </c>
      <c r="F1606" s="101" t="s">
        <v>7217</v>
      </c>
      <c r="G1606" s="101" t="s">
        <v>7218</v>
      </c>
      <c r="H1606" s="103">
        <v>33.36</v>
      </c>
      <c r="I1606" s="101" t="s">
        <v>7175</v>
      </c>
      <c r="J1606" s="102">
        <v>39818</v>
      </c>
      <c r="K1606" s="102">
        <v>73050</v>
      </c>
      <c r="L1606" s="101" t="s">
        <v>6332</v>
      </c>
      <c r="M1606" s="101" t="s">
        <v>3354</v>
      </c>
    </row>
    <row r="1607" spans="1:13" x14ac:dyDescent="0.25">
      <c r="A1607" s="74" t="s">
        <v>344</v>
      </c>
      <c r="B1607" s="107" t="str">
        <f t="shared" si="25"/>
        <v>103934803925</v>
      </c>
      <c r="C1607" s="101" t="s">
        <v>3356</v>
      </c>
      <c r="D1607" s="101" t="s">
        <v>3357</v>
      </c>
      <c r="E1607" s="101" t="s">
        <v>7321</v>
      </c>
      <c r="F1607" s="101" t="s">
        <v>7332</v>
      </c>
      <c r="G1607" s="101" t="s">
        <v>7218</v>
      </c>
      <c r="H1607" s="103">
        <v>33.979999999999997</v>
      </c>
      <c r="I1607" s="101" t="s">
        <v>7175</v>
      </c>
      <c r="J1607" s="102">
        <v>38930</v>
      </c>
      <c r="K1607" s="102">
        <v>73050</v>
      </c>
      <c r="L1607" s="101" t="s">
        <v>6332</v>
      </c>
      <c r="M1607" s="101" t="s">
        <v>3356</v>
      </c>
    </row>
    <row r="1608" spans="1:13" x14ac:dyDescent="0.25">
      <c r="A1608" s="74" t="s">
        <v>344</v>
      </c>
      <c r="B1608" s="107" t="str">
        <f t="shared" si="25"/>
        <v>103937201801</v>
      </c>
      <c r="C1608" s="101" t="s">
        <v>3358</v>
      </c>
      <c r="D1608" s="101" t="s">
        <v>3359</v>
      </c>
      <c r="E1608" s="101" t="s">
        <v>6773</v>
      </c>
      <c r="F1608" s="101" t="s">
        <v>7185</v>
      </c>
      <c r="G1608" s="101" t="s">
        <v>7186</v>
      </c>
      <c r="H1608" s="103">
        <v>61.38</v>
      </c>
      <c r="I1608" s="101" t="s">
        <v>7175</v>
      </c>
      <c r="J1608" s="102">
        <v>34182</v>
      </c>
      <c r="K1608" s="102">
        <v>73050</v>
      </c>
      <c r="L1608" s="101" t="s">
        <v>6332</v>
      </c>
      <c r="M1608" s="101" t="s">
        <v>3358</v>
      </c>
    </row>
    <row r="1609" spans="1:13" x14ac:dyDescent="0.25">
      <c r="A1609" s="74" t="s">
        <v>344</v>
      </c>
      <c r="B1609" s="107" t="str">
        <f t="shared" si="25"/>
        <v>103939142100</v>
      </c>
      <c r="C1609" s="101" t="s">
        <v>7597</v>
      </c>
      <c r="D1609" s="101" t="s">
        <v>7598</v>
      </c>
      <c r="E1609" s="101" t="s">
        <v>7199</v>
      </c>
      <c r="F1609" s="101" t="s">
        <v>7200</v>
      </c>
      <c r="G1609" s="101" t="s">
        <v>7201</v>
      </c>
      <c r="H1609" s="103">
        <v>31.52</v>
      </c>
      <c r="I1609" s="101" t="s">
        <v>7175</v>
      </c>
      <c r="J1609" s="102">
        <v>38481</v>
      </c>
      <c r="K1609" s="102">
        <v>43638</v>
      </c>
      <c r="L1609" s="101" t="s">
        <v>6332</v>
      </c>
      <c r="M1609" s="101" t="s">
        <v>7597</v>
      </c>
    </row>
    <row r="1610" spans="1:13" x14ac:dyDescent="0.25">
      <c r="A1610" s="74" t="s">
        <v>344</v>
      </c>
      <c r="B1610" s="107" t="str">
        <f t="shared" si="25"/>
        <v>103940341200</v>
      </c>
      <c r="C1610" s="101" t="s">
        <v>3360</v>
      </c>
      <c r="D1610" s="101" t="s">
        <v>3361</v>
      </c>
      <c r="E1610" s="101" t="s">
        <v>6559</v>
      </c>
      <c r="F1610" s="101" t="s">
        <v>7212</v>
      </c>
      <c r="G1610" s="101" t="s">
        <v>7181</v>
      </c>
      <c r="H1610" s="103">
        <v>53.03</v>
      </c>
      <c r="I1610" s="101" t="s">
        <v>7175</v>
      </c>
      <c r="J1610" s="102">
        <v>41000</v>
      </c>
      <c r="K1610" s="102">
        <v>73050</v>
      </c>
      <c r="L1610" s="101" t="s">
        <v>6332</v>
      </c>
      <c r="M1610" s="101" t="s">
        <v>3360</v>
      </c>
    </row>
    <row r="1611" spans="1:13" x14ac:dyDescent="0.25">
      <c r="A1611" s="74" t="s">
        <v>344</v>
      </c>
      <c r="B1611" s="107" t="str">
        <f t="shared" si="25"/>
        <v>103943202300</v>
      </c>
      <c r="C1611" s="101" t="s">
        <v>3362</v>
      </c>
      <c r="D1611" s="101" t="s">
        <v>3363</v>
      </c>
      <c r="E1611" s="101" t="s">
        <v>6777</v>
      </c>
      <c r="F1611" s="101" t="s">
        <v>7200</v>
      </c>
      <c r="G1611" s="101" t="s">
        <v>7201</v>
      </c>
      <c r="H1611" s="103">
        <v>29.95</v>
      </c>
      <c r="I1611" s="101" t="s">
        <v>7175</v>
      </c>
      <c r="J1611" s="102">
        <v>40665</v>
      </c>
      <c r="K1611" s="102">
        <v>73050</v>
      </c>
      <c r="L1611" s="101" t="s">
        <v>6332</v>
      </c>
      <c r="M1611" s="101" t="s">
        <v>3362</v>
      </c>
    </row>
    <row r="1612" spans="1:13" x14ac:dyDescent="0.25">
      <c r="A1612" s="74" t="s">
        <v>344</v>
      </c>
      <c r="B1612" s="107" t="str">
        <f t="shared" si="25"/>
        <v>103945252100</v>
      </c>
      <c r="C1612" s="101" t="s">
        <v>3364</v>
      </c>
      <c r="D1612" s="101" t="s">
        <v>3365</v>
      </c>
      <c r="E1612" s="101" t="s">
        <v>7292</v>
      </c>
      <c r="F1612" s="101" t="s">
        <v>7245</v>
      </c>
      <c r="G1612" s="101" t="s">
        <v>7174</v>
      </c>
      <c r="H1612" s="103">
        <v>42.32</v>
      </c>
      <c r="I1612" s="101" t="s">
        <v>7175</v>
      </c>
      <c r="J1612" s="102">
        <v>32813</v>
      </c>
      <c r="K1612" s="102">
        <v>73050</v>
      </c>
      <c r="L1612" s="101" t="s">
        <v>6332</v>
      </c>
      <c r="M1612" s="101" t="s">
        <v>3364</v>
      </c>
    </row>
    <row r="1613" spans="1:13" x14ac:dyDescent="0.25">
      <c r="A1613" s="74" t="s">
        <v>344</v>
      </c>
      <c r="B1613" s="107" t="str">
        <f t="shared" si="25"/>
        <v>103946172100</v>
      </c>
      <c r="C1613" s="101" t="s">
        <v>3366</v>
      </c>
      <c r="D1613" s="101" t="s">
        <v>3367</v>
      </c>
      <c r="E1613" s="101" t="s">
        <v>7355</v>
      </c>
      <c r="F1613" s="101" t="s">
        <v>7217</v>
      </c>
      <c r="G1613" s="101" t="s">
        <v>7201</v>
      </c>
      <c r="H1613" s="103">
        <v>33.32</v>
      </c>
      <c r="I1613" s="101" t="s">
        <v>7175</v>
      </c>
      <c r="J1613" s="102">
        <v>40179</v>
      </c>
      <c r="K1613" s="102">
        <v>73050</v>
      </c>
      <c r="L1613" s="101" t="s">
        <v>6332</v>
      </c>
      <c r="M1613" s="101" t="s">
        <v>3366</v>
      </c>
    </row>
    <row r="1614" spans="1:13" x14ac:dyDescent="0.25">
      <c r="A1614" s="74" t="s">
        <v>344</v>
      </c>
      <c r="B1614" s="107" t="str">
        <f t="shared" si="25"/>
        <v>103947803030</v>
      </c>
      <c r="C1614" s="101" t="s">
        <v>3368</v>
      </c>
      <c r="D1614" s="101" t="s">
        <v>3369</v>
      </c>
      <c r="E1614" s="101" t="s">
        <v>6609</v>
      </c>
      <c r="F1614" s="101" t="s">
        <v>7251</v>
      </c>
      <c r="G1614" s="101" t="s">
        <v>7174</v>
      </c>
      <c r="H1614" s="103">
        <v>42.49</v>
      </c>
      <c r="I1614" s="101" t="s">
        <v>7175</v>
      </c>
      <c r="J1614" s="102">
        <v>36951</v>
      </c>
      <c r="K1614" s="102">
        <v>73050</v>
      </c>
      <c r="L1614" s="101" t="s">
        <v>6332</v>
      </c>
      <c r="M1614" s="101" t="s">
        <v>3368</v>
      </c>
    </row>
    <row r="1615" spans="1:13" x14ac:dyDescent="0.25">
      <c r="A1615" s="74" t="s">
        <v>344</v>
      </c>
      <c r="B1615" s="107" t="str">
        <f t="shared" si="25"/>
        <v>103948603000</v>
      </c>
      <c r="C1615" s="101" t="s">
        <v>7599</v>
      </c>
      <c r="D1615" s="101" t="s">
        <v>7600</v>
      </c>
      <c r="E1615" s="101" t="s">
        <v>7283</v>
      </c>
      <c r="F1615" s="101" t="s">
        <v>7306</v>
      </c>
      <c r="G1615" s="101" t="s">
        <v>7174</v>
      </c>
      <c r="H1615" s="103">
        <v>41.04</v>
      </c>
      <c r="I1615" s="101" t="s">
        <v>7175</v>
      </c>
      <c r="J1615" s="102">
        <v>37403</v>
      </c>
      <c r="K1615" s="102">
        <v>43558</v>
      </c>
      <c r="L1615" s="101" t="s">
        <v>6332</v>
      </c>
      <c r="M1615" s="101" t="s">
        <v>7599</v>
      </c>
    </row>
    <row r="1616" spans="1:13" x14ac:dyDescent="0.25">
      <c r="A1616" s="74" t="s">
        <v>344</v>
      </c>
      <c r="B1616" s="107" t="str">
        <f t="shared" si="25"/>
        <v>103951181200</v>
      </c>
      <c r="C1616" s="101" t="s">
        <v>3370</v>
      </c>
      <c r="D1616" s="101" t="s">
        <v>3371</v>
      </c>
      <c r="E1616" s="101" t="s">
        <v>6390</v>
      </c>
      <c r="F1616" s="101" t="s">
        <v>7252</v>
      </c>
      <c r="G1616" s="101" t="s">
        <v>7178</v>
      </c>
      <c r="H1616" s="103">
        <v>45.78</v>
      </c>
      <c r="I1616" s="101" t="s">
        <v>7175</v>
      </c>
      <c r="J1616" s="102">
        <v>33245</v>
      </c>
      <c r="K1616" s="102">
        <v>73050</v>
      </c>
      <c r="L1616" s="101" t="s">
        <v>6332</v>
      </c>
      <c r="M1616" s="101" t="s">
        <v>3370</v>
      </c>
    </row>
    <row r="1617" spans="1:13" x14ac:dyDescent="0.25">
      <c r="A1617" s="74" t="s">
        <v>344</v>
      </c>
      <c r="B1617" s="107" t="str">
        <f t="shared" si="25"/>
        <v>103953803010</v>
      </c>
      <c r="C1617" s="101" t="s">
        <v>3372</v>
      </c>
      <c r="D1617" s="101" t="s">
        <v>3373</v>
      </c>
      <c r="E1617" s="101" t="s">
        <v>7155</v>
      </c>
      <c r="F1617" s="101" t="s">
        <v>7247</v>
      </c>
      <c r="G1617" s="101" t="s">
        <v>7178</v>
      </c>
      <c r="H1617" s="103">
        <v>42.23</v>
      </c>
      <c r="I1617" s="101" t="s">
        <v>7175</v>
      </c>
      <c r="J1617" s="102">
        <v>40917</v>
      </c>
      <c r="K1617" s="102">
        <v>73050</v>
      </c>
      <c r="L1617" s="101" t="s">
        <v>6332</v>
      </c>
      <c r="M1617" s="101" t="s">
        <v>3372</v>
      </c>
    </row>
    <row r="1618" spans="1:13" x14ac:dyDescent="0.25">
      <c r="A1618" s="74" t="s">
        <v>344</v>
      </c>
      <c r="B1618" s="107" t="str">
        <f t="shared" si="25"/>
        <v>103955603920</v>
      </c>
      <c r="C1618" s="101" t="s">
        <v>3374</v>
      </c>
      <c r="D1618" s="101" t="s">
        <v>3375</v>
      </c>
      <c r="E1618" s="101" t="s">
        <v>7436</v>
      </c>
      <c r="F1618" s="101" t="s">
        <v>7332</v>
      </c>
      <c r="G1618" s="101" t="s">
        <v>7218</v>
      </c>
      <c r="H1618" s="103">
        <v>32.76</v>
      </c>
      <c r="I1618" s="101" t="s">
        <v>7175</v>
      </c>
      <c r="J1618" s="102">
        <v>39965</v>
      </c>
      <c r="K1618" s="102">
        <v>73050</v>
      </c>
      <c r="L1618" s="101" t="s">
        <v>6332</v>
      </c>
      <c r="M1618" s="101" t="s">
        <v>3374</v>
      </c>
    </row>
    <row r="1619" spans="1:13" x14ac:dyDescent="0.25">
      <c r="A1619" s="74" t="s">
        <v>344</v>
      </c>
      <c r="B1619" s="107" t="str">
        <f t="shared" si="25"/>
        <v>103958703300</v>
      </c>
      <c r="C1619" s="101" t="s">
        <v>3376</v>
      </c>
      <c r="D1619" s="101" t="s">
        <v>3377</v>
      </c>
      <c r="E1619" s="101" t="s">
        <v>7415</v>
      </c>
      <c r="F1619" s="101" t="s">
        <v>7214</v>
      </c>
      <c r="G1619" s="101" t="s">
        <v>7218</v>
      </c>
      <c r="H1619" s="103">
        <v>34.119999999999997</v>
      </c>
      <c r="I1619" s="101" t="s">
        <v>7175</v>
      </c>
      <c r="J1619" s="102">
        <v>34771</v>
      </c>
      <c r="K1619" s="102">
        <v>73050</v>
      </c>
      <c r="L1619" s="101" t="s">
        <v>6332</v>
      </c>
      <c r="M1619" s="101" t="s">
        <v>3376</v>
      </c>
    </row>
    <row r="1620" spans="1:13" x14ac:dyDescent="0.25">
      <c r="A1620" s="74" t="s">
        <v>344</v>
      </c>
      <c r="B1620" s="107" t="str">
        <f t="shared" si="25"/>
        <v>103960141002</v>
      </c>
      <c r="C1620" s="101" t="s">
        <v>3378</v>
      </c>
      <c r="D1620" s="101" t="s">
        <v>3379</v>
      </c>
      <c r="E1620" s="101" t="s">
        <v>6347</v>
      </c>
      <c r="F1620" s="101" t="s">
        <v>7180</v>
      </c>
      <c r="G1620" s="101" t="s">
        <v>7186</v>
      </c>
      <c r="H1620" s="103">
        <v>62.15</v>
      </c>
      <c r="I1620" s="101" t="s">
        <v>7175</v>
      </c>
      <c r="J1620" s="102">
        <v>34912</v>
      </c>
      <c r="K1620" s="102">
        <v>73050</v>
      </c>
      <c r="L1620" s="101" t="s">
        <v>6332</v>
      </c>
      <c r="M1620" s="101" t="s">
        <v>3378</v>
      </c>
    </row>
    <row r="1621" spans="1:13" x14ac:dyDescent="0.25">
      <c r="A1621" s="74" t="s">
        <v>344</v>
      </c>
      <c r="B1621" s="107" t="str">
        <f t="shared" si="25"/>
        <v>103961212100</v>
      </c>
      <c r="C1621" s="101" t="s">
        <v>3380</v>
      </c>
      <c r="D1621" s="101" t="s">
        <v>3381</v>
      </c>
      <c r="E1621" s="101" t="s">
        <v>7160</v>
      </c>
      <c r="F1621" s="101" t="s">
        <v>7217</v>
      </c>
      <c r="G1621" s="101" t="s">
        <v>7218</v>
      </c>
      <c r="H1621" s="103">
        <v>32.74</v>
      </c>
      <c r="I1621" s="101" t="s">
        <v>7175</v>
      </c>
      <c r="J1621" s="102">
        <v>41944</v>
      </c>
      <c r="K1621" s="102">
        <v>73050</v>
      </c>
      <c r="L1621" s="101" t="s">
        <v>6332</v>
      </c>
      <c r="M1621" s="101" t="s">
        <v>3380</v>
      </c>
    </row>
    <row r="1622" spans="1:13" x14ac:dyDescent="0.25">
      <c r="A1622" s="74" t="s">
        <v>344</v>
      </c>
      <c r="B1622" s="107" t="str">
        <f t="shared" si="25"/>
        <v>103962312100</v>
      </c>
      <c r="C1622" s="101" t="s">
        <v>3382</v>
      </c>
      <c r="D1622" s="101" t="s">
        <v>3383</v>
      </c>
      <c r="E1622" s="101" t="s">
        <v>7366</v>
      </c>
      <c r="F1622" s="101" t="s">
        <v>7214</v>
      </c>
      <c r="G1622" s="101" t="s">
        <v>7215</v>
      </c>
      <c r="H1622" s="103">
        <v>38.01</v>
      </c>
      <c r="I1622" s="101" t="s">
        <v>7175</v>
      </c>
      <c r="J1622" s="102">
        <v>37347</v>
      </c>
      <c r="K1622" s="102">
        <v>73050</v>
      </c>
      <c r="L1622" s="101" t="s">
        <v>6332</v>
      </c>
      <c r="M1622" s="101" t="s">
        <v>3382</v>
      </c>
    </row>
    <row r="1623" spans="1:13" x14ac:dyDescent="0.25">
      <c r="A1623" s="74" t="s">
        <v>344</v>
      </c>
      <c r="B1623" s="107" t="str">
        <f t="shared" si="25"/>
        <v>103963331200</v>
      </c>
      <c r="C1623" s="101" t="s">
        <v>3384</v>
      </c>
      <c r="D1623" s="101" t="s">
        <v>3385</v>
      </c>
      <c r="E1623" s="101" t="s">
        <v>6629</v>
      </c>
      <c r="F1623" s="101" t="s">
        <v>7212</v>
      </c>
      <c r="G1623" s="101" t="s">
        <v>7181</v>
      </c>
      <c r="H1623" s="103">
        <v>53.99</v>
      </c>
      <c r="I1623" s="101" t="s">
        <v>7175</v>
      </c>
      <c r="J1623" s="102">
        <v>40406</v>
      </c>
      <c r="K1623" s="102">
        <v>73050</v>
      </c>
      <c r="L1623" s="101" t="s">
        <v>6332</v>
      </c>
      <c r="M1623" s="101" t="s">
        <v>3384</v>
      </c>
    </row>
    <row r="1624" spans="1:13" x14ac:dyDescent="0.25">
      <c r="A1624" s="74" t="s">
        <v>344</v>
      </c>
      <c r="B1624" s="107" t="str">
        <f t="shared" si="25"/>
        <v>103970603000</v>
      </c>
      <c r="C1624" s="101" t="s">
        <v>3386</v>
      </c>
      <c r="D1624" s="101" t="s">
        <v>3387</v>
      </c>
      <c r="E1624" s="101" t="s">
        <v>7283</v>
      </c>
      <c r="F1624" s="101" t="s">
        <v>7306</v>
      </c>
      <c r="G1624" s="101" t="s">
        <v>7174</v>
      </c>
      <c r="H1624" s="103">
        <v>41.86</v>
      </c>
      <c r="I1624" s="101" t="s">
        <v>7175</v>
      </c>
      <c r="J1624" s="102">
        <v>33315</v>
      </c>
      <c r="K1624" s="102">
        <v>73050</v>
      </c>
      <c r="L1624" s="101" t="s">
        <v>6332</v>
      </c>
      <c r="M1624" s="101" t="s">
        <v>3386</v>
      </c>
    </row>
    <row r="1625" spans="1:13" x14ac:dyDescent="0.25">
      <c r="A1625" s="74" t="s">
        <v>344</v>
      </c>
      <c r="B1625" s="107" t="str">
        <f t="shared" si="25"/>
        <v>103977171300</v>
      </c>
      <c r="C1625" s="101" t="s">
        <v>7601</v>
      </c>
      <c r="D1625" s="101" t="s">
        <v>5687</v>
      </c>
      <c r="E1625" s="101" t="s">
        <v>6367</v>
      </c>
      <c r="F1625" s="101" t="s">
        <v>7185</v>
      </c>
      <c r="G1625" s="101" t="s">
        <v>7186</v>
      </c>
      <c r="H1625" s="103">
        <v>65.94</v>
      </c>
      <c r="I1625" s="101" t="s">
        <v>7175</v>
      </c>
      <c r="J1625" s="102">
        <v>33534</v>
      </c>
      <c r="K1625" s="102">
        <v>43631</v>
      </c>
      <c r="L1625" s="101" t="s">
        <v>6332</v>
      </c>
      <c r="M1625" s="101" t="s">
        <v>7601</v>
      </c>
    </row>
    <row r="1626" spans="1:13" x14ac:dyDescent="0.25">
      <c r="A1626" s="74" t="s">
        <v>344</v>
      </c>
      <c r="B1626" s="107" t="str">
        <f t="shared" si="25"/>
        <v>103979264260</v>
      </c>
      <c r="C1626" s="101" t="s">
        <v>3388</v>
      </c>
      <c r="D1626" s="101" t="s">
        <v>3389</v>
      </c>
      <c r="E1626" s="101" t="s">
        <v>7232</v>
      </c>
      <c r="F1626" s="101" t="s">
        <v>7212</v>
      </c>
      <c r="G1626" s="101" t="s">
        <v>7181</v>
      </c>
      <c r="H1626" s="103">
        <v>54.59</v>
      </c>
      <c r="I1626" s="101" t="s">
        <v>7175</v>
      </c>
      <c r="J1626" s="102">
        <v>41944</v>
      </c>
      <c r="K1626" s="102">
        <v>73050</v>
      </c>
      <c r="L1626" s="101" t="s">
        <v>6332</v>
      </c>
      <c r="M1626" s="101" t="s">
        <v>3388</v>
      </c>
    </row>
    <row r="1627" spans="1:13" x14ac:dyDescent="0.25">
      <c r="A1627" s="74" t="s">
        <v>344</v>
      </c>
      <c r="B1627" s="107" t="str">
        <f t="shared" si="25"/>
        <v>103980502040</v>
      </c>
      <c r="C1627" s="101" t="s">
        <v>3390</v>
      </c>
      <c r="D1627" s="101" t="s">
        <v>3391</v>
      </c>
      <c r="E1627" s="101" t="s">
        <v>6372</v>
      </c>
      <c r="F1627" s="101" t="s">
        <v>7247</v>
      </c>
      <c r="G1627" s="101" t="s">
        <v>7178</v>
      </c>
      <c r="H1627" s="103">
        <v>46.6</v>
      </c>
      <c r="I1627" s="101" t="s">
        <v>7175</v>
      </c>
      <c r="J1627" s="102">
        <v>37193</v>
      </c>
      <c r="K1627" s="102">
        <v>73050</v>
      </c>
      <c r="L1627" s="101" t="s">
        <v>6332</v>
      </c>
      <c r="M1627" s="101" t="s">
        <v>3390</v>
      </c>
    </row>
    <row r="1628" spans="1:13" x14ac:dyDescent="0.25">
      <c r="A1628" s="74" t="s">
        <v>344</v>
      </c>
      <c r="B1628" s="107" t="str">
        <f t="shared" si="25"/>
        <v>103987603000</v>
      </c>
      <c r="C1628" s="101" t="s">
        <v>3392</v>
      </c>
      <c r="D1628" s="101" t="s">
        <v>3393</v>
      </c>
      <c r="E1628" s="101" t="s">
        <v>7283</v>
      </c>
      <c r="F1628" s="101" t="s">
        <v>7306</v>
      </c>
      <c r="G1628" s="101" t="s">
        <v>7178</v>
      </c>
      <c r="H1628" s="103">
        <v>45.94</v>
      </c>
      <c r="I1628" s="101" t="s">
        <v>7175</v>
      </c>
      <c r="J1628" s="102">
        <v>36861</v>
      </c>
      <c r="K1628" s="102">
        <v>73050</v>
      </c>
      <c r="L1628" s="101" t="s">
        <v>6332</v>
      </c>
      <c r="M1628" s="101" t="s">
        <v>3392</v>
      </c>
    </row>
    <row r="1629" spans="1:13" x14ac:dyDescent="0.25">
      <c r="A1629" s="74" t="s">
        <v>344</v>
      </c>
      <c r="B1629" s="107" t="str">
        <f t="shared" si="25"/>
        <v>103989502021</v>
      </c>
      <c r="C1629" s="101" t="s">
        <v>3394</v>
      </c>
      <c r="D1629" s="101" t="s">
        <v>3395</v>
      </c>
      <c r="E1629" s="101" t="s">
        <v>7378</v>
      </c>
      <c r="F1629" s="101" t="s">
        <v>7389</v>
      </c>
      <c r="G1629" s="101" t="s">
        <v>7218</v>
      </c>
      <c r="H1629" s="103">
        <v>33</v>
      </c>
      <c r="I1629" s="101" t="s">
        <v>7175</v>
      </c>
      <c r="J1629" s="102">
        <v>38880</v>
      </c>
      <c r="K1629" s="102">
        <v>73050</v>
      </c>
      <c r="L1629" s="101" t="s">
        <v>6332</v>
      </c>
      <c r="M1629" s="101" t="s">
        <v>3394</v>
      </c>
    </row>
    <row r="1630" spans="1:13" x14ac:dyDescent="0.25">
      <c r="A1630" s="74" t="s">
        <v>344</v>
      </c>
      <c r="B1630" s="107" t="str">
        <f t="shared" si="25"/>
        <v>103991141100</v>
      </c>
      <c r="C1630" s="101" t="s">
        <v>7602</v>
      </c>
      <c r="D1630" s="101" t="s">
        <v>5671</v>
      </c>
      <c r="E1630" s="101" t="s">
        <v>6353</v>
      </c>
      <c r="F1630" s="101" t="s">
        <v>7185</v>
      </c>
      <c r="G1630" s="101" t="s">
        <v>7186</v>
      </c>
      <c r="H1630" s="103">
        <v>43.86</v>
      </c>
      <c r="I1630" s="101" t="s">
        <v>7175</v>
      </c>
      <c r="J1630" s="102">
        <v>41953</v>
      </c>
      <c r="K1630" s="102">
        <v>43685</v>
      </c>
      <c r="L1630" s="101" t="s">
        <v>6332</v>
      </c>
      <c r="M1630" s="101" t="s">
        <v>7602</v>
      </c>
    </row>
    <row r="1631" spans="1:13" x14ac:dyDescent="0.25">
      <c r="A1631" s="74" t="s">
        <v>344</v>
      </c>
      <c r="B1631" s="107" t="str">
        <f t="shared" si="25"/>
        <v>103992702100</v>
      </c>
      <c r="C1631" s="101" t="s">
        <v>3396</v>
      </c>
      <c r="D1631" s="101" t="s">
        <v>3397</v>
      </c>
      <c r="E1631" s="101" t="s">
        <v>7296</v>
      </c>
      <c r="F1631" s="101" t="s">
        <v>7217</v>
      </c>
      <c r="G1631" s="101" t="s">
        <v>7218</v>
      </c>
      <c r="H1631" s="103">
        <v>33.07</v>
      </c>
      <c r="I1631" s="101" t="s">
        <v>7175</v>
      </c>
      <c r="J1631" s="102">
        <v>36069</v>
      </c>
      <c r="K1631" s="102">
        <v>73050</v>
      </c>
      <c r="L1631" s="101" t="s">
        <v>6332</v>
      </c>
      <c r="M1631" s="101" t="s">
        <v>3396</v>
      </c>
    </row>
    <row r="1632" spans="1:13" x14ac:dyDescent="0.25">
      <c r="A1632" s="74" t="s">
        <v>344</v>
      </c>
      <c r="B1632" s="107" t="str">
        <f t="shared" si="25"/>
        <v>103993313920</v>
      </c>
      <c r="C1632" s="101" t="s">
        <v>3398</v>
      </c>
      <c r="D1632" s="101" t="s">
        <v>3399</v>
      </c>
      <c r="E1632" s="101" t="s">
        <v>6535</v>
      </c>
      <c r="F1632" s="101" t="s">
        <v>7332</v>
      </c>
      <c r="G1632" s="101" t="s">
        <v>7218</v>
      </c>
      <c r="H1632" s="103">
        <v>32.71</v>
      </c>
      <c r="I1632" s="101" t="s">
        <v>7175</v>
      </c>
      <c r="J1632" s="102">
        <v>41953</v>
      </c>
      <c r="K1632" s="102">
        <v>73050</v>
      </c>
      <c r="L1632" s="101" t="s">
        <v>6332</v>
      </c>
      <c r="M1632" s="101" t="s">
        <v>3398</v>
      </c>
    </row>
    <row r="1633" spans="1:13" x14ac:dyDescent="0.25">
      <c r="A1633" s="74" t="s">
        <v>344</v>
      </c>
      <c r="B1633" s="107" t="str">
        <f t="shared" si="25"/>
        <v>103994803910</v>
      </c>
      <c r="C1633" s="101" t="s">
        <v>3400</v>
      </c>
      <c r="D1633" s="101" t="s">
        <v>3401</v>
      </c>
      <c r="E1633" s="101" t="s">
        <v>7230</v>
      </c>
      <c r="F1633" s="101" t="s">
        <v>7266</v>
      </c>
      <c r="G1633" s="101" t="s">
        <v>7267</v>
      </c>
      <c r="H1633" s="103">
        <v>77.91</v>
      </c>
      <c r="I1633" s="101" t="s">
        <v>7175</v>
      </c>
      <c r="J1633" s="102">
        <v>42036</v>
      </c>
      <c r="K1633" s="102">
        <v>73050</v>
      </c>
      <c r="L1633" s="101" t="s">
        <v>6332</v>
      </c>
      <c r="M1633" s="101" t="s">
        <v>3400</v>
      </c>
    </row>
    <row r="1634" spans="1:13" x14ac:dyDescent="0.25">
      <c r="A1634" s="74" t="s">
        <v>344</v>
      </c>
      <c r="B1634" s="107" t="str">
        <f t="shared" si="25"/>
        <v>103995502030</v>
      </c>
      <c r="C1634" s="101" t="s">
        <v>3402</v>
      </c>
      <c r="D1634" s="101" t="s">
        <v>3403</v>
      </c>
      <c r="E1634" s="101" t="s">
        <v>7100</v>
      </c>
      <c r="F1634" s="101" t="s">
        <v>7214</v>
      </c>
      <c r="G1634" s="101" t="s">
        <v>7215</v>
      </c>
      <c r="H1634" s="103">
        <v>36.9</v>
      </c>
      <c r="I1634" s="101" t="s">
        <v>7175</v>
      </c>
      <c r="J1634" s="102">
        <v>36045</v>
      </c>
      <c r="K1634" s="102">
        <v>73050</v>
      </c>
      <c r="L1634" s="101" t="s">
        <v>6332</v>
      </c>
      <c r="M1634" s="101" t="s">
        <v>3402</v>
      </c>
    </row>
    <row r="1635" spans="1:13" x14ac:dyDescent="0.25">
      <c r="A1635" s="74" t="s">
        <v>344</v>
      </c>
      <c r="B1635" s="107" t="str">
        <f t="shared" si="25"/>
        <v>104000603600</v>
      </c>
      <c r="C1635" s="101" t="s">
        <v>3404</v>
      </c>
      <c r="D1635" s="101" t="s">
        <v>3405</v>
      </c>
      <c r="E1635" s="101" t="s">
        <v>7279</v>
      </c>
      <c r="F1635" s="101" t="s">
        <v>7191</v>
      </c>
      <c r="G1635" s="101" t="s">
        <v>7192</v>
      </c>
      <c r="H1635" s="103">
        <v>29.26</v>
      </c>
      <c r="I1635" s="101" t="s">
        <v>7175</v>
      </c>
      <c r="J1635" s="102">
        <v>40603</v>
      </c>
      <c r="K1635" s="102">
        <v>73050</v>
      </c>
      <c r="L1635" s="101" t="s">
        <v>6332</v>
      </c>
      <c r="M1635" s="101" t="s">
        <v>3404</v>
      </c>
    </row>
    <row r="1636" spans="1:13" x14ac:dyDescent="0.25">
      <c r="A1636" s="74" t="s">
        <v>344</v>
      </c>
      <c r="B1636" s="107" t="str">
        <f t="shared" si="25"/>
        <v>104002264260</v>
      </c>
      <c r="C1636" s="101" t="s">
        <v>3406</v>
      </c>
      <c r="D1636" s="101" t="s">
        <v>3407</v>
      </c>
      <c r="E1636" s="101" t="s">
        <v>7232</v>
      </c>
      <c r="F1636" s="101" t="s">
        <v>7212</v>
      </c>
      <c r="G1636" s="101" t="s">
        <v>7181</v>
      </c>
      <c r="H1636" s="103">
        <v>49.9</v>
      </c>
      <c r="I1636" s="101" t="s">
        <v>7175</v>
      </c>
      <c r="J1636" s="102">
        <v>41953</v>
      </c>
      <c r="K1636" s="102">
        <v>73050</v>
      </c>
      <c r="L1636" s="101" t="s">
        <v>6332</v>
      </c>
      <c r="M1636" s="101" t="s">
        <v>3406</v>
      </c>
    </row>
    <row r="1637" spans="1:13" x14ac:dyDescent="0.25">
      <c r="A1637" s="74" t="s">
        <v>344</v>
      </c>
      <c r="B1637" s="107" t="str">
        <f t="shared" si="25"/>
        <v>104006341100</v>
      </c>
      <c r="C1637" s="101" t="s">
        <v>3408</v>
      </c>
      <c r="D1637" s="101" t="s">
        <v>3409</v>
      </c>
      <c r="E1637" s="101" t="s">
        <v>6557</v>
      </c>
      <c r="F1637" s="101" t="s">
        <v>7185</v>
      </c>
      <c r="G1637" s="101" t="s">
        <v>7186</v>
      </c>
      <c r="H1637" s="103">
        <v>62.6</v>
      </c>
      <c r="I1637" s="101" t="s">
        <v>7175</v>
      </c>
      <c r="J1637" s="102">
        <v>33112</v>
      </c>
      <c r="K1637" s="102">
        <v>73050</v>
      </c>
      <c r="L1637" s="101" t="s">
        <v>6332</v>
      </c>
      <c r="M1637" s="101" t="s">
        <v>3408</v>
      </c>
    </row>
    <row r="1638" spans="1:13" x14ac:dyDescent="0.25">
      <c r="A1638" s="74" t="s">
        <v>344</v>
      </c>
      <c r="B1638" s="107" t="str">
        <f t="shared" si="25"/>
        <v>104008181500</v>
      </c>
      <c r="C1638" s="101" t="s">
        <v>3410</v>
      </c>
      <c r="D1638" s="101" t="s">
        <v>3411</v>
      </c>
      <c r="E1638" s="101" t="s">
        <v>6421</v>
      </c>
      <c r="F1638" s="101" t="s">
        <v>7185</v>
      </c>
      <c r="G1638" s="101" t="s">
        <v>7186</v>
      </c>
      <c r="H1638" s="103">
        <v>61.66</v>
      </c>
      <c r="I1638" s="101" t="s">
        <v>7175</v>
      </c>
      <c r="J1638" s="102">
        <v>33086</v>
      </c>
      <c r="K1638" s="102">
        <v>73050</v>
      </c>
      <c r="L1638" s="101" t="s">
        <v>6332</v>
      </c>
      <c r="M1638" s="101" t="s">
        <v>3410</v>
      </c>
    </row>
    <row r="1639" spans="1:13" x14ac:dyDescent="0.25">
      <c r="A1639" s="74" t="s">
        <v>344</v>
      </c>
      <c r="B1639" s="107" t="str">
        <f t="shared" si="25"/>
        <v>104009352100</v>
      </c>
      <c r="C1639" s="101" t="s">
        <v>3412</v>
      </c>
      <c r="D1639" s="101" t="s">
        <v>3413</v>
      </c>
      <c r="E1639" s="101" t="s">
        <v>7208</v>
      </c>
      <c r="F1639" s="101" t="s">
        <v>7217</v>
      </c>
      <c r="G1639" s="101" t="s">
        <v>7218</v>
      </c>
      <c r="H1639" s="103">
        <v>30.37</v>
      </c>
      <c r="I1639" s="101" t="s">
        <v>7175</v>
      </c>
      <c r="J1639" s="102">
        <v>41974</v>
      </c>
      <c r="K1639" s="102">
        <v>73050</v>
      </c>
      <c r="L1639" s="101" t="s">
        <v>6332</v>
      </c>
      <c r="M1639" s="101" t="s">
        <v>3412</v>
      </c>
    </row>
    <row r="1640" spans="1:13" x14ac:dyDescent="0.25">
      <c r="A1640" s="74" t="s">
        <v>344</v>
      </c>
      <c r="B1640" s="107" t="str">
        <f t="shared" si="25"/>
        <v>104015754100</v>
      </c>
      <c r="C1640" s="101" t="s">
        <v>3414</v>
      </c>
      <c r="D1640" s="101" t="s">
        <v>3415</v>
      </c>
      <c r="E1640" s="101" t="s">
        <v>7350</v>
      </c>
      <c r="F1640" s="101" t="s">
        <v>7217</v>
      </c>
      <c r="G1640" s="101" t="s">
        <v>7218</v>
      </c>
      <c r="H1640" s="103">
        <v>33.18</v>
      </c>
      <c r="I1640" s="101" t="s">
        <v>7175</v>
      </c>
      <c r="J1640" s="102">
        <v>32752</v>
      </c>
      <c r="K1640" s="102">
        <v>73050</v>
      </c>
      <c r="L1640" s="101" t="s">
        <v>6332</v>
      </c>
      <c r="M1640" s="101" t="s">
        <v>3414</v>
      </c>
    </row>
    <row r="1641" spans="1:13" x14ac:dyDescent="0.25">
      <c r="A1641" s="74" t="s">
        <v>344</v>
      </c>
      <c r="B1641" s="107" t="str">
        <f t="shared" si="25"/>
        <v>104023903120</v>
      </c>
      <c r="C1641" s="101" t="s">
        <v>3416</v>
      </c>
      <c r="D1641" s="101" t="s">
        <v>3417</v>
      </c>
      <c r="E1641" s="101" t="s">
        <v>7527</v>
      </c>
      <c r="F1641" s="101" t="s">
        <v>7226</v>
      </c>
      <c r="G1641" s="101" t="s">
        <v>7186</v>
      </c>
      <c r="H1641" s="103">
        <v>59.29</v>
      </c>
      <c r="I1641" s="101" t="s">
        <v>7175</v>
      </c>
      <c r="J1641" s="102">
        <v>42009</v>
      </c>
      <c r="K1641" s="102">
        <v>73050</v>
      </c>
      <c r="L1641" s="101" t="s">
        <v>6332</v>
      </c>
      <c r="M1641" s="101" t="s">
        <v>3416</v>
      </c>
    </row>
    <row r="1642" spans="1:13" x14ac:dyDescent="0.25">
      <c r="A1642" s="74" t="s">
        <v>344</v>
      </c>
      <c r="B1642" s="107" t="str">
        <f t="shared" si="25"/>
        <v>104024311100</v>
      </c>
      <c r="C1642" s="101" t="s">
        <v>3418</v>
      </c>
      <c r="D1642" s="101" t="s">
        <v>3419</v>
      </c>
      <c r="E1642" s="101" t="s">
        <v>6531</v>
      </c>
      <c r="F1642" s="101" t="s">
        <v>7212</v>
      </c>
      <c r="G1642" s="101" t="s">
        <v>7181</v>
      </c>
      <c r="H1642" s="103">
        <v>53.81</v>
      </c>
      <c r="I1642" s="101" t="s">
        <v>7175</v>
      </c>
      <c r="J1642" s="102">
        <v>42005</v>
      </c>
      <c r="K1642" s="102">
        <v>73050</v>
      </c>
      <c r="L1642" s="101" t="s">
        <v>6332</v>
      </c>
      <c r="M1642" s="101" t="s">
        <v>3418</v>
      </c>
    </row>
    <row r="1643" spans="1:13" x14ac:dyDescent="0.25">
      <c r="A1643" s="74" t="s">
        <v>344</v>
      </c>
      <c r="B1643" s="107" t="str">
        <f t="shared" si="25"/>
        <v>104026123920</v>
      </c>
      <c r="C1643" s="101" t="s">
        <v>6341</v>
      </c>
      <c r="D1643" s="101" t="s">
        <v>6342</v>
      </c>
      <c r="E1643" s="101" t="s">
        <v>6343</v>
      </c>
      <c r="F1643" s="101" t="s">
        <v>7332</v>
      </c>
      <c r="G1643" s="101" t="s">
        <v>7218</v>
      </c>
      <c r="H1643" s="103">
        <v>32.159999999999997</v>
      </c>
      <c r="I1643" s="101" t="s">
        <v>7175</v>
      </c>
      <c r="J1643" s="102">
        <v>41960</v>
      </c>
      <c r="K1643" s="102">
        <v>43555</v>
      </c>
      <c r="L1643" s="101" t="s">
        <v>6332</v>
      </c>
      <c r="M1643" s="101" t="s">
        <v>6341</v>
      </c>
    </row>
    <row r="1644" spans="1:13" x14ac:dyDescent="0.25">
      <c r="A1644" s="74" t="s">
        <v>344</v>
      </c>
      <c r="B1644" s="107" t="str">
        <f t="shared" si="25"/>
        <v>104029361200</v>
      </c>
      <c r="C1644" s="101" t="s">
        <v>3420</v>
      </c>
      <c r="D1644" s="101" t="s">
        <v>3421</v>
      </c>
      <c r="E1644" s="101" t="s">
        <v>6581</v>
      </c>
      <c r="F1644" s="101" t="s">
        <v>7185</v>
      </c>
      <c r="G1644" s="101" t="s">
        <v>7186</v>
      </c>
      <c r="H1644" s="103">
        <v>60.96</v>
      </c>
      <c r="I1644" s="101" t="s">
        <v>7175</v>
      </c>
      <c r="J1644" s="102">
        <v>36892</v>
      </c>
      <c r="K1644" s="102">
        <v>73050</v>
      </c>
      <c r="L1644" s="101" t="s">
        <v>6332</v>
      </c>
      <c r="M1644" s="101" t="s">
        <v>3420</v>
      </c>
    </row>
    <row r="1645" spans="1:13" x14ac:dyDescent="0.25">
      <c r="A1645" s="74" t="s">
        <v>344</v>
      </c>
      <c r="B1645" s="107" t="str">
        <f t="shared" si="25"/>
        <v>104036311100</v>
      </c>
      <c r="C1645" s="101" t="s">
        <v>3422</v>
      </c>
      <c r="D1645" s="101" t="s">
        <v>3423</v>
      </c>
      <c r="E1645" s="101" t="s">
        <v>6531</v>
      </c>
      <c r="F1645" s="101" t="s">
        <v>7400</v>
      </c>
      <c r="G1645" s="101" t="s">
        <v>7218</v>
      </c>
      <c r="H1645" s="103">
        <v>33.299999999999997</v>
      </c>
      <c r="I1645" s="101" t="s">
        <v>7175</v>
      </c>
      <c r="J1645" s="102">
        <v>33786</v>
      </c>
      <c r="K1645" s="102">
        <v>73050</v>
      </c>
      <c r="L1645" s="101" t="s">
        <v>6332</v>
      </c>
      <c r="M1645" s="101" t="s">
        <v>3422</v>
      </c>
    </row>
    <row r="1646" spans="1:13" x14ac:dyDescent="0.25">
      <c r="A1646" s="74" t="s">
        <v>344</v>
      </c>
      <c r="B1646" s="107" t="str">
        <f t="shared" si="25"/>
        <v>104039602100</v>
      </c>
      <c r="C1646" s="101" t="s">
        <v>3424</v>
      </c>
      <c r="D1646" s="101" t="s">
        <v>3425</v>
      </c>
      <c r="E1646" s="101" t="s">
        <v>7254</v>
      </c>
      <c r="F1646" s="101" t="s">
        <v>7245</v>
      </c>
      <c r="G1646" s="101" t="s">
        <v>7201</v>
      </c>
      <c r="H1646" s="103">
        <v>33.18</v>
      </c>
      <c r="I1646" s="101" t="s">
        <v>7175</v>
      </c>
      <c r="J1646" s="102">
        <v>41153</v>
      </c>
      <c r="K1646" s="102">
        <v>73050</v>
      </c>
      <c r="L1646" s="101" t="s">
        <v>6332</v>
      </c>
      <c r="M1646" s="101" t="s">
        <v>3424</v>
      </c>
    </row>
    <row r="1647" spans="1:13" x14ac:dyDescent="0.25">
      <c r="A1647" s="74" t="s">
        <v>344</v>
      </c>
      <c r="B1647" s="107" t="str">
        <f t="shared" si="25"/>
        <v>104042702100</v>
      </c>
      <c r="C1647" s="101" t="s">
        <v>3426</v>
      </c>
      <c r="D1647" s="101" t="s">
        <v>3427</v>
      </c>
      <c r="E1647" s="101" t="s">
        <v>7296</v>
      </c>
      <c r="F1647" s="101" t="s">
        <v>7217</v>
      </c>
      <c r="G1647" s="101" t="s">
        <v>7218</v>
      </c>
      <c r="H1647" s="103">
        <v>33.43</v>
      </c>
      <c r="I1647" s="101" t="s">
        <v>7175</v>
      </c>
      <c r="J1647" s="102">
        <v>39223</v>
      </c>
      <c r="K1647" s="102">
        <v>73050</v>
      </c>
      <c r="L1647" s="101" t="s">
        <v>6332</v>
      </c>
      <c r="M1647" s="101" t="s">
        <v>3426</v>
      </c>
    </row>
    <row r="1648" spans="1:13" x14ac:dyDescent="0.25">
      <c r="A1648" s="74" t="s">
        <v>344</v>
      </c>
      <c r="B1648" s="107" t="str">
        <f t="shared" si="25"/>
        <v>104043231300</v>
      </c>
      <c r="C1648" s="101" t="s">
        <v>3428</v>
      </c>
      <c r="D1648" s="101" t="s">
        <v>3429</v>
      </c>
      <c r="E1648" s="101" t="s">
        <v>7193</v>
      </c>
      <c r="F1648" s="101" t="s">
        <v>7185</v>
      </c>
      <c r="G1648" s="101" t="s">
        <v>7186</v>
      </c>
      <c r="H1648" s="103">
        <v>59.58</v>
      </c>
      <c r="I1648" s="101" t="s">
        <v>7175</v>
      </c>
      <c r="J1648" s="102">
        <v>40770</v>
      </c>
      <c r="K1648" s="102">
        <v>73050</v>
      </c>
      <c r="L1648" s="101" t="s">
        <v>6332</v>
      </c>
      <c r="M1648" s="101" t="s">
        <v>3428</v>
      </c>
    </row>
    <row r="1649" spans="1:13" x14ac:dyDescent="0.25">
      <c r="A1649" s="74" t="s">
        <v>344</v>
      </c>
      <c r="B1649" s="107" t="str">
        <f t="shared" si="25"/>
        <v>104046211110</v>
      </c>
      <c r="C1649" s="101" t="s">
        <v>3430</v>
      </c>
      <c r="D1649" s="101" t="s">
        <v>3431</v>
      </c>
      <c r="E1649" s="101" t="s">
        <v>6488</v>
      </c>
      <c r="F1649" s="101" t="s">
        <v>7212</v>
      </c>
      <c r="G1649" s="101" t="s">
        <v>7181</v>
      </c>
      <c r="H1649" s="103">
        <v>53.33</v>
      </c>
      <c r="I1649" s="101" t="s">
        <v>7175</v>
      </c>
      <c r="J1649" s="102">
        <v>42036</v>
      </c>
      <c r="K1649" s="102">
        <v>73050</v>
      </c>
      <c r="L1649" s="101" t="s">
        <v>6332</v>
      </c>
      <c r="M1649" s="101" t="s">
        <v>3430</v>
      </c>
    </row>
    <row r="1650" spans="1:13" x14ac:dyDescent="0.25">
      <c r="A1650" s="74" t="s">
        <v>344</v>
      </c>
      <c r="B1650" s="107" t="str">
        <f t="shared" si="25"/>
        <v>104051702100</v>
      </c>
      <c r="C1650" s="101" t="s">
        <v>3432</v>
      </c>
      <c r="D1650" s="101" t="s">
        <v>3433</v>
      </c>
      <c r="E1650" s="101" t="s">
        <v>7296</v>
      </c>
      <c r="F1650" s="101" t="s">
        <v>7247</v>
      </c>
      <c r="G1650" s="101" t="s">
        <v>7178</v>
      </c>
      <c r="H1650" s="103">
        <v>48.6</v>
      </c>
      <c r="I1650" s="101" t="s">
        <v>7175</v>
      </c>
      <c r="J1650" s="102">
        <v>31964</v>
      </c>
      <c r="K1650" s="102">
        <v>73050</v>
      </c>
      <c r="L1650" s="101" t="s">
        <v>6332</v>
      </c>
      <c r="M1650" s="101" t="s">
        <v>3432</v>
      </c>
    </row>
    <row r="1651" spans="1:13" x14ac:dyDescent="0.25">
      <c r="A1651" s="74" t="s">
        <v>344</v>
      </c>
      <c r="B1651" s="107" t="str">
        <f t="shared" si="25"/>
        <v>104054181200</v>
      </c>
      <c r="C1651" s="101" t="s">
        <v>3434</v>
      </c>
      <c r="D1651" s="101" t="s">
        <v>3435</v>
      </c>
      <c r="E1651" s="101" t="s">
        <v>6390</v>
      </c>
      <c r="F1651" s="101" t="s">
        <v>7185</v>
      </c>
      <c r="G1651" s="101" t="s">
        <v>7186</v>
      </c>
      <c r="H1651" s="103">
        <v>59.84</v>
      </c>
      <c r="I1651" s="101" t="s">
        <v>7175</v>
      </c>
      <c r="J1651" s="102">
        <v>37926</v>
      </c>
      <c r="K1651" s="102">
        <v>73050</v>
      </c>
      <c r="L1651" s="101" t="s">
        <v>6332</v>
      </c>
      <c r="M1651" s="101" t="s">
        <v>3434</v>
      </c>
    </row>
    <row r="1652" spans="1:13" x14ac:dyDescent="0.25">
      <c r="A1652" s="74" t="s">
        <v>344</v>
      </c>
      <c r="B1652" s="107" t="str">
        <f t="shared" si="25"/>
        <v>104055171200</v>
      </c>
      <c r="C1652" s="101" t="s">
        <v>3436</v>
      </c>
      <c r="D1652" s="101" t="s">
        <v>3437</v>
      </c>
      <c r="E1652" s="101" t="s">
        <v>6369</v>
      </c>
      <c r="F1652" s="101" t="s">
        <v>7212</v>
      </c>
      <c r="G1652" s="101" t="s">
        <v>7181</v>
      </c>
      <c r="H1652" s="103">
        <v>52.55</v>
      </c>
      <c r="I1652" s="101" t="s">
        <v>7175</v>
      </c>
      <c r="J1652" s="102">
        <v>42005</v>
      </c>
      <c r="K1652" s="102">
        <v>73050</v>
      </c>
      <c r="L1652" s="101" t="s">
        <v>6332</v>
      </c>
      <c r="M1652" s="101" t="s">
        <v>3436</v>
      </c>
    </row>
    <row r="1653" spans="1:13" x14ac:dyDescent="0.25">
      <c r="A1653" s="74" t="s">
        <v>344</v>
      </c>
      <c r="B1653" s="107" t="str">
        <f t="shared" si="25"/>
        <v>104056171600</v>
      </c>
      <c r="C1653" s="101" t="s">
        <v>3438</v>
      </c>
      <c r="D1653" s="101" t="s">
        <v>3439</v>
      </c>
      <c r="E1653" s="101" t="s">
        <v>6363</v>
      </c>
      <c r="F1653" s="101" t="s">
        <v>7212</v>
      </c>
      <c r="G1653" s="101" t="s">
        <v>7181</v>
      </c>
      <c r="H1653" s="103">
        <v>53.03</v>
      </c>
      <c r="I1653" s="101" t="s">
        <v>7175</v>
      </c>
      <c r="J1653" s="102">
        <v>42009</v>
      </c>
      <c r="K1653" s="102">
        <v>73050</v>
      </c>
      <c r="L1653" s="101" t="s">
        <v>6332</v>
      </c>
      <c r="M1653" s="101" t="s">
        <v>3438</v>
      </c>
    </row>
    <row r="1654" spans="1:13" x14ac:dyDescent="0.25">
      <c r="A1654" s="74" t="s">
        <v>344</v>
      </c>
      <c r="B1654" s="107" t="str">
        <f t="shared" si="25"/>
        <v>104057263090</v>
      </c>
      <c r="C1654" s="101" t="s">
        <v>3440</v>
      </c>
      <c r="D1654" s="101" t="s">
        <v>3441</v>
      </c>
      <c r="E1654" s="101" t="s">
        <v>7216</v>
      </c>
      <c r="F1654" s="101" t="s">
        <v>7200</v>
      </c>
      <c r="G1654" s="101" t="s">
        <v>7201</v>
      </c>
      <c r="H1654" s="103">
        <v>28.15</v>
      </c>
      <c r="I1654" s="101" t="s">
        <v>7175</v>
      </c>
      <c r="J1654" s="102">
        <v>41953</v>
      </c>
      <c r="K1654" s="102">
        <v>73050</v>
      </c>
      <c r="L1654" s="101" t="s">
        <v>6332</v>
      </c>
      <c r="M1654" s="101" t="s">
        <v>3440</v>
      </c>
    </row>
    <row r="1655" spans="1:13" x14ac:dyDescent="0.25">
      <c r="A1655" s="74" t="s">
        <v>344</v>
      </c>
      <c r="B1655" s="107" t="str">
        <f t="shared" si="25"/>
        <v>104060312100</v>
      </c>
      <c r="C1655" s="101" t="s">
        <v>3442</v>
      </c>
      <c r="D1655" s="101" t="s">
        <v>3443</v>
      </c>
      <c r="E1655" s="101" t="s">
        <v>7366</v>
      </c>
      <c r="F1655" s="101" t="s">
        <v>7214</v>
      </c>
      <c r="G1655" s="101" t="s">
        <v>7218</v>
      </c>
      <c r="H1655" s="103">
        <v>35.369999999999997</v>
      </c>
      <c r="I1655" s="101" t="s">
        <v>7175</v>
      </c>
      <c r="J1655" s="102">
        <v>40772</v>
      </c>
      <c r="K1655" s="102">
        <v>73050</v>
      </c>
      <c r="L1655" s="101" t="s">
        <v>6332</v>
      </c>
      <c r="M1655" s="101" t="s">
        <v>3442</v>
      </c>
    </row>
    <row r="1656" spans="1:13" x14ac:dyDescent="0.25">
      <c r="A1656" s="74" t="s">
        <v>344</v>
      </c>
      <c r="B1656" s="107" t="str">
        <f t="shared" si="25"/>
        <v>104063502021</v>
      </c>
      <c r="C1656" s="101" t="s">
        <v>3444</v>
      </c>
      <c r="D1656" s="101" t="s">
        <v>3445</v>
      </c>
      <c r="E1656" s="101" t="s">
        <v>7378</v>
      </c>
      <c r="F1656" s="101" t="s">
        <v>7468</v>
      </c>
      <c r="G1656" s="101" t="s">
        <v>7174</v>
      </c>
      <c r="H1656" s="103">
        <v>39.979999999999997</v>
      </c>
      <c r="I1656" s="101" t="s">
        <v>7175</v>
      </c>
      <c r="J1656" s="102">
        <v>39083</v>
      </c>
      <c r="K1656" s="102">
        <v>73050</v>
      </c>
      <c r="L1656" s="101" t="s">
        <v>6332</v>
      </c>
      <c r="M1656" s="101" t="s">
        <v>3444</v>
      </c>
    </row>
    <row r="1657" spans="1:13" x14ac:dyDescent="0.25">
      <c r="A1657" s="74" t="s">
        <v>344</v>
      </c>
      <c r="B1657" s="107" t="str">
        <f t="shared" si="25"/>
        <v>104064171200</v>
      </c>
      <c r="C1657" s="101" t="s">
        <v>3446</v>
      </c>
      <c r="D1657" s="101" t="s">
        <v>3447</v>
      </c>
      <c r="E1657" s="101" t="s">
        <v>6369</v>
      </c>
      <c r="F1657" s="101" t="s">
        <v>7185</v>
      </c>
      <c r="G1657" s="101" t="s">
        <v>7186</v>
      </c>
      <c r="H1657" s="103">
        <v>61.83</v>
      </c>
      <c r="I1657" s="101" t="s">
        <v>7175</v>
      </c>
      <c r="J1657" s="102">
        <v>37733</v>
      </c>
      <c r="K1657" s="102">
        <v>73050</v>
      </c>
      <c r="L1657" s="101" t="s">
        <v>6332</v>
      </c>
      <c r="M1657" s="101" t="s">
        <v>3446</v>
      </c>
    </row>
    <row r="1658" spans="1:13" x14ac:dyDescent="0.25">
      <c r="A1658" s="74" t="s">
        <v>344</v>
      </c>
      <c r="B1658" s="107" t="str">
        <f t="shared" si="25"/>
        <v>104066192100</v>
      </c>
      <c r="C1658" s="101" t="s">
        <v>3448</v>
      </c>
      <c r="D1658" s="101" t="s">
        <v>3449</v>
      </c>
      <c r="E1658" s="101" t="s">
        <v>6456</v>
      </c>
      <c r="F1658" s="101" t="s">
        <v>7200</v>
      </c>
      <c r="G1658" s="101" t="s">
        <v>7201</v>
      </c>
      <c r="H1658" s="103">
        <v>29.84</v>
      </c>
      <c r="I1658" s="101" t="s">
        <v>7175</v>
      </c>
      <c r="J1658" s="102">
        <v>38418</v>
      </c>
      <c r="K1658" s="102">
        <v>73050</v>
      </c>
      <c r="L1658" s="101" t="s">
        <v>6332</v>
      </c>
      <c r="M1658" s="101" t="s">
        <v>3448</v>
      </c>
    </row>
    <row r="1659" spans="1:13" x14ac:dyDescent="0.25">
      <c r="A1659" s="74" t="s">
        <v>344</v>
      </c>
      <c r="B1659" s="107" t="str">
        <f t="shared" si="25"/>
        <v>104070472400</v>
      </c>
      <c r="C1659" s="101" t="s">
        <v>3450</v>
      </c>
      <c r="D1659" s="101" t="s">
        <v>3451</v>
      </c>
      <c r="E1659" s="101" t="s">
        <v>6804</v>
      </c>
      <c r="F1659" s="101" t="s">
        <v>7214</v>
      </c>
      <c r="G1659" s="101" t="s">
        <v>7215</v>
      </c>
      <c r="H1659" s="103">
        <v>37.799999999999997</v>
      </c>
      <c r="I1659" s="101" t="s">
        <v>7175</v>
      </c>
      <c r="J1659" s="102">
        <v>40966</v>
      </c>
      <c r="K1659" s="102">
        <v>73050</v>
      </c>
      <c r="L1659" s="101" t="s">
        <v>6332</v>
      </c>
      <c r="M1659" s="101" t="s">
        <v>3450</v>
      </c>
    </row>
    <row r="1660" spans="1:13" x14ac:dyDescent="0.25">
      <c r="A1660" s="74" t="s">
        <v>344</v>
      </c>
      <c r="B1660" s="107" t="str">
        <f t="shared" si="25"/>
        <v>104071603930</v>
      </c>
      <c r="C1660" s="101" t="s">
        <v>3452</v>
      </c>
      <c r="D1660" s="101" t="s">
        <v>3453</v>
      </c>
      <c r="E1660" s="101" t="s">
        <v>7257</v>
      </c>
      <c r="F1660" s="101" t="s">
        <v>7180</v>
      </c>
      <c r="G1660" s="101" t="s">
        <v>7186</v>
      </c>
      <c r="H1660" s="103">
        <v>73.53</v>
      </c>
      <c r="I1660" s="101" t="s">
        <v>7175</v>
      </c>
      <c r="J1660" s="102">
        <v>42005</v>
      </c>
      <c r="K1660" s="102">
        <v>73050</v>
      </c>
      <c r="L1660" s="101" t="s">
        <v>6332</v>
      </c>
      <c r="M1660" s="101" t="s">
        <v>3452</v>
      </c>
    </row>
    <row r="1661" spans="1:13" x14ac:dyDescent="0.25">
      <c r="A1661" s="74" t="s">
        <v>344</v>
      </c>
      <c r="B1661" s="107" t="str">
        <f t="shared" si="25"/>
        <v>104073211110</v>
      </c>
      <c r="C1661" s="101" t="s">
        <v>3454</v>
      </c>
      <c r="D1661" s="101" t="s">
        <v>3455</v>
      </c>
      <c r="E1661" s="101" t="s">
        <v>6488</v>
      </c>
      <c r="F1661" s="101" t="s">
        <v>7212</v>
      </c>
      <c r="G1661" s="101" t="s">
        <v>7181</v>
      </c>
      <c r="H1661" s="103">
        <v>53.13</v>
      </c>
      <c r="I1661" s="101" t="s">
        <v>7175</v>
      </c>
      <c r="J1661" s="102">
        <v>40882</v>
      </c>
      <c r="K1661" s="102">
        <v>73050</v>
      </c>
      <c r="L1661" s="101" t="s">
        <v>6332</v>
      </c>
      <c r="M1661" s="101" t="s">
        <v>3454</v>
      </c>
    </row>
    <row r="1662" spans="1:13" x14ac:dyDescent="0.25">
      <c r="A1662" s="74" t="s">
        <v>344</v>
      </c>
      <c r="B1662" s="107" t="str">
        <f t="shared" si="25"/>
        <v>104075321100</v>
      </c>
      <c r="C1662" s="101" t="s">
        <v>3456</v>
      </c>
      <c r="D1662" s="101" t="s">
        <v>3457</v>
      </c>
      <c r="E1662" s="101" t="s">
        <v>7003</v>
      </c>
      <c r="F1662" s="101" t="s">
        <v>7185</v>
      </c>
      <c r="G1662" s="101" t="s">
        <v>7186</v>
      </c>
      <c r="H1662" s="103">
        <v>59.33</v>
      </c>
      <c r="I1662" s="101" t="s">
        <v>7175</v>
      </c>
      <c r="J1662" s="102">
        <v>40415</v>
      </c>
      <c r="K1662" s="102">
        <v>73050</v>
      </c>
      <c r="L1662" s="101" t="s">
        <v>6332</v>
      </c>
      <c r="M1662" s="101" t="s">
        <v>3456</v>
      </c>
    </row>
    <row r="1663" spans="1:13" x14ac:dyDescent="0.25">
      <c r="A1663" s="74" t="s">
        <v>344</v>
      </c>
      <c r="B1663" s="107" t="str">
        <f t="shared" si="25"/>
        <v>104076703920</v>
      </c>
      <c r="C1663" s="101" t="s">
        <v>3458</v>
      </c>
      <c r="D1663" s="101" t="s">
        <v>3459</v>
      </c>
      <c r="E1663" s="101" t="s">
        <v>7603</v>
      </c>
      <c r="F1663" s="101" t="s">
        <v>7332</v>
      </c>
      <c r="G1663" s="101" t="s">
        <v>7218</v>
      </c>
      <c r="H1663" s="103">
        <v>37.47</v>
      </c>
      <c r="I1663" s="101" t="s">
        <v>7175</v>
      </c>
      <c r="J1663" s="102">
        <v>32401</v>
      </c>
      <c r="K1663" s="102">
        <v>73050</v>
      </c>
      <c r="L1663" s="101" t="s">
        <v>6332</v>
      </c>
      <c r="M1663" s="101" t="s">
        <v>3458</v>
      </c>
    </row>
    <row r="1664" spans="1:13" x14ac:dyDescent="0.25">
      <c r="A1664" s="74" t="s">
        <v>344</v>
      </c>
      <c r="B1664" s="107" t="str">
        <f t="shared" si="25"/>
        <v>104078263090</v>
      </c>
      <c r="C1664" s="101" t="s">
        <v>3460</v>
      </c>
      <c r="D1664" s="101" t="s">
        <v>3461</v>
      </c>
      <c r="E1664" s="101" t="s">
        <v>7216</v>
      </c>
      <c r="F1664" s="101" t="s">
        <v>7217</v>
      </c>
      <c r="G1664" s="101" t="s">
        <v>7218</v>
      </c>
      <c r="H1664" s="103">
        <v>31.76</v>
      </c>
      <c r="I1664" s="101" t="s">
        <v>7175</v>
      </c>
      <c r="J1664" s="102">
        <v>39814</v>
      </c>
      <c r="K1664" s="102">
        <v>73050</v>
      </c>
      <c r="L1664" s="101" t="s">
        <v>6332</v>
      </c>
      <c r="M1664" s="101" t="s">
        <v>3460</v>
      </c>
    </row>
    <row r="1665" spans="1:13" x14ac:dyDescent="0.25">
      <c r="A1665" s="74" t="s">
        <v>344</v>
      </c>
      <c r="B1665" s="107" t="str">
        <f t="shared" si="25"/>
        <v>104083903000</v>
      </c>
      <c r="C1665" s="101" t="s">
        <v>7604</v>
      </c>
      <c r="D1665" s="101" t="s">
        <v>7605</v>
      </c>
      <c r="E1665" s="101" t="s">
        <v>7381</v>
      </c>
      <c r="F1665" s="101" t="s">
        <v>7247</v>
      </c>
      <c r="G1665" s="101" t="s">
        <v>7382</v>
      </c>
      <c r="H1665" s="103">
        <v>0</v>
      </c>
      <c r="I1665" s="101" t="s">
        <v>7175</v>
      </c>
      <c r="J1665" s="102">
        <v>41913</v>
      </c>
      <c r="K1665" s="102">
        <v>73050</v>
      </c>
      <c r="L1665" s="101" t="s">
        <v>6332</v>
      </c>
      <c r="M1665" s="101" t="s">
        <v>7604</v>
      </c>
    </row>
    <row r="1666" spans="1:13" x14ac:dyDescent="0.25">
      <c r="A1666" s="74" t="s">
        <v>344</v>
      </c>
      <c r="B1666" s="107" t="str">
        <f t="shared" si="25"/>
        <v>104084141001</v>
      </c>
      <c r="C1666" s="101" t="s">
        <v>3462</v>
      </c>
      <c r="D1666" s="101" t="s">
        <v>3463</v>
      </c>
      <c r="E1666" s="101" t="s">
        <v>6351</v>
      </c>
      <c r="F1666" s="101" t="s">
        <v>7185</v>
      </c>
      <c r="G1666" s="101" t="s">
        <v>7186</v>
      </c>
      <c r="H1666" s="103">
        <v>61.33</v>
      </c>
      <c r="I1666" s="101" t="s">
        <v>7175</v>
      </c>
      <c r="J1666" s="102">
        <v>34182</v>
      </c>
      <c r="K1666" s="102">
        <v>73050</v>
      </c>
      <c r="L1666" s="101" t="s">
        <v>6332</v>
      </c>
      <c r="M1666" s="101" t="s">
        <v>3462</v>
      </c>
    </row>
    <row r="1667" spans="1:13" x14ac:dyDescent="0.25">
      <c r="A1667" s="74" t="s">
        <v>344</v>
      </c>
      <c r="B1667" s="107" t="str">
        <f t="shared" si="25"/>
        <v>104086502021</v>
      </c>
      <c r="C1667" s="101" t="s">
        <v>3464</v>
      </c>
      <c r="D1667" s="101" t="s">
        <v>3465</v>
      </c>
      <c r="E1667" s="101" t="s">
        <v>7378</v>
      </c>
      <c r="F1667" s="101" t="s">
        <v>7207</v>
      </c>
      <c r="G1667" s="101" t="s">
        <v>7201</v>
      </c>
      <c r="H1667" s="103">
        <v>29.69</v>
      </c>
      <c r="I1667" s="101" t="s">
        <v>7175</v>
      </c>
      <c r="J1667" s="102">
        <v>39508</v>
      </c>
      <c r="K1667" s="102">
        <v>73050</v>
      </c>
      <c r="L1667" s="101" t="s">
        <v>6332</v>
      </c>
      <c r="M1667" s="101" t="s">
        <v>3464</v>
      </c>
    </row>
    <row r="1668" spans="1:13" x14ac:dyDescent="0.25">
      <c r="A1668" s="74" t="s">
        <v>344</v>
      </c>
      <c r="B1668" s="107" t="str">
        <f t="shared" si="25"/>
        <v>104087602100</v>
      </c>
      <c r="C1668" s="101" t="s">
        <v>3466</v>
      </c>
      <c r="D1668" s="101" t="s">
        <v>3467</v>
      </c>
      <c r="E1668" s="101" t="s">
        <v>7254</v>
      </c>
      <c r="F1668" s="101" t="s">
        <v>7217</v>
      </c>
      <c r="G1668" s="101" t="s">
        <v>7201</v>
      </c>
      <c r="H1668" s="103">
        <v>32.68</v>
      </c>
      <c r="I1668" s="101" t="s">
        <v>7175</v>
      </c>
      <c r="J1668" s="102">
        <v>38657</v>
      </c>
      <c r="K1668" s="102">
        <v>73050</v>
      </c>
      <c r="L1668" s="101" t="s">
        <v>6332</v>
      </c>
      <c r="M1668" s="101" t="s">
        <v>3466</v>
      </c>
    </row>
    <row r="1669" spans="1:13" x14ac:dyDescent="0.25">
      <c r="A1669" s="74" t="s">
        <v>344</v>
      </c>
      <c r="B1669" s="107" t="str">
        <f t="shared" si="25"/>
        <v>104088211110</v>
      </c>
      <c r="C1669" s="101" t="s">
        <v>3468</v>
      </c>
      <c r="D1669" s="101" t="s">
        <v>3469</v>
      </c>
      <c r="E1669" s="101" t="s">
        <v>6488</v>
      </c>
      <c r="F1669" s="101" t="s">
        <v>7185</v>
      </c>
      <c r="G1669" s="101" t="s">
        <v>7186</v>
      </c>
      <c r="H1669" s="103">
        <v>61.04</v>
      </c>
      <c r="I1669" s="101" t="s">
        <v>7175</v>
      </c>
      <c r="J1669" s="102">
        <v>37288</v>
      </c>
      <c r="K1669" s="102">
        <v>73050</v>
      </c>
      <c r="L1669" s="101" t="s">
        <v>6332</v>
      </c>
      <c r="M1669" s="101" t="s">
        <v>3468</v>
      </c>
    </row>
    <row r="1670" spans="1:13" x14ac:dyDescent="0.25">
      <c r="A1670" s="74" t="s">
        <v>344</v>
      </c>
      <c r="B1670" s="107" t="str">
        <f t="shared" ref="B1670:B1733" si="26">CONCATENATE(C1670,E1670)</f>
        <v>104092121110</v>
      </c>
      <c r="C1670" s="101" t="s">
        <v>7606</v>
      </c>
      <c r="D1670" s="101" t="s">
        <v>7607</v>
      </c>
      <c r="E1670" s="101" t="s">
        <v>6338</v>
      </c>
      <c r="F1670" s="101" t="s">
        <v>7185</v>
      </c>
      <c r="G1670" s="101" t="s">
        <v>7181</v>
      </c>
      <c r="H1670" s="103">
        <v>45.12</v>
      </c>
      <c r="I1670" s="101" t="s">
        <v>7175</v>
      </c>
      <c r="J1670" s="102">
        <v>41974</v>
      </c>
      <c r="K1670" s="102">
        <v>43555</v>
      </c>
      <c r="L1670" s="101" t="s">
        <v>6332</v>
      </c>
      <c r="M1670" s="101" t="s">
        <v>7606</v>
      </c>
    </row>
    <row r="1671" spans="1:13" x14ac:dyDescent="0.25">
      <c r="A1671" s="74" t="s">
        <v>344</v>
      </c>
      <c r="B1671" s="107" t="str">
        <f t="shared" si="26"/>
        <v>104093141300</v>
      </c>
      <c r="C1671" s="101" t="s">
        <v>3470</v>
      </c>
      <c r="D1671" s="101" t="s">
        <v>3471</v>
      </c>
      <c r="E1671" s="101" t="s">
        <v>6349</v>
      </c>
      <c r="F1671" s="101" t="s">
        <v>7185</v>
      </c>
      <c r="G1671" s="101" t="s">
        <v>7186</v>
      </c>
      <c r="H1671" s="103">
        <v>60.42</v>
      </c>
      <c r="I1671" s="101" t="s">
        <v>7175</v>
      </c>
      <c r="J1671" s="102">
        <v>40725</v>
      </c>
      <c r="K1671" s="102">
        <v>73050</v>
      </c>
      <c r="L1671" s="101" t="s">
        <v>6332</v>
      </c>
      <c r="M1671" s="101" t="s">
        <v>3470</v>
      </c>
    </row>
    <row r="1672" spans="1:13" x14ac:dyDescent="0.25">
      <c r="A1672" s="74" t="s">
        <v>344</v>
      </c>
      <c r="B1672" s="107" t="str">
        <f t="shared" si="26"/>
        <v>104095181200</v>
      </c>
      <c r="C1672" s="101" t="s">
        <v>3472</v>
      </c>
      <c r="D1672" s="101" t="s">
        <v>3473</v>
      </c>
      <c r="E1672" s="101" t="s">
        <v>6390</v>
      </c>
      <c r="F1672" s="101" t="s">
        <v>7212</v>
      </c>
      <c r="G1672" s="101" t="s">
        <v>7186</v>
      </c>
      <c r="H1672" s="103">
        <v>61.89</v>
      </c>
      <c r="I1672" s="101" t="s">
        <v>7175</v>
      </c>
      <c r="J1672" s="102">
        <v>34029</v>
      </c>
      <c r="K1672" s="102">
        <v>73050</v>
      </c>
      <c r="L1672" s="101" t="s">
        <v>6332</v>
      </c>
      <c r="M1672" s="101" t="s">
        <v>3472</v>
      </c>
    </row>
    <row r="1673" spans="1:13" x14ac:dyDescent="0.25">
      <c r="A1673" s="74" t="s">
        <v>344</v>
      </c>
      <c r="B1673" s="107" t="str">
        <f t="shared" si="26"/>
        <v>104096331100</v>
      </c>
      <c r="C1673" s="101" t="s">
        <v>3474</v>
      </c>
      <c r="D1673" s="101" t="s">
        <v>3475</v>
      </c>
      <c r="E1673" s="101" t="s">
        <v>7298</v>
      </c>
      <c r="F1673" s="101" t="s">
        <v>7185</v>
      </c>
      <c r="G1673" s="101" t="s">
        <v>7186</v>
      </c>
      <c r="H1673" s="103">
        <v>60.67</v>
      </c>
      <c r="I1673" s="101" t="s">
        <v>7175</v>
      </c>
      <c r="J1673" s="102">
        <v>36434</v>
      </c>
      <c r="K1673" s="102">
        <v>73050</v>
      </c>
      <c r="L1673" s="101" t="s">
        <v>6332</v>
      </c>
      <c r="M1673" s="101" t="s">
        <v>3474</v>
      </c>
    </row>
    <row r="1674" spans="1:13" x14ac:dyDescent="0.25">
      <c r="A1674" s="74" t="s">
        <v>344</v>
      </c>
      <c r="B1674" s="107" t="str">
        <f t="shared" si="26"/>
        <v>104097264310</v>
      </c>
      <c r="C1674" s="101" t="s">
        <v>3476</v>
      </c>
      <c r="D1674" s="101" t="s">
        <v>3477</v>
      </c>
      <c r="E1674" s="101" t="s">
        <v>7227</v>
      </c>
      <c r="F1674" s="101" t="s">
        <v>7212</v>
      </c>
      <c r="G1674" s="101" t="s">
        <v>7181</v>
      </c>
      <c r="H1674" s="103">
        <v>55.03</v>
      </c>
      <c r="I1674" s="101" t="s">
        <v>7175</v>
      </c>
      <c r="J1674" s="102">
        <v>41953</v>
      </c>
      <c r="K1674" s="102">
        <v>73050</v>
      </c>
      <c r="L1674" s="101" t="s">
        <v>6332</v>
      </c>
      <c r="M1674" s="101" t="s">
        <v>3476</v>
      </c>
    </row>
    <row r="1675" spans="1:13" x14ac:dyDescent="0.25">
      <c r="A1675" s="74" t="s">
        <v>344</v>
      </c>
      <c r="B1675" s="107" t="str">
        <f t="shared" si="26"/>
        <v>104099362100</v>
      </c>
      <c r="C1675" s="101" t="s">
        <v>3478</v>
      </c>
      <c r="D1675" s="101" t="s">
        <v>3479</v>
      </c>
      <c r="E1675" s="101" t="s">
        <v>7346</v>
      </c>
      <c r="F1675" s="101" t="s">
        <v>7214</v>
      </c>
      <c r="G1675" s="101" t="s">
        <v>7215</v>
      </c>
      <c r="H1675" s="103">
        <v>38.32</v>
      </c>
      <c r="I1675" s="101" t="s">
        <v>7175</v>
      </c>
      <c r="J1675" s="102">
        <v>40603</v>
      </c>
      <c r="K1675" s="102">
        <v>73050</v>
      </c>
      <c r="L1675" s="101" t="s">
        <v>6332</v>
      </c>
      <c r="M1675" s="101" t="s">
        <v>3478</v>
      </c>
    </row>
    <row r="1676" spans="1:13" x14ac:dyDescent="0.25">
      <c r="A1676" s="74" t="s">
        <v>344</v>
      </c>
      <c r="B1676" s="107" t="str">
        <f t="shared" si="26"/>
        <v>104102903120</v>
      </c>
      <c r="C1676" s="101" t="s">
        <v>3480</v>
      </c>
      <c r="D1676" s="101" t="s">
        <v>3481</v>
      </c>
      <c r="E1676" s="101" t="s">
        <v>7527</v>
      </c>
      <c r="F1676" s="101" t="s">
        <v>7226</v>
      </c>
      <c r="G1676" s="101" t="s">
        <v>7186</v>
      </c>
      <c r="H1676" s="103">
        <v>60.88</v>
      </c>
      <c r="I1676" s="101" t="s">
        <v>7175</v>
      </c>
      <c r="J1676" s="102">
        <v>39326</v>
      </c>
      <c r="K1676" s="102">
        <v>73050</v>
      </c>
      <c r="L1676" s="101" t="s">
        <v>6332</v>
      </c>
      <c r="M1676" s="101" t="s">
        <v>3480</v>
      </c>
    </row>
    <row r="1677" spans="1:13" x14ac:dyDescent="0.25">
      <c r="A1677" s="74" t="s">
        <v>344</v>
      </c>
      <c r="B1677" s="107" t="str">
        <f t="shared" si="26"/>
        <v>104107603100</v>
      </c>
      <c r="C1677" s="101" t="s">
        <v>3482</v>
      </c>
      <c r="D1677" s="101" t="s">
        <v>3483</v>
      </c>
      <c r="E1677" s="101" t="s">
        <v>7234</v>
      </c>
      <c r="F1677" s="101" t="s">
        <v>7235</v>
      </c>
      <c r="G1677" s="101" t="s">
        <v>7218</v>
      </c>
      <c r="H1677" s="103">
        <v>32.58</v>
      </c>
      <c r="I1677" s="101" t="s">
        <v>7175</v>
      </c>
      <c r="J1677" s="102">
        <v>35065</v>
      </c>
      <c r="K1677" s="102">
        <v>73050</v>
      </c>
      <c r="L1677" s="101" t="s">
        <v>6332</v>
      </c>
      <c r="M1677" s="101" t="s">
        <v>3482</v>
      </c>
    </row>
    <row r="1678" spans="1:13" x14ac:dyDescent="0.25">
      <c r="A1678" s="74" t="s">
        <v>344</v>
      </c>
      <c r="B1678" s="107" t="str">
        <f t="shared" si="26"/>
        <v>104108332100</v>
      </c>
      <c r="C1678" s="101" t="s">
        <v>3484</v>
      </c>
      <c r="D1678" s="101" t="s">
        <v>3485</v>
      </c>
      <c r="E1678" s="101" t="s">
        <v>7253</v>
      </c>
      <c r="F1678" s="101" t="s">
        <v>7245</v>
      </c>
      <c r="G1678" s="101" t="s">
        <v>7215</v>
      </c>
      <c r="H1678" s="103">
        <v>41.91</v>
      </c>
      <c r="I1678" s="101" t="s">
        <v>7175</v>
      </c>
      <c r="J1678" s="102">
        <v>39722</v>
      </c>
      <c r="K1678" s="102">
        <v>73050</v>
      </c>
      <c r="L1678" s="101" t="s">
        <v>6332</v>
      </c>
      <c r="M1678" s="101" t="s">
        <v>3484</v>
      </c>
    </row>
    <row r="1679" spans="1:13" x14ac:dyDescent="0.25">
      <c r="A1679" s="74" t="s">
        <v>344</v>
      </c>
      <c r="B1679" s="107" t="str">
        <f t="shared" si="26"/>
        <v>104110703400</v>
      </c>
      <c r="C1679" s="101" t="s">
        <v>3486</v>
      </c>
      <c r="D1679" s="101" t="s">
        <v>3487</v>
      </c>
      <c r="E1679" s="101" t="s">
        <v>7246</v>
      </c>
      <c r="F1679" s="101" t="s">
        <v>7231</v>
      </c>
      <c r="G1679" s="101" t="s">
        <v>7181</v>
      </c>
      <c r="H1679" s="103">
        <v>55.55</v>
      </c>
      <c r="I1679" s="101" t="s">
        <v>7175</v>
      </c>
      <c r="J1679" s="102">
        <v>33042</v>
      </c>
      <c r="K1679" s="102">
        <v>73050</v>
      </c>
      <c r="L1679" s="101" t="s">
        <v>6332</v>
      </c>
      <c r="M1679" s="101" t="s">
        <v>3486</v>
      </c>
    </row>
    <row r="1680" spans="1:13" x14ac:dyDescent="0.25">
      <c r="A1680" s="74" t="s">
        <v>344</v>
      </c>
      <c r="B1680" s="107" t="str">
        <f t="shared" si="26"/>
        <v>104111603930</v>
      </c>
      <c r="C1680" s="101" t="s">
        <v>3488</v>
      </c>
      <c r="D1680" s="101" t="s">
        <v>3489</v>
      </c>
      <c r="E1680" s="101" t="s">
        <v>7257</v>
      </c>
      <c r="F1680" s="101" t="s">
        <v>7226</v>
      </c>
      <c r="G1680" s="101" t="s">
        <v>7186</v>
      </c>
      <c r="H1680" s="103">
        <v>62.38</v>
      </c>
      <c r="I1680" s="101" t="s">
        <v>7175</v>
      </c>
      <c r="J1680" s="102">
        <v>33117</v>
      </c>
      <c r="K1680" s="102">
        <v>73050</v>
      </c>
      <c r="L1680" s="101" t="s">
        <v>6332</v>
      </c>
      <c r="M1680" s="101" t="s">
        <v>3488</v>
      </c>
    </row>
    <row r="1681" spans="1:13" x14ac:dyDescent="0.25">
      <c r="A1681" s="74" t="s">
        <v>344</v>
      </c>
      <c r="B1681" s="107" t="str">
        <f t="shared" si="26"/>
        <v>104112301600</v>
      </c>
      <c r="C1681" s="101" t="s">
        <v>7608</v>
      </c>
      <c r="D1681" s="101" t="s">
        <v>7609</v>
      </c>
      <c r="E1681" s="101" t="s">
        <v>7025</v>
      </c>
      <c r="F1681" s="101" t="s">
        <v>7212</v>
      </c>
      <c r="G1681" s="101" t="s">
        <v>7181</v>
      </c>
      <c r="H1681" s="103">
        <v>53.47</v>
      </c>
      <c r="I1681" s="101" t="s">
        <v>7175</v>
      </c>
      <c r="J1681" s="102">
        <v>40193</v>
      </c>
      <c r="K1681" s="102">
        <v>43708</v>
      </c>
      <c r="L1681" s="101" t="s">
        <v>6332</v>
      </c>
      <c r="M1681" s="101" t="s">
        <v>7608</v>
      </c>
    </row>
    <row r="1682" spans="1:13" x14ac:dyDescent="0.25">
      <c r="A1682" s="74" t="s">
        <v>344</v>
      </c>
      <c r="B1682" s="107" t="str">
        <f t="shared" si="26"/>
        <v>104115803020</v>
      </c>
      <c r="C1682" s="101" t="s">
        <v>3490</v>
      </c>
      <c r="D1682" s="101" t="s">
        <v>3491</v>
      </c>
      <c r="E1682" s="101" t="s">
        <v>7164</v>
      </c>
      <c r="F1682" s="101" t="s">
        <v>7224</v>
      </c>
      <c r="G1682" s="101" t="s">
        <v>7178</v>
      </c>
      <c r="H1682" s="103">
        <v>47.67</v>
      </c>
      <c r="I1682" s="101" t="s">
        <v>7175</v>
      </c>
      <c r="J1682" s="102">
        <v>33798</v>
      </c>
      <c r="K1682" s="102">
        <v>73050</v>
      </c>
      <c r="L1682" s="101" t="s">
        <v>6332</v>
      </c>
      <c r="M1682" s="101" t="s">
        <v>3490</v>
      </c>
    </row>
    <row r="1683" spans="1:13" x14ac:dyDescent="0.25">
      <c r="A1683" s="74" t="s">
        <v>344</v>
      </c>
      <c r="B1683" s="107" t="str">
        <f t="shared" si="26"/>
        <v>104116602100</v>
      </c>
      <c r="C1683" s="101" t="s">
        <v>3492</v>
      </c>
      <c r="D1683" s="101" t="s">
        <v>3493</v>
      </c>
      <c r="E1683" s="101" t="s">
        <v>7254</v>
      </c>
      <c r="F1683" s="101" t="s">
        <v>7245</v>
      </c>
      <c r="G1683" s="101" t="s">
        <v>7174</v>
      </c>
      <c r="H1683" s="103">
        <v>41.8</v>
      </c>
      <c r="I1683" s="101" t="s">
        <v>7175</v>
      </c>
      <c r="J1683" s="102">
        <v>34667</v>
      </c>
      <c r="K1683" s="102">
        <v>73050</v>
      </c>
      <c r="L1683" s="101" t="s">
        <v>6332</v>
      </c>
      <c r="M1683" s="101" t="s">
        <v>3492</v>
      </c>
    </row>
    <row r="1684" spans="1:13" x14ac:dyDescent="0.25">
      <c r="A1684" s="74" t="s">
        <v>344</v>
      </c>
      <c r="B1684" s="107" t="str">
        <f t="shared" si="26"/>
        <v>104119281200</v>
      </c>
      <c r="C1684" s="101" t="s">
        <v>3494</v>
      </c>
      <c r="D1684" s="101" t="s">
        <v>3495</v>
      </c>
      <c r="E1684" s="101" t="s">
        <v>7371</v>
      </c>
      <c r="F1684" s="101" t="s">
        <v>7185</v>
      </c>
      <c r="G1684" s="101" t="s">
        <v>7186</v>
      </c>
      <c r="H1684" s="103">
        <v>59.87</v>
      </c>
      <c r="I1684" s="101" t="s">
        <v>7175</v>
      </c>
      <c r="J1684" s="102">
        <v>37257</v>
      </c>
      <c r="K1684" s="102">
        <v>73050</v>
      </c>
      <c r="L1684" s="101" t="s">
        <v>6332</v>
      </c>
      <c r="M1684" s="101" t="s">
        <v>3494</v>
      </c>
    </row>
    <row r="1685" spans="1:13" x14ac:dyDescent="0.25">
      <c r="A1685" s="74" t="s">
        <v>344</v>
      </c>
      <c r="B1685" s="107" t="str">
        <f t="shared" si="26"/>
        <v>104122502021</v>
      </c>
      <c r="C1685" s="101" t="s">
        <v>3496</v>
      </c>
      <c r="D1685" s="101" t="s">
        <v>3497</v>
      </c>
      <c r="E1685" s="101" t="s">
        <v>7378</v>
      </c>
      <c r="F1685" s="101" t="s">
        <v>7389</v>
      </c>
      <c r="G1685" s="101" t="s">
        <v>7218</v>
      </c>
      <c r="H1685" s="103">
        <v>32.58</v>
      </c>
      <c r="I1685" s="101" t="s">
        <v>7175</v>
      </c>
      <c r="J1685" s="102">
        <v>38869</v>
      </c>
      <c r="K1685" s="102">
        <v>73050</v>
      </c>
      <c r="L1685" s="101" t="s">
        <v>6332</v>
      </c>
      <c r="M1685" s="101" t="s">
        <v>3496</v>
      </c>
    </row>
    <row r="1686" spans="1:13" x14ac:dyDescent="0.25">
      <c r="A1686" s="74" t="s">
        <v>344</v>
      </c>
      <c r="B1686" s="107" t="str">
        <f t="shared" si="26"/>
        <v>104123301600</v>
      </c>
      <c r="C1686" s="101" t="s">
        <v>3498</v>
      </c>
      <c r="D1686" s="101" t="s">
        <v>3499</v>
      </c>
      <c r="E1686" s="101" t="s">
        <v>7025</v>
      </c>
      <c r="F1686" s="101" t="s">
        <v>7212</v>
      </c>
      <c r="G1686" s="101" t="s">
        <v>7181</v>
      </c>
      <c r="H1686" s="103">
        <v>55.01</v>
      </c>
      <c r="I1686" s="101" t="s">
        <v>7175</v>
      </c>
      <c r="J1686" s="102">
        <v>40056</v>
      </c>
      <c r="K1686" s="102">
        <v>73050</v>
      </c>
      <c r="L1686" s="101" t="s">
        <v>6332</v>
      </c>
      <c r="M1686" s="101" t="s">
        <v>3498</v>
      </c>
    </row>
    <row r="1687" spans="1:13" x14ac:dyDescent="0.25">
      <c r="A1687" s="74" t="s">
        <v>344</v>
      </c>
      <c r="B1687" s="107" t="str">
        <f t="shared" si="26"/>
        <v>104124311300</v>
      </c>
      <c r="C1687" s="101" t="s">
        <v>3500</v>
      </c>
      <c r="D1687" s="101" t="s">
        <v>3501</v>
      </c>
      <c r="E1687" s="101" t="s">
        <v>6411</v>
      </c>
      <c r="F1687" s="101" t="s">
        <v>7212</v>
      </c>
      <c r="G1687" s="101" t="s">
        <v>7181</v>
      </c>
      <c r="H1687" s="103">
        <v>54.33</v>
      </c>
      <c r="I1687" s="101" t="s">
        <v>7175</v>
      </c>
      <c r="J1687" s="102">
        <v>42005</v>
      </c>
      <c r="K1687" s="102">
        <v>73050</v>
      </c>
      <c r="L1687" s="101" t="s">
        <v>6332</v>
      </c>
      <c r="M1687" s="101" t="s">
        <v>3500</v>
      </c>
    </row>
    <row r="1688" spans="1:13" x14ac:dyDescent="0.25">
      <c r="A1688" s="74" t="s">
        <v>344</v>
      </c>
      <c r="B1688" s="107" t="str">
        <f t="shared" si="26"/>
        <v>104125342100</v>
      </c>
      <c r="C1688" s="101" t="s">
        <v>3502</v>
      </c>
      <c r="D1688" s="101" t="s">
        <v>3503</v>
      </c>
      <c r="E1688" s="101" t="s">
        <v>7316</v>
      </c>
      <c r="F1688" s="101" t="s">
        <v>7217</v>
      </c>
      <c r="G1688" s="101" t="s">
        <v>7201</v>
      </c>
      <c r="H1688" s="103">
        <v>32.64</v>
      </c>
      <c r="I1688" s="101" t="s">
        <v>7175</v>
      </c>
      <c r="J1688" s="102">
        <v>40909</v>
      </c>
      <c r="K1688" s="102">
        <v>73050</v>
      </c>
      <c r="L1688" s="101" t="s">
        <v>6332</v>
      </c>
      <c r="M1688" s="101" t="s">
        <v>3502</v>
      </c>
    </row>
    <row r="1689" spans="1:13" x14ac:dyDescent="0.25">
      <c r="A1689" s="74" t="s">
        <v>344</v>
      </c>
      <c r="B1689" s="107" t="str">
        <f t="shared" si="26"/>
        <v>104126171100</v>
      </c>
      <c r="C1689" s="101" t="s">
        <v>3504</v>
      </c>
      <c r="D1689" s="101" t="s">
        <v>3505</v>
      </c>
      <c r="E1689" s="101" t="s">
        <v>6639</v>
      </c>
      <c r="F1689" s="101" t="s">
        <v>7185</v>
      </c>
      <c r="G1689" s="101" t="s">
        <v>7186</v>
      </c>
      <c r="H1689" s="103">
        <v>60.08</v>
      </c>
      <c r="I1689" s="101" t="s">
        <v>7175</v>
      </c>
      <c r="J1689" s="102">
        <v>32905</v>
      </c>
      <c r="K1689" s="102">
        <v>73050</v>
      </c>
      <c r="L1689" s="101" t="s">
        <v>6332</v>
      </c>
      <c r="M1689" s="101" t="s">
        <v>3504</v>
      </c>
    </row>
    <row r="1690" spans="1:13" x14ac:dyDescent="0.25">
      <c r="A1690" s="74" t="s">
        <v>344</v>
      </c>
      <c r="B1690" s="107" t="str">
        <f t="shared" si="26"/>
        <v>104127201801</v>
      </c>
      <c r="C1690" s="101" t="s">
        <v>3506</v>
      </c>
      <c r="D1690" s="101" t="s">
        <v>3507</v>
      </c>
      <c r="E1690" s="101" t="s">
        <v>6773</v>
      </c>
      <c r="F1690" s="101" t="s">
        <v>7212</v>
      </c>
      <c r="G1690" s="101" t="s">
        <v>7181</v>
      </c>
      <c r="H1690" s="103">
        <v>53.91</v>
      </c>
      <c r="I1690" s="101" t="s">
        <v>7175</v>
      </c>
      <c r="J1690" s="102">
        <v>37135</v>
      </c>
      <c r="K1690" s="102">
        <v>73050</v>
      </c>
      <c r="L1690" s="101" t="s">
        <v>6332</v>
      </c>
      <c r="M1690" s="101" t="s">
        <v>3506</v>
      </c>
    </row>
    <row r="1691" spans="1:13" x14ac:dyDescent="0.25">
      <c r="A1691" s="74" t="s">
        <v>344</v>
      </c>
      <c r="B1691" s="107" t="str">
        <f t="shared" si="26"/>
        <v>104128115100</v>
      </c>
      <c r="C1691" s="101" t="s">
        <v>3508</v>
      </c>
      <c r="D1691" s="101" t="s">
        <v>3509</v>
      </c>
      <c r="E1691" s="101" t="s">
        <v>7238</v>
      </c>
      <c r="F1691" s="101" t="s">
        <v>7239</v>
      </c>
      <c r="G1691" s="101" t="s">
        <v>7215</v>
      </c>
      <c r="H1691" s="103">
        <v>30.33</v>
      </c>
      <c r="I1691" s="101" t="s">
        <v>7175</v>
      </c>
      <c r="J1691" s="102">
        <v>41974</v>
      </c>
      <c r="K1691" s="102">
        <v>73050</v>
      </c>
      <c r="L1691" s="101" t="s">
        <v>6332</v>
      </c>
      <c r="M1691" s="101" t="s">
        <v>3508</v>
      </c>
    </row>
    <row r="1692" spans="1:13" x14ac:dyDescent="0.25">
      <c r="A1692" s="74" t="s">
        <v>344</v>
      </c>
      <c r="B1692" s="107" t="str">
        <f t="shared" si="26"/>
        <v>104130602100</v>
      </c>
      <c r="C1692" s="101" t="s">
        <v>3510</v>
      </c>
      <c r="D1692" s="101" t="s">
        <v>3511</v>
      </c>
      <c r="E1692" s="101" t="s">
        <v>7254</v>
      </c>
      <c r="F1692" s="101" t="s">
        <v>7245</v>
      </c>
      <c r="G1692" s="101" t="s">
        <v>7174</v>
      </c>
      <c r="H1692" s="103">
        <v>41.79</v>
      </c>
      <c r="I1692" s="101" t="s">
        <v>7175</v>
      </c>
      <c r="J1692" s="102">
        <v>42005</v>
      </c>
      <c r="K1692" s="102">
        <v>73050</v>
      </c>
      <c r="L1692" s="101" t="s">
        <v>6332</v>
      </c>
      <c r="M1692" s="101" t="s">
        <v>3510</v>
      </c>
    </row>
    <row r="1693" spans="1:13" x14ac:dyDescent="0.25">
      <c r="A1693" s="74" t="s">
        <v>344</v>
      </c>
      <c r="B1693" s="107" t="str">
        <f t="shared" si="26"/>
        <v>104131111250</v>
      </c>
      <c r="C1693" s="101" t="s">
        <v>3512</v>
      </c>
      <c r="D1693" s="101" t="s">
        <v>3513</v>
      </c>
      <c r="E1693" s="101" t="s">
        <v>6330</v>
      </c>
      <c r="F1693" s="101" t="s">
        <v>7212</v>
      </c>
      <c r="G1693" s="101" t="s">
        <v>7186</v>
      </c>
      <c r="H1693" s="103">
        <v>61.53</v>
      </c>
      <c r="I1693" s="101" t="s">
        <v>7175</v>
      </c>
      <c r="J1693" s="102">
        <v>33178</v>
      </c>
      <c r="K1693" s="102">
        <v>73050</v>
      </c>
      <c r="L1693" s="101" t="s">
        <v>6332</v>
      </c>
      <c r="M1693" s="101" t="s">
        <v>3512</v>
      </c>
    </row>
    <row r="1694" spans="1:13" x14ac:dyDescent="0.25">
      <c r="A1694" s="74" t="s">
        <v>344</v>
      </c>
      <c r="B1694" s="107" t="str">
        <f t="shared" si="26"/>
        <v>104132361200</v>
      </c>
      <c r="C1694" s="101" t="s">
        <v>3514</v>
      </c>
      <c r="D1694" s="101" t="s">
        <v>3515</v>
      </c>
      <c r="E1694" s="101" t="s">
        <v>6581</v>
      </c>
      <c r="F1694" s="101" t="s">
        <v>7212</v>
      </c>
      <c r="G1694" s="101" t="s">
        <v>7181</v>
      </c>
      <c r="H1694" s="103">
        <v>55.23</v>
      </c>
      <c r="I1694" s="101" t="s">
        <v>7175</v>
      </c>
      <c r="J1694" s="102">
        <v>42005</v>
      </c>
      <c r="K1694" s="102">
        <v>73050</v>
      </c>
      <c r="L1694" s="101" t="s">
        <v>6332</v>
      </c>
      <c r="M1694" s="101" t="s">
        <v>3514</v>
      </c>
    </row>
    <row r="1695" spans="1:13" x14ac:dyDescent="0.25">
      <c r="A1695" s="74" t="s">
        <v>344</v>
      </c>
      <c r="B1695" s="107" t="str">
        <f t="shared" si="26"/>
        <v>104133264290</v>
      </c>
      <c r="C1695" s="101" t="s">
        <v>3516</v>
      </c>
      <c r="D1695" s="101" t="s">
        <v>3517</v>
      </c>
      <c r="E1695" s="101" t="s">
        <v>6519</v>
      </c>
      <c r="F1695" s="101" t="s">
        <v>7185</v>
      </c>
      <c r="G1695" s="101" t="s">
        <v>7186</v>
      </c>
      <c r="H1695" s="103">
        <v>58.74</v>
      </c>
      <c r="I1695" s="101" t="s">
        <v>7175</v>
      </c>
      <c r="J1695" s="102">
        <v>40406</v>
      </c>
      <c r="K1695" s="102">
        <v>73050</v>
      </c>
      <c r="L1695" s="101" t="s">
        <v>6332</v>
      </c>
      <c r="M1695" s="101" t="s">
        <v>3516</v>
      </c>
    </row>
    <row r="1696" spans="1:13" x14ac:dyDescent="0.25">
      <c r="A1696" s="74" t="s">
        <v>344</v>
      </c>
      <c r="B1696" s="107" t="str">
        <f t="shared" si="26"/>
        <v>104136312100</v>
      </c>
      <c r="C1696" s="101" t="s">
        <v>3518</v>
      </c>
      <c r="D1696" s="101" t="s">
        <v>3519</v>
      </c>
      <c r="E1696" s="101" t="s">
        <v>7366</v>
      </c>
      <c r="F1696" s="101" t="s">
        <v>7245</v>
      </c>
      <c r="G1696" s="101" t="s">
        <v>7215</v>
      </c>
      <c r="H1696" s="103">
        <v>41.68</v>
      </c>
      <c r="I1696" s="101" t="s">
        <v>7175</v>
      </c>
      <c r="J1696" s="102">
        <v>38687</v>
      </c>
      <c r="K1696" s="102">
        <v>73050</v>
      </c>
      <c r="L1696" s="101" t="s">
        <v>6332</v>
      </c>
      <c r="M1696" s="101" t="s">
        <v>3518</v>
      </c>
    </row>
    <row r="1697" spans="1:13" x14ac:dyDescent="0.25">
      <c r="A1697" s="74" t="s">
        <v>344</v>
      </c>
      <c r="B1697" s="107" t="str">
        <f t="shared" si="26"/>
        <v>104137311600</v>
      </c>
      <c r="C1697" s="101" t="s">
        <v>3520</v>
      </c>
      <c r="D1697" s="101" t="s">
        <v>3521</v>
      </c>
      <c r="E1697" s="101" t="s">
        <v>6545</v>
      </c>
      <c r="F1697" s="101" t="s">
        <v>7212</v>
      </c>
      <c r="G1697" s="101" t="s">
        <v>7181</v>
      </c>
      <c r="H1697" s="103">
        <v>53.78</v>
      </c>
      <c r="I1697" s="101" t="s">
        <v>7175</v>
      </c>
      <c r="J1697" s="102">
        <v>42010</v>
      </c>
      <c r="K1697" s="102">
        <v>73050</v>
      </c>
      <c r="L1697" s="101" t="s">
        <v>6332</v>
      </c>
      <c r="M1697" s="101" t="s">
        <v>3520</v>
      </c>
    </row>
    <row r="1698" spans="1:13" x14ac:dyDescent="0.25">
      <c r="A1698" s="74" t="s">
        <v>344</v>
      </c>
      <c r="B1698" s="107" t="str">
        <f t="shared" si="26"/>
        <v>104140602100</v>
      </c>
      <c r="C1698" s="101" t="s">
        <v>3522</v>
      </c>
      <c r="D1698" s="101" t="s">
        <v>3523</v>
      </c>
      <c r="E1698" s="101" t="s">
        <v>7254</v>
      </c>
      <c r="F1698" s="101" t="s">
        <v>7245</v>
      </c>
      <c r="G1698" s="101" t="s">
        <v>7174</v>
      </c>
      <c r="H1698" s="103">
        <v>42.74</v>
      </c>
      <c r="I1698" s="101" t="s">
        <v>7175</v>
      </c>
      <c r="J1698" s="102">
        <v>42023</v>
      </c>
      <c r="K1698" s="102">
        <v>73050</v>
      </c>
      <c r="L1698" s="101" t="s">
        <v>6332</v>
      </c>
      <c r="M1698" s="101" t="s">
        <v>3522</v>
      </c>
    </row>
    <row r="1699" spans="1:13" x14ac:dyDescent="0.25">
      <c r="A1699" s="74" t="s">
        <v>344</v>
      </c>
      <c r="B1699" s="107" t="str">
        <f t="shared" si="26"/>
        <v>104144553930</v>
      </c>
      <c r="C1699" s="101" t="s">
        <v>3524</v>
      </c>
      <c r="D1699" s="101" t="s">
        <v>3525</v>
      </c>
      <c r="E1699" s="101" t="s">
        <v>6739</v>
      </c>
      <c r="F1699" s="101" t="s">
        <v>7180</v>
      </c>
      <c r="G1699" s="101" t="s">
        <v>7181</v>
      </c>
      <c r="H1699" s="103">
        <v>61.87</v>
      </c>
      <c r="I1699" s="101" t="s">
        <v>7175</v>
      </c>
      <c r="J1699" s="102">
        <v>41134</v>
      </c>
      <c r="K1699" s="102">
        <v>73050</v>
      </c>
      <c r="L1699" s="101" t="s">
        <v>6332</v>
      </c>
      <c r="M1699" s="101" t="s">
        <v>3524</v>
      </c>
    </row>
    <row r="1700" spans="1:13" x14ac:dyDescent="0.25">
      <c r="A1700" s="74" t="s">
        <v>344</v>
      </c>
      <c r="B1700" s="107" t="str">
        <f t="shared" si="26"/>
        <v>104145263090</v>
      </c>
      <c r="C1700" s="101" t="s">
        <v>3526</v>
      </c>
      <c r="D1700" s="101" t="s">
        <v>3527</v>
      </c>
      <c r="E1700" s="101" t="s">
        <v>7216</v>
      </c>
      <c r="F1700" s="101" t="s">
        <v>7217</v>
      </c>
      <c r="G1700" s="101" t="s">
        <v>7218</v>
      </c>
      <c r="H1700" s="103">
        <v>32.65</v>
      </c>
      <c r="I1700" s="101" t="s">
        <v>7175</v>
      </c>
      <c r="J1700" s="102">
        <v>39491</v>
      </c>
      <c r="K1700" s="102">
        <v>73050</v>
      </c>
      <c r="L1700" s="101" t="s">
        <v>6332</v>
      </c>
      <c r="M1700" s="101" t="s">
        <v>3526</v>
      </c>
    </row>
    <row r="1701" spans="1:13" x14ac:dyDescent="0.25">
      <c r="A1701" s="74" t="s">
        <v>344</v>
      </c>
      <c r="B1701" s="107" t="str">
        <f t="shared" si="26"/>
        <v>104150211400</v>
      </c>
      <c r="C1701" s="101" t="s">
        <v>3528</v>
      </c>
      <c r="D1701" s="101" t="s">
        <v>3529</v>
      </c>
      <c r="E1701" s="101" t="s">
        <v>6490</v>
      </c>
      <c r="F1701" s="101" t="s">
        <v>7185</v>
      </c>
      <c r="G1701" s="101" t="s">
        <v>7186</v>
      </c>
      <c r="H1701" s="103">
        <v>61.81</v>
      </c>
      <c r="I1701" s="101" t="s">
        <v>7175</v>
      </c>
      <c r="J1701" s="102">
        <v>37288</v>
      </c>
      <c r="K1701" s="102">
        <v>73050</v>
      </c>
      <c r="L1701" s="101" t="s">
        <v>6332</v>
      </c>
      <c r="M1701" s="101" t="s">
        <v>3528</v>
      </c>
    </row>
    <row r="1702" spans="1:13" x14ac:dyDescent="0.25">
      <c r="A1702" s="74" t="s">
        <v>344</v>
      </c>
      <c r="B1702" s="107" t="str">
        <f t="shared" si="26"/>
        <v>104152331200</v>
      </c>
      <c r="C1702" s="101" t="s">
        <v>3530</v>
      </c>
      <c r="D1702" s="101" t="s">
        <v>3531</v>
      </c>
      <c r="E1702" s="101" t="s">
        <v>6629</v>
      </c>
      <c r="F1702" s="101" t="s">
        <v>7212</v>
      </c>
      <c r="G1702" s="101" t="s">
        <v>7181</v>
      </c>
      <c r="H1702" s="103">
        <v>51.67</v>
      </c>
      <c r="I1702" s="101" t="s">
        <v>7175</v>
      </c>
      <c r="J1702" s="102">
        <v>42023</v>
      </c>
      <c r="K1702" s="102">
        <v>73050</v>
      </c>
      <c r="L1702" s="101" t="s">
        <v>6332</v>
      </c>
      <c r="M1702" s="101" t="s">
        <v>3530</v>
      </c>
    </row>
    <row r="1703" spans="1:13" x14ac:dyDescent="0.25">
      <c r="A1703" s="74" t="s">
        <v>344</v>
      </c>
      <c r="B1703" s="107" t="str">
        <f t="shared" si="26"/>
        <v>104159311700</v>
      </c>
      <c r="C1703" s="101" t="s">
        <v>3532</v>
      </c>
      <c r="D1703" s="101" t="s">
        <v>3533</v>
      </c>
      <c r="E1703" s="101" t="s">
        <v>6694</v>
      </c>
      <c r="F1703" s="101" t="s">
        <v>7185</v>
      </c>
      <c r="G1703" s="101" t="s">
        <v>7186</v>
      </c>
      <c r="H1703" s="103">
        <v>60.21</v>
      </c>
      <c r="I1703" s="101" t="s">
        <v>7175</v>
      </c>
      <c r="J1703" s="102">
        <v>36192</v>
      </c>
      <c r="K1703" s="102">
        <v>73050</v>
      </c>
      <c r="L1703" s="101" t="s">
        <v>6332</v>
      </c>
      <c r="M1703" s="101" t="s">
        <v>3532</v>
      </c>
    </row>
    <row r="1704" spans="1:13" x14ac:dyDescent="0.25">
      <c r="A1704" s="74" t="s">
        <v>344</v>
      </c>
      <c r="B1704" s="107" t="str">
        <f t="shared" si="26"/>
        <v>104161322100</v>
      </c>
      <c r="C1704" s="101" t="s">
        <v>3534</v>
      </c>
      <c r="D1704" s="101" t="s">
        <v>3535</v>
      </c>
      <c r="E1704" s="101" t="s">
        <v>7312</v>
      </c>
      <c r="F1704" s="101" t="s">
        <v>7200</v>
      </c>
      <c r="G1704" s="101" t="s">
        <v>7201</v>
      </c>
      <c r="H1704" s="103">
        <v>29.48</v>
      </c>
      <c r="I1704" s="101" t="s">
        <v>7175</v>
      </c>
      <c r="J1704" s="102">
        <v>42005</v>
      </c>
      <c r="K1704" s="102">
        <v>73050</v>
      </c>
      <c r="L1704" s="101" t="s">
        <v>6332</v>
      </c>
      <c r="M1704" s="101" t="s">
        <v>3534</v>
      </c>
    </row>
    <row r="1705" spans="1:13" x14ac:dyDescent="0.25">
      <c r="A1705" s="74" t="s">
        <v>344</v>
      </c>
      <c r="B1705" s="107" t="str">
        <f t="shared" si="26"/>
        <v>104164301610</v>
      </c>
      <c r="C1705" s="101" t="s">
        <v>3536</v>
      </c>
      <c r="D1705" s="101" t="s">
        <v>3537</v>
      </c>
      <c r="E1705" s="101" t="s">
        <v>6775</v>
      </c>
      <c r="F1705" s="101" t="s">
        <v>7185</v>
      </c>
      <c r="G1705" s="101" t="s">
        <v>7186</v>
      </c>
      <c r="H1705" s="103">
        <v>62.1</v>
      </c>
      <c r="I1705" s="101" t="s">
        <v>7175</v>
      </c>
      <c r="J1705" s="102">
        <v>41014</v>
      </c>
      <c r="K1705" s="102">
        <v>73050</v>
      </c>
      <c r="L1705" s="101" t="s">
        <v>6332</v>
      </c>
      <c r="M1705" s="101" t="s">
        <v>3536</v>
      </c>
    </row>
    <row r="1706" spans="1:13" x14ac:dyDescent="0.25">
      <c r="A1706" s="74" t="s">
        <v>344</v>
      </c>
      <c r="B1706" s="107" t="str">
        <f t="shared" si="26"/>
        <v>104165251100</v>
      </c>
      <c r="C1706" s="101" t="s">
        <v>3538</v>
      </c>
      <c r="D1706" s="101" t="s">
        <v>3539</v>
      </c>
      <c r="E1706" s="101" t="s">
        <v>6654</v>
      </c>
      <c r="F1706" s="101" t="s">
        <v>7185</v>
      </c>
      <c r="G1706" s="101" t="s">
        <v>7186</v>
      </c>
      <c r="H1706" s="103">
        <v>61.1</v>
      </c>
      <c r="I1706" s="101" t="s">
        <v>7175</v>
      </c>
      <c r="J1706" s="102">
        <v>37316</v>
      </c>
      <c r="K1706" s="102">
        <v>73050</v>
      </c>
      <c r="L1706" s="101" t="s">
        <v>6332</v>
      </c>
      <c r="M1706" s="101" t="s">
        <v>3538</v>
      </c>
    </row>
    <row r="1707" spans="1:13" x14ac:dyDescent="0.25">
      <c r="A1707" s="74" t="s">
        <v>344</v>
      </c>
      <c r="B1707" s="107" t="str">
        <f t="shared" si="26"/>
        <v>104171201701</v>
      </c>
      <c r="C1707" s="101" t="s">
        <v>3540</v>
      </c>
      <c r="D1707" s="101" t="s">
        <v>3541</v>
      </c>
      <c r="E1707" s="101" t="s">
        <v>6484</v>
      </c>
      <c r="F1707" s="101" t="s">
        <v>7185</v>
      </c>
      <c r="G1707" s="101" t="s">
        <v>7186</v>
      </c>
      <c r="H1707" s="103">
        <v>61.27</v>
      </c>
      <c r="I1707" s="101" t="s">
        <v>7175</v>
      </c>
      <c r="J1707" s="102">
        <v>36404</v>
      </c>
      <c r="K1707" s="102">
        <v>73050</v>
      </c>
      <c r="L1707" s="101" t="s">
        <v>6332</v>
      </c>
      <c r="M1707" s="101" t="s">
        <v>3540</v>
      </c>
    </row>
    <row r="1708" spans="1:13" x14ac:dyDescent="0.25">
      <c r="A1708" s="74" t="s">
        <v>344</v>
      </c>
      <c r="B1708" s="107" t="str">
        <f t="shared" si="26"/>
        <v>104172603000</v>
      </c>
      <c r="C1708" s="101" t="s">
        <v>3542</v>
      </c>
      <c r="D1708" s="101" t="s">
        <v>3543</v>
      </c>
      <c r="E1708" s="101" t="s">
        <v>7283</v>
      </c>
      <c r="F1708" s="101" t="s">
        <v>7317</v>
      </c>
      <c r="G1708" s="101" t="s">
        <v>7174</v>
      </c>
      <c r="H1708" s="103">
        <v>42.27</v>
      </c>
      <c r="I1708" s="101" t="s">
        <v>7175</v>
      </c>
      <c r="J1708" s="102">
        <v>38754</v>
      </c>
      <c r="K1708" s="102">
        <v>73050</v>
      </c>
      <c r="L1708" s="101" t="s">
        <v>6332</v>
      </c>
      <c r="M1708" s="101" t="s">
        <v>3542</v>
      </c>
    </row>
    <row r="1709" spans="1:13" x14ac:dyDescent="0.25">
      <c r="A1709" s="74" t="s">
        <v>344</v>
      </c>
      <c r="B1709" s="107" t="str">
        <f t="shared" si="26"/>
        <v>104175192100</v>
      </c>
      <c r="C1709" s="101" t="s">
        <v>3544</v>
      </c>
      <c r="D1709" s="101" t="s">
        <v>3545</v>
      </c>
      <c r="E1709" s="101" t="s">
        <v>6456</v>
      </c>
      <c r="F1709" s="101" t="s">
        <v>7187</v>
      </c>
      <c r="G1709" s="101" t="s">
        <v>7174</v>
      </c>
      <c r="H1709" s="103">
        <v>41.56</v>
      </c>
      <c r="I1709" s="101" t="s">
        <v>7175</v>
      </c>
      <c r="J1709" s="102">
        <v>40648</v>
      </c>
      <c r="K1709" s="102">
        <v>73050</v>
      </c>
      <c r="L1709" s="101" t="s">
        <v>6332</v>
      </c>
      <c r="M1709" s="101" t="s">
        <v>3544</v>
      </c>
    </row>
    <row r="1710" spans="1:13" x14ac:dyDescent="0.25">
      <c r="A1710" s="74" t="s">
        <v>344</v>
      </c>
      <c r="B1710" s="107" t="str">
        <f t="shared" si="26"/>
        <v>104177281110</v>
      </c>
      <c r="C1710" s="101" t="s">
        <v>3546</v>
      </c>
      <c r="D1710" s="101" t="s">
        <v>3547</v>
      </c>
      <c r="E1710" s="101" t="s">
        <v>6523</v>
      </c>
      <c r="F1710" s="101" t="s">
        <v>7185</v>
      </c>
      <c r="G1710" s="101" t="s">
        <v>7186</v>
      </c>
      <c r="H1710" s="103">
        <v>61.83</v>
      </c>
      <c r="I1710" s="101" t="s">
        <v>7175</v>
      </c>
      <c r="J1710" s="102">
        <v>35643</v>
      </c>
      <c r="K1710" s="102">
        <v>73050</v>
      </c>
      <c r="L1710" s="101" t="s">
        <v>6332</v>
      </c>
      <c r="M1710" s="101" t="s">
        <v>3546</v>
      </c>
    </row>
    <row r="1711" spans="1:13" x14ac:dyDescent="0.25">
      <c r="A1711" s="74" t="s">
        <v>344</v>
      </c>
      <c r="B1711" s="107" t="str">
        <f t="shared" si="26"/>
        <v>104180175100</v>
      </c>
      <c r="C1711" s="101" t="s">
        <v>3548</v>
      </c>
      <c r="D1711" s="101" t="s">
        <v>3549</v>
      </c>
      <c r="E1711" s="101" t="s">
        <v>6679</v>
      </c>
      <c r="F1711" s="101" t="s">
        <v>7225</v>
      </c>
      <c r="G1711" s="101" t="s">
        <v>7174</v>
      </c>
      <c r="H1711" s="103">
        <v>43.63</v>
      </c>
      <c r="I1711" s="101" t="s">
        <v>7175</v>
      </c>
      <c r="J1711" s="102">
        <v>42005</v>
      </c>
      <c r="K1711" s="102">
        <v>73050</v>
      </c>
      <c r="L1711" s="101" t="s">
        <v>6332</v>
      </c>
      <c r="M1711" s="101" t="s">
        <v>3548</v>
      </c>
    </row>
    <row r="1712" spans="1:13" x14ac:dyDescent="0.25">
      <c r="A1712" s="74" t="s">
        <v>344</v>
      </c>
      <c r="B1712" s="107" t="str">
        <f t="shared" si="26"/>
        <v>104182311500</v>
      </c>
      <c r="C1712" s="101" t="s">
        <v>3550</v>
      </c>
      <c r="D1712" s="101" t="s">
        <v>3551</v>
      </c>
      <c r="E1712" s="101" t="s">
        <v>7255</v>
      </c>
      <c r="F1712" s="101" t="s">
        <v>7185</v>
      </c>
      <c r="G1712" s="101" t="s">
        <v>7186</v>
      </c>
      <c r="H1712" s="103">
        <v>59.26</v>
      </c>
      <c r="I1712" s="101" t="s">
        <v>7175</v>
      </c>
      <c r="J1712" s="102">
        <v>41122</v>
      </c>
      <c r="K1712" s="102">
        <v>73050</v>
      </c>
      <c r="L1712" s="101" t="s">
        <v>6332</v>
      </c>
      <c r="M1712" s="101" t="s">
        <v>3550</v>
      </c>
    </row>
    <row r="1713" spans="1:13" x14ac:dyDescent="0.25">
      <c r="A1713" s="74" t="s">
        <v>344</v>
      </c>
      <c r="B1713" s="107" t="str">
        <f t="shared" si="26"/>
        <v>104184264290</v>
      </c>
      <c r="C1713" s="101" t="s">
        <v>3552</v>
      </c>
      <c r="D1713" s="101" t="s">
        <v>3553</v>
      </c>
      <c r="E1713" s="101" t="s">
        <v>6519</v>
      </c>
      <c r="F1713" s="101" t="s">
        <v>7185</v>
      </c>
      <c r="G1713" s="101" t="s">
        <v>7186</v>
      </c>
      <c r="H1713" s="103">
        <v>60.05</v>
      </c>
      <c r="I1713" s="101" t="s">
        <v>7175</v>
      </c>
      <c r="J1713" s="102">
        <v>39832</v>
      </c>
      <c r="K1713" s="102">
        <v>73050</v>
      </c>
      <c r="L1713" s="101" t="s">
        <v>6332</v>
      </c>
      <c r="M1713" s="101" t="s">
        <v>3552</v>
      </c>
    </row>
    <row r="1714" spans="1:13" x14ac:dyDescent="0.25">
      <c r="A1714" s="74" t="s">
        <v>344</v>
      </c>
      <c r="B1714" s="107" t="str">
        <f t="shared" si="26"/>
        <v>104189502010</v>
      </c>
      <c r="C1714" s="101" t="s">
        <v>3554</v>
      </c>
      <c r="D1714" s="101" t="s">
        <v>3555</v>
      </c>
      <c r="E1714" s="101" t="s">
        <v>6507</v>
      </c>
      <c r="F1714" s="101" t="s">
        <v>7287</v>
      </c>
      <c r="G1714" s="101" t="s">
        <v>7215</v>
      </c>
      <c r="H1714" s="103">
        <v>34.799999999999997</v>
      </c>
      <c r="I1714" s="101" t="s">
        <v>7175</v>
      </c>
      <c r="J1714" s="102">
        <v>40826</v>
      </c>
      <c r="K1714" s="102">
        <v>73050</v>
      </c>
      <c r="L1714" s="101" t="s">
        <v>6332</v>
      </c>
      <c r="M1714" s="101" t="s">
        <v>3554</v>
      </c>
    </row>
    <row r="1715" spans="1:13" x14ac:dyDescent="0.25">
      <c r="A1715" s="74" t="s">
        <v>344</v>
      </c>
      <c r="B1715" s="107" t="str">
        <f t="shared" si="26"/>
        <v>104190502021</v>
      </c>
      <c r="C1715" s="101" t="s">
        <v>7610</v>
      </c>
      <c r="D1715" s="101" t="s">
        <v>7611</v>
      </c>
      <c r="E1715" s="101" t="s">
        <v>7378</v>
      </c>
      <c r="F1715" s="101" t="s">
        <v>7468</v>
      </c>
      <c r="G1715" s="101" t="s">
        <v>7174</v>
      </c>
      <c r="H1715" s="103">
        <v>41.84</v>
      </c>
      <c r="I1715" s="101" t="s">
        <v>7175</v>
      </c>
      <c r="J1715" s="102">
        <v>29129</v>
      </c>
      <c r="K1715" s="102">
        <v>43799</v>
      </c>
      <c r="L1715" s="101" t="s">
        <v>6332</v>
      </c>
      <c r="M1715" s="101" t="s">
        <v>7610</v>
      </c>
    </row>
    <row r="1716" spans="1:13" x14ac:dyDescent="0.25">
      <c r="A1716" s="74" t="s">
        <v>344</v>
      </c>
      <c r="B1716" s="107" t="str">
        <f t="shared" si="26"/>
        <v>104193172100</v>
      </c>
      <c r="C1716" s="101" t="s">
        <v>3556</v>
      </c>
      <c r="D1716" s="101" t="s">
        <v>3557</v>
      </c>
      <c r="E1716" s="101" t="s">
        <v>7355</v>
      </c>
      <c r="F1716" s="101" t="s">
        <v>7217</v>
      </c>
      <c r="G1716" s="101" t="s">
        <v>7201</v>
      </c>
      <c r="H1716" s="103">
        <v>33.130000000000003</v>
      </c>
      <c r="I1716" s="101" t="s">
        <v>7175</v>
      </c>
      <c r="J1716" s="102">
        <v>39052</v>
      </c>
      <c r="K1716" s="102">
        <v>73050</v>
      </c>
      <c r="L1716" s="101" t="s">
        <v>6332</v>
      </c>
      <c r="M1716" s="101" t="s">
        <v>3556</v>
      </c>
    </row>
    <row r="1717" spans="1:13" x14ac:dyDescent="0.25">
      <c r="A1717" s="74" t="s">
        <v>344</v>
      </c>
      <c r="B1717" s="107" t="str">
        <f t="shared" si="26"/>
        <v>104194602100</v>
      </c>
      <c r="C1717" s="101" t="s">
        <v>3558</v>
      </c>
      <c r="D1717" s="101" t="s">
        <v>3559</v>
      </c>
      <c r="E1717" s="101" t="s">
        <v>7254</v>
      </c>
      <c r="F1717" s="101" t="s">
        <v>7217</v>
      </c>
      <c r="G1717" s="101" t="s">
        <v>7218</v>
      </c>
      <c r="H1717" s="103">
        <v>33.17</v>
      </c>
      <c r="I1717" s="101" t="s">
        <v>7175</v>
      </c>
      <c r="J1717" s="102">
        <v>36690</v>
      </c>
      <c r="K1717" s="102">
        <v>73050</v>
      </c>
      <c r="L1717" s="101" t="s">
        <v>6332</v>
      </c>
      <c r="M1717" s="101" t="s">
        <v>3558</v>
      </c>
    </row>
    <row r="1718" spans="1:13" x14ac:dyDescent="0.25">
      <c r="A1718" s="74" t="s">
        <v>344</v>
      </c>
      <c r="B1718" s="107" t="str">
        <f t="shared" si="26"/>
        <v>104195231300</v>
      </c>
      <c r="C1718" s="101" t="s">
        <v>3560</v>
      </c>
      <c r="D1718" s="101" t="s">
        <v>3561</v>
      </c>
      <c r="E1718" s="101" t="s">
        <v>7193</v>
      </c>
      <c r="F1718" s="101" t="s">
        <v>7212</v>
      </c>
      <c r="G1718" s="101" t="s">
        <v>7186</v>
      </c>
      <c r="H1718" s="103">
        <v>41.77</v>
      </c>
      <c r="I1718" s="101" t="s">
        <v>7175</v>
      </c>
      <c r="J1718" s="102">
        <v>33635</v>
      </c>
      <c r="K1718" s="102">
        <v>73050</v>
      </c>
      <c r="L1718" s="101" t="s">
        <v>6332</v>
      </c>
      <c r="M1718" s="101" t="s">
        <v>3560</v>
      </c>
    </row>
    <row r="1719" spans="1:13" x14ac:dyDescent="0.25">
      <c r="A1719" s="74" t="s">
        <v>344</v>
      </c>
      <c r="B1719" s="107" t="str">
        <f t="shared" si="26"/>
        <v>104201264260</v>
      </c>
      <c r="C1719" s="101" t="s">
        <v>3562</v>
      </c>
      <c r="D1719" s="101" t="s">
        <v>3563</v>
      </c>
      <c r="E1719" s="101" t="s">
        <v>7232</v>
      </c>
      <c r="F1719" s="101" t="s">
        <v>7185</v>
      </c>
      <c r="G1719" s="101" t="s">
        <v>7186</v>
      </c>
      <c r="H1719" s="103">
        <v>62.63</v>
      </c>
      <c r="I1719" s="101" t="s">
        <v>7175</v>
      </c>
      <c r="J1719" s="102">
        <v>36373</v>
      </c>
      <c r="K1719" s="102">
        <v>73050</v>
      </c>
      <c r="L1719" s="101" t="s">
        <v>6332</v>
      </c>
      <c r="M1719" s="101" t="s">
        <v>3562</v>
      </c>
    </row>
    <row r="1720" spans="1:13" x14ac:dyDescent="0.25">
      <c r="A1720" s="74" t="s">
        <v>344</v>
      </c>
      <c r="B1720" s="107" t="str">
        <f t="shared" si="26"/>
        <v>104203362100</v>
      </c>
      <c r="C1720" s="101" t="s">
        <v>3564</v>
      </c>
      <c r="D1720" s="101" t="s">
        <v>3565</v>
      </c>
      <c r="E1720" s="101" t="s">
        <v>7346</v>
      </c>
      <c r="F1720" s="101" t="s">
        <v>7214</v>
      </c>
      <c r="G1720" s="101" t="s">
        <v>7215</v>
      </c>
      <c r="H1720" s="103">
        <v>36.86</v>
      </c>
      <c r="I1720" s="101" t="s">
        <v>7175</v>
      </c>
      <c r="J1720" s="102">
        <v>38626</v>
      </c>
      <c r="K1720" s="102">
        <v>73050</v>
      </c>
      <c r="L1720" s="101" t="s">
        <v>6332</v>
      </c>
      <c r="M1720" s="101" t="s">
        <v>3564</v>
      </c>
    </row>
    <row r="1721" spans="1:13" x14ac:dyDescent="0.25">
      <c r="A1721" s="74" t="s">
        <v>344</v>
      </c>
      <c r="B1721" s="107" t="str">
        <f t="shared" si="26"/>
        <v>104204123920</v>
      </c>
      <c r="C1721" s="101" t="s">
        <v>3566</v>
      </c>
      <c r="D1721" s="101" t="s">
        <v>3567</v>
      </c>
      <c r="E1721" s="101" t="s">
        <v>6343</v>
      </c>
      <c r="F1721" s="101" t="s">
        <v>7332</v>
      </c>
      <c r="G1721" s="101" t="s">
        <v>7218</v>
      </c>
      <c r="H1721" s="103">
        <v>32.51</v>
      </c>
      <c r="I1721" s="101" t="s">
        <v>7175</v>
      </c>
      <c r="J1721" s="102">
        <v>41977</v>
      </c>
      <c r="K1721" s="102">
        <v>73050</v>
      </c>
      <c r="L1721" s="101" t="s">
        <v>6332</v>
      </c>
      <c r="M1721" s="101" t="s">
        <v>3566</v>
      </c>
    </row>
    <row r="1722" spans="1:13" x14ac:dyDescent="0.25">
      <c r="A1722" s="74" t="s">
        <v>344</v>
      </c>
      <c r="B1722" s="107" t="str">
        <f t="shared" si="26"/>
        <v>104205352100</v>
      </c>
      <c r="C1722" s="101" t="s">
        <v>3568</v>
      </c>
      <c r="D1722" s="101" t="s">
        <v>3569</v>
      </c>
      <c r="E1722" s="101" t="s">
        <v>7208</v>
      </c>
      <c r="F1722" s="101" t="s">
        <v>7200</v>
      </c>
      <c r="G1722" s="101" t="s">
        <v>7201</v>
      </c>
      <c r="H1722" s="103">
        <v>29.58</v>
      </c>
      <c r="I1722" s="101" t="s">
        <v>7175</v>
      </c>
      <c r="J1722" s="102">
        <v>31023</v>
      </c>
      <c r="K1722" s="102">
        <v>73050</v>
      </c>
      <c r="L1722" s="101" t="s">
        <v>6332</v>
      </c>
      <c r="M1722" s="101" t="s">
        <v>3568</v>
      </c>
    </row>
    <row r="1723" spans="1:13" x14ac:dyDescent="0.25">
      <c r="A1723" s="74" t="s">
        <v>344</v>
      </c>
      <c r="B1723" s="107" t="str">
        <f t="shared" si="26"/>
        <v>104208703500</v>
      </c>
      <c r="C1723" s="101" t="s">
        <v>3570</v>
      </c>
      <c r="D1723" s="101" t="s">
        <v>3571</v>
      </c>
      <c r="E1723" s="101" t="s">
        <v>6374</v>
      </c>
      <c r="F1723" s="101" t="s">
        <v>7217</v>
      </c>
      <c r="G1723" s="101" t="s">
        <v>7218</v>
      </c>
      <c r="H1723" s="103">
        <v>34.35</v>
      </c>
      <c r="I1723" s="101" t="s">
        <v>7175</v>
      </c>
      <c r="J1723" s="102">
        <v>37196</v>
      </c>
      <c r="K1723" s="102">
        <v>73050</v>
      </c>
      <c r="L1723" s="101" t="s">
        <v>6332</v>
      </c>
      <c r="M1723" s="101" t="s">
        <v>3570</v>
      </c>
    </row>
    <row r="1724" spans="1:13" x14ac:dyDescent="0.25">
      <c r="A1724" s="74" t="s">
        <v>344</v>
      </c>
      <c r="B1724" s="107" t="str">
        <f t="shared" si="26"/>
        <v>104214175100</v>
      </c>
      <c r="C1724" s="101" t="s">
        <v>3572</v>
      </c>
      <c r="D1724" s="101" t="s">
        <v>3573</v>
      </c>
      <c r="E1724" s="101" t="s">
        <v>6679</v>
      </c>
      <c r="F1724" s="101" t="s">
        <v>7225</v>
      </c>
      <c r="G1724" s="101" t="s">
        <v>7174</v>
      </c>
      <c r="H1724" s="103">
        <v>43.82</v>
      </c>
      <c r="I1724" s="101" t="s">
        <v>7175</v>
      </c>
      <c r="J1724" s="102">
        <v>33208</v>
      </c>
      <c r="K1724" s="102">
        <v>73050</v>
      </c>
      <c r="L1724" s="101" t="s">
        <v>6332</v>
      </c>
      <c r="M1724" s="101" t="s">
        <v>3572</v>
      </c>
    </row>
    <row r="1725" spans="1:13" x14ac:dyDescent="0.25">
      <c r="A1725" s="74" t="s">
        <v>344</v>
      </c>
      <c r="B1725" s="107" t="str">
        <f t="shared" si="26"/>
        <v>104215754300</v>
      </c>
      <c r="C1725" s="101" t="s">
        <v>3574</v>
      </c>
      <c r="D1725" s="101" t="s">
        <v>3575</v>
      </c>
      <c r="E1725" s="101" t="s">
        <v>7112</v>
      </c>
      <c r="F1725" s="101" t="s">
        <v>7224</v>
      </c>
      <c r="G1725" s="101" t="s">
        <v>7174</v>
      </c>
      <c r="H1725" s="103">
        <v>43.2</v>
      </c>
      <c r="I1725" s="101" t="s">
        <v>7175</v>
      </c>
      <c r="J1725" s="102">
        <v>42005</v>
      </c>
      <c r="K1725" s="102">
        <v>73050</v>
      </c>
      <c r="L1725" s="101" t="s">
        <v>6332</v>
      </c>
      <c r="M1725" s="101" t="s">
        <v>3574</v>
      </c>
    </row>
    <row r="1726" spans="1:13" x14ac:dyDescent="0.25">
      <c r="A1726" s="74" t="s">
        <v>344</v>
      </c>
      <c r="B1726" s="107" t="str">
        <f t="shared" si="26"/>
        <v>104218438600</v>
      </c>
      <c r="C1726" s="101" t="s">
        <v>7612</v>
      </c>
      <c r="D1726" s="101" t="s">
        <v>7613</v>
      </c>
      <c r="E1726" s="101" t="s">
        <v>6666</v>
      </c>
      <c r="F1726" s="101" t="s">
        <v>7393</v>
      </c>
      <c r="G1726" s="101" t="s">
        <v>7394</v>
      </c>
      <c r="H1726" s="103">
        <v>84.13</v>
      </c>
      <c r="I1726" s="101" t="s">
        <v>7175</v>
      </c>
      <c r="J1726" s="102">
        <v>42009</v>
      </c>
      <c r="K1726" s="102">
        <v>43496</v>
      </c>
      <c r="L1726" s="101" t="s">
        <v>6332</v>
      </c>
      <c r="M1726" s="101" t="s">
        <v>7612</v>
      </c>
    </row>
    <row r="1727" spans="1:13" x14ac:dyDescent="0.25">
      <c r="A1727" s="74" t="s">
        <v>344</v>
      </c>
      <c r="B1727" s="107" t="str">
        <f t="shared" si="26"/>
        <v>104220141100</v>
      </c>
      <c r="C1727" s="101" t="s">
        <v>3576</v>
      </c>
      <c r="D1727" s="101" t="s">
        <v>3577</v>
      </c>
      <c r="E1727" s="101" t="s">
        <v>6353</v>
      </c>
      <c r="F1727" s="101" t="s">
        <v>7185</v>
      </c>
      <c r="G1727" s="101" t="s">
        <v>7186</v>
      </c>
      <c r="H1727" s="103">
        <v>62.11</v>
      </c>
      <c r="I1727" s="101" t="s">
        <v>7175</v>
      </c>
      <c r="J1727" s="102">
        <v>38930</v>
      </c>
      <c r="K1727" s="102">
        <v>73050</v>
      </c>
      <c r="L1727" s="101" t="s">
        <v>6332</v>
      </c>
      <c r="M1727" s="101" t="s">
        <v>3576</v>
      </c>
    </row>
    <row r="1728" spans="1:13" x14ac:dyDescent="0.25">
      <c r="A1728" s="74" t="s">
        <v>344</v>
      </c>
      <c r="B1728" s="107" t="str">
        <f t="shared" si="26"/>
        <v>104221603520</v>
      </c>
      <c r="C1728" s="101" t="s">
        <v>3578</v>
      </c>
      <c r="D1728" s="101" t="s">
        <v>3579</v>
      </c>
      <c r="E1728" s="101" t="s">
        <v>7325</v>
      </c>
      <c r="F1728" s="101" t="s">
        <v>7245</v>
      </c>
      <c r="G1728" s="101" t="s">
        <v>7174</v>
      </c>
      <c r="H1728" s="103">
        <v>42.47</v>
      </c>
      <c r="I1728" s="101" t="s">
        <v>7175</v>
      </c>
      <c r="J1728" s="102">
        <v>39958</v>
      </c>
      <c r="K1728" s="102">
        <v>73050</v>
      </c>
      <c r="L1728" s="101" t="s">
        <v>6332</v>
      </c>
      <c r="M1728" s="101" t="s">
        <v>3578</v>
      </c>
    </row>
    <row r="1729" spans="1:13" x14ac:dyDescent="0.25">
      <c r="A1729" s="74" t="s">
        <v>344</v>
      </c>
      <c r="B1729" s="107" t="str">
        <f t="shared" si="26"/>
        <v>104224602100</v>
      </c>
      <c r="C1729" s="101" t="s">
        <v>3580</v>
      </c>
      <c r="D1729" s="101" t="s">
        <v>3581</v>
      </c>
      <c r="E1729" s="101" t="s">
        <v>7254</v>
      </c>
      <c r="F1729" s="101" t="s">
        <v>7245</v>
      </c>
      <c r="G1729" s="101" t="s">
        <v>7174</v>
      </c>
      <c r="H1729" s="103">
        <v>38.39</v>
      </c>
      <c r="I1729" s="101" t="s">
        <v>7175</v>
      </c>
      <c r="J1729" s="102">
        <v>37326</v>
      </c>
      <c r="K1729" s="102">
        <v>73050</v>
      </c>
      <c r="L1729" s="101" t="s">
        <v>6332</v>
      </c>
      <c r="M1729" s="101" t="s">
        <v>3580</v>
      </c>
    </row>
    <row r="1730" spans="1:13" x14ac:dyDescent="0.25">
      <c r="A1730" s="74" t="s">
        <v>344</v>
      </c>
      <c r="B1730" s="107" t="str">
        <f t="shared" si="26"/>
        <v>104225803010</v>
      </c>
      <c r="C1730" s="101" t="s">
        <v>3582</v>
      </c>
      <c r="D1730" s="101" t="s">
        <v>3583</v>
      </c>
      <c r="E1730" s="101" t="s">
        <v>7155</v>
      </c>
      <c r="F1730" s="101" t="s">
        <v>7247</v>
      </c>
      <c r="G1730" s="101" t="s">
        <v>7178</v>
      </c>
      <c r="H1730" s="103">
        <v>46.27</v>
      </c>
      <c r="I1730" s="101" t="s">
        <v>7175</v>
      </c>
      <c r="J1730" s="102">
        <v>34029</v>
      </c>
      <c r="K1730" s="102">
        <v>73050</v>
      </c>
      <c r="L1730" s="101" t="s">
        <v>6332</v>
      </c>
      <c r="M1730" s="101" t="s">
        <v>3582</v>
      </c>
    </row>
    <row r="1731" spans="1:13" x14ac:dyDescent="0.25">
      <c r="A1731" s="74" t="s">
        <v>344</v>
      </c>
      <c r="B1731" s="107" t="str">
        <f t="shared" si="26"/>
        <v>104226311700</v>
      </c>
      <c r="C1731" s="101" t="s">
        <v>3584</v>
      </c>
      <c r="D1731" s="101" t="s">
        <v>3585</v>
      </c>
      <c r="E1731" s="101" t="s">
        <v>6694</v>
      </c>
      <c r="F1731" s="101" t="s">
        <v>7185</v>
      </c>
      <c r="G1731" s="101" t="s">
        <v>7186</v>
      </c>
      <c r="H1731" s="103">
        <v>60.71</v>
      </c>
      <c r="I1731" s="101" t="s">
        <v>7175</v>
      </c>
      <c r="J1731" s="102">
        <v>36678</v>
      </c>
      <c r="K1731" s="102">
        <v>43769</v>
      </c>
      <c r="L1731" s="101" t="s">
        <v>6332</v>
      </c>
      <c r="M1731" s="101" t="s">
        <v>3584</v>
      </c>
    </row>
    <row r="1732" spans="1:13" x14ac:dyDescent="0.25">
      <c r="A1732" s="74" t="s">
        <v>344</v>
      </c>
      <c r="B1732" s="107" t="str">
        <f t="shared" si="26"/>
        <v>104228185120</v>
      </c>
      <c r="C1732" s="101" t="s">
        <v>3586</v>
      </c>
      <c r="D1732" s="101" t="s">
        <v>3587</v>
      </c>
      <c r="E1732" s="101" t="s">
        <v>6433</v>
      </c>
      <c r="F1732" s="101" t="s">
        <v>7268</v>
      </c>
      <c r="G1732" s="101" t="s">
        <v>7201</v>
      </c>
      <c r="H1732" s="103">
        <v>30.79</v>
      </c>
      <c r="I1732" s="101" t="s">
        <v>7175</v>
      </c>
      <c r="J1732" s="102">
        <v>40406</v>
      </c>
      <c r="K1732" s="102">
        <v>73050</v>
      </c>
      <c r="L1732" s="101" t="s">
        <v>6332</v>
      </c>
      <c r="M1732" s="101" t="s">
        <v>3586</v>
      </c>
    </row>
    <row r="1733" spans="1:13" x14ac:dyDescent="0.25">
      <c r="A1733" s="74" t="s">
        <v>344</v>
      </c>
      <c r="B1733" s="107" t="str">
        <f t="shared" si="26"/>
        <v>104232181300</v>
      </c>
      <c r="C1733" s="101" t="s">
        <v>3588</v>
      </c>
      <c r="D1733" s="101" t="s">
        <v>3589</v>
      </c>
      <c r="E1733" s="101" t="s">
        <v>6386</v>
      </c>
      <c r="F1733" s="101" t="s">
        <v>7185</v>
      </c>
      <c r="G1733" s="101" t="s">
        <v>7186</v>
      </c>
      <c r="H1733" s="103">
        <v>58.61</v>
      </c>
      <c r="I1733" s="101" t="s">
        <v>7175</v>
      </c>
      <c r="J1733" s="102">
        <v>40049</v>
      </c>
      <c r="K1733" s="102">
        <v>73050</v>
      </c>
      <c r="L1733" s="101" t="s">
        <v>6332</v>
      </c>
      <c r="M1733" s="101" t="s">
        <v>3588</v>
      </c>
    </row>
    <row r="1734" spans="1:13" x14ac:dyDescent="0.25">
      <c r="A1734" s="74" t="s">
        <v>344</v>
      </c>
      <c r="B1734" s="107" t="str">
        <f t="shared" ref="B1734:B1797" si="27">CONCATENATE(C1734,E1734)</f>
        <v>104238311500</v>
      </c>
      <c r="C1734" s="101" t="s">
        <v>3590</v>
      </c>
      <c r="D1734" s="101" t="s">
        <v>3591</v>
      </c>
      <c r="E1734" s="101" t="s">
        <v>7255</v>
      </c>
      <c r="F1734" s="101" t="s">
        <v>7185</v>
      </c>
      <c r="G1734" s="101" t="s">
        <v>7186</v>
      </c>
      <c r="H1734" s="103">
        <v>60.8</v>
      </c>
      <c r="I1734" s="101" t="s">
        <v>7175</v>
      </c>
      <c r="J1734" s="102">
        <v>36969</v>
      </c>
      <c r="K1734" s="102">
        <v>73050</v>
      </c>
      <c r="L1734" s="101" t="s">
        <v>6332</v>
      </c>
      <c r="M1734" s="101" t="s">
        <v>3590</v>
      </c>
    </row>
    <row r="1735" spans="1:13" x14ac:dyDescent="0.25">
      <c r="A1735" s="74" t="s">
        <v>344</v>
      </c>
      <c r="B1735" s="107" t="str">
        <f t="shared" si="27"/>
        <v>104241183920</v>
      </c>
      <c r="C1735" s="101" t="s">
        <v>3592</v>
      </c>
      <c r="D1735" s="101" t="s">
        <v>3593</v>
      </c>
      <c r="E1735" s="101" t="s">
        <v>7505</v>
      </c>
      <c r="F1735" s="101" t="s">
        <v>7214</v>
      </c>
      <c r="G1735" s="101" t="s">
        <v>7215</v>
      </c>
      <c r="H1735" s="103">
        <v>37.51</v>
      </c>
      <c r="I1735" s="101" t="s">
        <v>7175</v>
      </c>
      <c r="J1735" s="102">
        <v>42005</v>
      </c>
      <c r="K1735" s="102">
        <v>73050</v>
      </c>
      <c r="L1735" s="101" t="s">
        <v>6332</v>
      </c>
      <c r="M1735" s="101" t="s">
        <v>3592</v>
      </c>
    </row>
    <row r="1736" spans="1:13" x14ac:dyDescent="0.25">
      <c r="A1736" s="74" t="s">
        <v>344</v>
      </c>
      <c r="B1736" s="107" t="str">
        <f t="shared" si="27"/>
        <v>104242803915</v>
      </c>
      <c r="C1736" s="101" t="s">
        <v>3594</v>
      </c>
      <c r="D1736" s="101" t="s">
        <v>3595</v>
      </c>
      <c r="E1736" s="101" t="s">
        <v>6468</v>
      </c>
      <c r="F1736" s="101" t="s">
        <v>7282</v>
      </c>
      <c r="G1736" s="101" t="s">
        <v>7181</v>
      </c>
      <c r="H1736" s="103">
        <v>51.33</v>
      </c>
      <c r="I1736" s="101" t="s">
        <v>7175</v>
      </c>
      <c r="J1736" s="102">
        <v>39769</v>
      </c>
      <c r="K1736" s="102">
        <v>73050</v>
      </c>
      <c r="L1736" s="101" t="s">
        <v>6332</v>
      </c>
      <c r="M1736" s="101" t="s">
        <v>3594</v>
      </c>
    </row>
    <row r="1737" spans="1:13" x14ac:dyDescent="0.25">
      <c r="A1737" s="74" t="s">
        <v>344</v>
      </c>
      <c r="B1737" s="107" t="str">
        <f t="shared" si="27"/>
        <v>104245502020</v>
      </c>
      <c r="C1737" s="101" t="s">
        <v>7614</v>
      </c>
      <c r="D1737" s="101" t="s">
        <v>7615</v>
      </c>
      <c r="E1737" s="101" t="s">
        <v>7206</v>
      </c>
      <c r="F1737" s="101" t="s">
        <v>7231</v>
      </c>
      <c r="G1737" s="101" t="s">
        <v>7178</v>
      </c>
      <c r="H1737" s="103">
        <v>47.62</v>
      </c>
      <c r="I1737" s="101" t="s">
        <v>7175</v>
      </c>
      <c r="J1737" s="102">
        <v>35356</v>
      </c>
      <c r="K1737" s="102">
        <v>43655</v>
      </c>
      <c r="L1737" s="101" t="s">
        <v>6332</v>
      </c>
      <c r="M1737" s="101" t="s">
        <v>7614</v>
      </c>
    </row>
    <row r="1738" spans="1:13" x14ac:dyDescent="0.25">
      <c r="A1738" s="74" t="s">
        <v>344</v>
      </c>
      <c r="B1738" s="107" t="str">
        <f t="shared" si="27"/>
        <v>104247282100</v>
      </c>
      <c r="C1738" s="101" t="s">
        <v>3596</v>
      </c>
      <c r="D1738" s="101" t="s">
        <v>3597</v>
      </c>
      <c r="E1738" s="101" t="s">
        <v>7457</v>
      </c>
      <c r="F1738" s="101" t="s">
        <v>7200</v>
      </c>
      <c r="G1738" s="101" t="s">
        <v>7201</v>
      </c>
      <c r="H1738" s="103">
        <v>29.32</v>
      </c>
      <c r="I1738" s="101" t="s">
        <v>7175</v>
      </c>
      <c r="J1738" s="102">
        <v>42016</v>
      </c>
      <c r="K1738" s="102">
        <v>73050</v>
      </c>
      <c r="L1738" s="101" t="s">
        <v>6332</v>
      </c>
      <c r="M1738" s="101" t="s">
        <v>3596</v>
      </c>
    </row>
    <row r="1739" spans="1:13" x14ac:dyDescent="0.25">
      <c r="A1739" s="74" t="s">
        <v>344</v>
      </c>
      <c r="B1739" s="107" t="str">
        <f t="shared" si="27"/>
        <v>104248251100</v>
      </c>
      <c r="C1739" s="101" t="s">
        <v>3598</v>
      </c>
      <c r="D1739" s="101" t="s">
        <v>3599</v>
      </c>
      <c r="E1739" s="101" t="s">
        <v>6654</v>
      </c>
      <c r="F1739" s="101" t="s">
        <v>7185</v>
      </c>
      <c r="G1739" s="101" t="s">
        <v>7186</v>
      </c>
      <c r="H1739" s="103">
        <v>60.18</v>
      </c>
      <c r="I1739" s="101" t="s">
        <v>7175</v>
      </c>
      <c r="J1739" s="102">
        <v>33086</v>
      </c>
      <c r="K1739" s="102">
        <v>73050</v>
      </c>
      <c r="L1739" s="101" t="s">
        <v>6332</v>
      </c>
      <c r="M1739" s="101" t="s">
        <v>3598</v>
      </c>
    </row>
    <row r="1740" spans="1:13" x14ac:dyDescent="0.25">
      <c r="A1740" s="74" t="s">
        <v>344</v>
      </c>
      <c r="B1740" s="107" t="str">
        <f t="shared" si="27"/>
        <v>104250264360</v>
      </c>
      <c r="C1740" s="101" t="s">
        <v>3600</v>
      </c>
      <c r="D1740" s="101" t="s">
        <v>3601</v>
      </c>
      <c r="E1740" s="101" t="s">
        <v>7293</v>
      </c>
      <c r="F1740" s="101" t="s">
        <v>7212</v>
      </c>
      <c r="G1740" s="101" t="s">
        <v>7181</v>
      </c>
      <c r="H1740" s="103">
        <v>50.3</v>
      </c>
      <c r="I1740" s="101" t="s">
        <v>7175</v>
      </c>
      <c r="J1740" s="102">
        <v>40026</v>
      </c>
      <c r="K1740" s="102">
        <v>73050</v>
      </c>
      <c r="L1740" s="101" t="s">
        <v>6332</v>
      </c>
      <c r="M1740" s="101" t="s">
        <v>3600</v>
      </c>
    </row>
    <row r="1741" spans="1:13" x14ac:dyDescent="0.25">
      <c r="A1741" s="74" t="s">
        <v>344</v>
      </c>
      <c r="B1741" s="107" t="str">
        <f t="shared" si="27"/>
        <v>104251171600</v>
      </c>
      <c r="C1741" s="101" t="s">
        <v>3602</v>
      </c>
      <c r="D1741" s="101" t="s">
        <v>3603</v>
      </c>
      <c r="E1741" s="101" t="s">
        <v>6363</v>
      </c>
      <c r="F1741" s="101" t="s">
        <v>7212</v>
      </c>
      <c r="G1741" s="101" t="s">
        <v>7181</v>
      </c>
      <c r="H1741" s="103">
        <v>53.79</v>
      </c>
      <c r="I1741" s="101" t="s">
        <v>7175</v>
      </c>
      <c r="J1741" s="102">
        <v>40909</v>
      </c>
      <c r="K1741" s="102">
        <v>73050</v>
      </c>
      <c r="L1741" s="101" t="s">
        <v>6332</v>
      </c>
      <c r="M1741" s="101" t="s">
        <v>3602</v>
      </c>
    </row>
    <row r="1742" spans="1:13" x14ac:dyDescent="0.25">
      <c r="A1742" s="74" t="s">
        <v>344</v>
      </c>
      <c r="B1742" s="107" t="str">
        <f t="shared" si="27"/>
        <v>104252802400</v>
      </c>
      <c r="C1742" s="101" t="s">
        <v>3604</v>
      </c>
      <c r="D1742" s="101" t="s">
        <v>3605</v>
      </c>
      <c r="E1742" s="101" t="s">
        <v>7401</v>
      </c>
      <c r="F1742" s="101" t="s">
        <v>7217</v>
      </c>
      <c r="G1742" s="101" t="s">
        <v>7218</v>
      </c>
      <c r="H1742" s="103">
        <v>32.49</v>
      </c>
      <c r="I1742" s="101" t="s">
        <v>7175</v>
      </c>
      <c r="J1742" s="102">
        <v>36951</v>
      </c>
      <c r="K1742" s="102">
        <v>73050</v>
      </c>
      <c r="L1742" s="101" t="s">
        <v>6332</v>
      </c>
      <c r="M1742" s="101" t="s">
        <v>3604</v>
      </c>
    </row>
    <row r="1743" spans="1:13" x14ac:dyDescent="0.25">
      <c r="A1743" s="74" t="s">
        <v>344</v>
      </c>
      <c r="B1743" s="107" t="str">
        <f t="shared" si="27"/>
        <v>104253352100</v>
      </c>
      <c r="C1743" s="101" t="s">
        <v>7616</v>
      </c>
      <c r="D1743" s="101" t="s">
        <v>7617</v>
      </c>
      <c r="E1743" s="101" t="s">
        <v>7208</v>
      </c>
      <c r="F1743" s="101" t="s">
        <v>7260</v>
      </c>
      <c r="G1743" s="101" t="s">
        <v>7215</v>
      </c>
      <c r="H1743" s="103">
        <v>34.9</v>
      </c>
      <c r="I1743" s="101" t="s">
        <v>7175</v>
      </c>
      <c r="J1743" s="102">
        <v>41153</v>
      </c>
      <c r="K1743" s="102">
        <v>43616</v>
      </c>
      <c r="L1743" s="101" t="s">
        <v>6332</v>
      </c>
      <c r="M1743" s="101" t="s">
        <v>7616</v>
      </c>
    </row>
    <row r="1744" spans="1:13" x14ac:dyDescent="0.25">
      <c r="A1744" s="74" t="s">
        <v>344</v>
      </c>
      <c r="B1744" s="107" t="str">
        <f t="shared" si="27"/>
        <v>104255311800</v>
      </c>
      <c r="C1744" s="101" t="s">
        <v>3606</v>
      </c>
      <c r="D1744" s="101" t="s">
        <v>3607</v>
      </c>
      <c r="E1744" s="101" t="s">
        <v>6543</v>
      </c>
      <c r="F1744" s="101" t="s">
        <v>7212</v>
      </c>
      <c r="G1744" s="101" t="s">
        <v>7181</v>
      </c>
      <c r="H1744" s="103">
        <v>54.48</v>
      </c>
      <c r="I1744" s="101" t="s">
        <v>7175</v>
      </c>
      <c r="J1744" s="102">
        <v>36161</v>
      </c>
      <c r="K1744" s="102">
        <v>73050</v>
      </c>
      <c r="L1744" s="101" t="s">
        <v>6332</v>
      </c>
      <c r="M1744" s="101" t="s">
        <v>3606</v>
      </c>
    </row>
    <row r="1745" spans="1:13" x14ac:dyDescent="0.25">
      <c r="A1745" s="74" t="s">
        <v>344</v>
      </c>
      <c r="B1745" s="107" t="str">
        <f t="shared" si="27"/>
        <v>104258603100</v>
      </c>
      <c r="C1745" s="101" t="s">
        <v>3608</v>
      </c>
      <c r="D1745" s="101" t="s">
        <v>3609</v>
      </c>
      <c r="E1745" s="101" t="s">
        <v>7234</v>
      </c>
      <c r="F1745" s="101" t="s">
        <v>7235</v>
      </c>
      <c r="G1745" s="101" t="s">
        <v>7218</v>
      </c>
      <c r="H1745" s="103">
        <v>30.58</v>
      </c>
      <c r="I1745" s="101" t="s">
        <v>7175</v>
      </c>
      <c r="J1745" s="102">
        <v>35855</v>
      </c>
      <c r="K1745" s="102">
        <v>73050</v>
      </c>
      <c r="L1745" s="101" t="s">
        <v>6332</v>
      </c>
      <c r="M1745" s="101" t="s">
        <v>3608</v>
      </c>
    </row>
    <row r="1746" spans="1:13" x14ac:dyDescent="0.25">
      <c r="A1746" s="74" t="s">
        <v>344</v>
      </c>
      <c r="B1746" s="107" t="str">
        <f t="shared" si="27"/>
        <v>104262122100</v>
      </c>
      <c r="C1746" s="101" t="s">
        <v>3610</v>
      </c>
      <c r="D1746" s="101" t="s">
        <v>3611</v>
      </c>
      <c r="E1746" s="101" t="s">
        <v>7341</v>
      </c>
      <c r="F1746" s="101" t="s">
        <v>7217</v>
      </c>
      <c r="G1746" s="101" t="s">
        <v>7218</v>
      </c>
      <c r="H1746" s="103">
        <v>33.950000000000003</v>
      </c>
      <c r="I1746" s="101" t="s">
        <v>7175</v>
      </c>
      <c r="J1746" s="102">
        <v>37725</v>
      </c>
      <c r="K1746" s="102">
        <v>73050</v>
      </c>
      <c r="L1746" s="101" t="s">
        <v>6332</v>
      </c>
      <c r="M1746" s="101" t="s">
        <v>3610</v>
      </c>
    </row>
    <row r="1747" spans="1:13" x14ac:dyDescent="0.25">
      <c r="A1747" s="74" t="s">
        <v>344</v>
      </c>
      <c r="B1747" s="107" t="str">
        <f t="shared" si="27"/>
        <v>104263171200</v>
      </c>
      <c r="C1747" s="101" t="s">
        <v>3612</v>
      </c>
      <c r="D1747" s="101" t="s">
        <v>3613</v>
      </c>
      <c r="E1747" s="101" t="s">
        <v>6369</v>
      </c>
      <c r="F1747" s="101" t="s">
        <v>7185</v>
      </c>
      <c r="G1747" s="101" t="s">
        <v>7186</v>
      </c>
      <c r="H1747" s="103">
        <v>60.12</v>
      </c>
      <c r="I1747" s="101" t="s">
        <v>7175</v>
      </c>
      <c r="J1747" s="102">
        <v>37561</v>
      </c>
      <c r="K1747" s="102">
        <v>73050</v>
      </c>
      <c r="L1747" s="101" t="s">
        <v>6332</v>
      </c>
      <c r="M1747" s="101" t="s">
        <v>3612</v>
      </c>
    </row>
    <row r="1748" spans="1:13" x14ac:dyDescent="0.25">
      <c r="A1748" s="74" t="s">
        <v>344</v>
      </c>
      <c r="B1748" s="107" t="str">
        <f t="shared" si="27"/>
        <v>104264232100</v>
      </c>
      <c r="C1748" s="101" t="s">
        <v>3614</v>
      </c>
      <c r="D1748" s="101" t="s">
        <v>3615</v>
      </c>
      <c r="E1748" s="101" t="s">
        <v>6498</v>
      </c>
      <c r="F1748" s="101" t="s">
        <v>7217</v>
      </c>
      <c r="G1748" s="101" t="s">
        <v>7218</v>
      </c>
      <c r="H1748" s="103">
        <v>37.130000000000003</v>
      </c>
      <c r="I1748" s="101" t="s">
        <v>7175</v>
      </c>
      <c r="J1748" s="102">
        <v>40940</v>
      </c>
      <c r="K1748" s="102">
        <v>73050</v>
      </c>
      <c r="L1748" s="101" t="s">
        <v>6332</v>
      </c>
      <c r="M1748" s="101" t="s">
        <v>3614</v>
      </c>
    </row>
    <row r="1749" spans="1:13" x14ac:dyDescent="0.25">
      <c r="A1749" s="74" t="s">
        <v>344</v>
      </c>
      <c r="B1749" s="107" t="str">
        <f t="shared" si="27"/>
        <v>104265603400</v>
      </c>
      <c r="C1749" s="101" t="s">
        <v>7618</v>
      </c>
      <c r="D1749" s="101" t="s">
        <v>7619</v>
      </c>
      <c r="E1749" s="101" t="s">
        <v>7190</v>
      </c>
      <c r="F1749" s="101" t="s">
        <v>7191</v>
      </c>
      <c r="G1749" s="101" t="s">
        <v>7192</v>
      </c>
      <c r="H1749" s="103">
        <v>29.09</v>
      </c>
      <c r="I1749" s="101" t="s">
        <v>7175</v>
      </c>
      <c r="J1749" s="102">
        <v>42009</v>
      </c>
      <c r="K1749" s="102">
        <v>43555</v>
      </c>
      <c r="L1749" s="101" t="s">
        <v>6332</v>
      </c>
      <c r="M1749" s="101" t="s">
        <v>7618</v>
      </c>
    </row>
    <row r="1750" spans="1:13" x14ac:dyDescent="0.25">
      <c r="A1750" s="74" t="s">
        <v>344</v>
      </c>
      <c r="B1750" s="107" t="str">
        <f t="shared" si="27"/>
        <v>104266264310</v>
      </c>
      <c r="C1750" s="101" t="s">
        <v>3616</v>
      </c>
      <c r="D1750" s="101" t="s">
        <v>3617</v>
      </c>
      <c r="E1750" s="101" t="s">
        <v>7227</v>
      </c>
      <c r="F1750" s="101" t="s">
        <v>7185</v>
      </c>
      <c r="G1750" s="101" t="s">
        <v>7186</v>
      </c>
      <c r="H1750" s="103">
        <v>61.16</v>
      </c>
      <c r="I1750" s="101" t="s">
        <v>7175</v>
      </c>
      <c r="J1750" s="102">
        <v>42005</v>
      </c>
      <c r="K1750" s="102">
        <v>73050</v>
      </c>
      <c r="L1750" s="101" t="s">
        <v>6332</v>
      </c>
      <c r="M1750" s="101" t="s">
        <v>3616</v>
      </c>
    </row>
    <row r="1751" spans="1:13" x14ac:dyDescent="0.25">
      <c r="A1751" s="74" t="s">
        <v>344</v>
      </c>
      <c r="B1751" s="107" t="str">
        <f t="shared" si="27"/>
        <v>104267264310</v>
      </c>
      <c r="C1751" s="101" t="s">
        <v>3618</v>
      </c>
      <c r="D1751" s="101" t="s">
        <v>3619</v>
      </c>
      <c r="E1751" s="101" t="s">
        <v>7227</v>
      </c>
      <c r="F1751" s="101" t="s">
        <v>7185</v>
      </c>
      <c r="G1751" s="101" t="s">
        <v>7186</v>
      </c>
      <c r="H1751" s="103">
        <v>60.42</v>
      </c>
      <c r="I1751" s="101" t="s">
        <v>7175</v>
      </c>
      <c r="J1751" s="102">
        <v>37196</v>
      </c>
      <c r="K1751" s="102">
        <v>73050</v>
      </c>
      <c r="L1751" s="101" t="s">
        <v>6332</v>
      </c>
      <c r="M1751" s="101" t="s">
        <v>3618</v>
      </c>
    </row>
    <row r="1752" spans="1:13" x14ac:dyDescent="0.25">
      <c r="A1752" s="74" t="s">
        <v>344</v>
      </c>
      <c r="B1752" s="107" t="str">
        <f t="shared" si="27"/>
        <v>104269123920</v>
      </c>
      <c r="C1752" s="101" t="s">
        <v>3620</v>
      </c>
      <c r="D1752" s="101" t="s">
        <v>3621</v>
      </c>
      <c r="E1752" s="101" t="s">
        <v>6343</v>
      </c>
      <c r="F1752" s="101" t="s">
        <v>7332</v>
      </c>
      <c r="G1752" s="101" t="s">
        <v>7218</v>
      </c>
      <c r="H1752" s="103">
        <v>32.56</v>
      </c>
      <c r="I1752" s="101" t="s">
        <v>7175</v>
      </c>
      <c r="J1752" s="102">
        <v>36402</v>
      </c>
      <c r="K1752" s="102">
        <v>73050</v>
      </c>
      <c r="L1752" s="101" t="s">
        <v>6332</v>
      </c>
      <c r="M1752" s="101" t="s">
        <v>3620</v>
      </c>
    </row>
    <row r="1753" spans="1:13" x14ac:dyDescent="0.25">
      <c r="A1753" s="74" t="s">
        <v>344</v>
      </c>
      <c r="B1753" s="107" t="str">
        <f t="shared" si="27"/>
        <v>104272171400</v>
      </c>
      <c r="C1753" s="101" t="s">
        <v>3622</v>
      </c>
      <c r="D1753" s="101" t="s">
        <v>3623</v>
      </c>
      <c r="E1753" s="101" t="s">
        <v>6681</v>
      </c>
      <c r="F1753" s="101" t="s">
        <v>7185</v>
      </c>
      <c r="G1753" s="101" t="s">
        <v>7186</v>
      </c>
      <c r="H1753" s="103">
        <v>62.82</v>
      </c>
      <c r="I1753" s="101" t="s">
        <v>7175</v>
      </c>
      <c r="J1753" s="102">
        <v>40210</v>
      </c>
      <c r="K1753" s="102">
        <v>73050</v>
      </c>
      <c r="L1753" s="101" t="s">
        <v>6332</v>
      </c>
      <c r="M1753" s="101" t="s">
        <v>3622</v>
      </c>
    </row>
    <row r="1754" spans="1:13" x14ac:dyDescent="0.25">
      <c r="A1754" s="74" t="s">
        <v>344</v>
      </c>
      <c r="B1754" s="107" t="str">
        <f t="shared" si="27"/>
        <v>104273141002</v>
      </c>
      <c r="C1754" s="101" t="s">
        <v>3624</v>
      </c>
      <c r="D1754" s="101" t="s">
        <v>3625</v>
      </c>
      <c r="E1754" s="101" t="s">
        <v>6347</v>
      </c>
      <c r="F1754" s="101" t="s">
        <v>7212</v>
      </c>
      <c r="G1754" s="101" t="s">
        <v>7181</v>
      </c>
      <c r="H1754" s="103">
        <v>49.41</v>
      </c>
      <c r="I1754" s="101" t="s">
        <v>7175</v>
      </c>
      <c r="J1754" s="102">
        <v>41122</v>
      </c>
      <c r="K1754" s="102">
        <v>73050</v>
      </c>
      <c r="L1754" s="101" t="s">
        <v>6332</v>
      </c>
      <c r="M1754" s="101" t="s">
        <v>3624</v>
      </c>
    </row>
    <row r="1755" spans="1:13" x14ac:dyDescent="0.25">
      <c r="A1755" s="74" t="s">
        <v>344</v>
      </c>
      <c r="B1755" s="107" t="str">
        <f t="shared" si="27"/>
        <v>104276468300</v>
      </c>
      <c r="C1755" s="101" t="s">
        <v>3626</v>
      </c>
      <c r="D1755" s="101" t="s">
        <v>3627</v>
      </c>
      <c r="E1755" s="101" t="s">
        <v>6470</v>
      </c>
      <c r="F1755" s="101" t="s">
        <v>7393</v>
      </c>
      <c r="G1755" s="101" t="s">
        <v>7394</v>
      </c>
      <c r="H1755" s="103">
        <v>76.62</v>
      </c>
      <c r="I1755" s="101" t="s">
        <v>7175</v>
      </c>
      <c r="J1755" s="102">
        <v>42036</v>
      </c>
      <c r="K1755" s="102">
        <v>73050</v>
      </c>
      <c r="L1755" s="101" t="s">
        <v>6332</v>
      </c>
      <c r="M1755" s="101" t="s">
        <v>3626</v>
      </c>
    </row>
    <row r="1756" spans="1:13" x14ac:dyDescent="0.25">
      <c r="A1756" s="74" t="s">
        <v>344</v>
      </c>
      <c r="B1756" s="107" t="str">
        <f t="shared" si="27"/>
        <v>104277251100</v>
      </c>
      <c r="C1756" s="101" t="s">
        <v>7620</v>
      </c>
      <c r="D1756" s="101" t="s">
        <v>7621</v>
      </c>
      <c r="E1756" s="101" t="s">
        <v>6654</v>
      </c>
      <c r="F1756" s="101" t="s">
        <v>7185</v>
      </c>
      <c r="G1756" s="101" t="s">
        <v>7186</v>
      </c>
      <c r="H1756" s="103">
        <v>56.79</v>
      </c>
      <c r="I1756" s="101" t="s">
        <v>7175</v>
      </c>
      <c r="J1756" s="102">
        <v>42005</v>
      </c>
      <c r="K1756" s="102">
        <v>43646</v>
      </c>
      <c r="L1756" s="101" t="s">
        <v>6332</v>
      </c>
      <c r="M1756" s="101" t="s">
        <v>7620</v>
      </c>
    </row>
    <row r="1757" spans="1:13" x14ac:dyDescent="0.25">
      <c r="A1757" s="74" t="s">
        <v>344</v>
      </c>
      <c r="B1757" s="107" t="str">
        <f t="shared" si="27"/>
        <v>104278331200</v>
      </c>
      <c r="C1757" s="101" t="s">
        <v>3628</v>
      </c>
      <c r="D1757" s="101" t="s">
        <v>3629</v>
      </c>
      <c r="E1757" s="101" t="s">
        <v>6629</v>
      </c>
      <c r="F1757" s="101" t="s">
        <v>7212</v>
      </c>
      <c r="G1757" s="101" t="s">
        <v>7181</v>
      </c>
      <c r="H1757" s="103">
        <v>50.93</v>
      </c>
      <c r="I1757" s="101" t="s">
        <v>7175</v>
      </c>
      <c r="J1757" s="102">
        <v>42023</v>
      </c>
      <c r="K1757" s="102">
        <v>73050</v>
      </c>
      <c r="L1757" s="101" t="s">
        <v>6332</v>
      </c>
      <c r="M1757" s="101" t="s">
        <v>3628</v>
      </c>
    </row>
    <row r="1758" spans="1:13" x14ac:dyDescent="0.25">
      <c r="A1758" s="74" t="s">
        <v>344</v>
      </c>
      <c r="B1758" s="107" t="str">
        <f t="shared" si="27"/>
        <v>104279141001</v>
      </c>
      <c r="C1758" s="101" t="s">
        <v>3630</v>
      </c>
      <c r="D1758" s="101" t="s">
        <v>3631</v>
      </c>
      <c r="E1758" s="101" t="s">
        <v>6351</v>
      </c>
      <c r="F1758" s="101" t="s">
        <v>7212</v>
      </c>
      <c r="G1758" s="101" t="s">
        <v>7181</v>
      </c>
      <c r="H1758" s="103">
        <v>51.15</v>
      </c>
      <c r="I1758" s="101" t="s">
        <v>7175</v>
      </c>
      <c r="J1758" s="102">
        <v>39295</v>
      </c>
      <c r="K1758" s="102">
        <v>73050</v>
      </c>
      <c r="L1758" s="101" t="s">
        <v>6332</v>
      </c>
      <c r="M1758" s="101" t="s">
        <v>3630</v>
      </c>
    </row>
    <row r="1759" spans="1:13" x14ac:dyDescent="0.25">
      <c r="A1759" s="74" t="s">
        <v>344</v>
      </c>
      <c r="B1759" s="107" t="str">
        <f t="shared" si="27"/>
        <v>104287438400</v>
      </c>
      <c r="C1759" s="101" t="s">
        <v>3632</v>
      </c>
      <c r="D1759" s="101" t="s">
        <v>3633</v>
      </c>
      <c r="E1759" s="101" t="s">
        <v>7622</v>
      </c>
      <c r="F1759" s="101" t="s">
        <v>7393</v>
      </c>
      <c r="G1759" s="101" t="s">
        <v>7394</v>
      </c>
      <c r="H1759" s="103">
        <v>81.63</v>
      </c>
      <c r="I1759" s="101" t="s">
        <v>7175</v>
      </c>
      <c r="J1759" s="102">
        <v>42036</v>
      </c>
      <c r="K1759" s="102">
        <v>73050</v>
      </c>
      <c r="L1759" s="101" t="s">
        <v>6332</v>
      </c>
      <c r="M1759" s="101" t="s">
        <v>3632</v>
      </c>
    </row>
    <row r="1760" spans="1:13" x14ac:dyDescent="0.25">
      <c r="A1760" s="74" t="s">
        <v>344</v>
      </c>
      <c r="B1760" s="107" t="str">
        <f t="shared" si="27"/>
        <v>104289264270</v>
      </c>
      <c r="C1760" s="101" t="s">
        <v>3634</v>
      </c>
      <c r="D1760" s="101" t="s">
        <v>3635</v>
      </c>
      <c r="E1760" s="101" t="s">
        <v>7275</v>
      </c>
      <c r="F1760" s="101" t="s">
        <v>7185</v>
      </c>
      <c r="G1760" s="101" t="s">
        <v>7186</v>
      </c>
      <c r="H1760" s="103">
        <v>61.77</v>
      </c>
      <c r="I1760" s="101" t="s">
        <v>7175</v>
      </c>
      <c r="J1760" s="102">
        <v>41953</v>
      </c>
      <c r="K1760" s="102">
        <v>73050</v>
      </c>
      <c r="L1760" s="101" t="s">
        <v>6332</v>
      </c>
      <c r="M1760" s="101" t="s">
        <v>3634</v>
      </c>
    </row>
    <row r="1761" spans="1:13" x14ac:dyDescent="0.25">
      <c r="A1761" s="74" t="s">
        <v>344</v>
      </c>
      <c r="B1761" s="107" t="str">
        <f t="shared" si="27"/>
        <v>104290803020</v>
      </c>
      <c r="C1761" s="101" t="s">
        <v>3636</v>
      </c>
      <c r="D1761" s="101" t="s">
        <v>3637</v>
      </c>
      <c r="E1761" s="101" t="s">
        <v>7164</v>
      </c>
      <c r="F1761" s="101" t="s">
        <v>7217</v>
      </c>
      <c r="G1761" s="101" t="s">
        <v>7218</v>
      </c>
      <c r="H1761" s="103">
        <v>32.58</v>
      </c>
      <c r="I1761" s="101" t="s">
        <v>7175</v>
      </c>
      <c r="J1761" s="102">
        <v>40087</v>
      </c>
      <c r="K1761" s="102">
        <v>73050</v>
      </c>
      <c r="L1761" s="101" t="s">
        <v>6332</v>
      </c>
      <c r="M1761" s="101" t="s">
        <v>3636</v>
      </c>
    </row>
    <row r="1762" spans="1:13" x14ac:dyDescent="0.25">
      <c r="A1762" s="74" t="s">
        <v>344</v>
      </c>
      <c r="B1762" s="107" t="str">
        <f t="shared" si="27"/>
        <v>104291231401</v>
      </c>
      <c r="C1762" s="101" t="s">
        <v>3638</v>
      </c>
      <c r="D1762" s="101" t="s">
        <v>3639</v>
      </c>
      <c r="E1762" s="101" t="s">
        <v>6496</v>
      </c>
      <c r="F1762" s="101" t="s">
        <v>7185</v>
      </c>
      <c r="G1762" s="101" t="s">
        <v>7186</v>
      </c>
      <c r="H1762" s="103">
        <v>60.82</v>
      </c>
      <c r="I1762" s="101" t="s">
        <v>7175</v>
      </c>
      <c r="J1762" s="102">
        <v>40308</v>
      </c>
      <c r="K1762" s="102">
        <v>73050</v>
      </c>
      <c r="L1762" s="101" t="s">
        <v>6332</v>
      </c>
      <c r="M1762" s="101" t="s">
        <v>3638</v>
      </c>
    </row>
    <row r="1763" spans="1:13" x14ac:dyDescent="0.25">
      <c r="A1763" s="74" t="s">
        <v>344</v>
      </c>
      <c r="B1763" s="107" t="str">
        <f t="shared" si="27"/>
        <v>104295251100</v>
      </c>
      <c r="C1763" s="101" t="s">
        <v>3640</v>
      </c>
      <c r="D1763" s="101" t="s">
        <v>3641</v>
      </c>
      <c r="E1763" s="101" t="s">
        <v>6654</v>
      </c>
      <c r="F1763" s="101" t="s">
        <v>7185</v>
      </c>
      <c r="G1763" s="101" t="s">
        <v>7186</v>
      </c>
      <c r="H1763" s="103">
        <v>64.38</v>
      </c>
      <c r="I1763" s="101" t="s">
        <v>7175</v>
      </c>
      <c r="J1763" s="102">
        <v>39569</v>
      </c>
      <c r="K1763" s="102">
        <v>73050</v>
      </c>
      <c r="L1763" s="101" t="s">
        <v>6332</v>
      </c>
      <c r="M1763" s="101" t="s">
        <v>3640</v>
      </c>
    </row>
    <row r="1764" spans="1:13" x14ac:dyDescent="0.25">
      <c r="A1764" s="74" t="s">
        <v>344</v>
      </c>
      <c r="B1764" s="107" t="str">
        <f t="shared" si="27"/>
        <v>104297264330</v>
      </c>
      <c r="C1764" s="101" t="s">
        <v>3642</v>
      </c>
      <c r="D1764" s="101" t="s">
        <v>3643</v>
      </c>
      <c r="E1764" s="101" t="s">
        <v>7300</v>
      </c>
      <c r="F1764" s="101" t="s">
        <v>7185</v>
      </c>
      <c r="G1764" s="101" t="s">
        <v>7186</v>
      </c>
      <c r="H1764" s="103">
        <v>60.58</v>
      </c>
      <c r="I1764" s="101" t="s">
        <v>7175</v>
      </c>
      <c r="J1764" s="102">
        <v>41953</v>
      </c>
      <c r="K1764" s="102">
        <v>73050</v>
      </c>
      <c r="L1764" s="101" t="s">
        <v>6332</v>
      </c>
      <c r="M1764" s="101" t="s">
        <v>3642</v>
      </c>
    </row>
    <row r="1765" spans="1:13" x14ac:dyDescent="0.25">
      <c r="A1765" s="74" t="s">
        <v>344</v>
      </c>
      <c r="B1765" s="107" t="str">
        <f t="shared" si="27"/>
        <v>104299191100</v>
      </c>
      <c r="C1765" s="101" t="s">
        <v>3644</v>
      </c>
      <c r="D1765" s="101" t="s">
        <v>3645</v>
      </c>
      <c r="E1765" s="101" t="s">
        <v>6460</v>
      </c>
      <c r="F1765" s="101" t="s">
        <v>7185</v>
      </c>
      <c r="G1765" s="101" t="s">
        <v>7186</v>
      </c>
      <c r="H1765" s="103">
        <v>58.1</v>
      </c>
      <c r="I1765" s="101" t="s">
        <v>7175</v>
      </c>
      <c r="J1765" s="102">
        <v>40179</v>
      </c>
      <c r="K1765" s="102">
        <v>73050</v>
      </c>
      <c r="L1765" s="101" t="s">
        <v>6332</v>
      </c>
      <c r="M1765" s="101" t="s">
        <v>3644</v>
      </c>
    </row>
    <row r="1766" spans="1:13" x14ac:dyDescent="0.25">
      <c r="A1766" s="74" t="s">
        <v>344</v>
      </c>
      <c r="B1766" s="107" t="str">
        <f t="shared" si="27"/>
        <v>104300603600</v>
      </c>
      <c r="C1766" s="101" t="s">
        <v>3646</v>
      </c>
      <c r="D1766" s="101" t="s">
        <v>3647</v>
      </c>
      <c r="E1766" s="101" t="s">
        <v>7279</v>
      </c>
      <c r="F1766" s="101" t="s">
        <v>7191</v>
      </c>
      <c r="G1766" s="101" t="s">
        <v>7192</v>
      </c>
      <c r="H1766" s="103">
        <v>28.42</v>
      </c>
      <c r="I1766" s="101" t="s">
        <v>7175</v>
      </c>
      <c r="J1766" s="102">
        <v>38353</v>
      </c>
      <c r="K1766" s="102">
        <v>73050</v>
      </c>
      <c r="L1766" s="101" t="s">
        <v>6332</v>
      </c>
      <c r="M1766" s="101" t="s">
        <v>3646</v>
      </c>
    </row>
    <row r="1767" spans="1:13" x14ac:dyDescent="0.25">
      <c r="A1767" s="74" t="s">
        <v>344</v>
      </c>
      <c r="B1767" s="107" t="str">
        <f t="shared" si="27"/>
        <v>104301112000</v>
      </c>
      <c r="C1767" s="101" t="s">
        <v>3648</v>
      </c>
      <c r="D1767" s="101" t="s">
        <v>3649</v>
      </c>
      <c r="E1767" s="101" t="s">
        <v>7236</v>
      </c>
      <c r="F1767" s="101" t="s">
        <v>7217</v>
      </c>
      <c r="G1767" s="101" t="s">
        <v>7218</v>
      </c>
      <c r="H1767" s="103">
        <v>32.58</v>
      </c>
      <c r="I1767" s="101" t="s">
        <v>7175</v>
      </c>
      <c r="J1767" s="102">
        <v>40330</v>
      </c>
      <c r="K1767" s="102">
        <v>73050</v>
      </c>
      <c r="L1767" s="101" t="s">
        <v>6332</v>
      </c>
      <c r="M1767" s="101" t="s">
        <v>3648</v>
      </c>
    </row>
    <row r="1768" spans="1:13" x14ac:dyDescent="0.25">
      <c r="A1768" s="74" t="s">
        <v>344</v>
      </c>
      <c r="B1768" s="107" t="str">
        <f t="shared" si="27"/>
        <v>104303141001</v>
      </c>
      <c r="C1768" s="101" t="s">
        <v>3650</v>
      </c>
      <c r="D1768" s="101" t="s">
        <v>3651</v>
      </c>
      <c r="E1768" s="101" t="s">
        <v>6351</v>
      </c>
      <c r="F1768" s="101" t="s">
        <v>7212</v>
      </c>
      <c r="G1768" s="101" t="s">
        <v>7181</v>
      </c>
      <c r="H1768" s="103">
        <v>54.91</v>
      </c>
      <c r="I1768" s="101" t="s">
        <v>7175</v>
      </c>
      <c r="J1768" s="102">
        <v>39388</v>
      </c>
      <c r="K1768" s="102">
        <v>73050</v>
      </c>
      <c r="L1768" s="101" t="s">
        <v>6332</v>
      </c>
      <c r="M1768" s="101" t="s">
        <v>3650</v>
      </c>
    </row>
    <row r="1769" spans="1:13" x14ac:dyDescent="0.25">
      <c r="A1769" s="74" t="s">
        <v>344</v>
      </c>
      <c r="B1769" s="107" t="str">
        <f t="shared" si="27"/>
        <v>104304603510</v>
      </c>
      <c r="C1769" s="101" t="s">
        <v>3652</v>
      </c>
      <c r="D1769" s="101" t="s">
        <v>3653</v>
      </c>
      <c r="E1769" s="101" t="s">
        <v>7281</v>
      </c>
      <c r="F1769" s="101" t="s">
        <v>7214</v>
      </c>
      <c r="G1769" s="101" t="s">
        <v>7215</v>
      </c>
      <c r="H1769" s="103">
        <v>37.119999999999997</v>
      </c>
      <c r="I1769" s="101" t="s">
        <v>7175</v>
      </c>
      <c r="J1769" s="102">
        <v>40287</v>
      </c>
      <c r="K1769" s="102">
        <v>73050</v>
      </c>
      <c r="L1769" s="101" t="s">
        <v>6332</v>
      </c>
      <c r="M1769" s="101" t="s">
        <v>3652</v>
      </c>
    </row>
    <row r="1770" spans="1:13" x14ac:dyDescent="0.25">
      <c r="A1770" s="74" t="s">
        <v>344</v>
      </c>
      <c r="B1770" s="107" t="str">
        <f t="shared" si="27"/>
        <v>104305122100</v>
      </c>
      <c r="C1770" s="101" t="s">
        <v>3654</v>
      </c>
      <c r="D1770" s="101" t="s">
        <v>3655</v>
      </c>
      <c r="E1770" s="101" t="s">
        <v>7341</v>
      </c>
      <c r="F1770" s="101" t="s">
        <v>7217</v>
      </c>
      <c r="G1770" s="101" t="s">
        <v>7218</v>
      </c>
      <c r="H1770" s="103">
        <v>32.56</v>
      </c>
      <c r="I1770" s="101" t="s">
        <v>7175</v>
      </c>
      <c r="J1770" s="102">
        <v>39196</v>
      </c>
      <c r="K1770" s="102">
        <v>73050</v>
      </c>
      <c r="L1770" s="101" t="s">
        <v>6332</v>
      </c>
      <c r="M1770" s="101" t="s">
        <v>3654</v>
      </c>
    </row>
    <row r="1771" spans="1:13" x14ac:dyDescent="0.25">
      <c r="A1771" s="74" t="s">
        <v>344</v>
      </c>
      <c r="B1771" s="107" t="str">
        <f t="shared" si="27"/>
        <v>104308703100</v>
      </c>
      <c r="C1771" s="101" t="s">
        <v>3656</v>
      </c>
      <c r="D1771" s="101" t="s">
        <v>3657</v>
      </c>
      <c r="E1771" s="101" t="s">
        <v>7233</v>
      </c>
      <c r="F1771" s="101" t="s">
        <v>7217</v>
      </c>
      <c r="G1771" s="101" t="s">
        <v>7218</v>
      </c>
      <c r="H1771" s="103">
        <v>33.24</v>
      </c>
      <c r="I1771" s="101" t="s">
        <v>7175</v>
      </c>
      <c r="J1771" s="102">
        <v>36130</v>
      </c>
      <c r="K1771" s="102">
        <v>73050</v>
      </c>
      <c r="L1771" s="101" t="s">
        <v>6332</v>
      </c>
      <c r="M1771" s="101" t="s">
        <v>3656</v>
      </c>
    </row>
    <row r="1772" spans="1:13" x14ac:dyDescent="0.25">
      <c r="A1772" s="74" t="s">
        <v>344</v>
      </c>
      <c r="B1772" s="107" t="str">
        <f t="shared" si="27"/>
        <v>104309351200</v>
      </c>
      <c r="C1772" s="101" t="s">
        <v>3658</v>
      </c>
      <c r="D1772" s="101" t="s">
        <v>3659</v>
      </c>
      <c r="E1772" s="101" t="s">
        <v>6565</v>
      </c>
      <c r="F1772" s="101" t="s">
        <v>7185</v>
      </c>
      <c r="G1772" s="101" t="s">
        <v>7186</v>
      </c>
      <c r="H1772" s="103">
        <v>62.6</v>
      </c>
      <c r="I1772" s="101" t="s">
        <v>7175</v>
      </c>
      <c r="J1772" s="102">
        <v>40940</v>
      </c>
      <c r="K1772" s="102">
        <v>73050</v>
      </c>
      <c r="L1772" s="101" t="s">
        <v>6332</v>
      </c>
      <c r="M1772" s="101" t="s">
        <v>3658</v>
      </c>
    </row>
    <row r="1773" spans="1:13" x14ac:dyDescent="0.25">
      <c r="A1773" s="74" t="s">
        <v>344</v>
      </c>
      <c r="B1773" s="107" t="str">
        <f t="shared" si="27"/>
        <v>104310302100</v>
      </c>
      <c r="C1773" s="101" t="s">
        <v>3660</v>
      </c>
      <c r="D1773" s="101" t="s">
        <v>3661</v>
      </c>
      <c r="E1773" s="101" t="s">
        <v>7213</v>
      </c>
      <c r="F1773" s="101" t="s">
        <v>7214</v>
      </c>
      <c r="G1773" s="101" t="s">
        <v>7218</v>
      </c>
      <c r="H1773" s="103">
        <v>33.119999999999997</v>
      </c>
      <c r="I1773" s="101" t="s">
        <v>7175</v>
      </c>
      <c r="J1773" s="102">
        <v>39944</v>
      </c>
      <c r="K1773" s="102">
        <v>73050</v>
      </c>
      <c r="L1773" s="101" t="s">
        <v>6332</v>
      </c>
      <c r="M1773" s="101" t="s">
        <v>3660</v>
      </c>
    </row>
    <row r="1774" spans="1:13" x14ac:dyDescent="0.25">
      <c r="A1774" s="74" t="s">
        <v>344</v>
      </c>
      <c r="B1774" s="107" t="str">
        <f t="shared" si="27"/>
        <v>104311231300</v>
      </c>
      <c r="C1774" s="101" t="s">
        <v>3662</v>
      </c>
      <c r="D1774" s="101" t="s">
        <v>3663</v>
      </c>
      <c r="E1774" s="101" t="s">
        <v>7193</v>
      </c>
      <c r="F1774" s="101" t="s">
        <v>7212</v>
      </c>
      <c r="G1774" s="101" t="s">
        <v>7181</v>
      </c>
      <c r="H1774" s="103">
        <v>45.78</v>
      </c>
      <c r="I1774" s="101" t="s">
        <v>7175</v>
      </c>
      <c r="J1774" s="102">
        <v>42036</v>
      </c>
      <c r="K1774" s="102">
        <v>73050</v>
      </c>
      <c r="L1774" s="101" t="s">
        <v>6332</v>
      </c>
      <c r="M1774" s="101" t="s">
        <v>3662</v>
      </c>
    </row>
    <row r="1775" spans="1:13" x14ac:dyDescent="0.25">
      <c r="A1775" s="74" t="s">
        <v>344</v>
      </c>
      <c r="B1775" s="107" t="str">
        <f t="shared" si="27"/>
        <v>104312113960</v>
      </c>
      <c r="C1775" s="101" t="s">
        <v>3664</v>
      </c>
      <c r="D1775" s="101" t="s">
        <v>3665</v>
      </c>
      <c r="E1775" s="101" t="s">
        <v>7493</v>
      </c>
      <c r="F1775" s="101" t="s">
        <v>7494</v>
      </c>
      <c r="G1775" s="101" t="s">
        <v>7178</v>
      </c>
      <c r="H1775" s="103">
        <v>46.72</v>
      </c>
      <c r="I1775" s="101" t="s">
        <v>7175</v>
      </c>
      <c r="J1775" s="102">
        <v>36923</v>
      </c>
      <c r="K1775" s="102">
        <v>73050</v>
      </c>
      <c r="L1775" s="101" t="s">
        <v>6332</v>
      </c>
      <c r="M1775" s="101" t="s">
        <v>3664</v>
      </c>
    </row>
    <row r="1776" spans="1:13" x14ac:dyDescent="0.25">
      <c r="A1776" s="74" t="s">
        <v>344</v>
      </c>
      <c r="B1776" s="107" t="str">
        <f t="shared" si="27"/>
        <v>104313191200</v>
      </c>
      <c r="C1776" s="101" t="s">
        <v>3666</v>
      </c>
      <c r="D1776" s="101" t="s">
        <v>3667</v>
      </c>
      <c r="E1776" s="101" t="s">
        <v>6462</v>
      </c>
      <c r="F1776" s="101" t="s">
        <v>7212</v>
      </c>
      <c r="G1776" s="101" t="s">
        <v>7181</v>
      </c>
      <c r="H1776" s="103">
        <v>53.65</v>
      </c>
      <c r="I1776" s="101" t="s">
        <v>7175</v>
      </c>
      <c r="J1776" s="102">
        <v>40634</v>
      </c>
      <c r="K1776" s="102">
        <v>73050</v>
      </c>
      <c r="L1776" s="101" t="s">
        <v>6332</v>
      </c>
      <c r="M1776" s="101" t="s">
        <v>3666</v>
      </c>
    </row>
    <row r="1777" spans="1:13" x14ac:dyDescent="0.25">
      <c r="A1777" s="74" t="s">
        <v>344</v>
      </c>
      <c r="B1777" s="107" t="str">
        <f t="shared" si="27"/>
        <v>104314192100</v>
      </c>
      <c r="C1777" s="101" t="s">
        <v>3668</v>
      </c>
      <c r="D1777" s="101" t="s">
        <v>3669</v>
      </c>
      <c r="E1777" s="101" t="s">
        <v>6456</v>
      </c>
      <c r="F1777" s="101" t="s">
        <v>7217</v>
      </c>
      <c r="G1777" s="101" t="s">
        <v>7201</v>
      </c>
      <c r="H1777" s="103">
        <v>32.159999999999997</v>
      </c>
      <c r="I1777" s="101" t="s">
        <v>7175</v>
      </c>
      <c r="J1777" s="102">
        <v>39326</v>
      </c>
      <c r="K1777" s="102">
        <v>73050</v>
      </c>
      <c r="L1777" s="101" t="s">
        <v>6332</v>
      </c>
      <c r="M1777" s="101" t="s">
        <v>3668</v>
      </c>
    </row>
    <row r="1778" spans="1:13" x14ac:dyDescent="0.25">
      <c r="A1778" s="74" t="s">
        <v>344</v>
      </c>
      <c r="B1778" s="107" t="str">
        <f t="shared" si="27"/>
        <v>104317201801</v>
      </c>
      <c r="C1778" s="101" t="s">
        <v>3670</v>
      </c>
      <c r="D1778" s="101" t="s">
        <v>3671</v>
      </c>
      <c r="E1778" s="101" t="s">
        <v>6773</v>
      </c>
      <c r="F1778" s="101" t="s">
        <v>7212</v>
      </c>
      <c r="G1778" s="101" t="s">
        <v>7186</v>
      </c>
      <c r="H1778" s="103">
        <v>59.8</v>
      </c>
      <c r="I1778" s="101" t="s">
        <v>7175</v>
      </c>
      <c r="J1778" s="102">
        <v>33878</v>
      </c>
      <c r="K1778" s="102">
        <v>73050</v>
      </c>
      <c r="L1778" s="101" t="s">
        <v>6332</v>
      </c>
      <c r="M1778" s="101" t="s">
        <v>3670</v>
      </c>
    </row>
    <row r="1779" spans="1:13" x14ac:dyDescent="0.25">
      <c r="A1779" s="74" t="s">
        <v>344</v>
      </c>
      <c r="B1779" s="107" t="str">
        <f t="shared" si="27"/>
        <v>104323261070</v>
      </c>
      <c r="C1779" s="101" t="s">
        <v>7623</v>
      </c>
      <c r="D1779" s="101" t="s">
        <v>7624</v>
      </c>
      <c r="E1779" s="101" t="s">
        <v>7625</v>
      </c>
      <c r="F1779" s="101" t="s">
        <v>7212</v>
      </c>
      <c r="G1779" s="101" t="s">
        <v>7181</v>
      </c>
      <c r="H1779" s="103">
        <v>49.58</v>
      </c>
      <c r="I1779" s="101" t="s">
        <v>7175</v>
      </c>
      <c r="J1779" s="102">
        <v>42019</v>
      </c>
      <c r="K1779" s="102">
        <v>43524</v>
      </c>
      <c r="L1779" s="101" t="s">
        <v>6332</v>
      </c>
      <c r="M1779" s="101" t="s">
        <v>7623</v>
      </c>
    </row>
    <row r="1780" spans="1:13" x14ac:dyDescent="0.25">
      <c r="A1780" s="74" t="s">
        <v>344</v>
      </c>
      <c r="B1780" s="107" t="str">
        <f t="shared" si="27"/>
        <v>104325181200</v>
      </c>
      <c r="C1780" s="101" t="s">
        <v>3672</v>
      </c>
      <c r="D1780" s="101" t="s">
        <v>3673</v>
      </c>
      <c r="E1780" s="101" t="s">
        <v>6390</v>
      </c>
      <c r="F1780" s="101" t="s">
        <v>7400</v>
      </c>
      <c r="G1780" s="101" t="s">
        <v>7218</v>
      </c>
      <c r="H1780" s="103">
        <v>33.61</v>
      </c>
      <c r="I1780" s="101" t="s">
        <v>7175</v>
      </c>
      <c r="J1780" s="102">
        <v>39995</v>
      </c>
      <c r="K1780" s="102">
        <v>73050</v>
      </c>
      <c r="L1780" s="101" t="s">
        <v>6332</v>
      </c>
      <c r="M1780" s="101" t="s">
        <v>3672</v>
      </c>
    </row>
    <row r="1781" spans="1:13" x14ac:dyDescent="0.25">
      <c r="A1781" s="74" t="s">
        <v>344</v>
      </c>
      <c r="B1781" s="107" t="str">
        <f t="shared" si="27"/>
        <v>104327263090</v>
      </c>
      <c r="C1781" s="101" t="s">
        <v>3674</v>
      </c>
      <c r="D1781" s="101" t="s">
        <v>3675</v>
      </c>
      <c r="E1781" s="101" t="s">
        <v>7216</v>
      </c>
      <c r="F1781" s="101" t="s">
        <v>7217</v>
      </c>
      <c r="G1781" s="101" t="s">
        <v>7218</v>
      </c>
      <c r="H1781" s="103">
        <v>32.94</v>
      </c>
      <c r="I1781" s="101" t="s">
        <v>7175</v>
      </c>
      <c r="J1781" s="102">
        <v>40179</v>
      </c>
      <c r="K1781" s="102">
        <v>73050</v>
      </c>
      <c r="L1781" s="101" t="s">
        <v>6332</v>
      </c>
      <c r="M1781" s="101" t="s">
        <v>3674</v>
      </c>
    </row>
    <row r="1782" spans="1:13" x14ac:dyDescent="0.25">
      <c r="A1782" s="74" t="s">
        <v>344</v>
      </c>
      <c r="B1782" s="107" t="str">
        <f t="shared" si="27"/>
        <v>104328202300</v>
      </c>
      <c r="C1782" s="101" t="s">
        <v>3676</v>
      </c>
      <c r="D1782" s="101" t="s">
        <v>3677</v>
      </c>
      <c r="E1782" s="101" t="s">
        <v>6777</v>
      </c>
      <c r="F1782" s="101" t="s">
        <v>7200</v>
      </c>
      <c r="G1782" s="101" t="s">
        <v>7201</v>
      </c>
      <c r="H1782" s="103">
        <v>29.43</v>
      </c>
      <c r="I1782" s="101" t="s">
        <v>7175</v>
      </c>
      <c r="J1782" s="102">
        <v>38596</v>
      </c>
      <c r="K1782" s="102">
        <v>73050</v>
      </c>
      <c r="L1782" s="101" t="s">
        <v>6332</v>
      </c>
      <c r="M1782" s="101" t="s">
        <v>3676</v>
      </c>
    </row>
    <row r="1783" spans="1:13" x14ac:dyDescent="0.25">
      <c r="A1783" s="74" t="s">
        <v>344</v>
      </c>
      <c r="B1783" s="107" t="str">
        <f t="shared" si="27"/>
        <v>104329111270</v>
      </c>
      <c r="C1783" s="101" t="s">
        <v>3678</v>
      </c>
      <c r="D1783" s="101" t="s">
        <v>3679</v>
      </c>
      <c r="E1783" s="101" t="s">
        <v>7464</v>
      </c>
      <c r="F1783" s="101" t="s">
        <v>7212</v>
      </c>
      <c r="G1783" s="101" t="s">
        <v>7186</v>
      </c>
      <c r="H1783" s="103">
        <v>61.29</v>
      </c>
      <c r="I1783" s="101" t="s">
        <v>7175</v>
      </c>
      <c r="J1783" s="102">
        <v>33133</v>
      </c>
      <c r="K1783" s="102">
        <v>73050</v>
      </c>
      <c r="L1783" s="101" t="s">
        <v>6332</v>
      </c>
      <c r="M1783" s="101" t="s">
        <v>3678</v>
      </c>
    </row>
    <row r="1784" spans="1:13" x14ac:dyDescent="0.25">
      <c r="A1784" s="74" t="s">
        <v>344</v>
      </c>
      <c r="B1784" s="107" t="str">
        <f t="shared" si="27"/>
        <v>104332703500</v>
      </c>
      <c r="C1784" s="101" t="s">
        <v>3680</v>
      </c>
      <c r="D1784" s="101" t="s">
        <v>3681</v>
      </c>
      <c r="E1784" s="101" t="s">
        <v>6374</v>
      </c>
      <c r="F1784" s="101" t="s">
        <v>7231</v>
      </c>
      <c r="G1784" s="101" t="s">
        <v>7181</v>
      </c>
      <c r="H1784" s="103">
        <v>53.17</v>
      </c>
      <c r="I1784" s="101" t="s">
        <v>7175</v>
      </c>
      <c r="J1784" s="102">
        <v>40588</v>
      </c>
      <c r="K1784" s="102">
        <v>73050</v>
      </c>
      <c r="L1784" s="101" t="s">
        <v>6332</v>
      </c>
      <c r="M1784" s="101" t="s">
        <v>3680</v>
      </c>
    </row>
    <row r="1785" spans="1:13" x14ac:dyDescent="0.25">
      <c r="A1785" s="74" t="s">
        <v>344</v>
      </c>
      <c r="B1785" s="107" t="str">
        <f t="shared" si="27"/>
        <v>104333211400</v>
      </c>
      <c r="C1785" s="101" t="s">
        <v>3682</v>
      </c>
      <c r="D1785" s="101" t="s">
        <v>3683</v>
      </c>
      <c r="E1785" s="101" t="s">
        <v>6490</v>
      </c>
      <c r="F1785" s="101" t="s">
        <v>7187</v>
      </c>
      <c r="G1785" s="101" t="s">
        <v>7174</v>
      </c>
      <c r="H1785" s="103">
        <v>41.7</v>
      </c>
      <c r="I1785" s="101" t="s">
        <v>7175</v>
      </c>
      <c r="J1785" s="102">
        <v>39873</v>
      </c>
      <c r="K1785" s="102">
        <v>73050</v>
      </c>
      <c r="L1785" s="101" t="s">
        <v>6332</v>
      </c>
      <c r="M1785" s="101" t="s">
        <v>3682</v>
      </c>
    </row>
    <row r="1786" spans="1:13" x14ac:dyDescent="0.25">
      <c r="A1786" s="74" t="s">
        <v>344</v>
      </c>
      <c r="B1786" s="107" t="str">
        <f t="shared" si="27"/>
        <v>104334301630</v>
      </c>
      <c r="C1786" s="101" t="s">
        <v>3684</v>
      </c>
      <c r="D1786" s="101" t="s">
        <v>3685</v>
      </c>
      <c r="E1786" s="101" t="s">
        <v>6763</v>
      </c>
      <c r="F1786" s="101" t="s">
        <v>7212</v>
      </c>
      <c r="G1786" s="101" t="s">
        <v>7181</v>
      </c>
      <c r="H1786" s="103">
        <v>55.7</v>
      </c>
      <c r="I1786" s="101" t="s">
        <v>7175</v>
      </c>
      <c r="J1786" s="102">
        <v>39845</v>
      </c>
      <c r="K1786" s="102">
        <v>73050</v>
      </c>
      <c r="L1786" s="101" t="s">
        <v>6332</v>
      </c>
      <c r="M1786" s="101" t="s">
        <v>3684</v>
      </c>
    </row>
    <row r="1787" spans="1:13" x14ac:dyDescent="0.25">
      <c r="A1787" s="74" t="s">
        <v>344</v>
      </c>
      <c r="B1787" s="107" t="str">
        <f t="shared" si="27"/>
        <v>104335321300</v>
      </c>
      <c r="C1787" s="101" t="s">
        <v>3686</v>
      </c>
      <c r="D1787" s="101" t="s">
        <v>3687</v>
      </c>
      <c r="E1787" s="101" t="s">
        <v>6553</v>
      </c>
      <c r="F1787" s="101" t="s">
        <v>7212</v>
      </c>
      <c r="G1787" s="101" t="s">
        <v>7181</v>
      </c>
      <c r="H1787" s="103">
        <v>53.81</v>
      </c>
      <c r="I1787" s="101" t="s">
        <v>7175</v>
      </c>
      <c r="J1787" s="102">
        <v>42036</v>
      </c>
      <c r="K1787" s="102">
        <v>73050</v>
      </c>
      <c r="L1787" s="101" t="s">
        <v>6332</v>
      </c>
      <c r="M1787" s="101" t="s">
        <v>3686</v>
      </c>
    </row>
    <row r="1788" spans="1:13" x14ac:dyDescent="0.25">
      <c r="A1788" s="74" t="s">
        <v>344</v>
      </c>
      <c r="B1788" s="107" t="str">
        <f t="shared" si="27"/>
        <v>104336141001</v>
      </c>
      <c r="C1788" s="101" t="s">
        <v>3688</v>
      </c>
      <c r="D1788" s="101" t="s">
        <v>3689</v>
      </c>
      <c r="E1788" s="101" t="s">
        <v>6351</v>
      </c>
      <c r="F1788" s="101" t="s">
        <v>7212</v>
      </c>
      <c r="G1788" s="101" t="s">
        <v>7181</v>
      </c>
      <c r="H1788" s="103">
        <v>54.89</v>
      </c>
      <c r="I1788" s="101" t="s">
        <v>7175</v>
      </c>
      <c r="J1788" s="102">
        <v>42036</v>
      </c>
      <c r="K1788" s="102">
        <v>73050</v>
      </c>
      <c r="L1788" s="101" t="s">
        <v>6332</v>
      </c>
      <c r="M1788" s="101" t="s">
        <v>3688</v>
      </c>
    </row>
    <row r="1789" spans="1:13" x14ac:dyDescent="0.25">
      <c r="A1789" s="74" t="s">
        <v>344</v>
      </c>
      <c r="B1789" s="107" t="str">
        <f t="shared" si="27"/>
        <v>104337301650</v>
      </c>
      <c r="C1789" s="101" t="s">
        <v>7626</v>
      </c>
      <c r="D1789" s="101" t="s">
        <v>7627</v>
      </c>
      <c r="E1789" s="101" t="s">
        <v>6466</v>
      </c>
      <c r="F1789" s="101" t="s">
        <v>7212</v>
      </c>
      <c r="G1789" s="101" t="s">
        <v>7181</v>
      </c>
      <c r="H1789" s="103">
        <v>46.6</v>
      </c>
      <c r="I1789" s="101" t="s">
        <v>7175</v>
      </c>
      <c r="J1789" s="102">
        <v>42036</v>
      </c>
      <c r="K1789" s="102">
        <v>43496</v>
      </c>
      <c r="L1789" s="101" t="s">
        <v>6332</v>
      </c>
      <c r="M1789" s="101" t="s">
        <v>7626</v>
      </c>
    </row>
    <row r="1790" spans="1:13" x14ac:dyDescent="0.25">
      <c r="A1790" s="74" t="s">
        <v>344</v>
      </c>
      <c r="B1790" s="107" t="str">
        <f t="shared" si="27"/>
        <v>104340331200</v>
      </c>
      <c r="C1790" s="101" t="s">
        <v>3690</v>
      </c>
      <c r="D1790" s="101" t="s">
        <v>3691</v>
      </c>
      <c r="E1790" s="101" t="s">
        <v>6629</v>
      </c>
      <c r="F1790" s="101" t="s">
        <v>7185</v>
      </c>
      <c r="G1790" s="101" t="s">
        <v>7186</v>
      </c>
      <c r="H1790" s="103">
        <v>61.39</v>
      </c>
      <c r="I1790" s="101" t="s">
        <v>7175</v>
      </c>
      <c r="J1790" s="102">
        <v>40917</v>
      </c>
      <c r="K1790" s="102">
        <v>73050</v>
      </c>
      <c r="L1790" s="101" t="s">
        <v>6332</v>
      </c>
      <c r="M1790" s="101" t="s">
        <v>3690</v>
      </c>
    </row>
    <row r="1791" spans="1:13" x14ac:dyDescent="0.25">
      <c r="A1791" s="74" t="s">
        <v>344</v>
      </c>
      <c r="B1791" s="107" t="str">
        <f t="shared" si="27"/>
        <v>104341171200</v>
      </c>
      <c r="C1791" s="101" t="s">
        <v>3692</v>
      </c>
      <c r="D1791" s="101" t="s">
        <v>3693</v>
      </c>
      <c r="E1791" s="101" t="s">
        <v>6369</v>
      </c>
      <c r="F1791" s="101" t="s">
        <v>7185</v>
      </c>
      <c r="G1791" s="101" t="s">
        <v>7186</v>
      </c>
      <c r="H1791" s="103">
        <v>60.88</v>
      </c>
      <c r="I1791" s="101" t="s">
        <v>7175</v>
      </c>
      <c r="J1791" s="102">
        <v>37712</v>
      </c>
      <c r="K1791" s="102">
        <v>73050</v>
      </c>
      <c r="L1791" s="101" t="s">
        <v>6332</v>
      </c>
      <c r="M1791" s="101" t="s">
        <v>3692</v>
      </c>
    </row>
    <row r="1792" spans="1:13" x14ac:dyDescent="0.25">
      <c r="A1792" s="74" t="s">
        <v>344</v>
      </c>
      <c r="B1792" s="107" t="str">
        <f t="shared" si="27"/>
        <v>104344603520</v>
      </c>
      <c r="C1792" s="101" t="s">
        <v>3694</v>
      </c>
      <c r="D1792" s="101" t="s">
        <v>3695</v>
      </c>
      <c r="E1792" s="101" t="s">
        <v>7325</v>
      </c>
      <c r="F1792" s="101" t="s">
        <v>7245</v>
      </c>
      <c r="G1792" s="101" t="s">
        <v>7174</v>
      </c>
      <c r="H1792" s="103">
        <v>42.12</v>
      </c>
      <c r="I1792" s="101" t="s">
        <v>7175</v>
      </c>
      <c r="J1792" s="102">
        <v>42030</v>
      </c>
      <c r="K1792" s="102">
        <v>73050</v>
      </c>
      <c r="L1792" s="101" t="s">
        <v>6332</v>
      </c>
      <c r="M1792" s="101" t="s">
        <v>3694</v>
      </c>
    </row>
    <row r="1793" spans="1:13" x14ac:dyDescent="0.25">
      <c r="A1793" s="74" t="s">
        <v>344</v>
      </c>
      <c r="B1793" s="107" t="str">
        <f t="shared" si="27"/>
        <v>104346181200</v>
      </c>
      <c r="C1793" s="101" t="s">
        <v>3696</v>
      </c>
      <c r="D1793" s="101" t="s">
        <v>3697</v>
      </c>
      <c r="E1793" s="101" t="s">
        <v>6390</v>
      </c>
      <c r="F1793" s="101" t="s">
        <v>7185</v>
      </c>
      <c r="G1793" s="101" t="s">
        <v>7186</v>
      </c>
      <c r="H1793" s="103">
        <v>61.95</v>
      </c>
      <c r="I1793" s="101" t="s">
        <v>7175</v>
      </c>
      <c r="J1793" s="102">
        <v>35735</v>
      </c>
      <c r="K1793" s="102">
        <v>73050</v>
      </c>
      <c r="L1793" s="101" t="s">
        <v>6332</v>
      </c>
      <c r="M1793" s="101" t="s">
        <v>3696</v>
      </c>
    </row>
    <row r="1794" spans="1:13" x14ac:dyDescent="0.25">
      <c r="A1794" s="74" t="s">
        <v>344</v>
      </c>
      <c r="B1794" s="107" t="str">
        <f t="shared" si="27"/>
        <v>104348111260</v>
      </c>
      <c r="C1794" s="101" t="s">
        <v>7628</v>
      </c>
      <c r="D1794" s="101" t="s">
        <v>7629</v>
      </c>
      <c r="E1794" s="101" t="s">
        <v>7211</v>
      </c>
      <c r="F1794" s="101" t="s">
        <v>7185</v>
      </c>
      <c r="G1794" s="101" t="s">
        <v>7186</v>
      </c>
      <c r="H1794" s="103">
        <v>63.71</v>
      </c>
      <c r="I1794" s="101" t="s">
        <v>7175</v>
      </c>
      <c r="J1794" s="102">
        <v>42036</v>
      </c>
      <c r="K1794" s="102">
        <v>43677</v>
      </c>
      <c r="L1794" s="101" t="s">
        <v>6332</v>
      </c>
      <c r="M1794" s="101" t="s">
        <v>7628</v>
      </c>
    </row>
    <row r="1795" spans="1:13" x14ac:dyDescent="0.25">
      <c r="A1795" s="74" t="s">
        <v>344</v>
      </c>
      <c r="B1795" s="107" t="str">
        <f t="shared" si="27"/>
        <v>104352182200</v>
      </c>
      <c r="C1795" s="101" t="s">
        <v>3698</v>
      </c>
      <c r="D1795" s="101" t="s">
        <v>3699</v>
      </c>
      <c r="E1795" s="101" t="s">
        <v>6388</v>
      </c>
      <c r="F1795" s="101" t="s">
        <v>7212</v>
      </c>
      <c r="G1795" s="101" t="s">
        <v>7181</v>
      </c>
      <c r="H1795" s="103">
        <v>53.86</v>
      </c>
      <c r="I1795" s="101" t="s">
        <v>7175</v>
      </c>
      <c r="J1795" s="102">
        <v>40823</v>
      </c>
      <c r="K1795" s="102">
        <v>73050</v>
      </c>
      <c r="L1795" s="101" t="s">
        <v>6332</v>
      </c>
      <c r="M1795" s="101" t="s">
        <v>3698</v>
      </c>
    </row>
    <row r="1796" spans="1:13" x14ac:dyDescent="0.25">
      <c r="A1796" s="74" t="s">
        <v>344</v>
      </c>
      <c r="B1796" s="107" t="str">
        <f t="shared" si="27"/>
        <v>104355264280</v>
      </c>
      <c r="C1796" s="101" t="s">
        <v>3700</v>
      </c>
      <c r="D1796" s="101" t="s">
        <v>3701</v>
      </c>
      <c r="E1796" s="101" t="s">
        <v>7280</v>
      </c>
      <c r="F1796" s="101" t="s">
        <v>7185</v>
      </c>
      <c r="G1796" s="101" t="s">
        <v>7186</v>
      </c>
      <c r="H1796" s="103">
        <v>60.58</v>
      </c>
      <c r="I1796" s="101" t="s">
        <v>7175</v>
      </c>
      <c r="J1796" s="102">
        <v>32741</v>
      </c>
      <c r="K1796" s="102">
        <v>73050</v>
      </c>
      <c r="L1796" s="101" t="s">
        <v>6332</v>
      </c>
      <c r="M1796" s="101" t="s">
        <v>3700</v>
      </c>
    </row>
    <row r="1797" spans="1:13" x14ac:dyDescent="0.25">
      <c r="A1797" s="74" t="s">
        <v>344</v>
      </c>
      <c r="B1797" s="107" t="str">
        <f t="shared" si="27"/>
        <v>104356321300</v>
      </c>
      <c r="C1797" s="101" t="s">
        <v>3702</v>
      </c>
      <c r="D1797" s="101" t="s">
        <v>3703</v>
      </c>
      <c r="E1797" s="101" t="s">
        <v>6553</v>
      </c>
      <c r="F1797" s="101" t="s">
        <v>7185</v>
      </c>
      <c r="G1797" s="101" t="s">
        <v>7181</v>
      </c>
      <c r="H1797" s="103">
        <v>58.51</v>
      </c>
      <c r="I1797" s="101" t="s">
        <v>7175</v>
      </c>
      <c r="J1797" s="102">
        <v>39173</v>
      </c>
      <c r="K1797" s="102">
        <v>73050</v>
      </c>
      <c r="L1797" s="101" t="s">
        <v>6332</v>
      </c>
      <c r="M1797" s="101" t="s">
        <v>3702</v>
      </c>
    </row>
    <row r="1798" spans="1:13" x14ac:dyDescent="0.25">
      <c r="A1798" s="74" t="s">
        <v>344</v>
      </c>
      <c r="B1798" s="107" t="str">
        <f t="shared" ref="B1798:B1861" si="28">CONCATENATE(C1798,E1798)</f>
        <v>104357264280</v>
      </c>
      <c r="C1798" s="101" t="s">
        <v>3704</v>
      </c>
      <c r="D1798" s="101" t="s">
        <v>3705</v>
      </c>
      <c r="E1798" s="101" t="s">
        <v>7280</v>
      </c>
      <c r="F1798" s="101" t="s">
        <v>7212</v>
      </c>
      <c r="G1798" s="101" t="s">
        <v>7181</v>
      </c>
      <c r="H1798" s="103">
        <v>54.9</v>
      </c>
      <c r="I1798" s="101" t="s">
        <v>7175</v>
      </c>
      <c r="J1798" s="102">
        <v>42036</v>
      </c>
      <c r="K1798" s="102">
        <v>73050</v>
      </c>
      <c r="L1798" s="101" t="s">
        <v>6332</v>
      </c>
      <c r="M1798" s="101" t="s">
        <v>3704</v>
      </c>
    </row>
    <row r="1799" spans="1:13" x14ac:dyDescent="0.25">
      <c r="A1799" s="74" t="s">
        <v>344</v>
      </c>
      <c r="B1799" s="107" t="str">
        <f t="shared" si="28"/>
        <v>104358703100</v>
      </c>
      <c r="C1799" s="101" t="s">
        <v>3706</v>
      </c>
      <c r="D1799" s="101" t="s">
        <v>3707</v>
      </c>
      <c r="E1799" s="101" t="s">
        <v>7233</v>
      </c>
      <c r="F1799" s="101" t="s">
        <v>7217</v>
      </c>
      <c r="G1799" s="101" t="s">
        <v>7218</v>
      </c>
      <c r="H1799" s="103">
        <v>32.81</v>
      </c>
      <c r="I1799" s="101" t="s">
        <v>7175</v>
      </c>
      <c r="J1799" s="102">
        <v>36305</v>
      </c>
      <c r="K1799" s="102">
        <v>73050</v>
      </c>
      <c r="L1799" s="101" t="s">
        <v>6332</v>
      </c>
      <c r="M1799" s="101" t="s">
        <v>3706</v>
      </c>
    </row>
    <row r="1800" spans="1:13" x14ac:dyDescent="0.25">
      <c r="A1800" s="74" t="s">
        <v>344</v>
      </c>
      <c r="B1800" s="107" t="str">
        <f t="shared" si="28"/>
        <v>104359303910</v>
      </c>
      <c r="C1800" s="101" t="s">
        <v>3708</v>
      </c>
      <c r="D1800" s="101" t="s">
        <v>3709</v>
      </c>
      <c r="E1800" s="101" t="s">
        <v>7476</v>
      </c>
      <c r="F1800" s="101" t="s">
        <v>7203</v>
      </c>
      <c r="G1800" s="101" t="s">
        <v>7222</v>
      </c>
      <c r="H1800" s="103">
        <v>67.349999999999994</v>
      </c>
      <c r="I1800" s="101" t="s">
        <v>7175</v>
      </c>
      <c r="J1800" s="102">
        <v>39295</v>
      </c>
      <c r="K1800" s="102">
        <v>73050</v>
      </c>
      <c r="L1800" s="101" t="s">
        <v>6332</v>
      </c>
      <c r="M1800" s="101" t="s">
        <v>3708</v>
      </c>
    </row>
    <row r="1801" spans="1:13" x14ac:dyDescent="0.25">
      <c r="A1801" s="74" t="s">
        <v>344</v>
      </c>
      <c r="B1801" s="107" t="str">
        <f t="shared" si="28"/>
        <v>104360353920</v>
      </c>
      <c r="C1801" s="101" t="s">
        <v>3710</v>
      </c>
      <c r="D1801" s="101" t="s">
        <v>3711</v>
      </c>
      <c r="E1801" s="101" t="s">
        <v>7572</v>
      </c>
      <c r="F1801" s="101" t="s">
        <v>7332</v>
      </c>
      <c r="G1801" s="101" t="s">
        <v>7218</v>
      </c>
      <c r="H1801" s="103">
        <v>37.75</v>
      </c>
      <c r="I1801" s="101" t="s">
        <v>7175</v>
      </c>
      <c r="J1801" s="102">
        <v>39615</v>
      </c>
      <c r="K1801" s="102">
        <v>73050</v>
      </c>
      <c r="L1801" s="101" t="s">
        <v>6332</v>
      </c>
      <c r="M1801" s="101" t="s">
        <v>3710</v>
      </c>
    </row>
    <row r="1802" spans="1:13" x14ac:dyDescent="0.25">
      <c r="A1802" s="74" t="s">
        <v>344</v>
      </c>
      <c r="B1802" s="107" t="str">
        <f t="shared" si="28"/>
        <v>104363191100</v>
      </c>
      <c r="C1802" s="101" t="s">
        <v>3712</v>
      </c>
      <c r="D1802" s="101" t="s">
        <v>3713</v>
      </c>
      <c r="E1802" s="101" t="s">
        <v>6460</v>
      </c>
      <c r="F1802" s="101" t="s">
        <v>7212</v>
      </c>
      <c r="G1802" s="101" t="s">
        <v>7181</v>
      </c>
      <c r="H1802" s="103">
        <v>52.45</v>
      </c>
      <c r="I1802" s="101" t="s">
        <v>7175</v>
      </c>
      <c r="J1802" s="102">
        <v>42036</v>
      </c>
      <c r="K1802" s="102">
        <v>73050</v>
      </c>
      <c r="L1802" s="101" t="s">
        <v>6332</v>
      </c>
      <c r="M1802" s="101" t="s">
        <v>3712</v>
      </c>
    </row>
    <row r="1803" spans="1:13" x14ac:dyDescent="0.25">
      <c r="A1803" s="74" t="s">
        <v>344</v>
      </c>
      <c r="B1803" s="107" t="str">
        <f t="shared" si="28"/>
        <v>104364111300</v>
      </c>
      <c r="C1803" s="101" t="s">
        <v>3714</v>
      </c>
      <c r="D1803" s="101" t="s">
        <v>3715</v>
      </c>
      <c r="E1803" s="101" t="s">
        <v>7261</v>
      </c>
      <c r="F1803" s="101" t="s">
        <v>7212</v>
      </c>
      <c r="G1803" s="101" t="s">
        <v>7181</v>
      </c>
      <c r="H1803" s="103">
        <v>53.64</v>
      </c>
      <c r="I1803" s="101" t="s">
        <v>7175</v>
      </c>
      <c r="J1803" s="102">
        <v>40422</v>
      </c>
      <c r="K1803" s="102">
        <v>73050</v>
      </c>
      <c r="L1803" s="101" t="s">
        <v>6332</v>
      </c>
      <c r="M1803" s="101" t="s">
        <v>3714</v>
      </c>
    </row>
    <row r="1804" spans="1:13" x14ac:dyDescent="0.25">
      <c r="A1804" s="74" t="s">
        <v>344</v>
      </c>
      <c r="B1804" s="107" t="str">
        <f t="shared" si="28"/>
        <v>104366251100</v>
      </c>
      <c r="C1804" s="101" t="s">
        <v>3716</v>
      </c>
      <c r="D1804" s="101" t="s">
        <v>3717</v>
      </c>
      <c r="E1804" s="101" t="s">
        <v>6654</v>
      </c>
      <c r="F1804" s="101" t="s">
        <v>7212</v>
      </c>
      <c r="G1804" s="101" t="s">
        <v>7181</v>
      </c>
      <c r="H1804" s="103">
        <v>52.42</v>
      </c>
      <c r="I1804" s="101" t="s">
        <v>7175</v>
      </c>
      <c r="J1804" s="102">
        <v>40651</v>
      </c>
      <c r="K1804" s="102">
        <v>73050</v>
      </c>
      <c r="L1804" s="101" t="s">
        <v>6332</v>
      </c>
      <c r="M1804" s="101" t="s">
        <v>3716</v>
      </c>
    </row>
    <row r="1805" spans="1:13" x14ac:dyDescent="0.25">
      <c r="A1805" s="74" t="s">
        <v>344</v>
      </c>
      <c r="B1805" s="107" t="str">
        <f t="shared" si="28"/>
        <v>104367211400</v>
      </c>
      <c r="C1805" s="101" t="s">
        <v>3718</v>
      </c>
      <c r="D1805" s="101" t="s">
        <v>3719</v>
      </c>
      <c r="E1805" s="101" t="s">
        <v>6490</v>
      </c>
      <c r="F1805" s="101" t="s">
        <v>7185</v>
      </c>
      <c r="G1805" s="101" t="s">
        <v>7186</v>
      </c>
      <c r="H1805" s="103">
        <v>61.68</v>
      </c>
      <c r="I1805" s="101" t="s">
        <v>7175</v>
      </c>
      <c r="J1805" s="102">
        <v>39328</v>
      </c>
      <c r="K1805" s="102">
        <v>73050</v>
      </c>
      <c r="L1805" s="101" t="s">
        <v>6332</v>
      </c>
      <c r="M1805" s="101" t="s">
        <v>3718</v>
      </c>
    </row>
    <row r="1806" spans="1:13" x14ac:dyDescent="0.25">
      <c r="A1806" s="74" t="s">
        <v>344</v>
      </c>
      <c r="B1806" s="107" t="str">
        <f t="shared" si="28"/>
        <v>104368281110</v>
      </c>
      <c r="C1806" s="101" t="s">
        <v>3720</v>
      </c>
      <c r="D1806" s="101" t="s">
        <v>3721</v>
      </c>
      <c r="E1806" s="101" t="s">
        <v>6523</v>
      </c>
      <c r="F1806" s="101" t="s">
        <v>7212</v>
      </c>
      <c r="G1806" s="101" t="s">
        <v>7181</v>
      </c>
      <c r="H1806" s="103">
        <v>52.76</v>
      </c>
      <c r="I1806" s="101" t="s">
        <v>7175</v>
      </c>
      <c r="J1806" s="102">
        <v>42036</v>
      </c>
      <c r="K1806" s="102">
        <v>73050</v>
      </c>
      <c r="L1806" s="101" t="s">
        <v>6332</v>
      </c>
      <c r="M1806" s="101" t="s">
        <v>3720</v>
      </c>
    </row>
    <row r="1807" spans="1:13" x14ac:dyDescent="0.25">
      <c r="A1807" s="74" t="s">
        <v>344</v>
      </c>
      <c r="B1807" s="107" t="str">
        <f t="shared" si="28"/>
        <v>104369331100</v>
      </c>
      <c r="C1807" s="101" t="s">
        <v>3722</v>
      </c>
      <c r="D1807" s="101" t="s">
        <v>3723</v>
      </c>
      <c r="E1807" s="101" t="s">
        <v>7298</v>
      </c>
      <c r="F1807" s="101" t="s">
        <v>7185</v>
      </c>
      <c r="G1807" s="101" t="s">
        <v>7186</v>
      </c>
      <c r="H1807" s="103">
        <v>60.58</v>
      </c>
      <c r="I1807" s="101" t="s">
        <v>7175</v>
      </c>
      <c r="J1807" s="102">
        <v>36770</v>
      </c>
      <c r="K1807" s="102">
        <v>73050</v>
      </c>
      <c r="L1807" s="101" t="s">
        <v>6332</v>
      </c>
      <c r="M1807" s="101" t="s">
        <v>3722</v>
      </c>
    </row>
    <row r="1808" spans="1:13" x14ac:dyDescent="0.25">
      <c r="A1808" s="74" t="s">
        <v>344</v>
      </c>
      <c r="B1808" s="107" t="str">
        <f t="shared" si="28"/>
        <v>104372121110</v>
      </c>
      <c r="C1808" s="101" t="s">
        <v>3724</v>
      </c>
      <c r="D1808" s="101" t="s">
        <v>3725</v>
      </c>
      <c r="E1808" s="101" t="s">
        <v>6338</v>
      </c>
      <c r="F1808" s="101" t="s">
        <v>7212</v>
      </c>
      <c r="G1808" s="101" t="s">
        <v>7186</v>
      </c>
      <c r="H1808" s="103">
        <v>61.37</v>
      </c>
      <c r="I1808" s="101" t="s">
        <v>7175</v>
      </c>
      <c r="J1808" s="102">
        <v>36299</v>
      </c>
      <c r="K1808" s="102">
        <v>73050</v>
      </c>
      <c r="L1808" s="101" t="s">
        <v>6332</v>
      </c>
      <c r="M1808" s="101" t="s">
        <v>3724</v>
      </c>
    </row>
    <row r="1809" spans="1:13" x14ac:dyDescent="0.25">
      <c r="A1809" s="74" t="s">
        <v>344</v>
      </c>
      <c r="B1809" s="107" t="str">
        <f t="shared" si="28"/>
        <v>104375361100</v>
      </c>
      <c r="C1809" s="101" t="s">
        <v>3726</v>
      </c>
      <c r="D1809" s="101" t="s">
        <v>3727</v>
      </c>
      <c r="E1809" s="101" t="s">
        <v>6415</v>
      </c>
      <c r="F1809" s="101" t="s">
        <v>7185</v>
      </c>
      <c r="G1809" s="101" t="s">
        <v>7186</v>
      </c>
      <c r="H1809" s="103">
        <v>57.88</v>
      </c>
      <c r="I1809" s="101" t="s">
        <v>7175</v>
      </c>
      <c r="J1809" s="102">
        <v>37712</v>
      </c>
      <c r="K1809" s="102">
        <v>73050</v>
      </c>
      <c r="L1809" s="101" t="s">
        <v>6332</v>
      </c>
      <c r="M1809" s="101" t="s">
        <v>3726</v>
      </c>
    </row>
    <row r="1810" spans="1:13" x14ac:dyDescent="0.25">
      <c r="A1810" s="74" t="s">
        <v>344</v>
      </c>
      <c r="B1810" s="107" t="str">
        <f t="shared" si="28"/>
        <v>104376231401</v>
      </c>
      <c r="C1810" s="101" t="s">
        <v>3728</v>
      </c>
      <c r="D1810" s="101" t="s">
        <v>3729</v>
      </c>
      <c r="E1810" s="101" t="s">
        <v>6496</v>
      </c>
      <c r="F1810" s="101" t="s">
        <v>7212</v>
      </c>
      <c r="G1810" s="101" t="s">
        <v>7181</v>
      </c>
      <c r="H1810" s="103">
        <v>47.78</v>
      </c>
      <c r="I1810" s="101" t="s">
        <v>7175</v>
      </c>
      <c r="J1810" s="102">
        <v>42037</v>
      </c>
      <c r="K1810" s="102">
        <v>73050</v>
      </c>
      <c r="L1810" s="101" t="s">
        <v>6332</v>
      </c>
      <c r="M1810" s="101" t="s">
        <v>3728</v>
      </c>
    </row>
    <row r="1811" spans="1:13" x14ac:dyDescent="0.25">
      <c r="A1811" s="74" t="s">
        <v>344</v>
      </c>
      <c r="B1811" s="107" t="str">
        <f t="shared" si="28"/>
        <v>104377231300</v>
      </c>
      <c r="C1811" s="101" t="s">
        <v>3730</v>
      </c>
      <c r="D1811" s="101" t="s">
        <v>3731</v>
      </c>
      <c r="E1811" s="101" t="s">
        <v>7193</v>
      </c>
      <c r="F1811" s="101" t="s">
        <v>7212</v>
      </c>
      <c r="G1811" s="101" t="s">
        <v>7181</v>
      </c>
      <c r="H1811" s="103">
        <v>53.63</v>
      </c>
      <c r="I1811" s="101" t="s">
        <v>7175</v>
      </c>
      <c r="J1811" s="102">
        <v>40651</v>
      </c>
      <c r="K1811" s="102">
        <v>73050</v>
      </c>
      <c r="L1811" s="101" t="s">
        <v>6332</v>
      </c>
      <c r="M1811" s="101" t="s">
        <v>3730</v>
      </c>
    </row>
    <row r="1812" spans="1:13" x14ac:dyDescent="0.25">
      <c r="A1812" s="74" t="s">
        <v>344</v>
      </c>
      <c r="B1812" s="107" t="str">
        <f t="shared" si="28"/>
        <v>104382232100</v>
      </c>
      <c r="C1812" s="101" t="s">
        <v>3732</v>
      </c>
      <c r="D1812" s="101" t="s">
        <v>3733</v>
      </c>
      <c r="E1812" s="101" t="s">
        <v>6498</v>
      </c>
      <c r="F1812" s="101" t="s">
        <v>7313</v>
      </c>
      <c r="G1812" s="101" t="s">
        <v>7368</v>
      </c>
      <c r="H1812" s="103">
        <v>28.3</v>
      </c>
      <c r="I1812" s="101" t="s">
        <v>7175</v>
      </c>
      <c r="J1812" s="102">
        <v>38718</v>
      </c>
      <c r="K1812" s="102">
        <v>73050</v>
      </c>
      <c r="L1812" s="101" t="s">
        <v>6332</v>
      </c>
      <c r="M1812" s="101" t="s">
        <v>3732</v>
      </c>
    </row>
    <row r="1813" spans="1:13" x14ac:dyDescent="0.25">
      <c r="A1813" s="74" t="s">
        <v>344</v>
      </c>
      <c r="B1813" s="107" t="str">
        <f t="shared" si="28"/>
        <v>104386803600</v>
      </c>
      <c r="C1813" s="101" t="s">
        <v>3734</v>
      </c>
      <c r="D1813" s="101" t="s">
        <v>3735</v>
      </c>
      <c r="E1813" s="101" t="s">
        <v>7537</v>
      </c>
      <c r="F1813" s="101" t="s">
        <v>7630</v>
      </c>
      <c r="G1813" s="101" t="s">
        <v>7174</v>
      </c>
      <c r="H1813" s="103">
        <v>41.71</v>
      </c>
      <c r="I1813" s="101" t="s">
        <v>7175</v>
      </c>
      <c r="J1813" s="102">
        <v>37116</v>
      </c>
      <c r="K1813" s="102">
        <v>73050</v>
      </c>
      <c r="L1813" s="101" t="s">
        <v>6332</v>
      </c>
      <c r="M1813" s="101" t="s">
        <v>3734</v>
      </c>
    </row>
    <row r="1814" spans="1:13" x14ac:dyDescent="0.25">
      <c r="A1814" s="74" t="s">
        <v>344</v>
      </c>
      <c r="B1814" s="107" t="str">
        <f t="shared" si="28"/>
        <v>104387363910</v>
      </c>
      <c r="C1814" s="101" t="s">
        <v>6575</v>
      </c>
      <c r="D1814" s="101" t="s">
        <v>6576</v>
      </c>
      <c r="E1814" s="101" t="s">
        <v>6577</v>
      </c>
      <c r="F1814" s="101" t="s">
        <v>7185</v>
      </c>
      <c r="G1814" s="101" t="s">
        <v>7186</v>
      </c>
      <c r="H1814" s="103">
        <v>52.53</v>
      </c>
      <c r="I1814" s="101" t="s">
        <v>7175</v>
      </c>
      <c r="J1814" s="102">
        <v>40422</v>
      </c>
      <c r="K1814" s="102">
        <v>43496</v>
      </c>
      <c r="L1814" s="101" t="s">
        <v>6332</v>
      </c>
      <c r="M1814" s="101" t="s">
        <v>6575</v>
      </c>
    </row>
    <row r="1815" spans="1:13" x14ac:dyDescent="0.25">
      <c r="A1815" s="74" t="s">
        <v>344</v>
      </c>
      <c r="B1815" s="107" t="str">
        <f t="shared" si="28"/>
        <v>104388502021</v>
      </c>
      <c r="C1815" s="101" t="s">
        <v>3736</v>
      </c>
      <c r="D1815" s="101" t="s">
        <v>3737</v>
      </c>
      <c r="E1815" s="101" t="s">
        <v>7378</v>
      </c>
      <c r="F1815" s="101" t="s">
        <v>7477</v>
      </c>
      <c r="G1815" s="101" t="s">
        <v>7368</v>
      </c>
      <c r="H1815" s="103">
        <v>28.92</v>
      </c>
      <c r="I1815" s="101" t="s">
        <v>7175</v>
      </c>
      <c r="J1815" s="102">
        <v>36526</v>
      </c>
      <c r="K1815" s="102">
        <v>73050</v>
      </c>
      <c r="L1815" s="101" t="s">
        <v>6332</v>
      </c>
      <c r="M1815" s="101" t="s">
        <v>3736</v>
      </c>
    </row>
    <row r="1816" spans="1:13" x14ac:dyDescent="0.25">
      <c r="A1816" s="74" t="s">
        <v>344</v>
      </c>
      <c r="B1816" s="107" t="str">
        <f t="shared" si="28"/>
        <v>104391803020</v>
      </c>
      <c r="C1816" s="101" t="s">
        <v>3738</v>
      </c>
      <c r="D1816" s="101" t="s">
        <v>3739</v>
      </c>
      <c r="E1816" s="101" t="s">
        <v>7164</v>
      </c>
      <c r="F1816" s="101" t="s">
        <v>7251</v>
      </c>
      <c r="G1816" s="101" t="s">
        <v>7174</v>
      </c>
      <c r="H1816" s="103">
        <v>40.950000000000003</v>
      </c>
      <c r="I1816" s="101" t="s">
        <v>7175</v>
      </c>
      <c r="J1816" s="102">
        <v>36526</v>
      </c>
      <c r="K1816" s="102">
        <v>73050</v>
      </c>
      <c r="L1816" s="101" t="s">
        <v>6332</v>
      </c>
      <c r="M1816" s="101" t="s">
        <v>3738</v>
      </c>
    </row>
    <row r="1817" spans="1:13" x14ac:dyDescent="0.25">
      <c r="A1817" s="74" t="s">
        <v>344</v>
      </c>
      <c r="B1817" s="107" t="str">
        <f t="shared" si="28"/>
        <v>104392171300</v>
      </c>
      <c r="C1817" s="101" t="s">
        <v>7631</v>
      </c>
      <c r="D1817" s="101" t="s">
        <v>7632</v>
      </c>
      <c r="E1817" s="101" t="s">
        <v>6367</v>
      </c>
      <c r="F1817" s="101" t="s">
        <v>7185</v>
      </c>
      <c r="G1817" s="101" t="s">
        <v>7186</v>
      </c>
      <c r="H1817" s="103">
        <v>59.31</v>
      </c>
      <c r="I1817" s="101" t="s">
        <v>7175</v>
      </c>
      <c r="J1817" s="102">
        <v>40391</v>
      </c>
      <c r="K1817" s="102">
        <v>43708</v>
      </c>
      <c r="L1817" s="101" t="s">
        <v>6332</v>
      </c>
      <c r="M1817" s="101" t="s">
        <v>7631</v>
      </c>
    </row>
    <row r="1818" spans="1:13" x14ac:dyDescent="0.25">
      <c r="A1818" s="74" t="s">
        <v>344</v>
      </c>
      <c r="B1818" s="107" t="str">
        <f t="shared" si="28"/>
        <v>104394331200</v>
      </c>
      <c r="C1818" s="101" t="s">
        <v>3740</v>
      </c>
      <c r="D1818" s="101" t="s">
        <v>3741</v>
      </c>
      <c r="E1818" s="101" t="s">
        <v>6629</v>
      </c>
      <c r="F1818" s="101" t="s">
        <v>7185</v>
      </c>
      <c r="G1818" s="101" t="s">
        <v>7186</v>
      </c>
      <c r="H1818" s="103">
        <v>61.92</v>
      </c>
      <c r="I1818" s="101" t="s">
        <v>7175</v>
      </c>
      <c r="J1818" s="102">
        <v>41134</v>
      </c>
      <c r="K1818" s="102">
        <v>73050</v>
      </c>
      <c r="L1818" s="101" t="s">
        <v>6332</v>
      </c>
      <c r="M1818" s="101" t="s">
        <v>3740</v>
      </c>
    </row>
    <row r="1819" spans="1:13" x14ac:dyDescent="0.25">
      <c r="A1819" s="74" t="s">
        <v>344</v>
      </c>
      <c r="B1819" s="107" t="str">
        <f t="shared" si="28"/>
        <v>104395142100</v>
      </c>
      <c r="C1819" s="101" t="s">
        <v>3742</v>
      </c>
      <c r="D1819" s="101" t="s">
        <v>3743</v>
      </c>
      <c r="E1819" s="101" t="s">
        <v>7199</v>
      </c>
      <c r="F1819" s="101" t="s">
        <v>7245</v>
      </c>
      <c r="G1819" s="101" t="s">
        <v>7215</v>
      </c>
      <c r="H1819" s="103">
        <v>40.75</v>
      </c>
      <c r="I1819" s="101" t="s">
        <v>7175</v>
      </c>
      <c r="J1819" s="102">
        <v>34806</v>
      </c>
      <c r="K1819" s="102">
        <v>73050</v>
      </c>
      <c r="L1819" s="101" t="s">
        <v>6332</v>
      </c>
      <c r="M1819" s="101" t="s">
        <v>3742</v>
      </c>
    </row>
    <row r="1820" spans="1:13" x14ac:dyDescent="0.25">
      <c r="A1820" s="74" t="s">
        <v>344</v>
      </c>
      <c r="B1820" s="107" t="str">
        <f t="shared" si="28"/>
        <v>104397754300</v>
      </c>
      <c r="C1820" s="101" t="s">
        <v>7114</v>
      </c>
      <c r="D1820" s="101" t="s">
        <v>7115</v>
      </c>
      <c r="E1820" s="101" t="s">
        <v>7112</v>
      </c>
      <c r="F1820" s="101" t="s">
        <v>7226</v>
      </c>
      <c r="G1820" s="101" t="s">
        <v>7186</v>
      </c>
      <c r="H1820" s="103">
        <v>47.35</v>
      </c>
      <c r="I1820" s="101" t="s">
        <v>7175</v>
      </c>
      <c r="J1820" s="102">
        <v>32752</v>
      </c>
      <c r="K1820" s="102">
        <v>43524</v>
      </c>
      <c r="L1820" s="101" t="s">
        <v>6332</v>
      </c>
      <c r="M1820" s="101" t="s">
        <v>7114</v>
      </c>
    </row>
    <row r="1821" spans="1:13" x14ac:dyDescent="0.25">
      <c r="A1821" s="74" t="s">
        <v>344</v>
      </c>
      <c r="B1821" s="107" t="str">
        <f t="shared" si="28"/>
        <v>104403603600</v>
      </c>
      <c r="C1821" s="101" t="s">
        <v>3744</v>
      </c>
      <c r="D1821" s="101" t="s">
        <v>3745</v>
      </c>
      <c r="E1821" s="101" t="s">
        <v>7279</v>
      </c>
      <c r="F1821" s="101" t="s">
        <v>7191</v>
      </c>
      <c r="G1821" s="101" t="s">
        <v>7192</v>
      </c>
      <c r="H1821" s="103">
        <v>29.99</v>
      </c>
      <c r="I1821" s="101" t="s">
        <v>7175</v>
      </c>
      <c r="J1821" s="102">
        <v>40634</v>
      </c>
      <c r="K1821" s="102">
        <v>73050</v>
      </c>
      <c r="L1821" s="101" t="s">
        <v>6332</v>
      </c>
      <c r="M1821" s="101" t="s">
        <v>3744</v>
      </c>
    </row>
    <row r="1822" spans="1:13" x14ac:dyDescent="0.25">
      <c r="A1822" s="74" t="s">
        <v>344</v>
      </c>
      <c r="B1822" s="107" t="str">
        <f t="shared" si="28"/>
        <v>104404331200</v>
      </c>
      <c r="C1822" s="101" t="s">
        <v>3746</v>
      </c>
      <c r="D1822" s="101" t="s">
        <v>3747</v>
      </c>
      <c r="E1822" s="101" t="s">
        <v>6629</v>
      </c>
      <c r="F1822" s="101" t="s">
        <v>7185</v>
      </c>
      <c r="G1822" s="101" t="s">
        <v>7186</v>
      </c>
      <c r="H1822" s="103">
        <v>59.94</v>
      </c>
      <c r="I1822" s="101" t="s">
        <v>7175</v>
      </c>
      <c r="J1822" s="102">
        <v>36557</v>
      </c>
      <c r="K1822" s="102">
        <v>73050</v>
      </c>
      <c r="L1822" s="101" t="s">
        <v>6332</v>
      </c>
      <c r="M1822" s="101" t="s">
        <v>3746</v>
      </c>
    </row>
    <row r="1823" spans="1:13" x14ac:dyDescent="0.25">
      <c r="A1823" s="74" t="s">
        <v>344</v>
      </c>
      <c r="B1823" s="107" t="str">
        <f t="shared" si="28"/>
        <v>104405301600</v>
      </c>
      <c r="C1823" s="101" t="s">
        <v>3748</v>
      </c>
      <c r="D1823" s="101" t="s">
        <v>3749</v>
      </c>
      <c r="E1823" s="101" t="s">
        <v>7025</v>
      </c>
      <c r="F1823" s="101" t="s">
        <v>7212</v>
      </c>
      <c r="G1823" s="101" t="s">
        <v>7181</v>
      </c>
      <c r="H1823" s="103">
        <v>52.44</v>
      </c>
      <c r="I1823" s="101" t="s">
        <v>7175</v>
      </c>
      <c r="J1823" s="102">
        <v>40391</v>
      </c>
      <c r="K1823" s="102">
        <v>73050</v>
      </c>
      <c r="L1823" s="101" t="s">
        <v>6332</v>
      </c>
      <c r="M1823" s="101" t="s">
        <v>3748</v>
      </c>
    </row>
    <row r="1824" spans="1:13" x14ac:dyDescent="0.25">
      <c r="A1824" s="74" t="s">
        <v>344</v>
      </c>
      <c r="B1824" s="107" t="str">
        <f t="shared" si="28"/>
        <v>104406263090</v>
      </c>
      <c r="C1824" s="101" t="s">
        <v>7633</v>
      </c>
      <c r="D1824" s="101" t="s">
        <v>7634</v>
      </c>
      <c r="E1824" s="101" t="s">
        <v>7216</v>
      </c>
      <c r="F1824" s="101" t="s">
        <v>7217</v>
      </c>
      <c r="G1824" s="101" t="s">
        <v>7218</v>
      </c>
      <c r="H1824" s="103">
        <v>33.549999999999997</v>
      </c>
      <c r="I1824" s="101" t="s">
        <v>7175</v>
      </c>
      <c r="J1824" s="102">
        <v>34943</v>
      </c>
      <c r="K1824" s="102">
        <v>43799</v>
      </c>
      <c r="L1824" s="101" t="s">
        <v>6332</v>
      </c>
      <c r="M1824" s="101" t="s">
        <v>7633</v>
      </c>
    </row>
    <row r="1825" spans="1:13" x14ac:dyDescent="0.25">
      <c r="A1825" s="74" t="s">
        <v>344</v>
      </c>
      <c r="B1825" s="107" t="str">
        <f t="shared" si="28"/>
        <v>104409603600</v>
      </c>
      <c r="C1825" s="101" t="s">
        <v>3750</v>
      </c>
      <c r="D1825" s="101" t="s">
        <v>3751</v>
      </c>
      <c r="E1825" s="101" t="s">
        <v>7279</v>
      </c>
      <c r="F1825" s="101" t="s">
        <v>7229</v>
      </c>
      <c r="G1825" s="101" t="s">
        <v>7192</v>
      </c>
      <c r="H1825" s="103">
        <v>28.06</v>
      </c>
      <c r="I1825" s="101" t="s">
        <v>7175</v>
      </c>
      <c r="J1825" s="102">
        <v>37073</v>
      </c>
      <c r="K1825" s="102">
        <v>73050</v>
      </c>
      <c r="L1825" s="101" t="s">
        <v>6332</v>
      </c>
      <c r="M1825" s="101" t="s">
        <v>3750</v>
      </c>
    </row>
    <row r="1826" spans="1:13" x14ac:dyDescent="0.25">
      <c r="A1826" s="74" t="s">
        <v>344</v>
      </c>
      <c r="B1826" s="107" t="str">
        <f t="shared" si="28"/>
        <v>104410263130</v>
      </c>
      <c r="C1826" s="101" t="s">
        <v>3752</v>
      </c>
      <c r="D1826" s="101" t="s">
        <v>3753</v>
      </c>
      <c r="E1826" s="101" t="s">
        <v>6509</v>
      </c>
      <c r="F1826" s="101" t="s">
        <v>7214</v>
      </c>
      <c r="G1826" s="101" t="s">
        <v>7215</v>
      </c>
      <c r="H1826" s="103">
        <v>36.020000000000003</v>
      </c>
      <c r="I1826" s="101" t="s">
        <v>7175</v>
      </c>
      <c r="J1826" s="102">
        <v>40689</v>
      </c>
      <c r="K1826" s="102">
        <v>73050</v>
      </c>
      <c r="L1826" s="101" t="s">
        <v>6332</v>
      </c>
      <c r="M1826" s="101" t="s">
        <v>3752</v>
      </c>
    </row>
    <row r="1827" spans="1:13" x14ac:dyDescent="0.25">
      <c r="A1827" s="74" t="s">
        <v>344</v>
      </c>
      <c r="B1827" s="107" t="str">
        <f t="shared" si="28"/>
        <v>104411754100</v>
      </c>
      <c r="C1827" s="101" t="s">
        <v>3754</v>
      </c>
      <c r="D1827" s="101" t="s">
        <v>3755</v>
      </c>
      <c r="E1827" s="101" t="s">
        <v>7350</v>
      </c>
      <c r="F1827" s="101" t="s">
        <v>7217</v>
      </c>
      <c r="G1827" s="101" t="s">
        <v>7218</v>
      </c>
      <c r="H1827" s="103">
        <v>33.090000000000003</v>
      </c>
      <c r="I1827" s="101" t="s">
        <v>7175</v>
      </c>
      <c r="J1827" s="102">
        <v>40917</v>
      </c>
      <c r="K1827" s="102">
        <v>73050</v>
      </c>
      <c r="L1827" s="101" t="s">
        <v>6332</v>
      </c>
      <c r="M1827" s="101" t="s">
        <v>3754</v>
      </c>
    </row>
    <row r="1828" spans="1:13" x14ac:dyDescent="0.25">
      <c r="A1828" s="74" t="s">
        <v>344</v>
      </c>
      <c r="B1828" s="107" t="str">
        <f t="shared" si="28"/>
        <v>104412341100</v>
      </c>
      <c r="C1828" s="101" t="s">
        <v>3756</v>
      </c>
      <c r="D1828" s="101" t="s">
        <v>3757</v>
      </c>
      <c r="E1828" s="101" t="s">
        <v>6557</v>
      </c>
      <c r="F1828" s="101" t="s">
        <v>7212</v>
      </c>
      <c r="G1828" s="101" t="s">
        <v>7181</v>
      </c>
      <c r="H1828" s="103">
        <v>47.86</v>
      </c>
      <c r="I1828" s="101" t="s">
        <v>7175</v>
      </c>
      <c r="J1828" s="102">
        <v>42036</v>
      </c>
      <c r="K1828" s="102">
        <v>73050</v>
      </c>
      <c r="L1828" s="101" t="s">
        <v>6332</v>
      </c>
      <c r="M1828" s="101" t="s">
        <v>3756</v>
      </c>
    </row>
    <row r="1829" spans="1:13" x14ac:dyDescent="0.25">
      <c r="A1829" s="74" t="s">
        <v>344</v>
      </c>
      <c r="B1829" s="107" t="str">
        <f t="shared" si="28"/>
        <v>104414232100</v>
      </c>
      <c r="C1829" s="101" t="s">
        <v>7635</v>
      </c>
      <c r="D1829" s="101" t="s">
        <v>7636</v>
      </c>
      <c r="E1829" s="101" t="s">
        <v>6498</v>
      </c>
      <c r="F1829" s="101" t="s">
        <v>7214</v>
      </c>
      <c r="G1829" s="101" t="s">
        <v>7215</v>
      </c>
      <c r="H1829" s="103">
        <v>35.590000000000003</v>
      </c>
      <c r="I1829" s="101" t="s">
        <v>7175</v>
      </c>
      <c r="J1829" s="102">
        <v>37788</v>
      </c>
      <c r="K1829" s="102">
        <v>43555</v>
      </c>
      <c r="L1829" s="101" t="s">
        <v>6332</v>
      </c>
      <c r="M1829" s="101" t="s">
        <v>7635</v>
      </c>
    </row>
    <row r="1830" spans="1:13" x14ac:dyDescent="0.25">
      <c r="A1830" s="74" t="s">
        <v>344</v>
      </c>
      <c r="B1830" s="107" t="str">
        <f t="shared" si="28"/>
        <v>104417351100</v>
      </c>
      <c r="C1830" s="101" t="s">
        <v>3758</v>
      </c>
      <c r="D1830" s="101" t="s">
        <v>3759</v>
      </c>
      <c r="E1830" s="101" t="s">
        <v>6563</v>
      </c>
      <c r="F1830" s="101" t="s">
        <v>7212</v>
      </c>
      <c r="G1830" s="101" t="s">
        <v>7181</v>
      </c>
      <c r="H1830" s="103">
        <v>53.03</v>
      </c>
      <c r="I1830" s="101" t="s">
        <v>7175</v>
      </c>
      <c r="J1830" s="102">
        <v>42023</v>
      </c>
      <c r="K1830" s="102">
        <v>73050</v>
      </c>
      <c r="L1830" s="101" t="s">
        <v>6332</v>
      </c>
      <c r="M1830" s="101" t="s">
        <v>3758</v>
      </c>
    </row>
    <row r="1831" spans="1:13" x14ac:dyDescent="0.25">
      <c r="A1831" s="74" t="s">
        <v>344</v>
      </c>
      <c r="B1831" s="107" t="str">
        <f t="shared" si="28"/>
        <v>104421502020</v>
      </c>
      <c r="C1831" s="101" t="s">
        <v>3760</v>
      </c>
      <c r="D1831" s="101" t="s">
        <v>3761</v>
      </c>
      <c r="E1831" s="101" t="s">
        <v>7206</v>
      </c>
      <c r="F1831" s="101" t="s">
        <v>7226</v>
      </c>
      <c r="G1831" s="101" t="s">
        <v>7186</v>
      </c>
      <c r="H1831" s="103">
        <v>64.75</v>
      </c>
      <c r="I1831" s="101" t="s">
        <v>7175</v>
      </c>
      <c r="J1831" s="102">
        <v>42064</v>
      </c>
      <c r="K1831" s="102">
        <v>73050</v>
      </c>
      <c r="L1831" s="101" t="s">
        <v>6332</v>
      </c>
      <c r="M1831" s="101" t="s">
        <v>3760</v>
      </c>
    </row>
    <row r="1832" spans="1:13" x14ac:dyDescent="0.25">
      <c r="A1832" s="74" t="s">
        <v>344</v>
      </c>
      <c r="B1832" s="107" t="str">
        <f t="shared" si="28"/>
        <v>104423121110</v>
      </c>
      <c r="C1832" s="101" t="s">
        <v>3762</v>
      </c>
      <c r="D1832" s="101" t="s">
        <v>3763</v>
      </c>
      <c r="E1832" s="101" t="s">
        <v>6338</v>
      </c>
      <c r="F1832" s="101" t="s">
        <v>7185</v>
      </c>
      <c r="G1832" s="101" t="s">
        <v>7186</v>
      </c>
      <c r="H1832" s="103">
        <v>60.58</v>
      </c>
      <c r="I1832" s="101" t="s">
        <v>7175</v>
      </c>
      <c r="J1832" s="102">
        <v>35674</v>
      </c>
      <c r="K1832" s="102">
        <v>73050</v>
      </c>
      <c r="L1832" s="101" t="s">
        <v>6332</v>
      </c>
      <c r="M1832" s="101" t="s">
        <v>3762</v>
      </c>
    </row>
    <row r="1833" spans="1:13" x14ac:dyDescent="0.25">
      <c r="A1833" s="74" t="s">
        <v>344</v>
      </c>
      <c r="B1833" s="107" t="str">
        <f t="shared" si="28"/>
        <v>104425341200</v>
      </c>
      <c r="C1833" s="101" t="s">
        <v>3764</v>
      </c>
      <c r="D1833" s="101" t="s">
        <v>3765</v>
      </c>
      <c r="E1833" s="101" t="s">
        <v>6559</v>
      </c>
      <c r="F1833" s="101" t="s">
        <v>7212</v>
      </c>
      <c r="G1833" s="101" t="s">
        <v>7181</v>
      </c>
      <c r="H1833" s="103">
        <v>50.72</v>
      </c>
      <c r="I1833" s="101" t="s">
        <v>7175</v>
      </c>
      <c r="J1833" s="102">
        <v>42036</v>
      </c>
      <c r="K1833" s="102">
        <v>73050</v>
      </c>
      <c r="L1833" s="101" t="s">
        <v>6332</v>
      </c>
      <c r="M1833" s="101" t="s">
        <v>3764</v>
      </c>
    </row>
    <row r="1834" spans="1:13" x14ac:dyDescent="0.25">
      <c r="A1834" s="74" t="s">
        <v>344</v>
      </c>
      <c r="B1834" s="107" t="str">
        <f t="shared" si="28"/>
        <v>104426323910</v>
      </c>
      <c r="C1834" s="101" t="s">
        <v>3766</v>
      </c>
      <c r="D1834" s="101" t="s">
        <v>3767</v>
      </c>
      <c r="E1834" s="101" t="s">
        <v>7637</v>
      </c>
      <c r="F1834" s="101" t="s">
        <v>7266</v>
      </c>
      <c r="G1834" s="101" t="s">
        <v>7267</v>
      </c>
      <c r="H1834" s="103">
        <v>77.45</v>
      </c>
      <c r="I1834" s="101" t="s">
        <v>7175</v>
      </c>
      <c r="J1834" s="102">
        <v>42064</v>
      </c>
      <c r="K1834" s="102">
        <v>73050</v>
      </c>
      <c r="L1834" s="101" t="s">
        <v>6332</v>
      </c>
      <c r="M1834" s="101" t="s">
        <v>3766</v>
      </c>
    </row>
    <row r="1835" spans="1:13" x14ac:dyDescent="0.25">
      <c r="A1835" s="74" t="s">
        <v>344</v>
      </c>
      <c r="B1835" s="107" t="str">
        <f t="shared" si="28"/>
        <v>104427332100</v>
      </c>
      <c r="C1835" s="101" t="s">
        <v>3768</v>
      </c>
      <c r="D1835" s="101" t="s">
        <v>3769</v>
      </c>
      <c r="E1835" s="101" t="s">
        <v>7253</v>
      </c>
      <c r="F1835" s="101" t="s">
        <v>7260</v>
      </c>
      <c r="G1835" s="101" t="s">
        <v>7215</v>
      </c>
      <c r="H1835" s="103">
        <v>37.47</v>
      </c>
      <c r="I1835" s="101" t="s">
        <v>7175</v>
      </c>
      <c r="J1835" s="102">
        <v>42064</v>
      </c>
      <c r="K1835" s="102">
        <v>73050</v>
      </c>
      <c r="L1835" s="101" t="s">
        <v>6332</v>
      </c>
      <c r="M1835" s="101" t="s">
        <v>3768</v>
      </c>
    </row>
    <row r="1836" spans="1:13" x14ac:dyDescent="0.25">
      <c r="A1836" s="74" t="s">
        <v>344</v>
      </c>
      <c r="B1836" s="107" t="str">
        <f t="shared" si="28"/>
        <v>104428754100</v>
      </c>
      <c r="C1836" s="101" t="s">
        <v>3770</v>
      </c>
      <c r="D1836" s="101" t="s">
        <v>3771</v>
      </c>
      <c r="E1836" s="101" t="s">
        <v>7350</v>
      </c>
      <c r="F1836" s="101" t="s">
        <v>7214</v>
      </c>
      <c r="G1836" s="101" t="s">
        <v>7215</v>
      </c>
      <c r="H1836" s="103">
        <v>37.32</v>
      </c>
      <c r="I1836" s="101" t="s">
        <v>7175</v>
      </c>
      <c r="J1836" s="102">
        <v>35827</v>
      </c>
      <c r="K1836" s="102">
        <v>73050</v>
      </c>
      <c r="L1836" s="101" t="s">
        <v>6332</v>
      </c>
      <c r="M1836" s="101" t="s">
        <v>3770</v>
      </c>
    </row>
    <row r="1837" spans="1:13" x14ac:dyDescent="0.25">
      <c r="A1837" s="74" t="s">
        <v>344</v>
      </c>
      <c r="B1837" s="107" t="str">
        <f t="shared" si="28"/>
        <v>104429331200</v>
      </c>
      <c r="C1837" s="101" t="s">
        <v>3772</v>
      </c>
      <c r="D1837" s="101" t="s">
        <v>3773</v>
      </c>
      <c r="E1837" s="101" t="s">
        <v>6629</v>
      </c>
      <c r="F1837" s="101" t="s">
        <v>7212</v>
      </c>
      <c r="G1837" s="101" t="s">
        <v>7181</v>
      </c>
      <c r="H1837" s="103">
        <v>53.79</v>
      </c>
      <c r="I1837" s="101" t="s">
        <v>7175</v>
      </c>
      <c r="J1837" s="102">
        <v>36465</v>
      </c>
      <c r="K1837" s="102">
        <v>73050</v>
      </c>
      <c r="L1837" s="101" t="s">
        <v>6332</v>
      </c>
      <c r="M1837" s="101" t="s">
        <v>3772</v>
      </c>
    </row>
    <row r="1838" spans="1:13" x14ac:dyDescent="0.25">
      <c r="A1838" s="74" t="s">
        <v>344</v>
      </c>
      <c r="B1838" s="107" t="str">
        <f t="shared" si="28"/>
        <v>104430341100</v>
      </c>
      <c r="C1838" s="101" t="s">
        <v>3774</v>
      </c>
      <c r="D1838" s="101" t="s">
        <v>3775</v>
      </c>
      <c r="E1838" s="101" t="s">
        <v>6557</v>
      </c>
      <c r="F1838" s="101" t="s">
        <v>7212</v>
      </c>
      <c r="G1838" s="101" t="s">
        <v>7181</v>
      </c>
      <c r="H1838" s="103">
        <v>54.81</v>
      </c>
      <c r="I1838" s="101" t="s">
        <v>7175</v>
      </c>
      <c r="J1838" s="102">
        <v>42072</v>
      </c>
      <c r="K1838" s="102">
        <v>73050</v>
      </c>
      <c r="L1838" s="101" t="s">
        <v>6332</v>
      </c>
      <c r="M1838" s="101" t="s">
        <v>3774</v>
      </c>
    </row>
    <row r="1839" spans="1:13" x14ac:dyDescent="0.25">
      <c r="A1839" s="74" t="s">
        <v>344</v>
      </c>
      <c r="B1839" s="107" t="str">
        <f t="shared" si="28"/>
        <v>104431281110</v>
      </c>
      <c r="C1839" s="101" t="s">
        <v>3776</v>
      </c>
      <c r="D1839" s="101" t="s">
        <v>3777</v>
      </c>
      <c r="E1839" s="101" t="s">
        <v>6523</v>
      </c>
      <c r="F1839" s="101" t="s">
        <v>7185</v>
      </c>
      <c r="G1839" s="101" t="s">
        <v>7186</v>
      </c>
      <c r="H1839" s="103">
        <v>53.3</v>
      </c>
      <c r="I1839" s="101" t="s">
        <v>7175</v>
      </c>
      <c r="J1839" s="102">
        <v>40405</v>
      </c>
      <c r="K1839" s="102">
        <v>73050</v>
      </c>
      <c r="L1839" s="101" t="s">
        <v>6332</v>
      </c>
      <c r="M1839" s="101" t="s">
        <v>3776</v>
      </c>
    </row>
    <row r="1840" spans="1:13" x14ac:dyDescent="0.25">
      <c r="A1840" s="74" t="s">
        <v>344</v>
      </c>
      <c r="B1840" s="107" t="str">
        <f t="shared" si="28"/>
        <v>104432143920</v>
      </c>
      <c r="C1840" s="101" t="s">
        <v>3778</v>
      </c>
      <c r="D1840" s="101" t="s">
        <v>3779</v>
      </c>
      <c r="E1840" s="101" t="s">
        <v>7338</v>
      </c>
      <c r="F1840" s="101" t="s">
        <v>7214</v>
      </c>
      <c r="G1840" s="101" t="s">
        <v>7215</v>
      </c>
      <c r="H1840" s="103">
        <v>38.75</v>
      </c>
      <c r="I1840" s="101" t="s">
        <v>7175</v>
      </c>
      <c r="J1840" s="102">
        <v>42064</v>
      </c>
      <c r="K1840" s="102">
        <v>73050</v>
      </c>
      <c r="L1840" s="101" t="s">
        <v>6332</v>
      </c>
      <c r="M1840" s="101" t="s">
        <v>3778</v>
      </c>
    </row>
    <row r="1841" spans="1:13" x14ac:dyDescent="0.25">
      <c r="A1841" s="74" t="s">
        <v>344</v>
      </c>
      <c r="B1841" s="107" t="str">
        <f t="shared" si="28"/>
        <v>104433754300</v>
      </c>
      <c r="C1841" s="101" t="s">
        <v>3780</v>
      </c>
      <c r="D1841" s="101" t="s">
        <v>3781</v>
      </c>
      <c r="E1841" s="101" t="s">
        <v>7112</v>
      </c>
      <c r="F1841" s="101" t="s">
        <v>7217</v>
      </c>
      <c r="G1841" s="101" t="s">
        <v>7218</v>
      </c>
      <c r="H1841" s="103">
        <v>33.17</v>
      </c>
      <c r="I1841" s="101" t="s">
        <v>7175</v>
      </c>
      <c r="J1841" s="102">
        <v>42044</v>
      </c>
      <c r="K1841" s="102">
        <v>73050</v>
      </c>
      <c r="L1841" s="101" t="s">
        <v>6332</v>
      </c>
      <c r="M1841" s="101" t="s">
        <v>3780</v>
      </c>
    </row>
    <row r="1842" spans="1:13" x14ac:dyDescent="0.25">
      <c r="A1842" s="74" t="s">
        <v>344</v>
      </c>
      <c r="B1842" s="107" t="str">
        <f t="shared" si="28"/>
        <v>104435141001</v>
      </c>
      <c r="C1842" s="101" t="s">
        <v>3782</v>
      </c>
      <c r="D1842" s="101" t="s">
        <v>3783</v>
      </c>
      <c r="E1842" s="101" t="s">
        <v>6351</v>
      </c>
      <c r="F1842" s="101" t="s">
        <v>7212</v>
      </c>
      <c r="G1842" s="101" t="s">
        <v>7181</v>
      </c>
      <c r="H1842" s="103">
        <v>53.7</v>
      </c>
      <c r="I1842" s="101" t="s">
        <v>7175</v>
      </c>
      <c r="J1842" s="102">
        <v>42078</v>
      </c>
      <c r="K1842" s="102">
        <v>43769</v>
      </c>
      <c r="L1842" s="101" t="s">
        <v>6332</v>
      </c>
      <c r="M1842" s="101" t="s">
        <v>3782</v>
      </c>
    </row>
    <row r="1843" spans="1:13" x14ac:dyDescent="0.25">
      <c r="A1843" s="74" t="s">
        <v>344</v>
      </c>
      <c r="B1843" s="107" t="str">
        <f t="shared" si="28"/>
        <v>104440231100</v>
      </c>
      <c r="C1843" s="101" t="s">
        <v>3784</v>
      </c>
      <c r="D1843" s="101" t="s">
        <v>3785</v>
      </c>
      <c r="E1843" s="101" t="s">
        <v>7333</v>
      </c>
      <c r="F1843" s="101" t="s">
        <v>7212</v>
      </c>
      <c r="G1843" s="101" t="s">
        <v>7181</v>
      </c>
      <c r="H1843" s="103">
        <v>53.14</v>
      </c>
      <c r="I1843" s="101" t="s">
        <v>7175</v>
      </c>
      <c r="J1843" s="102">
        <v>42037</v>
      </c>
      <c r="K1843" s="102">
        <v>73050</v>
      </c>
      <c r="L1843" s="101" t="s">
        <v>6332</v>
      </c>
      <c r="M1843" s="101" t="s">
        <v>3784</v>
      </c>
    </row>
    <row r="1844" spans="1:13" x14ac:dyDescent="0.25">
      <c r="A1844" s="74" t="s">
        <v>344</v>
      </c>
      <c r="B1844" s="107" t="str">
        <f t="shared" si="28"/>
        <v>104441264330</v>
      </c>
      <c r="C1844" s="101" t="s">
        <v>3786</v>
      </c>
      <c r="D1844" s="101" t="s">
        <v>3787</v>
      </c>
      <c r="E1844" s="101" t="s">
        <v>7300</v>
      </c>
      <c r="F1844" s="101" t="s">
        <v>7185</v>
      </c>
      <c r="G1844" s="101" t="s">
        <v>7186</v>
      </c>
      <c r="H1844" s="103">
        <v>57.34</v>
      </c>
      <c r="I1844" s="101" t="s">
        <v>7175</v>
      </c>
      <c r="J1844" s="102">
        <v>42036</v>
      </c>
      <c r="K1844" s="102">
        <v>73050</v>
      </c>
      <c r="L1844" s="101" t="s">
        <v>6332</v>
      </c>
      <c r="M1844" s="101" t="s">
        <v>3786</v>
      </c>
    </row>
    <row r="1845" spans="1:13" x14ac:dyDescent="0.25">
      <c r="A1845" s="74" t="s">
        <v>344</v>
      </c>
      <c r="B1845" s="107" t="str">
        <f t="shared" si="28"/>
        <v>104443195100</v>
      </c>
      <c r="C1845" s="101" t="s">
        <v>3788</v>
      </c>
      <c r="D1845" s="101" t="s">
        <v>3789</v>
      </c>
      <c r="E1845" s="101" t="s">
        <v>7485</v>
      </c>
      <c r="F1845" s="101" t="s">
        <v>7400</v>
      </c>
      <c r="G1845" s="101" t="s">
        <v>7218</v>
      </c>
      <c r="H1845" s="103">
        <v>32.630000000000003</v>
      </c>
      <c r="I1845" s="101" t="s">
        <v>7175</v>
      </c>
      <c r="J1845" s="102">
        <v>39448</v>
      </c>
      <c r="K1845" s="102">
        <v>73050</v>
      </c>
      <c r="L1845" s="101" t="s">
        <v>6332</v>
      </c>
      <c r="M1845" s="101" t="s">
        <v>3788</v>
      </c>
    </row>
    <row r="1846" spans="1:13" x14ac:dyDescent="0.25">
      <c r="A1846" s="74" t="s">
        <v>344</v>
      </c>
      <c r="B1846" s="107" t="str">
        <f t="shared" si="28"/>
        <v>104445171400</v>
      </c>
      <c r="C1846" s="101" t="s">
        <v>3790</v>
      </c>
      <c r="D1846" s="101" t="s">
        <v>3791</v>
      </c>
      <c r="E1846" s="101" t="s">
        <v>6681</v>
      </c>
      <c r="F1846" s="101" t="s">
        <v>7212</v>
      </c>
      <c r="G1846" s="101" t="s">
        <v>7181</v>
      </c>
      <c r="H1846" s="103">
        <v>53.81</v>
      </c>
      <c r="I1846" s="101" t="s">
        <v>7175</v>
      </c>
      <c r="J1846" s="102">
        <v>41000</v>
      </c>
      <c r="K1846" s="102">
        <v>73050</v>
      </c>
      <c r="L1846" s="101" t="s">
        <v>6332</v>
      </c>
      <c r="M1846" s="101" t="s">
        <v>3790</v>
      </c>
    </row>
    <row r="1847" spans="1:13" x14ac:dyDescent="0.25">
      <c r="A1847" s="74" t="s">
        <v>344</v>
      </c>
      <c r="B1847" s="107" t="str">
        <f t="shared" si="28"/>
        <v>104446121110</v>
      </c>
      <c r="C1847" s="101" t="s">
        <v>3792</v>
      </c>
      <c r="D1847" s="101" t="s">
        <v>3793</v>
      </c>
      <c r="E1847" s="101" t="s">
        <v>6338</v>
      </c>
      <c r="F1847" s="101" t="s">
        <v>7185</v>
      </c>
      <c r="G1847" s="101" t="s">
        <v>7186</v>
      </c>
      <c r="H1847" s="103">
        <v>60.42</v>
      </c>
      <c r="I1847" s="101" t="s">
        <v>7175</v>
      </c>
      <c r="J1847" s="102">
        <v>33086</v>
      </c>
      <c r="K1847" s="102">
        <v>73050</v>
      </c>
      <c r="L1847" s="101" t="s">
        <v>6332</v>
      </c>
      <c r="M1847" s="101" t="s">
        <v>3792</v>
      </c>
    </row>
    <row r="1848" spans="1:13" x14ac:dyDescent="0.25">
      <c r="A1848" s="74" t="s">
        <v>344</v>
      </c>
      <c r="B1848" s="107" t="str">
        <f t="shared" si="28"/>
        <v>104448263140</v>
      </c>
      <c r="C1848" s="101" t="s">
        <v>3794</v>
      </c>
      <c r="D1848" s="101" t="s">
        <v>3795</v>
      </c>
      <c r="E1848" s="101" t="s">
        <v>7194</v>
      </c>
      <c r="F1848" s="101" t="s">
        <v>7187</v>
      </c>
      <c r="G1848" s="101" t="s">
        <v>7174</v>
      </c>
      <c r="H1848" s="103">
        <v>39.24</v>
      </c>
      <c r="I1848" s="101" t="s">
        <v>7175</v>
      </c>
      <c r="J1848" s="102">
        <v>42036</v>
      </c>
      <c r="K1848" s="102">
        <v>73050</v>
      </c>
      <c r="L1848" s="101" t="s">
        <v>6332</v>
      </c>
      <c r="M1848" s="101" t="s">
        <v>3794</v>
      </c>
    </row>
    <row r="1849" spans="1:13" x14ac:dyDescent="0.25">
      <c r="A1849" s="74" t="s">
        <v>344</v>
      </c>
      <c r="B1849" s="107" t="str">
        <f t="shared" si="28"/>
        <v>104450185120</v>
      </c>
      <c r="C1849" s="101" t="s">
        <v>3796</v>
      </c>
      <c r="D1849" s="101" t="s">
        <v>3797</v>
      </c>
      <c r="E1849" s="101" t="s">
        <v>6433</v>
      </c>
      <c r="F1849" s="101" t="s">
        <v>7400</v>
      </c>
      <c r="G1849" s="101" t="s">
        <v>7201</v>
      </c>
      <c r="H1849" s="103">
        <v>28.08</v>
      </c>
      <c r="I1849" s="101" t="s">
        <v>7175</v>
      </c>
      <c r="J1849" s="102">
        <v>42036</v>
      </c>
      <c r="K1849" s="102">
        <v>73050</v>
      </c>
      <c r="L1849" s="101" t="s">
        <v>6332</v>
      </c>
      <c r="M1849" s="101" t="s">
        <v>3796</v>
      </c>
    </row>
    <row r="1850" spans="1:13" x14ac:dyDescent="0.25">
      <c r="A1850" s="74" t="s">
        <v>344</v>
      </c>
      <c r="B1850" s="107" t="str">
        <f t="shared" si="28"/>
        <v>104452754300</v>
      </c>
      <c r="C1850" s="101" t="s">
        <v>3798</v>
      </c>
      <c r="D1850" s="101" t="s">
        <v>3799</v>
      </c>
      <c r="E1850" s="101" t="s">
        <v>7112</v>
      </c>
      <c r="F1850" s="101" t="s">
        <v>7226</v>
      </c>
      <c r="G1850" s="101" t="s">
        <v>7186</v>
      </c>
      <c r="H1850" s="103">
        <v>64.58</v>
      </c>
      <c r="I1850" s="101" t="s">
        <v>7175</v>
      </c>
      <c r="J1850" s="102">
        <v>39873</v>
      </c>
      <c r="K1850" s="102">
        <v>73050</v>
      </c>
      <c r="L1850" s="101" t="s">
        <v>6332</v>
      </c>
      <c r="M1850" s="101" t="s">
        <v>3798</v>
      </c>
    </row>
    <row r="1851" spans="1:13" x14ac:dyDescent="0.25">
      <c r="A1851" s="74" t="s">
        <v>344</v>
      </c>
      <c r="B1851" s="107" t="str">
        <f t="shared" si="28"/>
        <v>104457493910</v>
      </c>
      <c r="C1851" s="101" t="s">
        <v>3800</v>
      </c>
      <c r="D1851" s="101" t="s">
        <v>3801</v>
      </c>
      <c r="E1851" s="101" t="s">
        <v>6646</v>
      </c>
      <c r="F1851" s="101" t="s">
        <v>7277</v>
      </c>
      <c r="G1851" s="101" t="s">
        <v>7222</v>
      </c>
      <c r="H1851" s="103">
        <v>74.239999999999995</v>
      </c>
      <c r="I1851" s="101" t="s">
        <v>7175</v>
      </c>
      <c r="J1851" s="102">
        <v>33086</v>
      </c>
      <c r="K1851" s="102">
        <v>73050</v>
      </c>
      <c r="L1851" s="101" t="s">
        <v>6332</v>
      </c>
      <c r="M1851" s="101" t="s">
        <v>3800</v>
      </c>
    </row>
    <row r="1852" spans="1:13" x14ac:dyDescent="0.25">
      <c r="A1852" s="74" t="s">
        <v>344</v>
      </c>
      <c r="B1852" s="107" t="str">
        <f t="shared" si="28"/>
        <v>104467603520</v>
      </c>
      <c r="C1852" s="101" t="s">
        <v>3802</v>
      </c>
      <c r="D1852" s="101" t="s">
        <v>3803</v>
      </c>
      <c r="E1852" s="101" t="s">
        <v>7325</v>
      </c>
      <c r="F1852" s="101" t="s">
        <v>7282</v>
      </c>
      <c r="G1852" s="101" t="s">
        <v>7178</v>
      </c>
      <c r="H1852" s="103">
        <v>53.84</v>
      </c>
      <c r="I1852" s="101" t="s">
        <v>7175</v>
      </c>
      <c r="J1852" s="102">
        <v>37347</v>
      </c>
      <c r="K1852" s="102">
        <v>73050</v>
      </c>
      <c r="L1852" s="101" t="s">
        <v>6332</v>
      </c>
      <c r="M1852" s="101" t="s">
        <v>3802</v>
      </c>
    </row>
    <row r="1853" spans="1:13" x14ac:dyDescent="0.25">
      <c r="A1853" s="74" t="s">
        <v>344</v>
      </c>
      <c r="B1853" s="107" t="str">
        <f t="shared" si="28"/>
        <v>104468602100</v>
      </c>
      <c r="C1853" s="101" t="s">
        <v>3804</v>
      </c>
      <c r="D1853" s="101" t="s">
        <v>3805</v>
      </c>
      <c r="E1853" s="101" t="s">
        <v>7254</v>
      </c>
      <c r="F1853" s="101" t="s">
        <v>7245</v>
      </c>
      <c r="G1853" s="101" t="s">
        <v>7174</v>
      </c>
      <c r="H1853" s="103">
        <v>42.88</v>
      </c>
      <c r="I1853" s="101" t="s">
        <v>7175</v>
      </c>
      <c r="J1853" s="102">
        <v>34568</v>
      </c>
      <c r="K1853" s="102">
        <v>73050</v>
      </c>
      <c r="L1853" s="101" t="s">
        <v>6332</v>
      </c>
      <c r="M1853" s="101" t="s">
        <v>3804</v>
      </c>
    </row>
    <row r="1854" spans="1:13" x14ac:dyDescent="0.25">
      <c r="A1854" s="74" t="s">
        <v>344</v>
      </c>
      <c r="B1854" s="107" t="str">
        <f t="shared" si="28"/>
        <v>104473141100</v>
      </c>
      <c r="C1854" s="101" t="s">
        <v>3806</v>
      </c>
      <c r="D1854" s="101" t="s">
        <v>3807</v>
      </c>
      <c r="E1854" s="101" t="s">
        <v>6353</v>
      </c>
      <c r="F1854" s="101" t="s">
        <v>7185</v>
      </c>
      <c r="G1854" s="101" t="s">
        <v>7186</v>
      </c>
      <c r="H1854" s="103">
        <v>60.29</v>
      </c>
      <c r="I1854" s="101" t="s">
        <v>7175</v>
      </c>
      <c r="J1854" s="102">
        <v>36373</v>
      </c>
      <c r="K1854" s="102">
        <v>73050</v>
      </c>
      <c r="L1854" s="101" t="s">
        <v>6332</v>
      </c>
      <c r="M1854" s="101" t="s">
        <v>3806</v>
      </c>
    </row>
    <row r="1855" spans="1:13" x14ac:dyDescent="0.25">
      <c r="A1855" s="74" t="s">
        <v>344</v>
      </c>
      <c r="B1855" s="107" t="str">
        <f t="shared" si="28"/>
        <v>104476141001</v>
      </c>
      <c r="C1855" s="101" t="s">
        <v>3808</v>
      </c>
      <c r="D1855" s="101" t="s">
        <v>3809</v>
      </c>
      <c r="E1855" s="101" t="s">
        <v>6351</v>
      </c>
      <c r="F1855" s="101" t="s">
        <v>7212</v>
      </c>
      <c r="G1855" s="101" t="s">
        <v>7181</v>
      </c>
      <c r="H1855" s="103">
        <v>53.76</v>
      </c>
      <c r="I1855" s="101" t="s">
        <v>7175</v>
      </c>
      <c r="J1855" s="102">
        <v>42036</v>
      </c>
      <c r="K1855" s="102">
        <v>73050</v>
      </c>
      <c r="L1855" s="101" t="s">
        <v>6332</v>
      </c>
      <c r="M1855" s="101" t="s">
        <v>3808</v>
      </c>
    </row>
    <row r="1856" spans="1:13" x14ac:dyDescent="0.25">
      <c r="A1856" s="74" t="s">
        <v>344</v>
      </c>
      <c r="B1856" s="107" t="str">
        <f t="shared" si="28"/>
        <v>104478181200</v>
      </c>
      <c r="C1856" s="101" t="s">
        <v>3810</v>
      </c>
      <c r="D1856" s="101" t="s">
        <v>3811</v>
      </c>
      <c r="E1856" s="101" t="s">
        <v>6390</v>
      </c>
      <c r="F1856" s="101" t="s">
        <v>7212</v>
      </c>
      <c r="G1856" s="101" t="s">
        <v>7181</v>
      </c>
      <c r="H1856" s="103">
        <v>55.39</v>
      </c>
      <c r="I1856" s="101" t="s">
        <v>7175</v>
      </c>
      <c r="J1856" s="102">
        <v>40980</v>
      </c>
      <c r="K1856" s="102">
        <v>73050</v>
      </c>
      <c r="L1856" s="101" t="s">
        <v>6332</v>
      </c>
      <c r="M1856" s="101" t="s">
        <v>3810</v>
      </c>
    </row>
    <row r="1857" spans="1:13" x14ac:dyDescent="0.25">
      <c r="A1857" s="74" t="s">
        <v>344</v>
      </c>
      <c r="B1857" s="107" t="str">
        <f t="shared" si="28"/>
        <v>104481803020</v>
      </c>
      <c r="C1857" s="101" t="s">
        <v>3812</v>
      </c>
      <c r="D1857" s="101" t="s">
        <v>3813</v>
      </c>
      <c r="E1857" s="101" t="s">
        <v>7164</v>
      </c>
      <c r="F1857" s="101" t="s">
        <v>7217</v>
      </c>
      <c r="G1857" s="101" t="s">
        <v>7218</v>
      </c>
      <c r="H1857" s="103">
        <v>33.1</v>
      </c>
      <c r="I1857" s="101" t="s">
        <v>7175</v>
      </c>
      <c r="J1857" s="102">
        <v>41009</v>
      </c>
      <c r="K1857" s="102">
        <v>73050</v>
      </c>
      <c r="L1857" s="101" t="s">
        <v>6332</v>
      </c>
      <c r="M1857" s="101" t="s">
        <v>3812</v>
      </c>
    </row>
    <row r="1858" spans="1:13" x14ac:dyDescent="0.25">
      <c r="A1858" s="74" t="s">
        <v>344</v>
      </c>
      <c r="B1858" s="107" t="str">
        <f t="shared" si="28"/>
        <v>104482231100</v>
      </c>
      <c r="C1858" s="101" t="s">
        <v>3814</v>
      </c>
      <c r="D1858" s="101" t="s">
        <v>3815</v>
      </c>
      <c r="E1858" s="101" t="s">
        <v>7333</v>
      </c>
      <c r="F1858" s="101" t="s">
        <v>7185</v>
      </c>
      <c r="G1858" s="101" t="s">
        <v>7186</v>
      </c>
      <c r="H1858" s="103">
        <v>60.18</v>
      </c>
      <c r="I1858" s="101" t="s">
        <v>7175</v>
      </c>
      <c r="J1858" s="102">
        <v>36022</v>
      </c>
      <c r="K1858" s="102">
        <v>73050</v>
      </c>
      <c r="L1858" s="101" t="s">
        <v>6332</v>
      </c>
      <c r="M1858" s="101" t="s">
        <v>3814</v>
      </c>
    </row>
    <row r="1859" spans="1:13" x14ac:dyDescent="0.25">
      <c r="A1859" s="74" t="s">
        <v>344</v>
      </c>
      <c r="B1859" s="107" t="str">
        <f t="shared" si="28"/>
        <v>104484703500</v>
      </c>
      <c r="C1859" s="101" t="s">
        <v>3816</v>
      </c>
      <c r="D1859" s="101" t="s">
        <v>3817</v>
      </c>
      <c r="E1859" s="101" t="s">
        <v>6374</v>
      </c>
      <c r="F1859" s="101" t="s">
        <v>7231</v>
      </c>
      <c r="G1859" s="101" t="s">
        <v>7181</v>
      </c>
      <c r="H1859" s="103">
        <v>54.53</v>
      </c>
      <c r="I1859" s="101" t="s">
        <v>7175</v>
      </c>
      <c r="J1859" s="102">
        <v>42044</v>
      </c>
      <c r="K1859" s="102">
        <v>73050</v>
      </c>
      <c r="L1859" s="101" t="s">
        <v>6332</v>
      </c>
      <c r="M1859" s="101" t="s">
        <v>3816</v>
      </c>
    </row>
    <row r="1860" spans="1:13" x14ac:dyDescent="0.25">
      <c r="A1860" s="74" t="s">
        <v>344</v>
      </c>
      <c r="B1860" s="107" t="str">
        <f t="shared" si="28"/>
        <v>104490432100</v>
      </c>
      <c r="C1860" s="101" t="s">
        <v>3818</v>
      </c>
      <c r="D1860" s="101" t="s">
        <v>3819</v>
      </c>
      <c r="E1860" s="101" t="s">
        <v>6598</v>
      </c>
      <c r="F1860" s="101" t="s">
        <v>7376</v>
      </c>
      <c r="G1860" s="101" t="s">
        <v>7368</v>
      </c>
      <c r="H1860" s="103">
        <v>25.77</v>
      </c>
      <c r="I1860" s="101" t="s">
        <v>7175</v>
      </c>
      <c r="J1860" s="102">
        <v>42036</v>
      </c>
      <c r="K1860" s="102">
        <v>73050</v>
      </c>
      <c r="L1860" s="101" t="s">
        <v>6332</v>
      </c>
      <c r="M1860" s="101" t="s">
        <v>3818</v>
      </c>
    </row>
    <row r="1861" spans="1:13" x14ac:dyDescent="0.25">
      <c r="A1861" s="74" t="s">
        <v>344</v>
      </c>
      <c r="B1861" s="107" t="str">
        <f t="shared" si="28"/>
        <v>104491264330</v>
      </c>
      <c r="C1861" s="101" t="s">
        <v>3820</v>
      </c>
      <c r="D1861" s="101" t="s">
        <v>3821</v>
      </c>
      <c r="E1861" s="101" t="s">
        <v>7300</v>
      </c>
      <c r="F1861" s="101" t="s">
        <v>7185</v>
      </c>
      <c r="G1861" s="101" t="s">
        <v>7186</v>
      </c>
      <c r="H1861" s="103">
        <v>61.17</v>
      </c>
      <c r="I1861" s="101" t="s">
        <v>7175</v>
      </c>
      <c r="J1861" s="102">
        <v>42038</v>
      </c>
      <c r="K1861" s="102">
        <v>73050</v>
      </c>
      <c r="L1861" s="101" t="s">
        <v>6332</v>
      </c>
      <c r="M1861" s="101" t="s">
        <v>3820</v>
      </c>
    </row>
    <row r="1862" spans="1:13" x14ac:dyDescent="0.25">
      <c r="A1862" s="74" t="s">
        <v>344</v>
      </c>
      <c r="B1862" s="107" t="str">
        <f t="shared" ref="B1862:B1925" si="29">CONCATENATE(C1862,E1862)</f>
        <v>104492264260</v>
      </c>
      <c r="C1862" s="101" t="s">
        <v>3822</v>
      </c>
      <c r="D1862" s="101" t="s">
        <v>3823</v>
      </c>
      <c r="E1862" s="101" t="s">
        <v>7232</v>
      </c>
      <c r="F1862" s="101" t="s">
        <v>7212</v>
      </c>
      <c r="G1862" s="101" t="s">
        <v>7181</v>
      </c>
      <c r="H1862" s="103">
        <v>50.77</v>
      </c>
      <c r="I1862" s="101" t="s">
        <v>7175</v>
      </c>
      <c r="J1862" s="102">
        <v>42036</v>
      </c>
      <c r="K1862" s="102">
        <v>73050</v>
      </c>
      <c r="L1862" s="101" t="s">
        <v>6332</v>
      </c>
      <c r="M1862" s="101" t="s">
        <v>3822</v>
      </c>
    </row>
    <row r="1863" spans="1:13" x14ac:dyDescent="0.25">
      <c r="A1863" s="74" t="s">
        <v>344</v>
      </c>
      <c r="B1863" s="107" t="str">
        <f t="shared" si="29"/>
        <v>104499803030</v>
      </c>
      <c r="C1863" s="101" t="s">
        <v>3824</v>
      </c>
      <c r="D1863" s="101" t="s">
        <v>3825</v>
      </c>
      <c r="E1863" s="101" t="s">
        <v>6609</v>
      </c>
      <c r="F1863" s="101" t="s">
        <v>7214</v>
      </c>
      <c r="G1863" s="101" t="s">
        <v>7215</v>
      </c>
      <c r="H1863" s="103">
        <v>36.97</v>
      </c>
      <c r="I1863" s="101" t="s">
        <v>7175</v>
      </c>
      <c r="J1863" s="102">
        <v>42064</v>
      </c>
      <c r="K1863" s="102">
        <v>73050</v>
      </c>
      <c r="L1863" s="101" t="s">
        <v>6332</v>
      </c>
      <c r="M1863" s="101" t="s">
        <v>3824</v>
      </c>
    </row>
    <row r="1864" spans="1:13" x14ac:dyDescent="0.25">
      <c r="A1864" s="74" t="s">
        <v>344</v>
      </c>
      <c r="B1864" s="107" t="str">
        <f t="shared" si="29"/>
        <v>104517351200</v>
      </c>
      <c r="C1864" s="101" t="s">
        <v>3826</v>
      </c>
      <c r="D1864" s="101" t="s">
        <v>3827</v>
      </c>
      <c r="E1864" s="101" t="s">
        <v>6565</v>
      </c>
      <c r="F1864" s="101" t="s">
        <v>7212</v>
      </c>
      <c r="G1864" s="101" t="s">
        <v>7181</v>
      </c>
      <c r="H1864" s="103">
        <v>53.66</v>
      </c>
      <c r="I1864" s="101" t="s">
        <v>7175</v>
      </c>
      <c r="J1864" s="102">
        <v>42100</v>
      </c>
      <c r="K1864" s="102">
        <v>73050</v>
      </c>
      <c r="L1864" s="101" t="s">
        <v>6332</v>
      </c>
      <c r="M1864" s="101" t="s">
        <v>3826</v>
      </c>
    </row>
    <row r="1865" spans="1:13" x14ac:dyDescent="0.25">
      <c r="A1865" s="74" t="s">
        <v>344</v>
      </c>
      <c r="B1865" s="107" t="str">
        <f t="shared" si="29"/>
        <v>104519321300</v>
      </c>
      <c r="C1865" s="101" t="s">
        <v>3828</v>
      </c>
      <c r="D1865" s="101" t="s">
        <v>3829</v>
      </c>
      <c r="E1865" s="101" t="s">
        <v>6553</v>
      </c>
      <c r="F1865" s="101" t="s">
        <v>7212</v>
      </c>
      <c r="G1865" s="101" t="s">
        <v>7181</v>
      </c>
      <c r="H1865" s="103">
        <v>55.08</v>
      </c>
      <c r="I1865" s="101" t="s">
        <v>7175</v>
      </c>
      <c r="J1865" s="102">
        <v>42079</v>
      </c>
      <c r="K1865" s="102">
        <v>73050</v>
      </c>
      <c r="L1865" s="101" t="s">
        <v>6332</v>
      </c>
      <c r="M1865" s="101" t="s">
        <v>3828</v>
      </c>
    </row>
    <row r="1866" spans="1:13" x14ac:dyDescent="0.25">
      <c r="A1866" s="74" t="s">
        <v>344</v>
      </c>
      <c r="B1866" s="107" t="str">
        <f t="shared" si="29"/>
        <v>104520231401</v>
      </c>
      <c r="C1866" s="101" t="s">
        <v>3830</v>
      </c>
      <c r="D1866" s="101" t="s">
        <v>3831</v>
      </c>
      <c r="E1866" s="101" t="s">
        <v>6496</v>
      </c>
      <c r="F1866" s="101" t="s">
        <v>7185</v>
      </c>
      <c r="G1866" s="101" t="s">
        <v>7181</v>
      </c>
      <c r="H1866" s="103">
        <v>54.49</v>
      </c>
      <c r="I1866" s="101" t="s">
        <v>7175</v>
      </c>
      <c r="J1866" s="102">
        <v>42064</v>
      </c>
      <c r="K1866" s="102">
        <v>73050</v>
      </c>
      <c r="L1866" s="101" t="s">
        <v>6332</v>
      </c>
      <c r="M1866" s="101" t="s">
        <v>3830</v>
      </c>
    </row>
    <row r="1867" spans="1:13" x14ac:dyDescent="0.25">
      <c r="A1867" s="74" t="s">
        <v>344</v>
      </c>
      <c r="B1867" s="107" t="str">
        <f t="shared" si="29"/>
        <v>104521181200</v>
      </c>
      <c r="C1867" s="101" t="s">
        <v>3832</v>
      </c>
      <c r="D1867" s="101" t="s">
        <v>3833</v>
      </c>
      <c r="E1867" s="101" t="s">
        <v>6390</v>
      </c>
      <c r="F1867" s="101" t="s">
        <v>7291</v>
      </c>
      <c r="G1867" s="101" t="s">
        <v>7215</v>
      </c>
      <c r="H1867" s="103">
        <v>31.66</v>
      </c>
      <c r="I1867" s="101" t="s">
        <v>7175</v>
      </c>
      <c r="J1867" s="102">
        <v>42095</v>
      </c>
      <c r="K1867" s="102">
        <v>73050</v>
      </c>
      <c r="L1867" s="101" t="s">
        <v>6332</v>
      </c>
      <c r="M1867" s="101" t="s">
        <v>3832</v>
      </c>
    </row>
    <row r="1868" spans="1:13" x14ac:dyDescent="0.25">
      <c r="A1868" s="74" t="s">
        <v>344</v>
      </c>
      <c r="B1868" s="107" t="str">
        <f t="shared" si="29"/>
        <v>104522754200</v>
      </c>
      <c r="C1868" s="101" t="s">
        <v>3834</v>
      </c>
      <c r="D1868" s="101" t="s">
        <v>3835</v>
      </c>
      <c r="E1868" s="101" t="s">
        <v>7116</v>
      </c>
      <c r="F1868" s="101" t="s">
        <v>7231</v>
      </c>
      <c r="G1868" s="101" t="s">
        <v>7181</v>
      </c>
      <c r="H1868" s="103">
        <v>53.69</v>
      </c>
      <c r="I1868" s="101" t="s">
        <v>7175</v>
      </c>
      <c r="J1868" s="102">
        <v>42125</v>
      </c>
      <c r="K1868" s="102">
        <v>73050</v>
      </c>
      <c r="L1868" s="101" t="s">
        <v>6332</v>
      </c>
      <c r="M1868" s="101" t="s">
        <v>3834</v>
      </c>
    </row>
    <row r="1869" spans="1:13" x14ac:dyDescent="0.25">
      <c r="A1869" s="74" t="s">
        <v>344</v>
      </c>
      <c r="B1869" s="107" t="str">
        <f t="shared" si="29"/>
        <v>104524754200</v>
      </c>
      <c r="C1869" s="101" t="s">
        <v>3836</v>
      </c>
      <c r="D1869" s="101" t="s">
        <v>3837</v>
      </c>
      <c r="E1869" s="101" t="s">
        <v>7116</v>
      </c>
      <c r="F1869" s="101" t="s">
        <v>7231</v>
      </c>
      <c r="G1869" s="101" t="s">
        <v>7181</v>
      </c>
      <c r="H1869" s="103">
        <v>53.65</v>
      </c>
      <c r="I1869" s="101" t="s">
        <v>7175</v>
      </c>
      <c r="J1869" s="102">
        <v>42125</v>
      </c>
      <c r="K1869" s="102">
        <v>73050</v>
      </c>
      <c r="L1869" s="101" t="s">
        <v>6332</v>
      </c>
      <c r="M1869" s="101" t="s">
        <v>3836</v>
      </c>
    </row>
    <row r="1870" spans="1:13" x14ac:dyDescent="0.25">
      <c r="A1870" s="74" t="s">
        <v>344</v>
      </c>
      <c r="B1870" s="107" t="str">
        <f t="shared" si="29"/>
        <v>104525603100</v>
      </c>
      <c r="C1870" s="101" t="s">
        <v>3838</v>
      </c>
      <c r="D1870" s="101" t="s">
        <v>3839</v>
      </c>
      <c r="E1870" s="101" t="s">
        <v>7234</v>
      </c>
      <c r="F1870" s="101" t="s">
        <v>7235</v>
      </c>
      <c r="G1870" s="101" t="s">
        <v>7218</v>
      </c>
      <c r="H1870" s="103">
        <v>28.6</v>
      </c>
      <c r="I1870" s="101" t="s">
        <v>7175</v>
      </c>
      <c r="J1870" s="102">
        <v>42064</v>
      </c>
      <c r="K1870" s="102">
        <v>73050</v>
      </c>
      <c r="L1870" s="101" t="s">
        <v>6332</v>
      </c>
      <c r="M1870" s="101" t="s">
        <v>3838</v>
      </c>
    </row>
    <row r="1871" spans="1:13" x14ac:dyDescent="0.25">
      <c r="A1871" s="74" t="s">
        <v>344</v>
      </c>
      <c r="B1871" s="107" t="str">
        <f t="shared" si="29"/>
        <v>104540281110</v>
      </c>
      <c r="C1871" s="101" t="s">
        <v>3840</v>
      </c>
      <c r="D1871" s="101" t="s">
        <v>3841</v>
      </c>
      <c r="E1871" s="101" t="s">
        <v>6523</v>
      </c>
      <c r="F1871" s="101" t="s">
        <v>7212</v>
      </c>
      <c r="G1871" s="101" t="s">
        <v>7181</v>
      </c>
      <c r="H1871" s="103">
        <v>54.04</v>
      </c>
      <c r="I1871" s="101" t="s">
        <v>7175</v>
      </c>
      <c r="J1871" s="102">
        <v>42095</v>
      </c>
      <c r="K1871" s="102">
        <v>73050</v>
      </c>
      <c r="L1871" s="101" t="s">
        <v>6332</v>
      </c>
      <c r="M1871" s="101" t="s">
        <v>3840</v>
      </c>
    </row>
    <row r="1872" spans="1:13" x14ac:dyDescent="0.25">
      <c r="A1872" s="74" t="s">
        <v>344</v>
      </c>
      <c r="B1872" s="107" t="str">
        <f t="shared" si="29"/>
        <v>104555261070</v>
      </c>
      <c r="C1872" s="101" t="s">
        <v>7638</v>
      </c>
      <c r="D1872" s="101" t="s">
        <v>7639</v>
      </c>
      <c r="E1872" s="101" t="s">
        <v>7625</v>
      </c>
      <c r="F1872" s="101" t="s">
        <v>7212</v>
      </c>
      <c r="G1872" s="101" t="s">
        <v>7181</v>
      </c>
      <c r="H1872" s="103">
        <v>50.36</v>
      </c>
      <c r="I1872" s="101" t="s">
        <v>7175</v>
      </c>
      <c r="J1872" s="102">
        <v>42036</v>
      </c>
      <c r="K1872" s="102">
        <v>43555</v>
      </c>
      <c r="L1872" s="101" t="s">
        <v>6332</v>
      </c>
      <c r="M1872" s="101" t="s">
        <v>7638</v>
      </c>
    </row>
    <row r="1873" spans="1:13" x14ac:dyDescent="0.25">
      <c r="A1873" s="74" t="s">
        <v>344</v>
      </c>
      <c r="B1873" s="107" t="str">
        <f t="shared" si="29"/>
        <v>104556141002</v>
      </c>
      <c r="C1873" s="101" t="s">
        <v>7640</v>
      </c>
      <c r="D1873" s="101" t="s">
        <v>7641</v>
      </c>
      <c r="E1873" s="101" t="s">
        <v>6347</v>
      </c>
      <c r="F1873" s="101" t="s">
        <v>7212</v>
      </c>
      <c r="G1873" s="101" t="s">
        <v>7181</v>
      </c>
      <c r="H1873" s="103">
        <v>51.03</v>
      </c>
      <c r="I1873" s="101" t="s">
        <v>7175</v>
      </c>
      <c r="J1873" s="102">
        <v>42079</v>
      </c>
      <c r="K1873" s="102">
        <v>43677</v>
      </c>
      <c r="L1873" s="101" t="s">
        <v>6332</v>
      </c>
      <c r="M1873" s="101" t="s">
        <v>7640</v>
      </c>
    </row>
    <row r="1874" spans="1:13" x14ac:dyDescent="0.25">
      <c r="A1874" s="74" t="s">
        <v>344</v>
      </c>
      <c r="B1874" s="107" t="str">
        <f t="shared" si="29"/>
        <v>104558141002</v>
      </c>
      <c r="C1874" s="101" t="s">
        <v>3842</v>
      </c>
      <c r="D1874" s="101" t="s">
        <v>3843</v>
      </c>
      <c r="E1874" s="101" t="s">
        <v>6347</v>
      </c>
      <c r="F1874" s="101" t="s">
        <v>7212</v>
      </c>
      <c r="G1874" s="101" t="s">
        <v>7181</v>
      </c>
      <c r="H1874" s="103">
        <v>53.73</v>
      </c>
      <c r="I1874" s="101" t="s">
        <v>7175</v>
      </c>
      <c r="J1874" s="102">
        <v>42107</v>
      </c>
      <c r="K1874" s="102">
        <v>73050</v>
      </c>
      <c r="L1874" s="101" t="s">
        <v>6332</v>
      </c>
      <c r="M1874" s="101" t="s">
        <v>3842</v>
      </c>
    </row>
    <row r="1875" spans="1:13" x14ac:dyDescent="0.25">
      <c r="A1875" s="74" t="s">
        <v>344</v>
      </c>
      <c r="B1875" s="107" t="str">
        <f t="shared" si="29"/>
        <v>104559191100</v>
      </c>
      <c r="C1875" s="101" t="s">
        <v>3844</v>
      </c>
      <c r="D1875" s="101" t="s">
        <v>3845</v>
      </c>
      <c r="E1875" s="101" t="s">
        <v>6460</v>
      </c>
      <c r="F1875" s="101" t="s">
        <v>7212</v>
      </c>
      <c r="G1875" s="101" t="s">
        <v>7181</v>
      </c>
      <c r="H1875" s="103">
        <v>54.44</v>
      </c>
      <c r="I1875" s="101" t="s">
        <v>7175</v>
      </c>
      <c r="J1875" s="102">
        <v>42125</v>
      </c>
      <c r="K1875" s="102">
        <v>73050</v>
      </c>
      <c r="L1875" s="101" t="s">
        <v>6332</v>
      </c>
      <c r="M1875" s="101" t="s">
        <v>3844</v>
      </c>
    </row>
    <row r="1876" spans="1:13" x14ac:dyDescent="0.25">
      <c r="A1876" s="74" t="s">
        <v>344</v>
      </c>
      <c r="B1876" s="107" t="str">
        <f t="shared" si="29"/>
        <v>104562141300</v>
      </c>
      <c r="C1876" s="101" t="s">
        <v>3846</v>
      </c>
      <c r="D1876" s="101" t="s">
        <v>3847</v>
      </c>
      <c r="E1876" s="101" t="s">
        <v>6349</v>
      </c>
      <c r="F1876" s="101" t="s">
        <v>7212</v>
      </c>
      <c r="G1876" s="101" t="s">
        <v>7181</v>
      </c>
      <c r="H1876" s="103">
        <v>53.79</v>
      </c>
      <c r="I1876" s="101" t="s">
        <v>7175</v>
      </c>
      <c r="J1876" s="102">
        <v>42103</v>
      </c>
      <c r="K1876" s="102">
        <v>73050</v>
      </c>
      <c r="L1876" s="101" t="s">
        <v>6332</v>
      </c>
      <c r="M1876" s="101" t="s">
        <v>3846</v>
      </c>
    </row>
    <row r="1877" spans="1:13" x14ac:dyDescent="0.25">
      <c r="A1877" s="74" t="s">
        <v>344</v>
      </c>
      <c r="B1877" s="107" t="str">
        <f t="shared" si="29"/>
        <v>104568428100</v>
      </c>
      <c r="C1877" s="101" t="s">
        <v>3848</v>
      </c>
      <c r="D1877" s="101" t="s">
        <v>3849</v>
      </c>
      <c r="E1877" s="101" t="s">
        <v>7642</v>
      </c>
      <c r="F1877" s="101" t="s">
        <v>7393</v>
      </c>
      <c r="G1877" s="101" t="s">
        <v>7394</v>
      </c>
      <c r="H1877" s="103">
        <v>79.040000000000006</v>
      </c>
      <c r="I1877" s="101" t="s">
        <v>7175</v>
      </c>
      <c r="J1877" s="102">
        <v>42125</v>
      </c>
      <c r="K1877" s="102">
        <v>73050</v>
      </c>
      <c r="L1877" s="101" t="s">
        <v>6332</v>
      </c>
      <c r="M1877" s="101" t="s">
        <v>3848</v>
      </c>
    </row>
    <row r="1878" spans="1:13" x14ac:dyDescent="0.25">
      <c r="A1878" s="74" t="s">
        <v>344</v>
      </c>
      <c r="B1878" s="107" t="str">
        <f t="shared" si="29"/>
        <v>104579141300</v>
      </c>
      <c r="C1878" s="101" t="s">
        <v>3850</v>
      </c>
      <c r="D1878" s="101" t="s">
        <v>3851</v>
      </c>
      <c r="E1878" s="101" t="s">
        <v>6349</v>
      </c>
      <c r="F1878" s="101" t="s">
        <v>7212</v>
      </c>
      <c r="G1878" s="101" t="s">
        <v>7181</v>
      </c>
      <c r="H1878" s="103">
        <v>45.47</v>
      </c>
      <c r="I1878" s="101" t="s">
        <v>7175</v>
      </c>
      <c r="J1878" s="102">
        <v>42095</v>
      </c>
      <c r="K1878" s="102">
        <v>73050</v>
      </c>
      <c r="L1878" s="101" t="s">
        <v>6332</v>
      </c>
      <c r="M1878" s="101" t="s">
        <v>3850</v>
      </c>
    </row>
    <row r="1879" spans="1:13" x14ac:dyDescent="0.25">
      <c r="A1879" s="74" t="s">
        <v>344</v>
      </c>
      <c r="B1879" s="107" t="str">
        <f t="shared" si="29"/>
        <v>104580492100</v>
      </c>
      <c r="C1879" s="101" t="s">
        <v>3852</v>
      </c>
      <c r="D1879" s="101" t="s">
        <v>3853</v>
      </c>
      <c r="E1879" s="101" t="s">
        <v>6771</v>
      </c>
      <c r="F1879" s="101" t="s">
        <v>7332</v>
      </c>
      <c r="G1879" s="101" t="s">
        <v>7218</v>
      </c>
      <c r="H1879" s="103">
        <v>34.47</v>
      </c>
      <c r="I1879" s="101" t="s">
        <v>7175</v>
      </c>
      <c r="J1879" s="102">
        <v>42086</v>
      </c>
      <c r="K1879" s="102">
        <v>73050</v>
      </c>
      <c r="L1879" s="101" t="s">
        <v>6332</v>
      </c>
      <c r="M1879" s="101" t="s">
        <v>3852</v>
      </c>
    </row>
    <row r="1880" spans="1:13" x14ac:dyDescent="0.25">
      <c r="A1880" s="74" t="s">
        <v>344</v>
      </c>
      <c r="B1880" s="107" t="str">
        <f t="shared" si="29"/>
        <v>104583211400</v>
      </c>
      <c r="C1880" s="101" t="s">
        <v>3854</v>
      </c>
      <c r="D1880" s="101" t="s">
        <v>3855</v>
      </c>
      <c r="E1880" s="101" t="s">
        <v>6490</v>
      </c>
      <c r="F1880" s="101" t="s">
        <v>7212</v>
      </c>
      <c r="G1880" s="101" t="s">
        <v>7181</v>
      </c>
      <c r="H1880" s="103">
        <v>54.44</v>
      </c>
      <c r="I1880" s="101" t="s">
        <v>7175</v>
      </c>
      <c r="J1880" s="102">
        <v>42114</v>
      </c>
      <c r="K1880" s="102">
        <v>73050</v>
      </c>
      <c r="L1880" s="101" t="s">
        <v>6332</v>
      </c>
      <c r="M1880" s="101" t="s">
        <v>3854</v>
      </c>
    </row>
    <row r="1881" spans="1:13" x14ac:dyDescent="0.25">
      <c r="A1881" s="74" t="s">
        <v>344</v>
      </c>
      <c r="B1881" s="107" t="str">
        <f t="shared" si="29"/>
        <v>104584191100</v>
      </c>
      <c r="C1881" s="101" t="s">
        <v>3856</v>
      </c>
      <c r="D1881" s="101" t="s">
        <v>3857</v>
      </c>
      <c r="E1881" s="101" t="s">
        <v>6460</v>
      </c>
      <c r="F1881" s="101" t="s">
        <v>7212</v>
      </c>
      <c r="G1881" s="101" t="s">
        <v>7178</v>
      </c>
      <c r="H1881" s="103">
        <v>44.69</v>
      </c>
      <c r="I1881" s="101" t="s">
        <v>7175</v>
      </c>
      <c r="J1881" s="102">
        <v>42081</v>
      </c>
      <c r="K1881" s="102">
        <v>73050</v>
      </c>
      <c r="L1881" s="101" t="s">
        <v>6332</v>
      </c>
      <c r="M1881" s="101" t="s">
        <v>3856</v>
      </c>
    </row>
    <row r="1882" spans="1:13" x14ac:dyDescent="0.25">
      <c r="A1882" s="74" t="s">
        <v>344</v>
      </c>
      <c r="B1882" s="107" t="str">
        <f t="shared" si="29"/>
        <v>104586264260</v>
      </c>
      <c r="C1882" s="101" t="s">
        <v>3858</v>
      </c>
      <c r="D1882" s="101" t="s">
        <v>3859</v>
      </c>
      <c r="E1882" s="101" t="s">
        <v>7232</v>
      </c>
      <c r="F1882" s="101" t="s">
        <v>7185</v>
      </c>
      <c r="G1882" s="101" t="s">
        <v>7186</v>
      </c>
      <c r="H1882" s="103">
        <v>60.58</v>
      </c>
      <c r="I1882" s="101" t="s">
        <v>7175</v>
      </c>
      <c r="J1882" s="102">
        <v>42248</v>
      </c>
      <c r="K1882" s="102">
        <v>73050</v>
      </c>
      <c r="L1882" s="101" t="s">
        <v>6332</v>
      </c>
      <c r="M1882" s="101" t="s">
        <v>3858</v>
      </c>
    </row>
    <row r="1883" spans="1:13" x14ac:dyDescent="0.25">
      <c r="A1883" s="74" t="s">
        <v>344</v>
      </c>
      <c r="B1883" s="107" t="str">
        <f t="shared" si="29"/>
        <v>104593231201</v>
      </c>
      <c r="C1883" s="101" t="s">
        <v>3860</v>
      </c>
      <c r="D1883" s="101" t="s">
        <v>3861</v>
      </c>
      <c r="E1883" s="101" t="s">
        <v>6494</v>
      </c>
      <c r="F1883" s="101" t="s">
        <v>7212</v>
      </c>
      <c r="G1883" s="101" t="s">
        <v>7181</v>
      </c>
      <c r="H1883" s="103">
        <v>53.7</v>
      </c>
      <c r="I1883" s="101" t="s">
        <v>7175</v>
      </c>
      <c r="J1883" s="102">
        <v>42114</v>
      </c>
      <c r="K1883" s="102">
        <v>73050</v>
      </c>
      <c r="L1883" s="101" t="s">
        <v>6332</v>
      </c>
      <c r="M1883" s="101" t="s">
        <v>3860</v>
      </c>
    </row>
    <row r="1884" spans="1:13" x14ac:dyDescent="0.25">
      <c r="A1884" s="74" t="s">
        <v>344</v>
      </c>
      <c r="B1884" s="107" t="str">
        <f t="shared" si="29"/>
        <v>104594264350</v>
      </c>
      <c r="C1884" s="101" t="s">
        <v>3862</v>
      </c>
      <c r="D1884" s="101" t="s">
        <v>3863</v>
      </c>
      <c r="E1884" s="101" t="s">
        <v>6517</v>
      </c>
      <c r="F1884" s="101" t="s">
        <v>7185</v>
      </c>
      <c r="G1884" s="101" t="s">
        <v>7186</v>
      </c>
      <c r="H1884" s="103">
        <v>59.26</v>
      </c>
      <c r="I1884" s="101" t="s">
        <v>7175</v>
      </c>
      <c r="J1884" s="102">
        <v>42095</v>
      </c>
      <c r="K1884" s="102">
        <v>73050</v>
      </c>
      <c r="L1884" s="101" t="s">
        <v>6332</v>
      </c>
      <c r="M1884" s="101" t="s">
        <v>3862</v>
      </c>
    </row>
    <row r="1885" spans="1:13" x14ac:dyDescent="0.25">
      <c r="A1885" s="74" t="s">
        <v>344</v>
      </c>
      <c r="B1885" s="107" t="str">
        <f t="shared" si="29"/>
        <v>104604754300</v>
      </c>
      <c r="C1885" s="101" t="s">
        <v>3864</v>
      </c>
      <c r="D1885" s="101" t="s">
        <v>3865</v>
      </c>
      <c r="E1885" s="101" t="s">
        <v>7112</v>
      </c>
      <c r="F1885" s="101" t="s">
        <v>7247</v>
      </c>
      <c r="G1885" s="101" t="s">
        <v>7178</v>
      </c>
      <c r="H1885" s="103">
        <v>46.28</v>
      </c>
      <c r="I1885" s="101" t="s">
        <v>7175</v>
      </c>
      <c r="J1885" s="102">
        <v>42095</v>
      </c>
      <c r="K1885" s="102">
        <v>73050</v>
      </c>
      <c r="L1885" s="101" t="s">
        <v>6332</v>
      </c>
      <c r="M1885" s="101" t="s">
        <v>3864</v>
      </c>
    </row>
    <row r="1886" spans="1:13" x14ac:dyDescent="0.25">
      <c r="A1886" s="74" t="s">
        <v>344</v>
      </c>
      <c r="B1886" s="107" t="str">
        <f t="shared" si="29"/>
        <v>104607502030</v>
      </c>
      <c r="C1886" s="101" t="s">
        <v>3866</v>
      </c>
      <c r="D1886" s="101" t="s">
        <v>3867</v>
      </c>
      <c r="E1886" s="101" t="s">
        <v>7100</v>
      </c>
      <c r="F1886" s="101" t="s">
        <v>7226</v>
      </c>
      <c r="G1886" s="101" t="s">
        <v>7186</v>
      </c>
      <c r="H1886" s="103">
        <v>60.65</v>
      </c>
      <c r="I1886" s="101" t="s">
        <v>7175</v>
      </c>
      <c r="J1886" s="102">
        <v>42139</v>
      </c>
      <c r="K1886" s="102">
        <v>73050</v>
      </c>
      <c r="L1886" s="101" t="s">
        <v>6332</v>
      </c>
      <c r="M1886" s="101" t="s">
        <v>3866</v>
      </c>
    </row>
    <row r="1887" spans="1:13" x14ac:dyDescent="0.25">
      <c r="A1887" s="74" t="s">
        <v>344</v>
      </c>
      <c r="B1887" s="107" t="str">
        <f t="shared" si="29"/>
        <v>104610502030</v>
      </c>
      <c r="C1887" s="101" t="s">
        <v>3868</v>
      </c>
      <c r="D1887" s="101" t="s">
        <v>3869</v>
      </c>
      <c r="E1887" s="101" t="s">
        <v>7100</v>
      </c>
      <c r="F1887" s="101" t="s">
        <v>7231</v>
      </c>
      <c r="G1887" s="101" t="s">
        <v>7181</v>
      </c>
      <c r="H1887" s="103">
        <v>53.6</v>
      </c>
      <c r="I1887" s="101" t="s">
        <v>7175</v>
      </c>
      <c r="J1887" s="102">
        <v>42156</v>
      </c>
      <c r="K1887" s="102">
        <v>73050</v>
      </c>
      <c r="L1887" s="101" t="s">
        <v>6332</v>
      </c>
      <c r="M1887" s="101" t="s">
        <v>3868</v>
      </c>
    </row>
    <row r="1888" spans="1:13" x14ac:dyDescent="0.25">
      <c r="A1888" s="74" t="s">
        <v>344</v>
      </c>
      <c r="B1888" s="107" t="str">
        <f t="shared" si="29"/>
        <v>104621603930</v>
      </c>
      <c r="C1888" s="101" t="s">
        <v>3870</v>
      </c>
      <c r="D1888" s="101" t="s">
        <v>3871</v>
      </c>
      <c r="E1888" s="101" t="s">
        <v>7257</v>
      </c>
      <c r="F1888" s="101" t="s">
        <v>7282</v>
      </c>
      <c r="G1888" s="101" t="s">
        <v>7178</v>
      </c>
      <c r="H1888" s="103">
        <v>47.49</v>
      </c>
      <c r="I1888" s="101" t="s">
        <v>7175</v>
      </c>
      <c r="J1888" s="102">
        <v>42103</v>
      </c>
      <c r="K1888" s="102">
        <v>73050</v>
      </c>
      <c r="L1888" s="101" t="s">
        <v>6332</v>
      </c>
      <c r="M1888" s="101" t="s">
        <v>3870</v>
      </c>
    </row>
    <row r="1889" spans="1:13" x14ac:dyDescent="0.25">
      <c r="A1889" s="74" t="s">
        <v>344</v>
      </c>
      <c r="B1889" s="107" t="str">
        <f t="shared" si="29"/>
        <v>104627264260</v>
      </c>
      <c r="C1889" s="101" t="s">
        <v>3872</v>
      </c>
      <c r="D1889" s="101" t="s">
        <v>3873</v>
      </c>
      <c r="E1889" s="101" t="s">
        <v>7232</v>
      </c>
      <c r="F1889" s="101" t="s">
        <v>7185</v>
      </c>
      <c r="G1889" s="101" t="s">
        <v>7186</v>
      </c>
      <c r="H1889" s="103">
        <v>58.07</v>
      </c>
      <c r="I1889" s="101" t="s">
        <v>7175</v>
      </c>
      <c r="J1889" s="102">
        <v>42095</v>
      </c>
      <c r="K1889" s="102">
        <v>73050</v>
      </c>
      <c r="L1889" s="101" t="s">
        <v>6332</v>
      </c>
      <c r="M1889" s="101" t="s">
        <v>3872</v>
      </c>
    </row>
    <row r="1890" spans="1:13" x14ac:dyDescent="0.25">
      <c r="A1890" s="74" t="s">
        <v>344</v>
      </c>
      <c r="B1890" s="107" t="str">
        <f t="shared" si="29"/>
        <v>104628753930</v>
      </c>
      <c r="C1890" s="101" t="s">
        <v>3874</v>
      </c>
      <c r="D1890" s="101" t="s">
        <v>3875</v>
      </c>
      <c r="E1890" s="101" t="s">
        <v>7179</v>
      </c>
      <c r="F1890" s="101" t="s">
        <v>7173</v>
      </c>
      <c r="G1890" s="101" t="s">
        <v>7215</v>
      </c>
      <c r="H1890" s="103">
        <v>38.9</v>
      </c>
      <c r="I1890" s="101" t="s">
        <v>7175</v>
      </c>
      <c r="J1890" s="102">
        <v>42125</v>
      </c>
      <c r="K1890" s="102">
        <v>73050</v>
      </c>
      <c r="L1890" s="101" t="s">
        <v>6332</v>
      </c>
      <c r="M1890" s="101" t="s">
        <v>3874</v>
      </c>
    </row>
    <row r="1891" spans="1:13" x14ac:dyDescent="0.25">
      <c r="A1891" s="74" t="s">
        <v>344</v>
      </c>
      <c r="B1891" s="107" t="str">
        <f t="shared" si="29"/>
        <v>104633111250</v>
      </c>
      <c r="C1891" s="101" t="s">
        <v>3876</v>
      </c>
      <c r="D1891" s="101" t="s">
        <v>3877</v>
      </c>
      <c r="E1891" s="101" t="s">
        <v>6330</v>
      </c>
      <c r="F1891" s="101" t="s">
        <v>7185</v>
      </c>
      <c r="G1891" s="101" t="s">
        <v>7186</v>
      </c>
      <c r="H1891" s="103">
        <v>59.46</v>
      </c>
      <c r="I1891" s="101" t="s">
        <v>7175</v>
      </c>
      <c r="J1891" s="102">
        <v>42079</v>
      </c>
      <c r="K1891" s="102">
        <v>73050</v>
      </c>
      <c r="L1891" s="101" t="s">
        <v>6332</v>
      </c>
      <c r="M1891" s="101" t="s">
        <v>3876</v>
      </c>
    </row>
    <row r="1892" spans="1:13" x14ac:dyDescent="0.25">
      <c r="A1892" s="74" t="s">
        <v>344</v>
      </c>
      <c r="B1892" s="107" t="str">
        <f t="shared" si="29"/>
        <v>104645264280</v>
      </c>
      <c r="C1892" s="101" t="s">
        <v>3878</v>
      </c>
      <c r="D1892" s="101" t="s">
        <v>3879</v>
      </c>
      <c r="E1892" s="101" t="s">
        <v>7280</v>
      </c>
      <c r="F1892" s="101" t="s">
        <v>7185</v>
      </c>
      <c r="G1892" s="101" t="s">
        <v>7186</v>
      </c>
      <c r="H1892" s="103">
        <v>58.93</v>
      </c>
      <c r="I1892" s="101" t="s">
        <v>7175</v>
      </c>
      <c r="J1892" s="102">
        <v>42114</v>
      </c>
      <c r="K1892" s="102">
        <v>73050</v>
      </c>
      <c r="L1892" s="101" t="s">
        <v>6332</v>
      </c>
      <c r="M1892" s="101" t="s">
        <v>3878</v>
      </c>
    </row>
    <row r="1893" spans="1:13" x14ac:dyDescent="0.25">
      <c r="A1893" s="74" t="s">
        <v>344</v>
      </c>
      <c r="B1893" s="107" t="str">
        <f t="shared" si="29"/>
        <v>104652754200</v>
      </c>
      <c r="C1893" s="101" t="s">
        <v>3880</v>
      </c>
      <c r="D1893" s="101" t="s">
        <v>3881</v>
      </c>
      <c r="E1893" s="101" t="s">
        <v>7116</v>
      </c>
      <c r="F1893" s="101" t="s">
        <v>7231</v>
      </c>
      <c r="G1893" s="101" t="s">
        <v>7178</v>
      </c>
      <c r="H1893" s="103">
        <v>48.31</v>
      </c>
      <c r="I1893" s="101" t="s">
        <v>7175</v>
      </c>
      <c r="J1893" s="102">
        <v>42135</v>
      </c>
      <c r="K1893" s="102">
        <v>73050</v>
      </c>
      <c r="L1893" s="101" t="s">
        <v>6332</v>
      </c>
      <c r="M1893" s="101" t="s">
        <v>3880</v>
      </c>
    </row>
    <row r="1894" spans="1:13" x14ac:dyDescent="0.25">
      <c r="A1894" s="74" t="s">
        <v>344</v>
      </c>
      <c r="B1894" s="107" t="str">
        <f t="shared" si="29"/>
        <v>104653211400</v>
      </c>
      <c r="C1894" s="101" t="s">
        <v>3882</v>
      </c>
      <c r="D1894" s="101" t="s">
        <v>3883</v>
      </c>
      <c r="E1894" s="101" t="s">
        <v>6490</v>
      </c>
      <c r="F1894" s="101" t="s">
        <v>7212</v>
      </c>
      <c r="G1894" s="101" t="s">
        <v>7181</v>
      </c>
      <c r="H1894" s="103">
        <v>53.07</v>
      </c>
      <c r="I1894" s="101" t="s">
        <v>7175</v>
      </c>
      <c r="J1894" s="102">
        <v>42217</v>
      </c>
      <c r="K1894" s="102">
        <v>73050</v>
      </c>
      <c r="L1894" s="101" t="s">
        <v>6332</v>
      </c>
      <c r="M1894" s="101" t="s">
        <v>3882</v>
      </c>
    </row>
    <row r="1895" spans="1:13" x14ac:dyDescent="0.25">
      <c r="A1895" s="74" t="s">
        <v>344</v>
      </c>
      <c r="B1895" s="107" t="str">
        <f t="shared" si="29"/>
        <v>104656301650</v>
      </c>
      <c r="C1895" s="101" t="s">
        <v>3884</v>
      </c>
      <c r="D1895" s="101" t="s">
        <v>3885</v>
      </c>
      <c r="E1895" s="101" t="s">
        <v>6466</v>
      </c>
      <c r="F1895" s="101" t="s">
        <v>7212</v>
      </c>
      <c r="G1895" s="101" t="s">
        <v>7181</v>
      </c>
      <c r="H1895" s="103">
        <v>51.7</v>
      </c>
      <c r="I1895" s="101" t="s">
        <v>7175</v>
      </c>
      <c r="J1895" s="102">
        <v>42217</v>
      </c>
      <c r="K1895" s="102">
        <v>73050</v>
      </c>
      <c r="L1895" s="101" t="s">
        <v>6332</v>
      </c>
      <c r="M1895" s="101" t="s">
        <v>3884</v>
      </c>
    </row>
    <row r="1896" spans="1:13" x14ac:dyDescent="0.25">
      <c r="A1896" s="74" t="s">
        <v>344</v>
      </c>
      <c r="B1896" s="107" t="str">
        <f t="shared" si="29"/>
        <v>104658263090</v>
      </c>
      <c r="C1896" s="101" t="s">
        <v>3886</v>
      </c>
      <c r="D1896" s="101" t="s">
        <v>3887</v>
      </c>
      <c r="E1896" s="101" t="s">
        <v>7216</v>
      </c>
      <c r="F1896" s="101" t="s">
        <v>7200</v>
      </c>
      <c r="G1896" s="101" t="s">
        <v>7201</v>
      </c>
      <c r="H1896" s="103">
        <v>30.5</v>
      </c>
      <c r="I1896" s="101" t="s">
        <v>7175</v>
      </c>
      <c r="J1896" s="102">
        <v>42135</v>
      </c>
      <c r="K1896" s="102">
        <v>73050</v>
      </c>
      <c r="L1896" s="101" t="s">
        <v>6332</v>
      </c>
      <c r="M1896" s="101" t="s">
        <v>3886</v>
      </c>
    </row>
    <row r="1897" spans="1:13" x14ac:dyDescent="0.25">
      <c r="A1897" s="74" t="s">
        <v>344</v>
      </c>
      <c r="B1897" s="107" t="str">
        <f t="shared" si="29"/>
        <v>104659141300</v>
      </c>
      <c r="C1897" s="101" t="s">
        <v>3888</v>
      </c>
      <c r="D1897" s="101" t="s">
        <v>3889</v>
      </c>
      <c r="E1897" s="101" t="s">
        <v>6349</v>
      </c>
      <c r="F1897" s="101" t="s">
        <v>7212</v>
      </c>
      <c r="G1897" s="101" t="s">
        <v>7181</v>
      </c>
      <c r="H1897" s="103">
        <v>51.01</v>
      </c>
      <c r="I1897" s="101" t="s">
        <v>7175</v>
      </c>
      <c r="J1897" s="102">
        <v>42156</v>
      </c>
      <c r="K1897" s="102">
        <v>73050</v>
      </c>
      <c r="L1897" s="101" t="s">
        <v>6332</v>
      </c>
      <c r="M1897" s="101" t="s">
        <v>3888</v>
      </c>
    </row>
    <row r="1898" spans="1:13" x14ac:dyDescent="0.25">
      <c r="A1898" s="74" t="s">
        <v>344</v>
      </c>
      <c r="B1898" s="107" t="str">
        <f t="shared" si="29"/>
        <v>104661341200</v>
      </c>
      <c r="C1898" s="101" t="s">
        <v>3890</v>
      </c>
      <c r="D1898" s="101" t="s">
        <v>3891</v>
      </c>
      <c r="E1898" s="101" t="s">
        <v>6559</v>
      </c>
      <c r="F1898" s="101" t="s">
        <v>7185</v>
      </c>
      <c r="G1898" s="101" t="s">
        <v>7181</v>
      </c>
      <c r="H1898" s="103">
        <v>61.07</v>
      </c>
      <c r="I1898" s="101" t="s">
        <v>7175</v>
      </c>
      <c r="J1898" s="102">
        <v>42156</v>
      </c>
      <c r="K1898" s="102">
        <v>73050</v>
      </c>
      <c r="L1898" s="101" t="s">
        <v>6332</v>
      </c>
      <c r="M1898" s="101" t="s">
        <v>3890</v>
      </c>
    </row>
    <row r="1899" spans="1:13" x14ac:dyDescent="0.25">
      <c r="A1899" s="74" t="s">
        <v>344</v>
      </c>
      <c r="B1899" s="107" t="str">
        <f t="shared" si="29"/>
        <v>104664468320</v>
      </c>
      <c r="C1899" s="101" t="s">
        <v>3892</v>
      </c>
      <c r="D1899" s="101" t="s">
        <v>3893</v>
      </c>
      <c r="E1899" s="101" t="s">
        <v>7643</v>
      </c>
      <c r="F1899" s="101" t="s">
        <v>7332</v>
      </c>
      <c r="G1899" s="101" t="s">
        <v>7218</v>
      </c>
      <c r="H1899" s="103">
        <v>32.68</v>
      </c>
      <c r="I1899" s="101" t="s">
        <v>7175</v>
      </c>
      <c r="J1899" s="102">
        <v>42135</v>
      </c>
      <c r="K1899" s="102">
        <v>73050</v>
      </c>
      <c r="L1899" s="101" t="s">
        <v>6332</v>
      </c>
      <c r="M1899" s="101" t="s">
        <v>3892</v>
      </c>
    </row>
    <row r="1900" spans="1:13" x14ac:dyDescent="0.25">
      <c r="A1900" s="74" t="s">
        <v>344</v>
      </c>
      <c r="B1900" s="107" t="str">
        <f t="shared" si="29"/>
        <v>104667181200</v>
      </c>
      <c r="C1900" s="101" t="s">
        <v>3894</v>
      </c>
      <c r="D1900" s="101" t="s">
        <v>3895</v>
      </c>
      <c r="E1900" s="101" t="s">
        <v>6390</v>
      </c>
      <c r="F1900" s="101" t="s">
        <v>7212</v>
      </c>
      <c r="G1900" s="101" t="s">
        <v>7178</v>
      </c>
      <c r="H1900" s="103">
        <v>41.8</v>
      </c>
      <c r="I1900" s="101" t="s">
        <v>7175</v>
      </c>
      <c r="J1900" s="102">
        <v>42142</v>
      </c>
      <c r="K1900" s="102">
        <v>73050</v>
      </c>
      <c r="L1900" s="101" t="s">
        <v>6332</v>
      </c>
      <c r="M1900" s="101" t="s">
        <v>3894</v>
      </c>
    </row>
    <row r="1901" spans="1:13" x14ac:dyDescent="0.25">
      <c r="A1901" s="74" t="s">
        <v>344</v>
      </c>
      <c r="B1901" s="107" t="str">
        <f t="shared" si="29"/>
        <v>104668211400</v>
      </c>
      <c r="C1901" s="101" t="s">
        <v>3896</v>
      </c>
      <c r="D1901" s="101" t="s">
        <v>3897</v>
      </c>
      <c r="E1901" s="101" t="s">
        <v>6490</v>
      </c>
      <c r="F1901" s="101" t="s">
        <v>7212</v>
      </c>
      <c r="G1901" s="101" t="s">
        <v>7181</v>
      </c>
      <c r="H1901" s="103">
        <v>53.42</v>
      </c>
      <c r="I1901" s="101" t="s">
        <v>7175</v>
      </c>
      <c r="J1901" s="102">
        <v>42200</v>
      </c>
      <c r="K1901" s="102">
        <v>73050</v>
      </c>
      <c r="L1901" s="101" t="s">
        <v>6332</v>
      </c>
      <c r="M1901" s="101" t="s">
        <v>3896</v>
      </c>
    </row>
    <row r="1902" spans="1:13" x14ac:dyDescent="0.25">
      <c r="A1902" s="74" t="s">
        <v>344</v>
      </c>
      <c r="B1902" s="107" t="str">
        <f t="shared" si="29"/>
        <v>104669498400</v>
      </c>
      <c r="C1902" s="101" t="s">
        <v>3898</v>
      </c>
      <c r="D1902" s="101" t="s">
        <v>3899</v>
      </c>
      <c r="E1902" s="101" t="s">
        <v>7040</v>
      </c>
      <c r="F1902" s="101" t="s">
        <v>7393</v>
      </c>
      <c r="G1902" s="101" t="s">
        <v>7394</v>
      </c>
      <c r="H1902" s="103">
        <v>76.900000000000006</v>
      </c>
      <c r="I1902" s="101" t="s">
        <v>7175</v>
      </c>
      <c r="J1902" s="102">
        <v>42156</v>
      </c>
      <c r="K1902" s="102">
        <v>73050</v>
      </c>
      <c r="L1902" s="101" t="s">
        <v>6332</v>
      </c>
      <c r="M1902" s="101" t="s">
        <v>3898</v>
      </c>
    </row>
    <row r="1903" spans="1:13" x14ac:dyDescent="0.25">
      <c r="A1903" s="74" t="s">
        <v>344</v>
      </c>
      <c r="B1903" s="107" t="str">
        <f t="shared" si="29"/>
        <v>104674502030</v>
      </c>
      <c r="C1903" s="101" t="s">
        <v>3900</v>
      </c>
      <c r="D1903" s="101" t="s">
        <v>3901</v>
      </c>
      <c r="E1903" s="101" t="s">
        <v>7100</v>
      </c>
      <c r="F1903" s="101" t="s">
        <v>7226</v>
      </c>
      <c r="G1903" s="101" t="s">
        <v>7186</v>
      </c>
      <c r="H1903" s="103">
        <v>60.18</v>
      </c>
      <c r="I1903" s="101" t="s">
        <v>7175</v>
      </c>
      <c r="J1903" s="102">
        <v>42156</v>
      </c>
      <c r="K1903" s="102">
        <v>73050</v>
      </c>
      <c r="L1903" s="101" t="s">
        <v>6332</v>
      </c>
      <c r="M1903" s="101" t="s">
        <v>3900</v>
      </c>
    </row>
    <row r="1904" spans="1:13" x14ac:dyDescent="0.25">
      <c r="A1904" s="74" t="s">
        <v>344</v>
      </c>
      <c r="B1904" s="107" t="str">
        <f t="shared" si="29"/>
        <v>104676311200</v>
      </c>
      <c r="C1904" s="101" t="s">
        <v>3902</v>
      </c>
      <c r="D1904" s="101" t="s">
        <v>3903</v>
      </c>
      <c r="E1904" s="101" t="s">
        <v>6541</v>
      </c>
      <c r="F1904" s="101" t="s">
        <v>7185</v>
      </c>
      <c r="G1904" s="101" t="s">
        <v>7186</v>
      </c>
      <c r="H1904" s="103">
        <v>60.29</v>
      </c>
      <c r="I1904" s="101" t="s">
        <v>7175</v>
      </c>
      <c r="J1904" s="102">
        <v>42231</v>
      </c>
      <c r="K1904" s="102">
        <v>73050</v>
      </c>
      <c r="L1904" s="101" t="s">
        <v>6332</v>
      </c>
      <c r="M1904" s="101" t="s">
        <v>3902</v>
      </c>
    </row>
    <row r="1905" spans="1:13" x14ac:dyDescent="0.25">
      <c r="A1905" s="74" t="s">
        <v>344</v>
      </c>
      <c r="B1905" s="107" t="str">
        <f t="shared" si="29"/>
        <v>104678182100</v>
      </c>
      <c r="C1905" s="101" t="s">
        <v>3904</v>
      </c>
      <c r="D1905" s="101" t="s">
        <v>3905</v>
      </c>
      <c r="E1905" s="101" t="s">
        <v>6405</v>
      </c>
      <c r="F1905" s="101" t="s">
        <v>7217</v>
      </c>
      <c r="G1905" s="101" t="s">
        <v>7201</v>
      </c>
      <c r="H1905" s="103">
        <v>34.31</v>
      </c>
      <c r="I1905" s="101" t="s">
        <v>7175</v>
      </c>
      <c r="J1905" s="102">
        <v>42125</v>
      </c>
      <c r="K1905" s="102">
        <v>73050</v>
      </c>
      <c r="L1905" s="101" t="s">
        <v>6332</v>
      </c>
      <c r="M1905" s="101" t="s">
        <v>3904</v>
      </c>
    </row>
    <row r="1906" spans="1:13" x14ac:dyDescent="0.25">
      <c r="A1906" s="74" t="s">
        <v>344</v>
      </c>
      <c r="B1906" s="107" t="str">
        <f t="shared" si="29"/>
        <v>104687191100</v>
      </c>
      <c r="C1906" s="101" t="s">
        <v>3906</v>
      </c>
      <c r="D1906" s="101" t="s">
        <v>3907</v>
      </c>
      <c r="E1906" s="101" t="s">
        <v>6460</v>
      </c>
      <c r="F1906" s="101" t="s">
        <v>7212</v>
      </c>
      <c r="G1906" s="101" t="s">
        <v>7181</v>
      </c>
      <c r="H1906" s="103">
        <v>47.09</v>
      </c>
      <c r="I1906" s="101" t="s">
        <v>7175</v>
      </c>
      <c r="J1906" s="102">
        <v>42217</v>
      </c>
      <c r="K1906" s="102">
        <v>73050</v>
      </c>
      <c r="L1906" s="101" t="s">
        <v>6332</v>
      </c>
      <c r="M1906" s="101" t="s">
        <v>3906</v>
      </c>
    </row>
    <row r="1907" spans="1:13" x14ac:dyDescent="0.25">
      <c r="A1907" s="74" t="s">
        <v>344</v>
      </c>
      <c r="B1907" s="107" t="str">
        <f t="shared" si="29"/>
        <v>104690341100</v>
      </c>
      <c r="C1907" s="101" t="s">
        <v>3908</v>
      </c>
      <c r="D1907" s="101" t="s">
        <v>3909</v>
      </c>
      <c r="E1907" s="101" t="s">
        <v>6557</v>
      </c>
      <c r="F1907" s="101" t="s">
        <v>7212</v>
      </c>
      <c r="G1907" s="101" t="s">
        <v>7181</v>
      </c>
      <c r="H1907" s="103">
        <v>53.13</v>
      </c>
      <c r="I1907" s="101" t="s">
        <v>7175</v>
      </c>
      <c r="J1907" s="102">
        <v>42172</v>
      </c>
      <c r="K1907" s="102">
        <v>73050</v>
      </c>
      <c r="L1907" s="101" t="s">
        <v>6332</v>
      </c>
      <c r="M1907" s="101" t="s">
        <v>3908</v>
      </c>
    </row>
    <row r="1908" spans="1:13" x14ac:dyDescent="0.25">
      <c r="A1908" s="74" t="s">
        <v>344</v>
      </c>
      <c r="B1908" s="107" t="str">
        <f t="shared" si="29"/>
        <v>104697803915</v>
      </c>
      <c r="C1908" s="101" t="s">
        <v>3910</v>
      </c>
      <c r="D1908" s="101" t="s">
        <v>3911</v>
      </c>
      <c r="E1908" s="101" t="s">
        <v>6468</v>
      </c>
      <c r="F1908" s="101" t="s">
        <v>7282</v>
      </c>
      <c r="G1908" s="101" t="s">
        <v>7181</v>
      </c>
      <c r="H1908" s="103">
        <v>50.4</v>
      </c>
      <c r="I1908" s="101" t="s">
        <v>7175</v>
      </c>
      <c r="J1908" s="102">
        <v>42262</v>
      </c>
      <c r="K1908" s="102">
        <v>73050</v>
      </c>
      <c r="L1908" s="101" t="s">
        <v>6332</v>
      </c>
      <c r="M1908" s="101" t="s">
        <v>3910</v>
      </c>
    </row>
    <row r="1909" spans="1:13" x14ac:dyDescent="0.25">
      <c r="A1909" s="74" t="s">
        <v>344</v>
      </c>
      <c r="B1909" s="107" t="str">
        <f t="shared" si="29"/>
        <v>104698502010</v>
      </c>
      <c r="C1909" s="101" t="s">
        <v>3912</v>
      </c>
      <c r="D1909" s="101" t="s">
        <v>3913</v>
      </c>
      <c r="E1909" s="101" t="s">
        <v>6507</v>
      </c>
      <c r="F1909" s="101" t="s">
        <v>7250</v>
      </c>
      <c r="G1909" s="101" t="s">
        <v>7174</v>
      </c>
      <c r="H1909" s="103">
        <v>42.35</v>
      </c>
      <c r="I1909" s="101" t="s">
        <v>7175</v>
      </c>
      <c r="J1909" s="102">
        <v>42130</v>
      </c>
      <c r="K1909" s="102">
        <v>73050</v>
      </c>
      <c r="L1909" s="101" t="s">
        <v>6332</v>
      </c>
      <c r="M1909" s="101" t="s">
        <v>3912</v>
      </c>
    </row>
    <row r="1910" spans="1:13" x14ac:dyDescent="0.25">
      <c r="A1910" s="74" t="s">
        <v>344</v>
      </c>
      <c r="B1910" s="107" t="str">
        <f t="shared" si="29"/>
        <v>104713171200</v>
      </c>
      <c r="C1910" s="101" t="s">
        <v>3914</v>
      </c>
      <c r="D1910" s="101" t="s">
        <v>3915</v>
      </c>
      <c r="E1910" s="101" t="s">
        <v>6369</v>
      </c>
      <c r="F1910" s="101" t="s">
        <v>7212</v>
      </c>
      <c r="G1910" s="101" t="s">
        <v>7181</v>
      </c>
      <c r="H1910" s="103">
        <v>51.14</v>
      </c>
      <c r="I1910" s="101" t="s">
        <v>7175</v>
      </c>
      <c r="J1910" s="102">
        <v>42222</v>
      </c>
      <c r="K1910" s="102">
        <v>73050</v>
      </c>
      <c r="L1910" s="101" t="s">
        <v>6332</v>
      </c>
      <c r="M1910" s="101" t="s">
        <v>3914</v>
      </c>
    </row>
    <row r="1911" spans="1:13" x14ac:dyDescent="0.25">
      <c r="A1911" s="74" t="s">
        <v>344</v>
      </c>
      <c r="B1911" s="107" t="str">
        <f t="shared" si="29"/>
        <v>104718351200</v>
      </c>
      <c r="C1911" s="101" t="s">
        <v>3916</v>
      </c>
      <c r="D1911" s="101" t="s">
        <v>3917</v>
      </c>
      <c r="E1911" s="101" t="s">
        <v>6565</v>
      </c>
      <c r="F1911" s="101" t="s">
        <v>7185</v>
      </c>
      <c r="G1911" s="101" t="s">
        <v>7186</v>
      </c>
      <c r="H1911" s="103">
        <v>57.24</v>
      </c>
      <c r="I1911" s="101" t="s">
        <v>7175</v>
      </c>
      <c r="J1911" s="102">
        <v>42233</v>
      </c>
      <c r="K1911" s="102">
        <v>73050</v>
      </c>
      <c r="L1911" s="101" t="s">
        <v>6332</v>
      </c>
      <c r="M1911" s="101" t="s">
        <v>3916</v>
      </c>
    </row>
    <row r="1912" spans="1:13" x14ac:dyDescent="0.25">
      <c r="A1912" s="74" t="s">
        <v>344</v>
      </c>
      <c r="B1912" s="107" t="str">
        <f t="shared" si="29"/>
        <v>104722231401</v>
      </c>
      <c r="C1912" s="101" t="s">
        <v>3918</v>
      </c>
      <c r="D1912" s="101" t="s">
        <v>3919</v>
      </c>
      <c r="E1912" s="101" t="s">
        <v>6496</v>
      </c>
      <c r="F1912" s="101" t="s">
        <v>7212</v>
      </c>
      <c r="G1912" s="101" t="s">
        <v>7181</v>
      </c>
      <c r="H1912" s="103">
        <v>50.71</v>
      </c>
      <c r="I1912" s="101" t="s">
        <v>7175</v>
      </c>
      <c r="J1912" s="102">
        <v>42217</v>
      </c>
      <c r="K1912" s="102">
        <v>73050</v>
      </c>
      <c r="L1912" s="101" t="s">
        <v>6332</v>
      </c>
      <c r="M1912" s="101" t="s">
        <v>3918</v>
      </c>
    </row>
    <row r="1913" spans="1:13" x14ac:dyDescent="0.25">
      <c r="A1913" s="74" t="s">
        <v>344</v>
      </c>
      <c r="B1913" s="107" t="str">
        <f t="shared" si="29"/>
        <v>104723351200</v>
      </c>
      <c r="C1913" s="101" t="s">
        <v>3920</v>
      </c>
      <c r="D1913" s="101" t="s">
        <v>3921</v>
      </c>
      <c r="E1913" s="101" t="s">
        <v>6565</v>
      </c>
      <c r="F1913" s="101" t="s">
        <v>7212</v>
      </c>
      <c r="G1913" s="101" t="s">
        <v>7181</v>
      </c>
      <c r="H1913" s="103">
        <v>52.47</v>
      </c>
      <c r="I1913" s="101" t="s">
        <v>7175</v>
      </c>
      <c r="J1913" s="102">
        <v>42233</v>
      </c>
      <c r="K1913" s="102">
        <v>73050</v>
      </c>
      <c r="L1913" s="101" t="s">
        <v>6332</v>
      </c>
      <c r="M1913" s="101" t="s">
        <v>3920</v>
      </c>
    </row>
    <row r="1914" spans="1:13" x14ac:dyDescent="0.25">
      <c r="A1914" s="74" t="s">
        <v>344</v>
      </c>
      <c r="B1914" s="107" t="str">
        <f t="shared" si="29"/>
        <v>104725181300</v>
      </c>
      <c r="C1914" s="101" t="s">
        <v>3922</v>
      </c>
      <c r="D1914" s="101" t="s">
        <v>3923</v>
      </c>
      <c r="E1914" s="101" t="s">
        <v>6386</v>
      </c>
      <c r="F1914" s="101" t="s">
        <v>7212</v>
      </c>
      <c r="G1914" s="101" t="s">
        <v>7181</v>
      </c>
      <c r="H1914" s="103">
        <v>44.79</v>
      </c>
      <c r="I1914" s="101" t="s">
        <v>7175</v>
      </c>
      <c r="J1914" s="102">
        <v>42231</v>
      </c>
      <c r="K1914" s="102">
        <v>73050</v>
      </c>
      <c r="L1914" s="101" t="s">
        <v>6332</v>
      </c>
      <c r="M1914" s="101" t="s">
        <v>3922</v>
      </c>
    </row>
    <row r="1915" spans="1:13" x14ac:dyDescent="0.25">
      <c r="A1915" s="74" t="s">
        <v>344</v>
      </c>
      <c r="B1915" s="107" t="str">
        <f t="shared" si="29"/>
        <v>104726903120</v>
      </c>
      <c r="C1915" s="101" t="s">
        <v>3924</v>
      </c>
      <c r="D1915" s="101" t="s">
        <v>3925</v>
      </c>
      <c r="E1915" s="101" t="s">
        <v>7527</v>
      </c>
      <c r="F1915" s="101" t="s">
        <v>7644</v>
      </c>
      <c r="G1915" s="101" t="s">
        <v>7222</v>
      </c>
      <c r="H1915" s="103">
        <v>72.11</v>
      </c>
      <c r="I1915" s="101" t="s">
        <v>7175</v>
      </c>
      <c r="J1915" s="102">
        <v>42248</v>
      </c>
      <c r="K1915" s="102">
        <v>73050</v>
      </c>
      <c r="L1915" s="101" t="s">
        <v>6332</v>
      </c>
      <c r="M1915" s="101" t="s">
        <v>3924</v>
      </c>
    </row>
    <row r="1916" spans="1:13" x14ac:dyDescent="0.25">
      <c r="A1916" s="74" t="s">
        <v>344</v>
      </c>
      <c r="B1916" s="107" t="str">
        <f t="shared" si="29"/>
        <v>104728311400</v>
      </c>
      <c r="C1916" s="101" t="s">
        <v>3926</v>
      </c>
      <c r="D1916" s="101" t="s">
        <v>3927</v>
      </c>
      <c r="E1916" s="101" t="s">
        <v>6547</v>
      </c>
      <c r="F1916" s="101" t="s">
        <v>7212</v>
      </c>
      <c r="G1916" s="101" t="s">
        <v>7181</v>
      </c>
      <c r="H1916" s="103">
        <v>53.83</v>
      </c>
      <c r="I1916" s="101" t="s">
        <v>7175</v>
      </c>
      <c r="J1916" s="102">
        <v>42233</v>
      </c>
      <c r="K1916" s="102">
        <v>73050</v>
      </c>
      <c r="L1916" s="101" t="s">
        <v>6332</v>
      </c>
      <c r="M1916" s="101" t="s">
        <v>3926</v>
      </c>
    </row>
    <row r="1917" spans="1:13" x14ac:dyDescent="0.25">
      <c r="A1917" s="74" t="s">
        <v>344</v>
      </c>
      <c r="B1917" s="107" t="str">
        <f t="shared" si="29"/>
        <v>104729371160</v>
      </c>
      <c r="C1917" s="101" t="s">
        <v>3928</v>
      </c>
      <c r="D1917" s="101" t="s">
        <v>3929</v>
      </c>
      <c r="E1917" s="101" t="s">
        <v>7645</v>
      </c>
      <c r="F1917" s="101" t="s">
        <v>7212</v>
      </c>
      <c r="G1917" s="101" t="s">
        <v>7181</v>
      </c>
      <c r="H1917" s="103">
        <v>54.29</v>
      </c>
      <c r="I1917" s="101" t="s">
        <v>7175</v>
      </c>
      <c r="J1917" s="102">
        <v>42233</v>
      </c>
      <c r="K1917" s="102">
        <v>73050</v>
      </c>
      <c r="L1917" s="101" t="s">
        <v>6332</v>
      </c>
      <c r="M1917" s="101" t="s">
        <v>3928</v>
      </c>
    </row>
    <row r="1918" spans="1:13" x14ac:dyDescent="0.25">
      <c r="A1918" s="74" t="s">
        <v>344</v>
      </c>
      <c r="B1918" s="107" t="str">
        <f t="shared" si="29"/>
        <v>104732351200</v>
      </c>
      <c r="C1918" s="101" t="s">
        <v>3930</v>
      </c>
      <c r="D1918" s="101" t="s">
        <v>3931</v>
      </c>
      <c r="E1918" s="101" t="s">
        <v>6565</v>
      </c>
      <c r="F1918" s="101" t="s">
        <v>7212</v>
      </c>
      <c r="G1918" s="101" t="s">
        <v>7181</v>
      </c>
      <c r="H1918" s="103">
        <v>46.32</v>
      </c>
      <c r="I1918" s="101" t="s">
        <v>7175</v>
      </c>
      <c r="J1918" s="102">
        <v>42233</v>
      </c>
      <c r="K1918" s="102">
        <v>73050</v>
      </c>
      <c r="L1918" s="101" t="s">
        <v>6332</v>
      </c>
      <c r="M1918" s="101" t="s">
        <v>3930</v>
      </c>
    </row>
    <row r="1919" spans="1:13" x14ac:dyDescent="0.25">
      <c r="A1919" s="74" t="s">
        <v>344</v>
      </c>
      <c r="B1919" s="107" t="str">
        <f t="shared" si="29"/>
        <v>104737502010</v>
      </c>
      <c r="C1919" s="101" t="s">
        <v>3932</v>
      </c>
      <c r="D1919" s="101" t="s">
        <v>3933</v>
      </c>
      <c r="E1919" s="101" t="s">
        <v>6507</v>
      </c>
      <c r="F1919" s="101" t="s">
        <v>7291</v>
      </c>
      <c r="G1919" s="101" t="s">
        <v>7215</v>
      </c>
      <c r="H1919" s="103">
        <v>33.86</v>
      </c>
      <c r="I1919" s="101" t="s">
        <v>7175</v>
      </c>
      <c r="J1919" s="102">
        <v>42163</v>
      </c>
      <c r="K1919" s="102">
        <v>73050</v>
      </c>
      <c r="L1919" s="101" t="s">
        <v>6332</v>
      </c>
      <c r="M1919" s="101" t="s">
        <v>3932</v>
      </c>
    </row>
    <row r="1920" spans="1:13" x14ac:dyDescent="0.25">
      <c r="A1920" s="74" t="s">
        <v>344</v>
      </c>
      <c r="B1920" s="107" t="str">
        <f t="shared" si="29"/>
        <v>104738231100</v>
      </c>
      <c r="C1920" s="101" t="s">
        <v>3934</v>
      </c>
      <c r="D1920" s="101" t="s">
        <v>3935</v>
      </c>
      <c r="E1920" s="101" t="s">
        <v>7333</v>
      </c>
      <c r="F1920" s="101" t="s">
        <v>7212</v>
      </c>
      <c r="G1920" s="101" t="s">
        <v>7181</v>
      </c>
      <c r="H1920" s="103">
        <v>53.79</v>
      </c>
      <c r="I1920" s="101" t="s">
        <v>7175</v>
      </c>
      <c r="J1920" s="102">
        <v>42217</v>
      </c>
      <c r="K1920" s="102">
        <v>73050</v>
      </c>
      <c r="L1920" s="101" t="s">
        <v>6332</v>
      </c>
      <c r="M1920" s="101" t="s">
        <v>3934</v>
      </c>
    </row>
    <row r="1921" spans="1:13" x14ac:dyDescent="0.25">
      <c r="A1921" s="74" t="s">
        <v>344</v>
      </c>
      <c r="B1921" s="107" t="str">
        <f t="shared" si="29"/>
        <v>104745171200</v>
      </c>
      <c r="C1921" s="101" t="s">
        <v>3936</v>
      </c>
      <c r="D1921" s="101" t="s">
        <v>3937</v>
      </c>
      <c r="E1921" s="101" t="s">
        <v>6369</v>
      </c>
      <c r="F1921" s="101" t="s">
        <v>7212</v>
      </c>
      <c r="G1921" s="101" t="s">
        <v>7181</v>
      </c>
      <c r="H1921" s="103">
        <v>53</v>
      </c>
      <c r="I1921" s="101" t="s">
        <v>7175</v>
      </c>
      <c r="J1921" s="102">
        <v>42226</v>
      </c>
      <c r="K1921" s="102">
        <v>73050</v>
      </c>
      <c r="L1921" s="101" t="s">
        <v>6332</v>
      </c>
      <c r="M1921" s="101" t="s">
        <v>3936</v>
      </c>
    </row>
    <row r="1922" spans="1:13" x14ac:dyDescent="0.25">
      <c r="A1922" s="74" t="s">
        <v>344</v>
      </c>
      <c r="B1922" s="107" t="str">
        <f t="shared" si="29"/>
        <v>104747231100</v>
      </c>
      <c r="C1922" s="101" t="s">
        <v>3938</v>
      </c>
      <c r="D1922" s="101" t="s">
        <v>3939</v>
      </c>
      <c r="E1922" s="101" t="s">
        <v>7333</v>
      </c>
      <c r="F1922" s="101" t="s">
        <v>7212</v>
      </c>
      <c r="G1922" s="101" t="s">
        <v>7181</v>
      </c>
      <c r="H1922" s="103">
        <v>53.76</v>
      </c>
      <c r="I1922" s="101" t="s">
        <v>7175</v>
      </c>
      <c r="J1922" s="102">
        <v>42233</v>
      </c>
      <c r="K1922" s="102">
        <v>73050</v>
      </c>
      <c r="L1922" s="101" t="s">
        <v>6332</v>
      </c>
      <c r="M1922" s="101" t="s">
        <v>3938</v>
      </c>
    </row>
    <row r="1923" spans="1:13" x14ac:dyDescent="0.25">
      <c r="A1923" s="74" t="s">
        <v>344</v>
      </c>
      <c r="B1923" s="107" t="str">
        <f t="shared" si="29"/>
        <v>104748181500</v>
      </c>
      <c r="C1923" s="101" t="s">
        <v>3940</v>
      </c>
      <c r="D1923" s="101" t="s">
        <v>3941</v>
      </c>
      <c r="E1923" s="101" t="s">
        <v>6421</v>
      </c>
      <c r="F1923" s="101" t="s">
        <v>7212</v>
      </c>
      <c r="G1923" s="101" t="s">
        <v>7181</v>
      </c>
      <c r="H1923" s="103">
        <v>53.87</v>
      </c>
      <c r="I1923" s="101" t="s">
        <v>7175</v>
      </c>
      <c r="J1923" s="102">
        <v>42231</v>
      </c>
      <c r="K1923" s="102">
        <v>73050</v>
      </c>
      <c r="L1923" s="101" t="s">
        <v>6332</v>
      </c>
      <c r="M1923" s="101" t="s">
        <v>3940</v>
      </c>
    </row>
    <row r="1924" spans="1:13" x14ac:dyDescent="0.25">
      <c r="A1924" s="74" t="s">
        <v>344</v>
      </c>
      <c r="B1924" s="107" t="str">
        <f t="shared" si="29"/>
        <v>104749311300</v>
      </c>
      <c r="C1924" s="101" t="s">
        <v>3942</v>
      </c>
      <c r="D1924" s="101" t="s">
        <v>3943</v>
      </c>
      <c r="E1924" s="101" t="s">
        <v>6411</v>
      </c>
      <c r="F1924" s="101" t="s">
        <v>7185</v>
      </c>
      <c r="G1924" s="101" t="s">
        <v>7186</v>
      </c>
      <c r="H1924" s="103">
        <v>61.72</v>
      </c>
      <c r="I1924" s="101" t="s">
        <v>7175</v>
      </c>
      <c r="J1924" s="102">
        <v>42217</v>
      </c>
      <c r="K1924" s="102">
        <v>73050</v>
      </c>
      <c r="L1924" s="101" t="s">
        <v>6332</v>
      </c>
      <c r="M1924" s="101" t="s">
        <v>3942</v>
      </c>
    </row>
    <row r="1925" spans="1:13" x14ac:dyDescent="0.25">
      <c r="A1925" s="74" t="s">
        <v>344</v>
      </c>
      <c r="B1925" s="107" t="str">
        <f t="shared" si="29"/>
        <v>104751231401</v>
      </c>
      <c r="C1925" s="101" t="s">
        <v>3944</v>
      </c>
      <c r="D1925" s="101" t="s">
        <v>3945</v>
      </c>
      <c r="E1925" s="101" t="s">
        <v>6496</v>
      </c>
      <c r="F1925" s="101" t="s">
        <v>7212</v>
      </c>
      <c r="G1925" s="101" t="s">
        <v>7181</v>
      </c>
      <c r="H1925" s="103">
        <v>52.89</v>
      </c>
      <c r="I1925" s="101" t="s">
        <v>7175</v>
      </c>
      <c r="J1925" s="102">
        <v>42217</v>
      </c>
      <c r="K1925" s="102">
        <v>73050</v>
      </c>
      <c r="L1925" s="101" t="s">
        <v>6332</v>
      </c>
      <c r="M1925" s="101" t="s">
        <v>3944</v>
      </c>
    </row>
    <row r="1926" spans="1:13" x14ac:dyDescent="0.25">
      <c r="A1926" s="74" t="s">
        <v>344</v>
      </c>
      <c r="B1926" s="107" t="str">
        <f t="shared" ref="B1926:B1989" si="30">CONCATENATE(C1926,E1926)</f>
        <v>104752351200</v>
      </c>
      <c r="C1926" s="101" t="s">
        <v>3946</v>
      </c>
      <c r="D1926" s="101" t="s">
        <v>3947</v>
      </c>
      <c r="E1926" s="101" t="s">
        <v>6565</v>
      </c>
      <c r="F1926" s="101" t="s">
        <v>7212</v>
      </c>
      <c r="G1926" s="101" t="s">
        <v>7181</v>
      </c>
      <c r="H1926" s="103">
        <v>53.79</v>
      </c>
      <c r="I1926" s="101" t="s">
        <v>7175</v>
      </c>
      <c r="J1926" s="102">
        <v>42233</v>
      </c>
      <c r="K1926" s="102">
        <v>73050</v>
      </c>
      <c r="L1926" s="101" t="s">
        <v>6332</v>
      </c>
      <c r="M1926" s="101" t="s">
        <v>3946</v>
      </c>
    </row>
    <row r="1927" spans="1:13" x14ac:dyDescent="0.25">
      <c r="A1927" s="74" t="s">
        <v>344</v>
      </c>
      <c r="B1927" s="107" t="str">
        <f t="shared" si="30"/>
        <v>104756171300</v>
      </c>
      <c r="C1927" s="101" t="s">
        <v>3948</v>
      </c>
      <c r="D1927" s="101" t="s">
        <v>3949</v>
      </c>
      <c r="E1927" s="101" t="s">
        <v>6367</v>
      </c>
      <c r="F1927" s="101" t="s">
        <v>7212</v>
      </c>
      <c r="G1927" s="101" t="s">
        <v>7181</v>
      </c>
      <c r="H1927" s="103">
        <v>53.35</v>
      </c>
      <c r="I1927" s="101" t="s">
        <v>7175</v>
      </c>
      <c r="J1927" s="102">
        <v>42217</v>
      </c>
      <c r="K1927" s="102">
        <v>73050</v>
      </c>
      <c r="L1927" s="101" t="s">
        <v>6332</v>
      </c>
      <c r="M1927" s="101" t="s">
        <v>3948</v>
      </c>
    </row>
    <row r="1928" spans="1:13" x14ac:dyDescent="0.25">
      <c r="A1928" s="74" t="s">
        <v>344</v>
      </c>
      <c r="B1928" s="107" t="str">
        <f t="shared" si="30"/>
        <v>104757332100</v>
      </c>
      <c r="C1928" s="101" t="s">
        <v>3950</v>
      </c>
      <c r="D1928" s="101" t="s">
        <v>3951</v>
      </c>
      <c r="E1928" s="101" t="s">
        <v>7253</v>
      </c>
      <c r="F1928" s="101" t="s">
        <v>7217</v>
      </c>
      <c r="G1928" s="101" t="s">
        <v>7201</v>
      </c>
      <c r="H1928" s="103">
        <v>30.84</v>
      </c>
      <c r="I1928" s="101" t="s">
        <v>7175</v>
      </c>
      <c r="J1928" s="102">
        <v>42233</v>
      </c>
      <c r="K1928" s="102">
        <v>73050</v>
      </c>
      <c r="L1928" s="101" t="s">
        <v>6332</v>
      </c>
      <c r="M1928" s="101" t="s">
        <v>3950</v>
      </c>
    </row>
    <row r="1929" spans="1:13" x14ac:dyDescent="0.25">
      <c r="A1929" s="74" t="s">
        <v>344</v>
      </c>
      <c r="B1929" s="107" t="str">
        <f t="shared" si="30"/>
        <v>104758171600</v>
      </c>
      <c r="C1929" s="101" t="s">
        <v>3952</v>
      </c>
      <c r="D1929" s="101" t="s">
        <v>3953</v>
      </c>
      <c r="E1929" s="101" t="s">
        <v>6363</v>
      </c>
      <c r="F1929" s="101" t="s">
        <v>7212</v>
      </c>
      <c r="G1929" s="101" t="s">
        <v>7181</v>
      </c>
      <c r="H1929" s="103">
        <v>48.42</v>
      </c>
      <c r="I1929" s="101" t="s">
        <v>7175</v>
      </c>
      <c r="J1929" s="102">
        <v>42240</v>
      </c>
      <c r="K1929" s="102">
        <v>73050</v>
      </c>
      <c r="L1929" s="101" t="s">
        <v>6332</v>
      </c>
      <c r="M1929" s="101" t="s">
        <v>3952</v>
      </c>
    </row>
    <row r="1930" spans="1:13" x14ac:dyDescent="0.25">
      <c r="A1930" s="74" t="s">
        <v>344</v>
      </c>
      <c r="B1930" s="107" t="str">
        <f t="shared" si="30"/>
        <v>104759181300</v>
      </c>
      <c r="C1930" s="101" t="s">
        <v>3954</v>
      </c>
      <c r="D1930" s="101" t="s">
        <v>3955</v>
      </c>
      <c r="E1930" s="101" t="s">
        <v>6386</v>
      </c>
      <c r="F1930" s="101" t="s">
        <v>7185</v>
      </c>
      <c r="G1930" s="101" t="s">
        <v>7186</v>
      </c>
      <c r="H1930" s="103">
        <v>61.21</v>
      </c>
      <c r="I1930" s="101" t="s">
        <v>7175</v>
      </c>
      <c r="J1930" s="102">
        <v>42248</v>
      </c>
      <c r="K1930" s="102">
        <v>73050</v>
      </c>
      <c r="L1930" s="101" t="s">
        <v>6332</v>
      </c>
      <c r="M1930" s="101" t="s">
        <v>3954</v>
      </c>
    </row>
    <row r="1931" spans="1:13" x14ac:dyDescent="0.25">
      <c r="A1931" s="74" t="s">
        <v>344</v>
      </c>
      <c r="B1931" s="107" t="str">
        <f t="shared" si="30"/>
        <v>104761181500</v>
      </c>
      <c r="C1931" s="101" t="s">
        <v>3956</v>
      </c>
      <c r="D1931" s="101" t="s">
        <v>3957</v>
      </c>
      <c r="E1931" s="101" t="s">
        <v>6421</v>
      </c>
      <c r="F1931" s="101" t="s">
        <v>7212</v>
      </c>
      <c r="G1931" s="101" t="s">
        <v>7181</v>
      </c>
      <c r="H1931" s="103">
        <v>53.81</v>
      </c>
      <c r="I1931" s="101" t="s">
        <v>7175</v>
      </c>
      <c r="J1931" s="102">
        <v>42231</v>
      </c>
      <c r="K1931" s="102">
        <v>73050</v>
      </c>
      <c r="L1931" s="101" t="s">
        <v>6332</v>
      </c>
      <c r="M1931" s="101" t="s">
        <v>3956</v>
      </c>
    </row>
    <row r="1932" spans="1:13" x14ac:dyDescent="0.25">
      <c r="A1932" s="74" t="s">
        <v>344</v>
      </c>
      <c r="B1932" s="107" t="str">
        <f t="shared" si="30"/>
        <v>104762121110</v>
      </c>
      <c r="C1932" s="101" t="s">
        <v>3958</v>
      </c>
      <c r="D1932" s="101" t="s">
        <v>3959</v>
      </c>
      <c r="E1932" s="101" t="s">
        <v>6338</v>
      </c>
      <c r="F1932" s="101" t="s">
        <v>7212</v>
      </c>
      <c r="G1932" s="101" t="s">
        <v>7181</v>
      </c>
      <c r="H1932" s="103">
        <v>54.25</v>
      </c>
      <c r="I1932" s="101" t="s">
        <v>7175</v>
      </c>
      <c r="J1932" s="102">
        <v>42217</v>
      </c>
      <c r="K1932" s="102">
        <v>73050</v>
      </c>
      <c r="L1932" s="101" t="s">
        <v>6332</v>
      </c>
      <c r="M1932" s="101" t="s">
        <v>3958</v>
      </c>
    </row>
    <row r="1933" spans="1:13" x14ac:dyDescent="0.25">
      <c r="A1933" s="74" t="s">
        <v>344</v>
      </c>
      <c r="B1933" s="107" t="str">
        <f t="shared" si="30"/>
        <v>104763171600</v>
      </c>
      <c r="C1933" s="101" t="s">
        <v>3960</v>
      </c>
      <c r="D1933" s="101" t="s">
        <v>3961</v>
      </c>
      <c r="E1933" s="101" t="s">
        <v>6363</v>
      </c>
      <c r="F1933" s="101" t="s">
        <v>7212</v>
      </c>
      <c r="G1933" s="101" t="s">
        <v>7181</v>
      </c>
      <c r="H1933" s="103">
        <v>45.42</v>
      </c>
      <c r="I1933" s="101" t="s">
        <v>7175</v>
      </c>
      <c r="J1933" s="102">
        <v>42184</v>
      </c>
      <c r="K1933" s="102">
        <v>73050</v>
      </c>
      <c r="L1933" s="101" t="s">
        <v>6332</v>
      </c>
      <c r="M1933" s="101" t="s">
        <v>3960</v>
      </c>
    </row>
    <row r="1934" spans="1:13" x14ac:dyDescent="0.25">
      <c r="A1934" s="74" t="s">
        <v>344</v>
      </c>
      <c r="B1934" s="107" t="str">
        <f t="shared" si="30"/>
        <v>104764331200</v>
      </c>
      <c r="C1934" s="101" t="s">
        <v>3962</v>
      </c>
      <c r="D1934" s="101" t="s">
        <v>3963</v>
      </c>
      <c r="E1934" s="101" t="s">
        <v>6629</v>
      </c>
      <c r="F1934" s="101" t="s">
        <v>7212</v>
      </c>
      <c r="G1934" s="101" t="s">
        <v>7181</v>
      </c>
      <c r="H1934" s="103">
        <v>53.09</v>
      </c>
      <c r="I1934" s="101" t="s">
        <v>7175</v>
      </c>
      <c r="J1934" s="102">
        <v>42231</v>
      </c>
      <c r="K1934" s="102">
        <v>73050</v>
      </c>
      <c r="L1934" s="101" t="s">
        <v>6332</v>
      </c>
      <c r="M1934" s="101" t="s">
        <v>3962</v>
      </c>
    </row>
    <row r="1935" spans="1:13" x14ac:dyDescent="0.25">
      <c r="A1935" s="74" t="s">
        <v>344</v>
      </c>
      <c r="B1935" s="107" t="str">
        <f t="shared" si="30"/>
        <v>104765803020</v>
      </c>
      <c r="C1935" s="101" t="s">
        <v>3964</v>
      </c>
      <c r="D1935" s="101" t="s">
        <v>3965</v>
      </c>
      <c r="E1935" s="101" t="s">
        <v>7164</v>
      </c>
      <c r="F1935" s="101" t="s">
        <v>7251</v>
      </c>
      <c r="G1935" s="101" t="s">
        <v>7174</v>
      </c>
      <c r="H1935" s="103">
        <v>41.51</v>
      </c>
      <c r="I1935" s="101" t="s">
        <v>7175</v>
      </c>
      <c r="J1935" s="102">
        <v>42248</v>
      </c>
      <c r="K1935" s="102">
        <v>73050</v>
      </c>
      <c r="L1935" s="101" t="s">
        <v>6332</v>
      </c>
      <c r="M1935" s="101" t="s">
        <v>3964</v>
      </c>
    </row>
    <row r="1936" spans="1:13" x14ac:dyDescent="0.25">
      <c r="A1936" s="74" t="s">
        <v>344</v>
      </c>
      <c r="B1936" s="107" t="str">
        <f t="shared" si="30"/>
        <v>104766191400</v>
      </c>
      <c r="C1936" s="101" t="s">
        <v>3966</v>
      </c>
      <c r="D1936" s="101" t="s">
        <v>3967</v>
      </c>
      <c r="E1936" s="101" t="s">
        <v>7237</v>
      </c>
      <c r="F1936" s="101" t="s">
        <v>7212</v>
      </c>
      <c r="G1936" s="101" t="s">
        <v>7181</v>
      </c>
      <c r="H1936" s="103">
        <v>54.57</v>
      </c>
      <c r="I1936" s="101" t="s">
        <v>7175</v>
      </c>
      <c r="J1936" s="102">
        <v>42233</v>
      </c>
      <c r="K1936" s="102">
        <v>73050</v>
      </c>
      <c r="L1936" s="101" t="s">
        <v>6332</v>
      </c>
      <c r="M1936" s="101" t="s">
        <v>3966</v>
      </c>
    </row>
    <row r="1937" spans="1:13" x14ac:dyDescent="0.25">
      <c r="A1937" s="74" t="s">
        <v>344</v>
      </c>
      <c r="B1937" s="107" t="str">
        <f t="shared" si="30"/>
        <v>104767703400</v>
      </c>
      <c r="C1937" s="101" t="s">
        <v>3968</v>
      </c>
      <c r="D1937" s="101" t="s">
        <v>3969</v>
      </c>
      <c r="E1937" s="101" t="s">
        <v>7246</v>
      </c>
      <c r="F1937" s="101" t="s">
        <v>7226</v>
      </c>
      <c r="G1937" s="101" t="s">
        <v>7181</v>
      </c>
      <c r="H1937" s="103">
        <v>55.43</v>
      </c>
      <c r="I1937" s="101" t="s">
        <v>7175</v>
      </c>
      <c r="J1937" s="102">
        <v>42248</v>
      </c>
      <c r="K1937" s="102">
        <v>73050</v>
      </c>
      <c r="L1937" s="101" t="s">
        <v>6332</v>
      </c>
      <c r="M1937" s="101" t="s">
        <v>3968</v>
      </c>
    </row>
    <row r="1938" spans="1:13" x14ac:dyDescent="0.25">
      <c r="A1938" s="74" t="s">
        <v>344</v>
      </c>
      <c r="B1938" s="107" t="str">
        <f t="shared" si="30"/>
        <v>104770231201</v>
      </c>
      <c r="C1938" s="101" t="s">
        <v>3970</v>
      </c>
      <c r="D1938" s="101" t="s">
        <v>3971</v>
      </c>
      <c r="E1938" s="101" t="s">
        <v>6494</v>
      </c>
      <c r="F1938" s="101" t="s">
        <v>7212</v>
      </c>
      <c r="G1938" s="101" t="s">
        <v>7181</v>
      </c>
      <c r="H1938" s="103">
        <v>53.81</v>
      </c>
      <c r="I1938" s="101" t="s">
        <v>7175</v>
      </c>
      <c r="J1938" s="102">
        <v>42217</v>
      </c>
      <c r="K1938" s="102">
        <v>73050</v>
      </c>
      <c r="L1938" s="101" t="s">
        <v>6332</v>
      </c>
      <c r="M1938" s="101" t="s">
        <v>3970</v>
      </c>
    </row>
    <row r="1939" spans="1:13" x14ac:dyDescent="0.25">
      <c r="A1939" s="74" t="s">
        <v>344</v>
      </c>
      <c r="B1939" s="107" t="str">
        <f t="shared" si="30"/>
        <v>104774211110</v>
      </c>
      <c r="C1939" s="101" t="s">
        <v>3972</v>
      </c>
      <c r="D1939" s="101" t="s">
        <v>3973</v>
      </c>
      <c r="E1939" s="101" t="s">
        <v>6488</v>
      </c>
      <c r="F1939" s="101" t="s">
        <v>7212</v>
      </c>
      <c r="G1939" s="101" t="s">
        <v>7181</v>
      </c>
      <c r="H1939" s="103">
        <v>53.03</v>
      </c>
      <c r="I1939" s="101" t="s">
        <v>7175</v>
      </c>
      <c r="J1939" s="102">
        <v>42217</v>
      </c>
      <c r="K1939" s="102">
        <v>73050</v>
      </c>
      <c r="L1939" s="101" t="s">
        <v>6332</v>
      </c>
      <c r="M1939" s="101" t="s">
        <v>3972</v>
      </c>
    </row>
    <row r="1940" spans="1:13" x14ac:dyDescent="0.25">
      <c r="A1940" s="74" t="s">
        <v>344</v>
      </c>
      <c r="B1940" s="107" t="str">
        <f t="shared" si="30"/>
        <v>104786281200</v>
      </c>
      <c r="C1940" s="101" t="s">
        <v>3974</v>
      </c>
      <c r="D1940" s="101" t="s">
        <v>3975</v>
      </c>
      <c r="E1940" s="101" t="s">
        <v>7371</v>
      </c>
      <c r="F1940" s="101" t="s">
        <v>7212</v>
      </c>
      <c r="G1940" s="101" t="s">
        <v>7178</v>
      </c>
      <c r="H1940" s="103">
        <v>40.28</v>
      </c>
      <c r="I1940" s="101" t="s">
        <v>7175</v>
      </c>
      <c r="J1940" s="102">
        <v>42217</v>
      </c>
      <c r="K1940" s="102">
        <v>73050</v>
      </c>
      <c r="L1940" s="101" t="s">
        <v>6332</v>
      </c>
      <c r="M1940" s="101" t="s">
        <v>3974</v>
      </c>
    </row>
    <row r="1941" spans="1:13" x14ac:dyDescent="0.25">
      <c r="A1941" s="74" t="s">
        <v>344</v>
      </c>
      <c r="B1941" s="107" t="str">
        <f t="shared" si="30"/>
        <v>104789231300</v>
      </c>
      <c r="C1941" s="101" t="s">
        <v>3976</v>
      </c>
      <c r="D1941" s="101" t="s">
        <v>3977</v>
      </c>
      <c r="E1941" s="101" t="s">
        <v>7193</v>
      </c>
      <c r="F1941" s="101" t="s">
        <v>7212</v>
      </c>
      <c r="G1941" s="101" t="s">
        <v>7181</v>
      </c>
      <c r="H1941" s="103">
        <v>53.08</v>
      </c>
      <c r="I1941" s="101" t="s">
        <v>7175</v>
      </c>
      <c r="J1941" s="102">
        <v>42217</v>
      </c>
      <c r="K1941" s="102">
        <v>73050</v>
      </c>
      <c r="L1941" s="101" t="s">
        <v>6332</v>
      </c>
      <c r="M1941" s="101" t="s">
        <v>3976</v>
      </c>
    </row>
    <row r="1942" spans="1:13" x14ac:dyDescent="0.25">
      <c r="A1942" s="74" t="s">
        <v>344</v>
      </c>
      <c r="B1942" s="107" t="str">
        <f t="shared" si="30"/>
        <v>104790121110</v>
      </c>
      <c r="C1942" s="101" t="s">
        <v>3978</v>
      </c>
      <c r="D1942" s="101" t="s">
        <v>3979</v>
      </c>
      <c r="E1942" s="101" t="s">
        <v>6338</v>
      </c>
      <c r="F1942" s="101" t="s">
        <v>7212</v>
      </c>
      <c r="G1942" s="101" t="s">
        <v>7181</v>
      </c>
      <c r="H1942" s="103">
        <v>51.15</v>
      </c>
      <c r="I1942" s="101" t="s">
        <v>7175</v>
      </c>
      <c r="J1942" s="102">
        <v>42217</v>
      </c>
      <c r="K1942" s="102">
        <v>73050</v>
      </c>
      <c r="L1942" s="101" t="s">
        <v>6332</v>
      </c>
      <c r="M1942" s="101" t="s">
        <v>3978</v>
      </c>
    </row>
    <row r="1943" spans="1:13" x14ac:dyDescent="0.25">
      <c r="A1943" s="74" t="s">
        <v>344</v>
      </c>
      <c r="B1943" s="107" t="str">
        <f t="shared" si="30"/>
        <v>104791331200</v>
      </c>
      <c r="C1943" s="101" t="s">
        <v>3980</v>
      </c>
      <c r="D1943" s="101" t="s">
        <v>3981</v>
      </c>
      <c r="E1943" s="101" t="s">
        <v>6629</v>
      </c>
      <c r="F1943" s="101" t="s">
        <v>7212</v>
      </c>
      <c r="G1943" s="101" t="s">
        <v>7181</v>
      </c>
      <c r="H1943" s="103">
        <v>54.47</v>
      </c>
      <c r="I1943" s="101" t="s">
        <v>7175</v>
      </c>
      <c r="J1943" s="102">
        <v>42233</v>
      </c>
      <c r="K1943" s="102">
        <v>73050</v>
      </c>
      <c r="L1943" s="101" t="s">
        <v>6332</v>
      </c>
      <c r="M1943" s="101" t="s">
        <v>3980</v>
      </c>
    </row>
    <row r="1944" spans="1:13" x14ac:dyDescent="0.25">
      <c r="A1944" s="74" t="s">
        <v>344</v>
      </c>
      <c r="B1944" s="107" t="str">
        <f t="shared" si="30"/>
        <v>104797702100</v>
      </c>
      <c r="C1944" s="101" t="s">
        <v>3982</v>
      </c>
      <c r="D1944" s="101" t="s">
        <v>3983</v>
      </c>
      <c r="E1944" s="101" t="s">
        <v>7296</v>
      </c>
      <c r="F1944" s="101" t="s">
        <v>7247</v>
      </c>
      <c r="G1944" s="101" t="s">
        <v>7178</v>
      </c>
      <c r="H1944" s="103">
        <v>45.99</v>
      </c>
      <c r="I1944" s="101" t="s">
        <v>7175</v>
      </c>
      <c r="J1944" s="102">
        <v>42278</v>
      </c>
      <c r="K1944" s="102">
        <v>73050</v>
      </c>
      <c r="L1944" s="101" t="s">
        <v>6332</v>
      </c>
      <c r="M1944" s="101" t="s">
        <v>3982</v>
      </c>
    </row>
    <row r="1945" spans="1:13" x14ac:dyDescent="0.25">
      <c r="A1945" s="74" t="s">
        <v>344</v>
      </c>
      <c r="B1945" s="107" t="str">
        <f t="shared" si="30"/>
        <v>104801343910</v>
      </c>
      <c r="C1945" s="101" t="s">
        <v>3984</v>
      </c>
      <c r="D1945" s="101" t="s">
        <v>3985</v>
      </c>
      <c r="E1945" s="101" t="s">
        <v>7432</v>
      </c>
      <c r="F1945" s="101" t="s">
        <v>7266</v>
      </c>
      <c r="G1945" s="101" t="s">
        <v>7267</v>
      </c>
      <c r="H1945" s="103">
        <v>77.91</v>
      </c>
      <c r="I1945" s="101" t="s">
        <v>7175</v>
      </c>
      <c r="J1945" s="102">
        <v>42231</v>
      </c>
      <c r="K1945" s="102">
        <v>73050</v>
      </c>
      <c r="L1945" s="101" t="s">
        <v>6332</v>
      </c>
      <c r="M1945" s="101" t="s">
        <v>3984</v>
      </c>
    </row>
    <row r="1946" spans="1:13" x14ac:dyDescent="0.25">
      <c r="A1946" s="74" t="s">
        <v>344</v>
      </c>
      <c r="B1946" s="107" t="str">
        <f t="shared" si="30"/>
        <v>104802191400</v>
      </c>
      <c r="C1946" s="101" t="s">
        <v>3986</v>
      </c>
      <c r="D1946" s="101" t="s">
        <v>3987</v>
      </c>
      <c r="E1946" s="101" t="s">
        <v>7237</v>
      </c>
      <c r="F1946" s="101" t="s">
        <v>7212</v>
      </c>
      <c r="G1946" s="101" t="s">
        <v>7181</v>
      </c>
      <c r="H1946" s="103">
        <v>41.77</v>
      </c>
      <c r="I1946" s="101" t="s">
        <v>7175</v>
      </c>
      <c r="J1946" s="102">
        <v>42184</v>
      </c>
      <c r="K1946" s="102">
        <v>73050</v>
      </c>
      <c r="L1946" s="101" t="s">
        <v>6332</v>
      </c>
      <c r="M1946" s="101" t="s">
        <v>3986</v>
      </c>
    </row>
    <row r="1947" spans="1:13" x14ac:dyDescent="0.25">
      <c r="A1947" s="74" t="s">
        <v>344</v>
      </c>
      <c r="B1947" s="107" t="str">
        <f t="shared" si="30"/>
        <v>104803141001</v>
      </c>
      <c r="C1947" s="101" t="s">
        <v>3988</v>
      </c>
      <c r="D1947" s="101" t="s">
        <v>3989</v>
      </c>
      <c r="E1947" s="101" t="s">
        <v>6351</v>
      </c>
      <c r="F1947" s="101" t="s">
        <v>7212</v>
      </c>
      <c r="G1947" s="101" t="s">
        <v>7181</v>
      </c>
      <c r="H1947" s="103">
        <v>54.5</v>
      </c>
      <c r="I1947" s="101" t="s">
        <v>7175</v>
      </c>
      <c r="J1947" s="102">
        <v>42231</v>
      </c>
      <c r="K1947" s="102">
        <v>73050</v>
      </c>
      <c r="L1947" s="101" t="s">
        <v>6332</v>
      </c>
      <c r="M1947" s="101" t="s">
        <v>3988</v>
      </c>
    </row>
    <row r="1948" spans="1:13" x14ac:dyDescent="0.25">
      <c r="A1948" s="74" t="s">
        <v>344</v>
      </c>
      <c r="B1948" s="107" t="str">
        <f t="shared" si="30"/>
        <v>104805281110</v>
      </c>
      <c r="C1948" s="101" t="s">
        <v>3990</v>
      </c>
      <c r="D1948" s="101" t="s">
        <v>3991</v>
      </c>
      <c r="E1948" s="101" t="s">
        <v>6523</v>
      </c>
      <c r="F1948" s="101" t="s">
        <v>7212</v>
      </c>
      <c r="G1948" s="101" t="s">
        <v>7181</v>
      </c>
      <c r="H1948" s="103">
        <v>53.88</v>
      </c>
      <c r="I1948" s="101" t="s">
        <v>7175</v>
      </c>
      <c r="J1948" s="102">
        <v>42217</v>
      </c>
      <c r="K1948" s="102">
        <v>73050</v>
      </c>
      <c r="L1948" s="101" t="s">
        <v>6332</v>
      </c>
      <c r="M1948" s="101" t="s">
        <v>3990</v>
      </c>
    </row>
    <row r="1949" spans="1:13" x14ac:dyDescent="0.25">
      <c r="A1949" s="74" t="s">
        <v>344</v>
      </c>
      <c r="B1949" s="107" t="str">
        <f t="shared" si="30"/>
        <v>104806311200</v>
      </c>
      <c r="C1949" s="101" t="s">
        <v>3992</v>
      </c>
      <c r="D1949" s="101" t="s">
        <v>3993</v>
      </c>
      <c r="E1949" s="101" t="s">
        <v>6541</v>
      </c>
      <c r="F1949" s="101" t="s">
        <v>7212</v>
      </c>
      <c r="G1949" s="101" t="s">
        <v>7181</v>
      </c>
      <c r="H1949" s="103">
        <v>53.22</v>
      </c>
      <c r="I1949" s="101" t="s">
        <v>7175</v>
      </c>
      <c r="J1949" s="102">
        <v>42217</v>
      </c>
      <c r="K1949" s="102">
        <v>73050</v>
      </c>
      <c r="L1949" s="101" t="s">
        <v>6332</v>
      </c>
      <c r="M1949" s="101" t="s">
        <v>3992</v>
      </c>
    </row>
    <row r="1950" spans="1:13" x14ac:dyDescent="0.25">
      <c r="A1950" s="74" t="s">
        <v>344</v>
      </c>
      <c r="B1950" s="107" t="str">
        <f t="shared" si="30"/>
        <v>104807301620</v>
      </c>
      <c r="C1950" s="101" t="s">
        <v>3994</v>
      </c>
      <c r="D1950" s="101" t="s">
        <v>3995</v>
      </c>
      <c r="E1950" s="101" t="s">
        <v>6464</v>
      </c>
      <c r="F1950" s="101" t="s">
        <v>7212</v>
      </c>
      <c r="G1950" s="101" t="s">
        <v>7181</v>
      </c>
      <c r="H1950" s="103">
        <v>45.33</v>
      </c>
      <c r="I1950" s="101" t="s">
        <v>7175</v>
      </c>
      <c r="J1950" s="102">
        <v>42231</v>
      </c>
      <c r="K1950" s="102">
        <v>73050</v>
      </c>
      <c r="L1950" s="101" t="s">
        <v>6332</v>
      </c>
      <c r="M1950" s="101" t="s">
        <v>3994</v>
      </c>
    </row>
    <row r="1951" spans="1:13" x14ac:dyDescent="0.25">
      <c r="A1951" s="74" t="s">
        <v>344</v>
      </c>
      <c r="B1951" s="107" t="str">
        <f t="shared" si="30"/>
        <v>104808281110</v>
      </c>
      <c r="C1951" s="101" t="s">
        <v>3996</v>
      </c>
      <c r="D1951" s="101" t="s">
        <v>3997</v>
      </c>
      <c r="E1951" s="101" t="s">
        <v>6523</v>
      </c>
      <c r="F1951" s="101" t="s">
        <v>7212</v>
      </c>
      <c r="G1951" s="101" t="s">
        <v>7181</v>
      </c>
      <c r="H1951" s="103">
        <v>52.89</v>
      </c>
      <c r="I1951" s="101" t="s">
        <v>7175</v>
      </c>
      <c r="J1951" s="102">
        <v>42217</v>
      </c>
      <c r="K1951" s="102">
        <v>73050</v>
      </c>
      <c r="L1951" s="101" t="s">
        <v>6332</v>
      </c>
      <c r="M1951" s="101" t="s">
        <v>3996</v>
      </c>
    </row>
    <row r="1952" spans="1:13" x14ac:dyDescent="0.25">
      <c r="A1952" s="74" t="s">
        <v>344</v>
      </c>
      <c r="B1952" s="107" t="str">
        <f t="shared" si="30"/>
        <v>104809311400</v>
      </c>
      <c r="C1952" s="101" t="s">
        <v>3998</v>
      </c>
      <c r="D1952" s="101" t="s">
        <v>3999</v>
      </c>
      <c r="E1952" s="101" t="s">
        <v>6547</v>
      </c>
      <c r="F1952" s="101" t="s">
        <v>7212</v>
      </c>
      <c r="G1952" s="101" t="s">
        <v>7181</v>
      </c>
      <c r="H1952" s="103">
        <v>53.79</v>
      </c>
      <c r="I1952" s="101" t="s">
        <v>7175</v>
      </c>
      <c r="J1952" s="102">
        <v>42231</v>
      </c>
      <c r="K1952" s="102">
        <v>73050</v>
      </c>
      <c r="L1952" s="101" t="s">
        <v>6332</v>
      </c>
      <c r="M1952" s="101" t="s">
        <v>3998</v>
      </c>
    </row>
    <row r="1953" spans="1:13" x14ac:dyDescent="0.25">
      <c r="A1953" s="74" t="s">
        <v>344</v>
      </c>
      <c r="B1953" s="107" t="str">
        <f t="shared" si="30"/>
        <v>104810361100</v>
      </c>
      <c r="C1953" s="101" t="s">
        <v>4000</v>
      </c>
      <c r="D1953" s="101" t="s">
        <v>4001</v>
      </c>
      <c r="E1953" s="101" t="s">
        <v>6415</v>
      </c>
      <c r="F1953" s="101" t="s">
        <v>7185</v>
      </c>
      <c r="G1953" s="101" t="s">
        <v>7181</v>
      </c>
      <c r="H1953" s="103">
        <v>56.46</v>
      </c>
      <c r="I1953" s="101" t="s">
        <v>7175</v>
      </c>
      <c r="J1953" s="102">
        <v>42231</v>
      </c>
      <c r="K1953" s="102">
        <v>73050</v>
      </c>
      <c r="L1953" s="101" t="s">
        <v>6332</v>
      </c>
      <c r="M1953" s="101" t="s">
        <v>4000</v>
      </c>
    </row>
    <row r="1954" spans="1:13" x14ac:dyDescent="0.25">
      <c r="A1954" s="74" t="s">
        <v>344</v>
      </c>
      <c r="B1954" s="107" t="str">
        <f t="shared" si="30"/>
        <v>104812181200</v>
      </c>
      <c r="C1954" s="101" t="s">
        <v>4002</v>
      </c>
      <c r="D1954" s="101" t="s">
        <v>4003</v>
      </c>
      <c r="E1954" s="101" t="s">
        <v>6390</v>
      </c>
      <c r="F1954" s="101" t="s">
        <v>7225</v>
      </c>
      <c r="G1954" s="101" t="s">
        <v>7174</v>
      </c>
      <c r="H1954" s="103">
        <v>42.49</v>
      </c>
      <c r="I1954" s="101" t="s">
        <v>7175</v>
      </c>
      <c r="J1954" s="102">
        <v>42233</v>
      </c>
      <c r="K1954" s="102">
        <v>73050</v>
      </c>
      <c r="L1954" s="101" t="s">
        <v>6332</v>
      </c>
      <c r="M1954" s="101" t="s">
        <v>4002</v>
      </c>
    </row>
    <row r="1955" spans="1:13" x14ac:dyDescent="0.25">
      <c r="A1955" s="74" t="s">
        <v>344</v>
      </c>
      <c r="B1955" s="107" t="str">
        <f t="shared" si="30"/>
        <v>104813703920</v>
      </c>
      <c r="C1955" s="101" t="s">
        <v>4004</v>
      </c>
      <c r="D1955" s="101" t="s">
        <v>4005</v>
      </c>
      <c r="E1955" s="101" t="s">
        <v>7603</v>
      </c>
      <c r="F1955" s="101" t="s">
        <v>7247</v>
      </c>
      <c r="G1955" s="101" t="s">
        <v>7178</v>
      </c>
      <c r="H1955" s="103">
        <v>46.06</v>
      </c>
      <c r="I1955" s="101" t="s">
        <v>7175</v>
      </c>
      <c r="J1955" s="102">
        <v>42248</v>
      </c>
      <c r="K1955" s="102">
        <v>73050</v>
      </c>
      <c r="L1955" s="101" t="s">
        <v>6332</v>
      </c>
      <c r="M1955" s="101" t="s">
        <v>4004</v>
      </c>
    </row>
    <row r="1956" spans="1:13" x14ac:dyDescent="0.25">
      <c r="A1956" s="74" t="s">
        <v>344</v>
      </c>
      <c r="B1956" s="107" t="str">
        <f t="shared" si="30"/>
        <v>104815141001</v>
      </c>
      <c r="C1956" s="101" t="s">
        <v>4006</v>
      </c>
      <c r="D1956" s="101" t="s">
        <v>4007</v>
      </c>
      <c r="E1956" s="101" t="s">
        <v>6351</v>
      </c>
      <c r="F1956" s="101" t="s">
        <v>7212</v>
      </c>
      <c r="G1956" s="101" t="s">
        <v>7181</v>
      </c>
      <c r="H1956" s="103">
        <v>51.71</v>
      </c>
      <c r="I1956" s="101" t="s">
        <v>7175</v>
      </c>
      <c r="J1956" s="102">
        <v>42240</v>
      </c>
      <c r="K1956" s="102">
        <v>73050</v>
      </c>
      <c r="L1956" s="101" t="s">
        <v>6332</v>
      </c>
      <c r="M1956" s="101" t="s">
        <v>4006</v>
      </c>
    </row>
    <row r="1957" spans="1:13" x14ac:dyDescent="0.25">
      <c r="A1957" s="74" t="s">
        <v>344</v>
      </c>
      <c r="B1957" s="107" t="str">
        <f t="shared" si="30"/>
        <v>104817472500</v>
      </c>
      <c r="C1957" s="101" t="s">
        <v>4008</v>
      </c>
      <c r="D1957" s="101" t="s">
        <v>4009</v>
      </c>
      <c r="E1957" s="101" t="s">
        <v>6590</v>
      </c>
      <c r="F1957" s="101" t="s">
        <v>7282</v>
      </c>
      <c r="G1957" s="101" t="s">
        <v>7181</v>
      </c>
      <c r="H1957" s="103">
        <v>53.96</v>
      </c>
      <c r="I1957" s="101" t="s">
        <v>7175</v>
      </c>
      <c r="J1957" s="102">
        <v>42233</v>
      </c>
      <c r="K1957" s="102">
        <v>73050</v>
      </c>
      <c r="L1957" s="101" t="s">
        <v>6332</v>
      </c>
      <c r="M1957" s="101" t="s">
        <v>4008</v>
      </c>
    </row>
    <row r="1958" spans="1:13" x14ac:dyDescent="0.25">
      <c r="A1958" s="74" t="s">
        <v>344</v>
      </c>
      <c r="B1958" s="107" t="str">
        <f t="shared" si="30"/>
        <v>104818171400</v>
      </c>
      <c r="C1958" s="101" t="s">
        <v>4010</v>
      </c>
      <c r="D1958" s="101" t="s">
        <v>4011</v>
      </c>
      <c r="E1958" s="101" t="s">
        <v>6681</v>
      </c>
      <c r="F1958" s="101" t="s">
        <v>7212</v>
      </c>
      <c r="G1958" s="101" t="s">
        <v>7181</v>
      </c>
      <c r="H1958" s="103">
        <v>52.93</v>
      </c>
      <c r="I1958" s="101" t="s">
        <v>7175</v>
      </c>
      <c r="J1958" s="102">
        <v>42233</v>
      </c>
      <c r="K1958" s="102">
        <v>73050</v>
      </c>
      <c r="L1958" s="101" t="s">
        <v>6332</v>
      </c>
      <c r="M1958" s="101" t="s">
        <v>4010</v>
      </c>
    </row>
    <row r="1959" spans="1:13" x14ac:dyDescent="0.25">
      <c r="A1959" s="74" t="s">
        <v>344</v>
      </c>
      <c r="B1959" s="107" t="str">
        <f t="shared" si="30"/>
        <v>104820703400</v>
      </c>
      <c r="C1959" s="101" t="s">
        <v>4012</v>
      </c>
      <c r="D1959" s="101" t="s">
        <v>4013</v>
      </c>
      <c r="E1959" s="101" t="s">
        <v>7246</v>
      </c>
      <c r="F1959" s="101" t="s">
        <v>7231</v>
      </c>
      <c r="G1959" s="101" t="s">
        <v>7181</v>
      </c>
      <c r="H1959" s="103">
        <v>43.53</v>
      </c>
      <c r="I1959" s="101" t="s">
        <v>7175</v>
      </c>
      <c r="J1959" s="102">
        <v>42248</v>
      </c>
      <c r="K1959" s="102">
        <v>73050</v>
      </c>
      <c r="L1959" s="101" t="s">
        <v>6332</v>
      </c>
      <c r="M1959" s="101" t="s">
        <v>4012</v>
      </c>
    </row>
    <row r="1960" spans="1:13" x14ac:dyDescent="0.25">
      <c r="A1960" s="74" t="s">
        <v>344</v>
      </c>
      <c r="B1960" s="107" t="str">
        <f t="shared" si="30"/>
        <v>104821191400</v>
      </c>
      <c r="C1960" s="101" t="s">
        <v>4014</v>
      </c>
      <c r="D1960" s="101" t="s">
        <v>4015</v>
      </c>
      <c r="E1960" s="101" t="s">
        <v>7237</v>
      </c>
      <c r="F1960" s="101" t="s">
        <v>7212</v>
      </c>
      <c r="G1960" s="101" t="s">
        <v>7181</v>
      </c>
      <c r="H1960" s="103">
        <v>41.7</v>
      </c>
      <c r="I1960" s="101" t="s">
        <v>7175</v>
      </c>
      <c r="J1960" s="102">
        <v>42233</v>
      </c>
      <c r="K1960" s="102">
        <v>73050</v>
      </c>
      <c r="L1960" s="101" t="s">
        <v>6332</v>
      </c>
      <c r="M1960" s="101" t="s">
        <v>4014</v>
      </c>
    </row>
    <row r="1961" spans="1:13" x14ac:dyDescent="0.25">
      <c r="A1961" s="74" t="s">
        <v>344</v>
      </c>
      <c r="B1961" s="107" t="str">
        <f t="shared" si="30"/>
        <v>104828331200</v>
      </c>
      <c r="C1961" s="101" t="s">
        <v>4016</v>
      </c>
      <c r="D1961" s="101" t="s">
        <v>4017</v>
      </c>
      <c r="E1961" s="101" t="s">
        <v>6629</v>
      </c>
      <c r="F1961" s="101" t="s">
        <v>7212</v>
      </c>
      <c r="G1961" s="101" t="s">
        <v>7181</v>
      </c>
      <c r="H1961" s="103">
        <v>48.35</v>
      </c>
      <c r="I1961" s="101" t="s">
        <v>7175</v>
      </c>
      <c r="J1961" s="102">
        <v>42217</v>
      </c>
      <c r="K1961" s="102">
        <v>73050</v>
      </c>
      <c r="L1961" s="101" t="s">
        <v>6332</v>
      </c>
      <c r="M1961" s="101" t="s">
        <v>4016</v>
      </c>
    </row>
    <row r="1962" spans="1:13" x14ac:dyDescent="0.25">
      <c r="A1962" s="74" t="s">
        <v>344</v>
      </c>
      <c r="B1962" s="107" t="str">
        <f t="shared" si="30"/>
        <v>104830281110</v>
      </c>
      <c r="C1962" s="101" t="s">
        <v>4018</v>
      </c>
      <c r="D1962" s="101" t="s">
        <v>4019</v>
      </c>
      <c r="E1962" s="101" t="s">
        <v>6523</v>
      </c>
      <c r="F1962" s="101" t="s">
        <v>7185</v>
      </c>
      <c r="G1962" s="101" t="s">
        <v>7181</v>
      </c>
      <c r="H1962" s="103">
        <v>58.83</v>
      </c>
      <c r="I1962" s="101" t="s">
        <v>7175</v>
      </c>
      <c r="J1962" s="102">
        <v>42217</v>
      </c>
      <c r="K1962" s="102">
        <v>73050</v>
      </c>
      <c r="L1962" s="101" t="s">
        <v>6332</v>
      </c>
      <c r="M1962" s="101" t="s">
        <v>4018</v>
      </c>
    </row>
    <row r="1963" spans="1:13" x14ac:dyDescent="0.25">
      <c r="A1963" s="74" t="s">
        <v>344</v>
      </c>
      <c r="B1963" s="107" t="str">
        <f t="shared" si="30"/>
        <v>104831302100</v>
      </c>
      <c r="C1963" s="101" t="s">
        <v>4020</v>
      </c>
      <c r="D1963" s="101" t="s">
        <v>4021</v>
      </c>
      <c r="E1963" s="101" t="s">
        <v>7213</v>
      </c>
      <c r="F1963" s="101" t="s">
        <v>7217</v>
      </c>
      <c r="G1963" s="101" t="s">
        <v>7218</v>
      </c>
      <c r="H1963" s="103">
        <v>32.44</v>
      </c>
      <c r="I1963" s="101" t="s">
        <v>7175</v>
      </c>
      <c r="J1963" s="102">
        <v>42217</v>
      </c>
      <c r="K1963" s="102">
        <v>73050</v>
      </c>
      <c r="L1963" s="101" t="s">
        <v>6332</v>
      </c>
      <c r="M1963" s="101" t="s">
        <v>4020</v>
      </c>
    </row>
    <row r="1964" spans="1:13" x14ac:dyDescent="0.25">
      <c r="A1964" s="74" t="s">
        <v>344</v>
      </c>
      <c r="B1964" s="107" t="str">
        <f t="shared" si="30"/>
        <v>104832311700</v>
      </c>
      <c r="C1964" s="101" t="s">
        <v>4022</v>
      </c>
      <c r="D1964" s="101" t="s">
        <v>4023</v>
      </c>
      <c r="E1964" s="101" t="s">
        <v>6694</v>
      </c>
      <c r="F1964" s="101" t="s">
        <v>7212</v>
      </c>
      <c r="G1964" s="101" t="s">
        <v>7181</v>
      </c>
      <c r="H1964" s="103">
        <v>53.04</v>
      </c>
      <c r="I1964" s="101" t="s">
        <v>7175</v>
      </c>
      <c r="J1964" s="102">
        <v>42217</v>
      </c>
      <c r="K1964" s="102">
        <v>73050</v>
      </c>
      <c r="L1964" s="101" t="s">
        <v>6332</v>
      </c>
      <c r="M1964" s="101" t="s">
        <v>4022</v>
      </c>
    </row>
    <row r="1965" spans="1:13" x14ac:dyDescent="0.25">
      <c r="A1965" s="74" t="s">
        <v>344</v>
      </c>
      <c r="B1965" s="107" t="str">
        <f t="shared" si="30"/>
        <v>104837311400</v>
      </c>
      <c r="C1965" s="101" t="s">
        <v>4024</v>
      </c>
      <c r="D1965" s="101" t="s">
        <v>4025</v>
      </c>
      <c r="E1965" s="101" t="s">
        <v>6547</v>
      </c>
      <c r="F1965" s="101" t="s">
        <v>7212</v>
      </c>
      <c r="G1965" s="101" t="s">
        <v>7181</v>
      </c>
      <c r="H1965" s="103">
        <v>53.37</v>
      </c>
      <c r="I1965" s="101" t="s">
        <v>7175</v>
      </c>
      <c r="J1965" s="102">
        <v>42231</v>
      </c>
      <c r="K1965" s="102">
        <v>73050</v>
      </c>
      <c r="L1965" s="101" t="s">
        <v>6332</v>
      </c>
      <c r="M1965" s="101" t="s">
        <v>4024</v>
      </c>
    </row>
    <row r="1966" spans="1:13" x14ac:dyDescent="0.25">
      <c r="A1966" s="74" t="s">
        <v>344</v>
      </c>
      <c r="B1966" s="107" t="str">
        <f t="shared" si="30"/>
        <v>104838311200</v>
      </c>
      <c r="C1966" s="101" t="s">
        <v>4026</v>
      </c>
      <c r="D1966" s="101" t="s">
        <v>4027</v>
      </c>
      <c r="E1966" s="101" t="s">
        <v>6541</v>
      </c>
      <c r="F1966" s="101" t="s">
        <v>7225</v>
      </c>
      <c r="G1966" s="101" t="s">
        <v>7174</v>
      </c>
      <c r="H1966" s="103">
        <v>42.1</v>
      </c>
      <c r="I1966" s="101" t="s">
        <v>7175</v>
      </c>
      <c r="J1966" s="102">
        <v>42278</v>
      </c>
      <c r="K1966" s="102">
        <v>73050</v>
      </c>
      <c r="L1966" s="101" t="s">
        <v>6332</v>
      </c>
      <c r="M1966" s="101" t="s">
        <v>4026</v>
      </c>
    </row>
    <row r="1967" spans="1:13" x14ac:dyDescent="0.25">
      <c r="A1967" s="74" t="s">
        <v>344</v>
      </c>
      <c r="B1967" s="107" t="str">
        <f t="shared" si="30"/>
        <v>104839428300</v>
      </c>
      <c r="C1967" s="101" t="s">
        <v>4028</v>
      </c>
      <c r="D1967" s="101" t="s">
        <v>4029</v>
      </c>
      <c r="E1967" s="101" t="s">
        <v>7646</v>
      </c>
      <c r="F1967" s="101" t="s">
        <v>7393</v>
      </c>
      <c r="G1967" s="101" t="s">
        <v>7394</v>
      </c>
      <c r="H1967" s="103">
        <v>77</v>
      </c>
      <c r="I1967" s="101" t="s">
        <v>7175</v>
      </c>
      <c r="J1967" s="102">
        <v>42278</v>
      </c>
      <c r="K1967" s="102">
        <v>73050</v>
      </c>
      <c r="L1967" s="101" t="s">
        <v>6332</v>
      </c>
      <c r="M1967" s="101" t="s">
        <v>4028</v>
      </c>
    </row>
    <row r="1968" spans="1:13" x14ac:dyDescent="0.25">
      <c r="A1968" s="74" t="s">
        <v>344</v>
      </c>
      <c r="B1968" s="107" t="str">
        <f t="shared" si="30"/>
        <v>104840115100</v>
      </c>
      <c r="C1968" s="101" t="s">
        <v>4030</v>
      </c>
      <c r="D1968" s="101" t="s">
        <v>4031</v>
      </c>
      <c r="E1968" s="101" t="s">
        <v>7238</v>
      </c>
      <c r="F1968" s="101" t="s">
        <v>7239</v>
      </c>
      <c r="G1968" s="101" t="s">
        <v>7215</v>
      </c>
      <c r="H1968" s="103">
        <v>36.9</v>
      </c>
      <c r="I1968" s="101" t="s">
        <v>7175</v>
      </c>
      <c r="J1968" s="102">
        <v>42254</v>
      </c>
      <c r="K1968" s="102">
        <v>73050</v>
      </c>
      <c r="L1968" s="101" t="s">
        <v>6332</v>
      </c>
      <c r="M1968" s="101" t="s">
        <v>4030</v>
      </c>
    </row>
    <row r="1969" spans="1:13" x14ac:dyDescent="0.25">
      <c r="A1969" s="74" t="s">
        <v>344</v>
      </c>
      <c r="B1969" s="107" t="str">
        <f t="shared" si="30"/>
        <v>104841201701</v>
      </c>
      <c r="C1969" s="101" t="s">
        <v>4032</v>
      </c>
      <c r="D1969" s="101" t="s">
        <v>4033</v>
      </c>
      <c r="E1969" s="101" t="s">
        <v>6484</v>
      </c>
      <c r="F1969" s="101" t="s">
        <v>7212</v>
      </c>
      <c r="G1969" s="101" t="s">
        <v>7181</v>
      </c>
      <c r="H1969" s="103">
        <v>53.9</v>
      </c>
      <c r="I1969" s="101" t="s">
        <v>7175</v>
      </c>
      <c r="J1969" s="102">
        <v>42247</v>
      </c>
      <c r="K1969" s="102">
        <v>73050</v>
      </c>
      <c r="L1969" s="101" t="s">
        <v>6332</v>
      </c>
      <c r="M1969" s="101" t="s">
        <v>4032</v>
      </c>
    </row>
    <row r="1970" spans="1:13" x14ac:dyDescent="0.25">
      <c r="A1970" s="74" t="s">
        <v>344</v>
      </c>
      <c r="B1970" s="107" t="str">
        <f t="shared" si="30"/>
        <v>104842321100</v>
      </c>
      <c r="C1970" s="101" t="s">
        <v>4034</v>
      </c>
      <c r="D1970" s="101" t="s">
        <v>4035</v>
      </c>
      <c r="E1970" s="101" t="s">
        <v>7003</v>
      </c>
      <c r="F1970" s="101" t="s">
        <v>7212</v>
      </c>
      <c r="G1970" s="101" t="s">
        <v>7181</v>
      </c>
      <c r="H1970" s="103">
        <v>44.82</v>
      </c>
      <c r="I1970" s="101" t="s">
        <v>7175</v>
      </c>
      <c r="J1970" s="102">
        <v>42217</v>
      </c>
      <c r="K1970" s="102">
        <v>73050</v>
      </c>
      <c r="L1970" s="101" t="s">
        <v>6332</v>
      </c>
      <c r="M1970" s="101" t="s">
        <v>4034</v>
      </c>
    </row>
    <row r="1971" spans="1:13" x14ac:dyDescent="0.25">
      <c r="A1971" s="74" t="s">
        <v>344</v>
      </c>
      <c r="B1971" s="107" t="str">
        <f t="shared" si="30"/>
        <v>104843311100</v>
      </c>
      <c r="C1971" s="101" t="s">
        <v>4036</v>
      </c>
      <c r="D1971" s="101" t="s">
        <v>4037</v>
      </c>
      <c r="E1971" s="101" t="s">
        <v>6531</v>
      </c>
      <c r="F1971" s="101" t="s">
        <v>7212</v>
      </c>
      <c r="G1971" s="101" t="s">
        <v>7181</v>
      </c>
      <c r="H1971" s="103">
        <v>53.93</v>
      </c>
      <c r="I1971" s="101" t="s">
        <v>7175</v>
      </c>
      <c r="J1971" s="102">
        <v>42248</v>
      </c>
      <c r="K1971" s="102">
        <v>73050</v>
      </c>
      <c r="L1971" s="101" t="s">
        <v>6332</v>
      </c>
      <c r="M1971" s="101" t="s">
        <v>4036</v>
      </c>
    </row>
    <row r="1972" spans="1:13" x14ac:dyDescent="0.25">
      <c r="A1972" s="74" t="s">
        <v>344</v>
      </c>
      <c r="B1972" s="107" t="str">
        <f t="shared" si="30"/>
        <v>104847264260</v>
      </c>
      <c r="C1972" s="101" t="s">
        <v>4038</v>
      </c>
      <c r="D1972" s="101" t="s">
        <v>4039</v>
      </c>
      <c r="E1972" s="101" t="s">
        <v>7232</v>
      </c>
      <c r="F1972" s="101" t="s">
        <v>7212</v>
      </c>
      <c r="G1972" s="101" t="s">
        <v>7181</v>
      </c>
      <c r="H1972" s="103">
        <v>50.26</v>
      </c>
      <c r="I1972" s="101" t="s">
        <v>7175</v>
      </c>
      <c r="J1972" s="102">
        <v>42217</v>
      </c>
      <c r="K1972" s="102">
        <v>73050</v>
      </c>
      <c r="L1972" s="101" t="s">
        <v>6332</v>
      </c>
      <c r="M1972" s="101" t="s">
        <v>4038</v>
      </c>
    </row>
    <row r="1973" spans="1:13" x14ac:dyDescent="0.25">
      <c r="A1973" s="74" t="s">
        <v>344</v>
      </c>
      <c r="B1973" s="107" t="str">
        <f t="shared" si="30"/>
        <v>104849172100</v>
      </c>
      <c r="C1973" s="101" t="s">
        <v>4040</v>
      </c>
      <c r="D1973" s="101" t="s">
        <v>4041</v>
      </c>
      <c r="E1973" s="101" t="s">
        <v>7355</v>
      </c>
      <c r="F1973" s="101" t="s">
        <v>7217</v>
      </c>
      <c r="G1973" s="101" t="s">
        <v>7201</v>
      </c>
      <c r="H1973" s="103">
        <v>31.32</v>
      </c>
      <c r="I1973" s="101" t="s">
        <v>7175</v>
      </c>
      <c r="J1973" s="102">
        <v>42240</v>
      </c>
      <c r="K1973" s="102">
        <v>73050</v>
      </c>
      <c r="L1973" s="101" t="s">
        <v>6332</v>
      </c>
      <c r="M1973" s="101" t="s">
        <v>4040</v>
      </c>
    </row>
    <row r="1974" spans="1:13" x14ac:dyDescent="0.25">
      <c r="A1974" s="74" t="s">
        <v>344</v>
      </c>
      <c r="B1974" s="107" t="str">
        <f t="shared" si="30"/>
        <v>104850341200</v>
      </c>
      <c r="C1974" s="101" t="s">
        <v>4042</v>
      </c>
      <c r="D1974" s="101" t="s">
        <v>4043</v>
      </c>
      <c r="E1974" s="101" t="s">
        <v>6559</v>
      </c>
      <c r="F1974" s="101" t="s">
        <v>7212</v>
      </c>
      <c r="G1974" s="101" t="s">
        <v>7181</v>
      </c>
      <c r="H1974" s="103">
        <v>54.56</v>
      </c>
      <c r="I1974" s="101" t="s">
        <v>7175</v>
      </c>
      <c r="J1974" s="102">
        <v>42217</v>
      </c>
      <c r="K1974" s="102">
        <v>73050</v>
      </c>
      <c r="L1974" s="101" t="s">
        <v>6332</v>
      </c>
      <c r="M1974" s="101" t="s">
        <v>4042</v>
      </c>
    </row>
    <row r="1975" spans="1:13" x14ac:dyDescent="0.25">
      <c r="A1975" s="74" t="s">
        <v>344</v>
      </c>
      <c r="B1975" s="107" t="str">
        <f t="shared" si="30"/>
        <v>104851502010</v>
      </c>
      <c r="C1975" s="101" t="s">
        <v>4044</v>
      </c>
      <c r="D1975" s="101" t="s">
        <v>4045</v>
      </c>
      <c r="E1975" s="101" t="s">
        <v>6507</v>
      </c>
      <c r="F1975" s="101" t="s">
        <v>7291</v>
      </c>
      <c r="G1975" s="101" t="s">
        <v>7201</v>
      </c>
      <c r="H1975" s="103">
        <v>27.62</v>
      </c>
      <c r="I1975" s="101" t="s">
        <v>7175</v>
      </c>
      <c r="J1975" s="102">
        <v>42233</v>
      </c>
      <c r="K1975" s="102">
        <v>73050</v>
      </c>
      <c r="L1975" s="101" t="s">
        <v>6332</v>
      </c>
      <c r="M1975" s="101" t="s">
        <v>4044</v>
      </c>
    </row>
    <row r="1976" spans="1:13" x14ac:dyDescent="0.25">
      <c r="A1976" s="74" t="s">
        <v>344</v>
      </c>
      <c r="B1976" s="107" t="str">
        <f t="shared" si="30"/>
        <v>104854311200</v>
      </c>
      <c r="C1976" s="101" t="s">
        <v>4046</v>
      </c>
      <c r="D1976" s="101" t="s">
        <v>4047</v>
      </c>
      <c r="E1976" s="101" t="s">
        <v>6541</v>
      </c>
      <c r="F1976" s="101" t="s">
        <v>7212</v>
      </c>
      <c r="G1976" s="101" t="s">
        <v>7181</v>
      </c>
      <c r="H1976" s="103">
        <v>53.86</v>
      </c>
      <c r="I1976" s="101" t="s">
        <v>7175</v>
      </c>
      <c r="J1976" s="102">
        <v>42278</v>
      </c>
      <c r="K1976" s="102">
        <v>73050</v>
      </c>
      <c r="L1976" s="101" t="s">
        <v>6332</v>
      </c>
      <c r="M1976" s="101" t="s">
        <v>4046</v>
      </c>
    </row>
    <row r="1977" spans="1:13" x14ac:dyDescent="0.25">
      <c r="A1977" s="74" t="s">
        <v>344</v>
      </c>
      <c r="B1977" s="107" t="str">
        <f t="shared" si="30"/>
        <v>104855181200</v>
      </c>
      <c r="C1977" s="101" t="s">
        <v>4048</v>
      </c>
      <c r="D1977" s="101" t="s">
        <v>4049</v>
      </c>
      <c r="E1977" s="101" t="s">
        <v>6390</v>
      </c>
      <c r="F1977" s="101" t="s">
        <v>7212</v>
      </c>
      <c r="G1977" s="101" t="s">
        <v>7181</v>
      </c>
      <c r="H1977" s="103">
        <v>52.3</v>
      </c>
      <c r="I1977" s="101" t="s">
        <v>7175</v>
      </c>
      <c r="J1977" s="102">
        <v>42339</v>
      </c>
      <c r="K1977" s="102">
        <v>73050</v>
      </c>
      <c r="L1977" s="101" t="s">
        <v>6332</v>
      </c>
      <c r="M1977" s="101" t="s">
        <v>4048</v>
      </c>
    </row>
    <row r="1978" spans="1:13" x14ac:dyDescent="0.25">
      <c r="A1978" s="74" t="s">
        <v>344</v>
      </c>
      <c r="B1978" s="107" t="str">
        <f t="shared" si="30"/>
        <v>104856311200</v>
      </c>
      <c r="C1978" s="101" t="s">
        <v>4050</v>
      </c>
      <c r="D1978" s="101" t="s">
        <v>4051</v>
      </c>
      <c r="E1978" s="101" t="s">
        <v>6541</v>
      </c>
      <c r="F1978" s="101" t="s">
        <v>7212</v>
      </c>
      <c r="G1978" s="101" t="s">
        <v>7181</v>
      </c>
      <c r="H1978" s="103">
        <v>44.87</v>
      </c>
      <c r="I1978" s="101" t="s">
        <v>7175</v>
      </c>
      <c r="J1978" s="102">
        <v>42217</v>
      </c>
      <c r="K1978" s="102">
        <v>73050</v>
      </c>
      <c r="L1978" s="101" t="s">
        <v>6332</v>
      </c>
      <c r="M1978" s="101" t="s">
        <v>4050</v>
      </c>
    </row>
    <row r="1979" spans="1:13" x14ac:dyDescent="0.25">
      <c r="A1979" s="74" t="s">
        <v>344</v>
      </c>
      <c r="B1979" s="107" t="str">
        <f t="shared" si="30"/>
        <v>104858191100</v>
      </c>
      <c r="C1979" s="101" t="s">
        <v>4052</v>
      </c>
      <c r="D1979" s="101" t="s">
        <v>4053</v>
      </c>
      <c r="E1979" s="101" t="s">
        <v>6460</v>
      </c>
      <c r="F1979" s="101" t="s">
        <v>7212</v>
      </c>
      <c r="G1979" s="101" t="s">
        <v>7178</v>
      </c>
      <c r="H1979" s="103">
        <v>40.270000000000003</v>
      </c>
      <c r="I1979" s="101" t="s">
        <v>7175</v>
      </c>
      <c r="J1979" s="102">
        <v>42240</v>
      </c>
      <c r="K1979" s="102">
        <v>73050</v>
      </c>
      <c r="L1979" s="101" t="s">
        <v>6332</v>
      </c>
      <c r="M1979" s="101" t="s">
        <v>4052</v>
      </c>
    </row>
    <row r="1980" spans="1:13" x14ac:dyDescent="0.25">
      <c r="A1980" s="74" t="s">
        <v>344</v>
      </c>
      <c r="B1980" s="107" t="str">
        <f t="shared" si="30"/>
        <v>104860191100</v>
      </c>
      <c r="C1980" s="101" t="s">
        <v>4054</v>
      </c>
      <c r="D1980" s="101" t="s">
        <v>4055</v>
      </c>
      <c r="E1980" s="101" t="s">
        <v>6460</v>
      </c>
      <c r="F1980" s="101" t="s">
        <v>7212</v>
      </c>
      <c r="G1980" s="101" t="s">
        <v>7181</v>
      </c>
      <c r="H1980" s="103">
        <v>53.76</v>
      </c>
      <c r="I1980" s="101" t="s">
        <v>7175</v>
      </c>
      <c r="J1980" s="102">
        <v>42248</v>
      </c>
      <c r="K1980" s="102">
        <v>73050</v>
      </c>
      <c r="L1980" s="101" t="s">
        <v>6332</v>
      </c>
      <c r="M1980" s="101" t="s">
        <v>4054</v>
      </c>
    </row>
    <row r="1981" spans="1:13" x14ac:dyDescent="0.25">
      <c r="A1981" s="74" t="s">
        <v>344</v>
      </c>
      <c r="B1981" s="107" t="str">
        <f t="shared" si="30"/>
        <v>104863201601</v>
      </c>
      <c r="C1981" s="101" t="s">
        <v>4056</v>
      </c>
      <c r="D1981" s="101" t="s">
        <v>4057</v>
      </c>
      <c r="E1981" s="101" t="s">
        <v>6477</v>
      </c>
      <c r="F1981" s="101" t="s">
        <v>7185</v>
      </c>
      <c r="G1981" s="101" t="s">
        <v>7186</v>
      </c>
      <c r="H1981" s="103">
        <v>57.83</v>
      </c>
      <c r="I1981" s="101" t="s">
        <v>7175</v>
      </c>
      <c r="J1981" s="102">
        <v>42232</v>
      </c>
      <c r="K1981" s="102">
        <v>73050</v>
      </c>
      <c r="L1981" s="101" t="s">
        <v>6332</v>
      </c>
      <c r="M1981" s="101" t="s">
        <v>4056</v>
      </c>
    </row>
    <row r="1982" spans="1:13" x14ac:dyDescent="0.25">
      <c r="A1982" s="74" t="s">
        <v>344</v>
      </c>
      <c r="B1982" s="107" t="str">
        <f t="shared" si="30"/>
        <v>104865311400</v>
      </c>
      <c r="C1982" s="101" t="s">
        <v>4058</v>
      </c>
      <c r="D1982" s="101" t="s">
        <v>4059</v>
      </c>
      <c r="E1982" s="101" t="s">
        <v>6547</v>
      </c>
      <c r="F1982" s="101" t="s">
        <v>7212</v>
      </c>
      <c r="G1982" s="101" t="s">
        <v>7181</v>
      </c>
      <c r="H1982" s="103">
        <v>45.56</v>
      </c>
      <c r="I1982" s="101" t="s">
        <v>7175</v>
      </c>
      <c r="J1982" s="102">
        <v>42231</v>
      </c>
      <c r="K1982" s="102">
        <v>73050</v>
      </c>
      <c r="L1982" s="101" t="s">
        <v>6332</v>
      </c>
      <c r="M1982" s="101" t="s">
        <v>4058</v>
      </c>
    </row>
    <row r="1983" spans="1:13" x14ac:dyDescent="0.25">
      <c r="A1983" s="74" t="s">
        <v>344</v>
      </c>
      <c r="B1983" s="107" t="str">
        <f t="shared" si="30"/>
        <v>104872231201</v>
      </c>
      <c r="C1983" s="101" t="s">
        <v>4060</v>
      </c>
      <c r="D1983" s="101" t="s">
        <v>4061</v>
      </c>
      <c r="E1983" s="101" t="s">
        <v>6494</v>
      </c>
      <c r="F1983" s="101" t="s">
        <v>7212</v>
      </c>
      <c r="G1983" s="101" t="s">
        <v>7178</v>
      </c>
      <c r="H1983" s="103">
        <v>46.73</v>
      </c>
      <c r="I1983" s="101" t="s">
        <v>7175</v>
      </c>
      <c r="J1983" s="102">
        <v>42240</v>
      </c>
      <c r="K1983" s="102">
        <v>73050</v>
      </c>
      <c r="L1983" s="101" t="s">
        <v>6332</v>
      </c>
      <c r="M1983" s="101" t="s">
        <v>4060</v>
      </c>
    </row>
    <row r="1984" spans="1:13" x14ac:dyDescent="0.25">
      <c r="A1984" s="74" t="s">
        <v>344</v>
      </c>
      <c r="B1984" s="107" t="str">
        <f t="shared" si="30"/>
        <v>104873603300</v>
      </c>
      <c r="C1984" s="101" t="s">
        <v>4062</v>
      </c>
      <c r="D1984" s="101" t="s">
        <v>4063</v>
      </c>
      <c r="E1984" s="101" t="s">
        <v>7249</v>
      </c>
      <c r="F1984" s="101" t="s">
        <v>7214</v>
      </c>
      <c r="G1984" s="101" t="s">
        <v>7215</v>
      </c>
      <c r="H1984" s="103">
        <v>33.130000000000003</v>
      </c>
      <c r="I1984" s="101" t="s">
        <v>7175</v>
      </c>
      <c r="J1984" s="102">
        <v>42248</v>
      </c>
      <c r="K1984" s="102">
        <v>73050</v>
      </c>
      <c r="L1984" s="101" t="s">
        <v>6332</v>
      </c>
      <c r="M1984" s="101" t="s">
        <v>4062</v>
      </c>
    </row>
    <row r="1985" spans="1:13" x14ac:dyDescent="0.25">
      <c r="A1985" s="74" t="s">
        <v>344</v>
      </c>
      <c r="B1985" s="107" t="str">
        <f t="shared" si="30"/>
        <v>104878803010</v>
      </c>
      <c r="C1985" s="101" t="s">
        <v>4064</v>
      </c>
      <c r="D1985" s="101" t="s">
        <v>4065</v>
      </c>
      <c r="E1985" s="101" t="s">
        <v>7155</v>
      </c>
      <c r="F1985" s="101" t="s">
        <v>7231</v>
      </c>
      <c r="G1985" s="101" t="s">
        <v>7178</v>
      </c>
      <c r="H1985" s="103">
        <v>48.67</v>
      </c>
      <c r="I1985" s="101" t="s">
        <v>7175</v>
      </c>
      <c r="J1985" s="102">
        <v>42275</v>
      </c>
      <c r="K1985" s="102">
        <v>73050</v>
      </c>
      <c r="L1985" s="101" t="s">
        <v>6332</v>
      </c>
      <c r="M1985" s="101" t="s">
        <v>4064</v>
      </c>
    </row>
    <row r="1986" spans="1:13" x14ac:dyDescent="0.25">
      <c r="A1986" s="74" t="s">
        <v>344</v>
      </c>
      <c r="B1986" s="107" t="str">
        <f t="shared" si="30"/>
        <v>104879603300</v>
      </c>
      <c r="C1986" s="101" t="s">
        <v>4066</v>
      </c>
      <c r="D1986" s="101" t="s">
        <v>4067</v>
      </c>
      <c r="E1986" s="101" t="s">
        <v>7249</v>
      </c>
      <c r="F1986" s="101" t="s">
        <v>7262</v>
      </c>
      <c r="G1986" s="101" t="s">
        <v>7181</v>
      </c>
      <c r="H1986" s="103">
        <v>56.3</v>
      </c>
      <c r="I1986" s="101" t="s">
        <v>7175</v>
      </c>
      <c r="J1986" s="102">
        <v>42248</v>
      </c>
      <c r="K1986" s="102">
        <v>73050</v>
      </c>
      <c r="L1986" s="101" t="s">
        <v>6332</v>
      </c>
      <c r="M1986" s="101" t="s">
        <v>4066</v>
      </c>
    </row>
    <row r="1987" spans="1:13" x14ac:dyDescent="0.25">
      <c r="A1987" s="74" t="s">
        <v>344</v>
      </c>
      <c r="B1987" s="107" t="str">
        <f t="shared" si="30"/>
        <v>104884341100</v>
      </c>
      <c r="C1987" s="101" t="s">
        <v>4068</v>
      </c>
      <c r="D1987" s="101" t="s">
        <v>4069</v>
      </c>
      <c r="E1987" s="101" t="s">
        <v>6557</v>
      </c>
      <c r="F1987" s="101" t="s">
        <v>7212</v>
      </c>
      <c r="G1987" s="101" t="s">
        <v>7181</v>
      </c>
      <c r="H1987" s="103">
        <v>44.79</v>
      </c>
      <c r="I1987" s="101" t="s">
        <v>7175</v>
      </c>
      <c r="J1987" s="102">
        <v>42217</v>
      </c>
      <c r="K1987" s="102">
        <v>73050</v>
      </c>
      <c r="L1987" s="101" t="s">
        <v>6332</v>
      </c>
      <c r="M1987" s="101" t="s">
        <v>4068</v>
      </c>
    </row>
    <row r="1988" spans="1:13" x14ac:dyDescent="0.25">
      <c r="A1988" s="74" t="s">
        <v>344</v>
      </c>
      <c r="B1988" s="107" t="str">
        <f t="shared" si="30"/>
        <v>104888264320</v>
      </c>
      <c r="C1988" s="101" t="s">
        <v>4070</v>
      </c>
      <c r="D1988" s="101" t="s">
        <v>4071</v>
      </c>
      <c r="E1988" s="101" t="s">
        <v>7647</v>
      </c>
      <c r="F1988" s="101" t="s">
        <v>7185</v>
      </c>
      <c r="G1988" s="101" t="s">
        <v>7186</v>
      </c>
      <c r="H1988" s="103">
        <v>64.510000000000005</v>
      </c>
      <c r="I1988" s="101" t="s">
        <v>7175</v>
      </c>
      <c r="J1988" s="102">
        <v>42248</v>
      </c>
      <c r="K1988" s="102">
        <v>73050</v>
      </c>
      <c r="L1988" s="101" t="s">
        <v>6332</v>
      </c>
      <c r="M1988" s="101" t="s">
        <v>4070</v>
      </c>
    </row>
    <row r="1989" spans="1:13" x14ac:dyDescent="0.25">
      <c r="A1989" s="74" t="s">
        <v>344</v>
      </c>
      <c r="B1989" s="107" t="str">
        <f t="shared" si="30"/>
        <v>104889264310</v>
      </c>
      <c r="C1989" s="101" t="s">
        <v>4072</v>
      </c>
      <c r="D1989" s="101" t="s">
        <v>4073</v>
      </c>
      <c r="E1989" s="101" t="s">
        <v>7227</v>
      </c>
      <c r="F1989" s="101" t="s">
        <v>7185</v>
      </c>
      <c r="G1989" s="101" t="s">
        <v>7186</v>
      </c>
      <c r="H1989" s="103">
        <v>60.49</v>
      </c>
      <c r="I1989" s="101" t="s">
        <v>7175</v>
      </c>
      <c r="J1989" s="102">
        <v>42231</v>
      </c>
      <c r="K1989" s="102">
        <v>73050</v>
      </c>
      <c r="L1989" s="101" t="s">
        <v>6332</v>
      </c>
      <c r="M1989" s="101" t="s">
        <v>4072</v>
      </c>
    </row>
    <row r="1990" spans="1:13" x14ac:dyDescent="0.25">
      <c r="A1990" s="74" t="s">
        <v>344</v>
      </c>
      <c r="B1990" s="107" t="str">
        <f t="shared" ref="B1990:B2053" si="31">CONCATENATE(C1990,E1990)</f>
        <v>104891603400</v>
      </c>
      <c r="C1990" s="101" t="s">
        <v>4074</v>
      </c>
      <c r="D1990" s="101" t="s">
        <v>4075</v>
      </c>
      <c r="E1990" s="101" t="s">
        <v>7190</v>
      </c>
      <c r="F1990" s="101" t="s">
        <v>7245</v>
      </c>
      <c r="G1990" s="101" t="s">
        <v>7215</v>
      </c>
      <c r="H1990" s="103">
        <v>35.79</v>
      </c>
      <c r="I1990" s="101" t="s">
        <v>7175</v>
      </c>
      <c r="J1990" s="102">
        <v>42248</v>
      </c>
      <c r="K1990" s="102">
        <v>73050</v>
      </c>
      <c r="L1990" s="101" t="s">
        <v>6332</v>
      </c>
      <c r="M1990" s="101" t="s">
        <v>4074</v>
      </c>
    </row>
    <row r="1991" spans="1:13" x14ac:dyDescent="0.25">
      <c r="A1991" s="74" t="s">
        <v>344</v>
      </c>
      <c r="B1991" s="107" t="str">
        <f t="shared" si="31"/>
        <v>104894281110</v>
      </c>
      <c r="C1991" s="101" t="s">
        <v>4076</v>
      </c>
      <c r="D1991" s="101" t="s">
        <v>4077</v>
      </c>
      <c r="E1991" s="101" t="s">
        <v>6523</v>
      </c>
      <c r="F1991" s="101" t="s">
        <v>7212</v>
      </c>
      <c r="G1991" s="101" t="s">
        <v>7181</v>
      </c>
      <c r="H1991" s="103">
        <v>46.8</v>
      </c>
      <c r="I1991" s="101" t="s">
        <v>7175</v>
      </c>
      <c r="J1991" s="102">
        <v>42240</v>
      </c>
      <c r="K1991" s="102">
        <v>73050</v>
      </c>
      <c r="L1991" s="101" t="s">
        <v>6332</v>
      </c>
      <c r="M1991" s="101" t="s">
        <v>4076</v>
      </c>
    </row>
    <row r="1992" spans="1:13" x14ac:dyDescent="0.25">
      <c r="A1992" s="74" t="s">
        <v>344</v>
      </c>
      <c r="B1992" s="107" t="str">
        <f t="shared" si="31"/>
        <v>104896264330</v>
      </c>
      <c r="C1992" s="101" t="s">
        <v>4078</v>
      </c>
      <c r="D1992" s="101" t="s">
        <v>4079</v>
      </c>
      <c r="E1992" s="101" t="s">
        <v>7300</v>
      </c>
      <c r="F1992" s="101" t="s">
        <v>7212</v>
      </c>
      <c r="G1992" s="101" t="s">
        <v>7181</v>
      </c>
      <c r="H1992" s="103">
        <v>55.04</v>
      </c>
      <c r="I1992" s="101" t="s">
        <v>7175</v>
      </c>
      <c r="J1992" s="102">
        <v>42217</v>
      </c>
      <c r="K1992" s="102">
        <v>73050</v>
      </c>
      <c r="L1992" s="101" t="s">
        <v>6332</v>
      </c>
      <c r="M1992" s="101" t="s">
        <v>4078</v>
      </c>
    </row>
    <row r="1993" spans="1:13" x14ac:dyDescent="0.25">
      <c r="A1993" s="74" t="s">
        <v>344</v>
      </c>
      <c r="B1993" s="107" t="str">
        <f t="shared" si="31"/>
        <v>104897264260</v>
      </c>
      <c r="C1993" s="101" t="s">
        <v>4080</v>
      </c>
      <c r="D1993" s="101" t="s">
        <v>4081</v>
      </c>
      <c r="E1993" s="101" t="s">
        <v>7232</v>
      </c>
      <c r="F1993" s="101" t="s">
        <v>7185</v>
      </c>
      <c r="G1993" s="101" t="s">
        <v>7186</v>
      </c>
      <c r="H1993" s="103">
        <v>64.27</v>
      </c>
      <c r="I1993" s="101" t="s">
        <v>7175</v>
      </c>
      <c r="J1993" s="102">
        <v>42248</v>
      </c>
      <c r="K1993" s="102">
        <v>73050</v>
      </c>
      <c r="L1993" s="101" t="s">
        <v>6332</v>
      </c>
      <c r="M1993" s="101" t="s">
        <v>4080</v>
      </c>
    </row>
    <row r="1994" spans="1:13" x14ac:dyDescent="0.25">
      <c r="A1994" s="74" t="s">
        <v>344</v>
      </c>
      <c r="B1994" s="107" t="str">
        <f t="shared" si="31"/>
        <v>104901264310</v>
      </c>
      <c r="C1994" s="101" t="s">
        <v>4082</v>
      </c>
      <c r="D1994" s="101" t="s">
        <v>4083</v>
      </c>
      <c r="E1994" s="101" t="s">
        <v>7227</v>
      </c>
      <c r="F1994" s="101" t="s">
        <v>7185</v>
      </c>
      <c r="G1994" s="101" t="s">
        <v>7186</v>
      </c>
      <c r="H1994" s="103">
        <v>60.42</v>
      </c>
      <c r="I1994" s="101" t="s">
        <v>7175</v>
      </c>
      <c r="J1994" s="102">
        <v>42226</v>
      </c>
      <c r="K1994" s="102">
        <v>73050</v>
      </c>
      <c r="L1994" s="101" t="s">
        <v>6332</v>
      </c>
      <c r="M1994" s="101" t="s">
        <v>4082</v>
      </c>
    </row>
    <row r="1995" spans="1:13" x14ac:dyDescent="0.25">
      <c r="A1995" s="74" t="s">
        <v>344</v>
      </c>
      <c r="B1995" s="107" t="str">
        <f t="shared" si="31"/>
        <v>104902191100</v>
      </c>
      <c r="C1995" s="101" t="s">
        <v>4084</v>
      </c>
      <c r="D1995" s="101" t="s">
        <v>4085</v>
      </c>
      <c r="E1995" s="101" t="s">
        <v>6460</v>
      </c>
      <c r="F1995" s="101" t="s">
        <v>7252</v>
      </c>
      <c r="G1995" s="101" t="s">
        <v>7178</v>
      </c>
      <c r="H1995" s="103">
        <v>46.23</v>
      </c>
      <c r="I1995" s="101" t="s">
        <v>7175</v>
      </c>
      <c r="J1995" s="102">
        <v>42240</v>
      </c>
      <c r="K1995" s="102">
        <v>73050</v>
      </c>
      <c r="L1995" s="101" t="s">
        <v>6332</v>
      </c>
      <c r="M1995" s="101" t="s">
        <v>4084</v>
      </c>
    </row>
    <row r="1996" spans="1:13" x14ac:dyDescent="0.25">
      <c r="A1996" s="74" t="s">
        <v>344</v>
      </c>
      <c r="B1996" s="107" t="str">
        <f t="shared" si="31"/>
        <v>104903185120</v>
      </c>
      <c r="C1996" s="101" t="s">
        <v>4086</v>
      </c>
      <c r="D1996" s="101" t="s">
        <v>4087</v>
      </c>
      <c r="E1996" s="101" t="s">
        <v>6433</v>
      </c>
      <c r="F1996" s="101" t="s">
        <v>7268</v>
      </c>
      <c r="G1996" s="101" t="s">
        <v>7201</v>
      </c>
      <c r="H1996" s="103">
        <v>29.73</v>
      </c>
      <c r="I1996" s="101" t="s">
        <v>7175</v>
      </c>
      <c r="J1996" s="102">
        <v>42217</v>
      </c>
      <c r="K1996" s="102">
        <v>73050</v>
      </c>
      <c r="L1996" s="101" t="s">
        <v>6332</v>
      </c>
      <c r="M1996" s="101" t="s">
        <v>4086</v>
      </c>
    </row>
    <row r="1997" spans="1:13" x14ac:dyDescent="0.25">
      <c r="A1997" s="74" t="s">
        <v>344</v>
      </c>
      <c r="B1997" s="107" t="str">
        <f t="shared" si="31"/>
        <v>104906171100</v>
      </c>
      <c r="C1997" s="101" t="s">
        <v>4088</v>
      </c>
      <c r="D1997" s="101" t="s">
        <v>4089</v>
      </c>
      <c r="E1997" s="101" t="s">
        <v>6639</v>
      </c>
      <c r="F1997" s="101" t="s">
        <v>7212</v>
      </c>
      <c r="G1997" s="101" t="s">
        <v>7181</v>
      </c>
      <c r="H1997" s="103">
        <v>42.85</v>
      </c>
      <c r="I1997" s="101" t="s">
        <v>7175</v>
      </c>
      <c r="J1997" s="102">
        <v>42309</v>
      </c>
      <c r="K1997" s="102">
        <v>73050</v>
      </c>
      <c r="L1997" s="101" t="s">
        <v>6332</v>
      </c>
      <c r="M1997" s="101" t="s">
        <v>4088</v>
      </c>
    </row>
    <row r="1998" spans="1:13" x14ac:dyDescent="0.25">
      <c r="A1998" s="74" t="s">
        <v>344</v>
      </c>
      <c r="B1998" s="107" t="str">
        <f t="shared" si="31"/>
        <v>104907111260</v>
      </c>
      <c r="C1998" s="101" t="s">
        <v>4090</v>
      </c>
      <c r="D1998" s="101" t="s">
        <v>4091</v>
      </c>
      <c r="E1998" s="101" t="s">
        <v>7211</v>
      </c>
      <c r="F1998" s="101" t="s">
        <v>7212</v>
      </c>
      <c r="G1998" s="101" t="s">
        <v>7181</v>
      </c>
      <c r="H1998" s="103">
        <v>43.19</v>
      </c>
      <c r="I1998" s="101" t="s">
        <v>7175</v>
      </c>
      <c r="J1998" s="102">
        <v>42240</v>
      </c>
      <c r="K1998" s="102">
        <v>73050</v>
      </c>
      <c r="L1998" s="101" t="s">
        <v>6332</v>
      </c>
      <c r="M1998" s="101" t="s">
        <v>4090</v>
      </c>
    </row>
    <row r="1999" spans="1:13" x14ac:dyDescent="0.25">
      <c r="A1999" s="74" t="s">
        <v>344</v>
      </c>
      <c r="B1999" s="107" t="str">
        <f t="shared" si="31"/>
        <v>104909264260</v>
      </c>
      <c r="C1999" s="101" t="s">
        <v>4092</v>
      </c>
      <c r="D1999" s="101" t="s">
        <v>4093</v>
      </c>
      <c r="E1999" s="101" t="s">
        <v>7232</v>
      </c>
      <c r="F1999" s="101" t="s">
        <v>7212</v>
      </c>
      <c r="G1999" s="101" t="s">
        <v>7181</v>
      </c>
      <c r="H1999" s="103">
        <v>55.32</v>
      </c>
      <c r="I1999" s="101" t="s">
        <v>7175</v>
      </c>
      <c r="J1999" s="102">
        <v>42242</v>
      </c>
      <c r="K1999" s="102">
        <v>73050</v>
      </c>
      <c r="L1999" s="101" t="s">
        <v>6332</v>
      </c>
      <c r="M1999" s="101" t="s">
        <v>4092</v>
      </c>
    </row>
    <row r="2000" spans="1:13" x14ac:dyDescent="0.25">
      <c r="A2000" s="74" t="s">
        <v>344</v>
      </c>
      <c r="B2000" s="107" t="str">
        <f t="shared" si="31"/>
        <v>104916803960</v>
      </c>
      <c r="C2000" s="101" t="s">
        <v>4094</v>
      </c>
      <c r="D2000" s="101" t="s">
        <v>4095</v>
      </c>
      <c r="E2000" s="101" t="s">
        <v>7648</v>
      </c>
      <c r="F2000" s="101" t="s">
        <v>7247</v>
      </c>
      <c r="G2000" s="101" t="s">
        <v>7178</v>
      </c>
      <c r="H2000" s="103">
        <v>36.799999999999997</v>
      </c>
      <c r="I2000" s="101" t="s">
        <v>7175</v>
      </c>
      <c r="J2000" s="102">
        <v>42249</v>
      </c>
      <c r="K2000" s="102">
        <v>73050</v>
      </c>
      <c r="L2000" s="101" t="s">
        <v>6332</v>
      </c>
      <c r="M2000" s="101" t="s">
        <v>4094</v>
      </c>
    </row>
    <row r="2001" spans="1:13" x14ac:dyDescent="0.25">
      <c r="A2001" s="74" t="s">
        <v>344</v>
      </c>
      <c r="B2001" s="107" t="str">
        <f t="shared" si="31"/>
        <v>104919311400</v>
      </c>
      <c r="C2001" s="101" t="s">
        <v>4096</v>
      </c>
      <c r="D2001" s="101" t="s">
        <v>4097</v>
      </c>
      <c r="E2001" s="101" t="s">
        <v>6547</v>
      </c>
      <c r="F2001" s="101" t="s">
        <v>7212</v>
      </c>
      <c r="G2001" s="101" t="s">
        <v>7181</v>
      </c>
      <c r="H2001" s="103">
        <v>54.06</v>
      </c>
      <c r="I2001" s="101" t="s">
        <v>7175</v>
      </c>
      <c r="J2001" s="102">
        <v>42278</v>
      </c>
      <c r="K2001" s="102">
        <v>73050</v>
      </c>
      <c r="L2001" s="101" t="s">
        <v>6332</v>
      </c>
      <c r="M2001" s="101" t="s">
        <v>4096</v>
      </c>
    </row>
    <row r="2002" spans="1:13" x14ac:dyDescent="0.25">
      <c r="A2002" s="74" t="s">
        <v>344</v>
      </c>
      <c r="B2002" s="107" t="str">
        <f t="shared" si="31"/>
        <v>104926141300</v>
      </c>
      <c r="C2002" s="101" t="s">
        <v>4098</v>
      </c>
      <c r="D2002" s="101" t="s">
        <v>4099</v>
      </c>
      <c r="E2002" s="101" t="s">
        <v>6349</v>
      </c>
      <c r="F2002" s="101" t="s">
        <v>7185</v>
      </c>
      <c r="G2002" s="101" t="s">
        <v>7181</v>
      </c>
      <c r="H2002" s="103">
        <v>51.8</v>
      </c>
      <c r="I2002" s="101" t="s">
        <v>7175</v>
      </c>
      <c r="J2002" s="102">
        <v>42309</v>
      </c>
      <c r="K2002" s="102">
        <v>73050</v>
      </c>
      <c r="L2002" s="101" t="s">
        <v>6332</v>
      </c>
      <c r="M2002" s="101" t="s">
        <v>4098</v>
      </c>
    </row>
    <row r="2003" spans="1:13" x14ac:dyDescent="0.25">
      <c r="A2003" s="74" t="s">
        <v>344</v>
      </c>
      <c r="B2003" s="107" t="str">
        <f t="shared" si="31"/>
        <v>104935264260</v>
      </c>
      <c r="C2003" s="101" t="s">
        <v>4100</v>
      </c>
      <c r="D2003" s="101" t="s">
        <v>4101</v>
      </c>
      <c r="E2003" s="101" t="s">
        <v>7232</v>
      </c>
      <c r="F2003" s="101" t="s">
        <v>7212</v>
      </c>
      <c r="G2003" s="101" t="s">
        <v>7181</v>
      </c>
      <c r="H2003" s="103">
        <v>49.64</v>
      </c>
      <c r="I2003" s="101" t="s">
        <v>7175</v>
      </c>
      <c r="J2003" s="102">
        <v>42241</v>
      </c>
      <c r="K2003" s="102">
        <v>73050</v>
      </c>
      <c r="L2003" s="101" t="s">
        <v>6332</v>
      </c>
      <c r="M2003" s="101" t="s">
        <v>4100</v>
      </c>
    </row>
    <row r="2004" spans="1:13" x14ac:dyDescent="0.25">
      <c r="A2004" s="74" t="s">
        <v>344</v>
      </c>
      <c r="B2004" s="107" t="str">
        <f t="shared" si="31"/>
        <v>104937191100</v>
      </c>
      <c r="C2004" s="101" t="s">
        <v>4102</v>
      </c>
      <c r="D2004" s="101" t="s">
        <v>4103</v>
      </c>
      <c r="E2004" s="101" t="s">
        <v>6460</v>
      </c>
      <c r="F2004" s="101" t="s">
        <v>7212</v>
      </c>
      <c r="G2004" s="101" t="s">
        <v>7181</v>
      </c>
      <c r="H2004" s="103">
        <v>48.6</v>
      </c>
      <c r="I2004" s="101" t="s">
        <v>7175</v>
      </c>
      <c r="J2004" s="102">
        <v>42309</v>
      </c>
      <c r="K2004" s="102">
        <v>73050</v>
      </c>
      <c r="L2004" s="101" t="s">
        <v>6332</v>
      </c>
      <c r="M2004" s="101" t="s">
        <v>4102</v>
      </c>
    </row>
    <row r="2005" spans="1:13" x14ac:dyDescent="0.25">
      <c r="A2005" s="74" t="s">
        <v>344</v>
      </c>
      <c r="B2005" s="107" t="str">
        <f t="shared" si="31"/>
        <v>104942311400</v>
      </c>
      <c r="C2005" s="101" t="s">
        <v>4104</v>
      </c>
      <c r="D2005" s="101" t="s">
        <v>4105</v>
      </c>
      <c r="E2005" s="101" t="s">
        <v>6547</v>
      </c>
      <c r="F2005" s="101" t="s">
        <v>7185</v>
      </c>
      <c r="G2005" s="101" t="s">
        <v>7181</v>
      </c>
      <c r="H2005" s="103">
        <v>60.54</v>
      </c>
      <c r="I2005" s="101" t="s">
        <v>7175</v>
      </c>
      <c r="J2005" s="102">
        <v>42268</v>
      </c>
      <c r="K2005" s="102">
        <v>73050</v>
      </c>
      <c r="L2005" s="101" t="s">
        <v>6332</v>
      </c>
      <c r="M2005" s="101" t="s">
        <v>4104</v>
      </c>
    </row>
    <row r="2006" spans="1:13" x14ac:dyDescent="0.25">
      <c r="A2006" s="74" t="s">
        <v>344</v>
      </c>
      <c r="B2006" s="107" t="str">
        <f t="shared" si="31"/>
        <v>104947264310</v>
      </c>
      <c r="C2006" s="101" t="s">
        <v>4106</v>
      </c>
      <c r="D2006" s="101" t="s">
        <v>4107</v>
      </c>
      <c r="E2006" s="101" t="s">
        <v>7227</v>
      </c>
      <c r="F2006" s="101" t="s">
        <v>7185</v>
      </c>
      <c r="G2006" s="101" t="s">
        <v>7186</v>
      </c>
      <c r="H2006" s="103">
        <v>57.25</v>
      </c>
      <c r="I2006" s="101" t="s">
        <v>7175</v>
      </c>
      <c r="J2006" s="102">
        <v>42247</v>
      </c>
      <c r="K2006" s="102">
        <v>73050</v>
      </c>
      <c r="L2006" s="101" t="s">
        <v>6332</v>
      </c>
      <c r="M2006" s="101" t="s">
        <v>4106</v>
      </c>
    </row>
    <row r="2007" spans="1:13" x14ac:dyDescent="0.25">
      <c r="A2007" s="74" t="s">
        <v>344</v>
      </c>
      <c r="B2007" s="107" t="str">
        <f t="shared" si="31"/>
        <v>104966192100</v>
      </c>
      <c r="C2007" s="101" t="s">
        <v>4108</v>
      </c>
      <c r="D2007" s="101" t="s">
        <v>4109</v>
      </c>
      <c r="E2007" s="101" t="s">
        <v>6456</v>
      </c>
      <c r="F2007" s="101" t="s">
        <v>7217</v>
      </c>
      <c r="G2007" s="101" t="s">
        <v>7201</v>
      </c>
      <c r="H2007" s="103">
        <v>30.91</v>
      </c>
      <c r="I2007" s="101" t="s">
        <v>7175</v>
      </c>
      <c r="J2007" s="102">
        <v>42282</v>
      </c>
      <c r="K2007" s="102">
        <v>73050</v>
      </c>
      <c r="L2007" s="101" t="s">
        <v>6332</v>
      </c>
      <c r="M2007" s="101" t="s">
        <v>4108</v>
      </c>
    </row>
    <row r="2008" spans="1:13" x14ac:dyDescent="0.25">
      <c r="A2008" s="74" t="s">
        <v>344</v>
      </c>
      <c r="B2008" s="107" t="str">
        <f t="shared" si="31"/>
        <v>104971141300</v>
      </c>
      <c r="C2008" s="101" t="s">
        <v>4110</v>
      </c>
      <c r="D2008" s="101" t="s">
        <v>4111</v>
      </c>
      <c r="E2008" s="101" t="s">
        <v>6349</v>
      </c>
      <c r="F2008" s="101" t="s">
        <v>7185</v>
      </c>
      <c r="G2008" s="101" t="s">
        <v>7186</v>
      </c>
      <c r="H2008" s="103">
        <v>59.92</v>
      </c>
      <c r="I2008" s="101" t="s">
        <v>7175</v>
      </c>
      <c r="J2008" s="102">
        <v>42401</v>
      </c>
      <c r="K2008" s="102">
        <v>73050</v>
      </c>
      <c r="L2008" s="101" t="s">
        <v>6332</v>
      </c>
      <c r="M2008" s="101" t="s">
        <v>4110</v>
      </c>
    </row>
    <row r="2009" spans="1:13" x14ac:dyDescent="0.25">
      <c r="A2009" s="74" t="s">
        <v>344</v>
      </c>
      <c r="B2009" s="107" t="str">
        <f t="shared" si="31"/>
        <v>104995281110</v>
      </c>
      <c r="C2009" s="101" t="s">
        <v>7649</v>
      </c>
      <c r="D2009" s="101" t="s">
        <v>7650</v>
      </c>
      <c r="E2009" s="101" t="s">
        <v>6523</v>
      </c>
      <c r="F2009" s="101" t="s">
        <v>7212</v>
      </c>
      <c r="G2009" s="101" t="s">
        <v>7181</v>
      </c>
      <c r="H2009" s="103">
        <v>54.36</v>
      </c>
      <c r="I2009" s="101" t="s">
        <v>7175</v>
      </c>
      <c r="J2009" s="102">
        <v>42278</v>
      </c>
      <c r="K2009" s="102">
        <v>43708</v>
      </c>
      <c r="L2009" s="101" t="s">
        <v>6332</v>
      </c>
      <c r="M2009" s="101" t="s">
        <v>7649</v>
      </c>
    </row>
    <row r="2010" spans="1:13" x14ac:dyDescent="0.25">
      <c r="A2010" s="74" t="s">
        <v>344</v>
      </c>
      <c r="B2010" s="107" t="str">
        <f t="shared" si="31"/>
        <v>105032341200</v>
      </c>
      <c r="C2010" s="101" t="s">
        <v>4112</v>
      </c>
      <c r="D2010" s="101" t="s">
        <v>4113</v>
      </c>
      <c r="E2010" s="101" t="s">
        <v>6559</v>
      </c>
      <c r="F2010" s="101" t="s">
        <v>7212</v>
      </c>
      <c r="G2010" s="101" t="s">
        <v>7181</v>
      </c>
      <c r="H2010" s="103">
        <v>53.03</v>
      </c>
      <c r="I2010" s="101" t="s">
        <v>7175</v>
      </c>
      <c r="J2010" s="102">
        <v>42309</v>
      </c>
      <c r="K2010" s="102">
        <v>73050</v>
      </c>
      <c r="L2010" s="101" t="s">
        <v>6332</v>
      </c>
      <c r="M2010" s="101" t="s">
        <v>4112</v>
      </c>
    </row>
    <row r="2011" spans="1:13" x14ac:dyDescent="0.25">
      <c r="A2011" s="74" t="s">
        <v>344</v>
      </c>
      <c r="B2011" s="107" t="str">
        <f t="shared" si="31"/>
        <v>105043263130</v>
      </c>
      <c r="C2011" s="101" t="s">
        <v>4114</v>
      </c>
      <c r="D2011" s="101" t="s">
        <v>4115</v>
      </c>
      <c r="E2011" s="101" t="s">
        <v>6509</v>
      </c>
      <c r="F2011" s="101" t="s">
        <v>7214</v>
      </c>
      <c r="G2011" s="101" t="s">
        <v>7215</v>
      </c>
      <c r="H2011" s="103">
        <v>32.619999999999997</v>
      </c>
      <c r="I2011" s="101" t="s">
        <v>7175</v>
      </c>
      <c r="J2011" s="102">
        <v>42282</v>
      </c>
      <c r="K2011" s="102">
        <v>73050</v>
      </c>
      <c r="L2011" s="101" t="s">
        <v>6332</v>
      </c>
      <c r="M2011" s="101" t="s">
        <v>4114</v>
      </c>
    </row>
    <row r="2012" spans="1:13" x14ac:dyDescent="0.25">
      <c r="A2012" s="74" t="s">
        <v>344</v>
      </c>
      <c r="B2012" s="107" t="str">
        <f t="shared" si="31"/>
        <v>105046181400</v>
      </c>
      <c r="C2012" s="101" t="s">
        <v>4116</v>
      </c>
      <c r="D2012" s="101" t="s">
        <v>4117</v>
      </c>
      <c r="E2012" s="101" t="s">
        <v>6417</v>
      </c>
      <c r="F2012" s="101" t="s">
        <v>7185</v>
      </c>
      <c r="G2012" s="101" t="s">
        <v>7186</v>
      </c>
      <c r="H2012" s="103">
        <v>61.04</v>
      </c>
      <c r="I2012" s="101" t="s">
        <v>7175</v>
      </c>
      <c r="J2012" s="102">
        <v>42309</v>
      </c>
      <c r="K2012" s="102">
        <v>73050</v>
      </c>
      <c r="L2012" s="101" t="s">
        <v>6332</v>
      </c>
      <c r="M2012" s="101" t="s">
        <v>4116</v>
      </c>
    </row>
    <row r="2013" spans="1:13" x14ac:dyDescent="0.25">
      <c r="A2013" s="74" t="s">
        <v>344</v>
      </c>
      <c r="B2013" s="107" t="str">
        <f t="shared" si="31"/>
        <v>105059703200</v>
      </c>
      <c r="C2013" s="101" t="s">
        <v>4118</v>
      </c>
      <c r="D2013" s="101" t="s">
        <v>4119</v>
      </c>
      <c r="E2013" s="101" t="s">
        <v>7104</v>
      </c>
      <c r="F2013" s="101" t="s">
        <v>7247</v>
      </c>
      <c r="G2013" s="101" t="s">
        <v>7178</v>
      </c>
      <c r="H2013" s="103">
        <v>49.11</v>
      </c>
      <c r="I2013" s="101" t="s">
        <v>7175</v>
      </c>
      <c r="J2013" s="102">
        <v>42309</v>
      </c>
      <c r="K2013" s="102">
        <v>73050</v>
      </c>
      <c r="L2013" s="101" t="s">
        <v>6332</v>
      </c>
      <c r="M2013" s="101" t="s">
        <v>4118</v>
      </c>
    </row>
    <row r="2014" spans="1:13" x14ac:dyDescent="0.25">
      <c r="A2014" s="74" t="s">
        <v>344</v>
      </c>
      <c r="B2014" s="107" t="str">
        <f t="shared" si="31"/>
        <v>105068121110</v>
      </c>
      <c r="C2014" s="101" t="s">
        <v>4120</v>
      </c>
      <c r="D2014" s="101" t="s">
        <v>4121</v>
      </c>
      <c r="E2014" s="101" t="s">
        <v>6338</v>
      </c>
      <c r="F2014" s="101" t="s">
        <v>7212</v>
      </c>
      <c r="G2014" s="101" t="s">
        <v>7181</v>
      </c>
      <c r="H2014" s="103">
        <v>46.33</v>
      </c>
      <c r="I2014" s="101" t="s">
        <v>7175</v>
      </c>
      <c r="J2014" s="102">
        <v>42297</v>
      </c>
      <c r="K2014" s="102">
        <v>73050</v>
      </c>
      <c r="L2014" s="101" t="s">
        <v>6332</v>
      </c>
      <c r="M2014" s="101" t="s">
        <v>4120</v>
      </c>
    </row>
    <row r="2015" spans="1:13" x14ac:dyDescent="0.25">
      <c r="A2015" s="74" t="s">
        <v>344</v>
      </c>
      <c r="B2015" s="107" t="str">
        <f t="shared" si="31"/>
        <v>105075703500</v>
      </c>
      <c r="C2015" s="101" t="s">
        <v>4122</v>
      </c>
      <c r="D2015" s="101" t="s">
        <v>4123</v>
      </c>
      <c r="E2015" s="101" t="s">
        <v>6374</v>
      </c>
      <c r="F2015" s="101" t="s">
        <v>7231</v>
      </c>
      <c r="G2015" s="101" t="s">
        <v>7181</v>
      </c>
      <c r="H2015" s="103">
        <v>53.18</v>
      </c>
      <c r="I2015" s="101" t="s">
        <v>7175</v>
      </c>
      <c r="J2015" s="102">
        <v>42339</v>
      </c>
      <c r="K2015" s="102">
        <v>73050</v>
      </c>
      <c r="L2015" s="101" t="s">
        <v>6332</v>
      </c>
      <c r="M2015" s="101" t="s">
        <v>4122</v>
      </c>
    </row>
    <row r="2016" spans="1:13" x14ac:dyDescent="0.25">
      <c r="A2016" s="74" t="s">
        <v>344</v>
      </c>
      <c r="B2016" s="107" t="str">
        <f t="shared" si="31"/>
        <v>105086252100</v>
      </c>
      <c r="C2016" s="101" t="s">
        <v>4124</v>
      </c>
      <c r="D2016" s="101" t="s">
        <v>4125</v>
      </c>
      <c r="E2016" s="101" t="s">
        <v>7292</v>
      </c>
      <c r="F2016" s="101" t="s">
        <v>7245</v>
      </c>
      <c r="G2016" s="101" t="s">
        <v>7174</v>
      </c>
      <c r="H2016" s="103">
        <v>42.3</v>
      </c>
      <c r="I2016" s="101" t="s">
        <v>7175</v>
      </c>
      <c r="J2016" s="102">
        <v>42339</v>
      </c>
      <c r="K2016" s="102">
        <v>73050</v>
      </c>
      <c r="L2016" s="101" t="s">
        <v>6332</v>
      </c>
      <c r="M2016" s="101" t="s">
        <v>4124</v>
      </c>
    </row>
    <row r="2017" spans="1:13" x14ac:dyDescent="0.25">
      <c r="A2017" s="74" t="s">
        <v>344</v>
      </c>
      <c r="B2017" s="107" t="str">
        <f t="shared" si="31"/>
        <v>105089181400</v>
      </c>
      <c r="C2017" s="101" t="s">
        <v>4126</v>
      </c>
      <c r="D2017" s="101" t="s">
        <v>4127</v>
      </c>
      <c r="E2017" s="101" t="s">
        <v>6417</v>
      </c>
      <c r="F2017" s="101" t="s">
        <v>7212</v>
      </c>
      <c r="G2017" s="101" t="s">
        <v>7181</v>
      </c>
      <c r="H2017" s="103">
        <v>44.65</v>
      </c>
      <c r="I2017" s="101" t="s">
        <v>7175</v>
      </c>
      <c r="J2017" s="102">
        <v>42309</v>
      </c>
      <c r="K2017" s="102">
        <v>73050</v>
      </c>
      <c r="L2017" s="101" t="s">
        <v>6332</v>
      </c>
      <c r="M2017" s="101" t="s">
        <v>4126</v>
      </c>
    </row>
    <row r="2018" spans="1:13" x14ac:dyDescent="0.25">
      <c r="A2018" s="74" t="s">
        <v>344</v>
      </c>
      <c r="B2018" s="107" t="str">
        <f t="shared" si="31"/>
        <v>105106492100</v>
      </c>
      <c r="C2018" s="101" t="s">
        <v>4128</v>
      </c>
      <c r="D2018" s="101" t="s">
        <v>4129</v>
      </c>
      <c r="E2018" s="101" t="s">
        <v>6771</v>
      </c>
      <c r="F2018" s="101" t="s">
        <v>7332</v>
      </c>
      <c r="G2018" s="101" t="s">
        <v>7201</v>
      </c>
      <c r="H2018" s="103">
        <v>32.69</v>
      </c>
      <c r="I2018" s="101" t="s">
        <v>7175</v>
      </c>
      <c r="J2018" s="102">
        <v>42339</v>
      </c>
      <c r="K2018" s="102">
        <v>73050</v>
      </c>
      <c r="L2018" s="101" t="s">
        <v>6332</v>
      </c>
      <c r="M2018" s="101" t="s">
        <v>4128</v>
      </c>
    </row>
    <row r="2019" spans="1:13" x14ac:dyDescent="0.25">
      <c r="A2019" s="74" t="s">
        <v>344</v>
      </c>
      <c r="B2019" s="107" t="str">
        <f t="shared" si="31"/>
        <v>105112803010</v>
      </c>
      <c r="C2019" s="101" t="s">
        <v>4130</v>
      </c>
      <c r="D2019" s="101" t="s">
        <v>4131</v>
      </c>
      <c r="E2019" s="101" t="s">
        <v>7155</v>
      </c>
      <c r="F2019" s="101" t="s">
        <v>7247</v>
      </c>
      <c r="G2019" s="101" t="s">
        <v>7178</v>
      </c>
      <c r="H2019" s="103">
        <v>45.94</v>
      </c>
      <c r="I2019" s="101" t="s">
        <v>7175</v>
      </c>
      <c r="J2019" s="102">
        <v>42339</v>
      </c>
      <c r="K2019" s="102">
        <v>73050</v>
      </c>
      <c r="L2019" s="101" t="s">
        <v>6332</v>
      </c>
      <c r="M2019" s="101" t="s">
        <v>4130</v>
      </c>
    </row>
    <row r="2020" spans="1:13" x14ac:dyDescent="0.25">
      <c r="A2020" s="74" t="s">
        <v>344</v>
      </c>
      <c r="B2020" s="107" t="str">
        <f t="shared" si="31"/>
        <v>105117603510</v>
      </c>
      <c r="C2020" s="101" t="s">
        <v>4132</v>
      </c>
      <c r="D2020" s="101" t="s">
        <v>4133</v>
      </c>
      <c r="E2020" s="101" t="s">
        <v>7281</v>
      </c>
      <c r="F2020" s="101" t="s">
        <v>7247</v>
      </c>
      <c r="G2020" s="101" t="s">
        <v>7178</v>
      </c>
      <c r="H2020" s="103">
        <v>45.94</v>
      </c>
      <c r="I2020" s="101" t="s">
        <v>7175</v>
      </c>
      <c r="J2020" s="102">
        <v>42380</v>
      </c>
      <c r="K2020" s="102">
        <v>73050</v>
      </c>
      <c r="L2020" s="101" t="s">
        <v>6332</v>
      </c>
      <c r="M2020" s="101" t="s">
        <v>4132</v>
      </c>
    </row>
    <row r="2021" spans="1:13" x14ac:dyDescent="0.25">
      <c r="A2021" s="74" t="s">
        <v>344</v>
      </c>
      <c r="B2021" s="107" t="str">
        <f t="shared" si="31"/>
        <v>105118264350</v>
      </c>
      <c r="C2021" s="101" t="s">
        <v>4134</v>
      </c>
      <c r="D2021" s="101" t="s">
        <v>4135</v>
      </c>
      <c r="E2021" s="101" t="s">
        <v>6517</v>
      </c>
      <c r="F2021" s="101" t="s">
        <v>7185</v>
      </c>
      <c r="G2021" s="101" t="s">
        <v>7186</v>
      </c>
      <c r="H2021" s="103">
        <v>57.77</v>
      </c>
      <c r="I2021" s="101" t="s">
        <v>7175</v>
      </c>
      <c r="J2021" s="102">
        <v>42401</v>
      </c>
      <c r="K2021" s="102">
        <v>73050</v>
      </c>
      <c r="L2021" s="101" t="s">
        <v>6332</v>
      </c>
      <c r="M2021" s="101" t="s">
        <v>4134</v>
      </c>
    </row>
    <row r="2022" spans="1:13" x14ac:dyDescent="0.25">
      <c r="A2022" s="74" t="s">
        <v>344</v>
      </c>
      <c r="B2022" s="107" t="str">
        <f t="shared" si="31"/>
        <v>105122602100</v>
      </c>
      <c r="C2022" s="101" t="s">
        <v>4136</v>
      </c>
      <c r="D2022" s="101" t="s">
        <v>4137</v>
      </c>
      <c r="E2022" s="101" t="s">
        <v>7254</v>
      </c>
      <c r="F2022" s="101" t="s">
        <v>7245</v>
      </c>
      <c r="G2022" s="101" t="s">
        <v>7174</v>
      </c>
      <c r="H2022" s="103">
        <v>37.299999999999997</v>
      </c>
      <c r="I2022" s="101" t="s">
        <v>7175</v>
      </c>
      <c r="J2022" s="102">
        <v>42370</v>
      </c>
      <c r="K2022" s="102">
        <v>73050</v>
      </c>
      <c r="L2022" s="101" t="s">
        <v>6332</v>
      </c>
      <c r="M2022" s="101" t="s">
        <v>4136</v>
      </c>
    </row>
    <row r="2023" spans="1:13" x14ac:dyDescent="0.25">
      <c r="A2023" s="74" t="s">
        <v>344</v>
      </c>
      <c r="B2023" s="107" t="str">
        <f t="shared" si="31"/>
        <v>105124602100</v>
      </c>
      <c r="C2023" s="101" t="s">
        <v>4138</v>
      </c>
      <c r="D2023" s="101" t="s">
        <v>4139</v>
      </c>
      <c r="E2023" s="101" t="s">
        <v>7254</v>
      </c>
      <c r="F2023" s="101" t="s">
        <v>7245</v>
      </c>
      <c r="G2023" s="101" t="s">
        <v>7174</v>
      </c>
      <c r="H2023" s="103">
        <v>42.51</v>
      </c>
      <c r="I2023" s="101" t="s">
        <v>7175</v>
      </c>
      <c r="J2023" s="102">
        <v>42309</v>
      </c>
      <c r="K2023" s="102">
        <v>73050</v>
      </c>
      <c r="L2023" s="101" t="s">
        <v>6332</v>
      </c>
      <c r="M2023" s="101" t="s">
        <v>4138</v>
      </c>
    </row>
    <row r="2024" spans="1:13" x14ac:dyDescent="0.25">
      <c r="A2024" s="74" t="s">
        <v>344</v>
      </c>
      <c r="B2024" s="107" t="str">
        <f t="shared" si="31"/>
        <v>105125361200</v>
      </c>
      <c r="C2024" s="101" t="s">
        <v>4140</v>
      </c>
      <c r="D2024" s="101" t="s">
        <v>4141</v>
      </c>
      <c r="E2024" s="101" t="s">
        <v>6581</v>
      </c>
      <c r="F2024" s="101" t="s">
        <v>7212</v>
      </c>
      <c r="G2024" s="101" t="s">
        <v>7181</v>
      </c>
      <c r="H2024" s="103">
        <v>54.68</v>
      </c>
      <c r="I2024" s="101" t="s">
        <v>7175</v>
      </c>
      <c r="J2024" s="102">
        <v>42309</v>
      </c>
      <c r="K2024" s="102">
        <v>73050</v>
      </c>
      <c r="L2024" s="101" t="s">
        <v>6332</v>
      </c>
      <c r="M2024" s="101" t="s">
        <v>4140</v>
      </c>
    </row>
    <row r="2025" spans="1:13" x14ac:dyDescent="0.25">
      <c r="A2025" s="74" t="s">
        <v>344</v>
      </c>
      <c r="B2025" s="107" t="str">
        <f t="shared" si="31"/>
        <v>105138903110</v>
      </c>
      <c r="C2025" s="101" t="s">
        <v>4142</v>
      </c>
      <c r="D2025" s="101" t="s">
        <v>4143</v>
      </c>
      <c r="E2025" s="101" t="s">
        <v>7651</v>
      </c>
      <c r="F2025" s="101" t="s">
        <v>7652</v>
      </c>
      <c r="G2025" s="101" t="s">
        <v>7267</v>
      </c>
      <c r="H2025" s="103">
        <v>78.08</v>
      </c>
      <c r="I2025" s="101" t="s">
        <v>7175</v>
      </c>
      <c r="J2025" s="102">
        <v>42370</v>
      </c>
      <c r="K2025" s="102">
        <v>73050</v>
      </c>
      <c r="L2025" s="101" t="s">
        <v>6332</v>
      </c>
      <c r="M2025" s="101" t="s">
        <v>4142</v>
      </c>
    </row>
    <row r="2026" spans="1:13" x14ac:dyDescent="0.25">
      <c r="A2026" s="74" t="s">
        <v>344</v>
      </c>
      <c r="B2026" s="107" t="str">
        <f t="shared" si="31"/>
        <v>105145341200</v>
      </c>
      <c r="C2026" s="101" t="s">
        <v>4144</v>
      </c>
      <c r="D2026" s="101" t="s">
        <v>4145</v>
      </c>
      <c r="E2026" s="101" t="s">
        <v>6559</v>
      </c>
      <c r="F2026" s="101" t="s">
        <v>7212</v>
      </c>
      <c r="G2026" s="101" t="s">
        <v>7181</v>
      </c>
      <c r="H2026" s="103">
        <v>53.76</v>
      </c>
      <c r="I2026" s="101" t="s">
        <v>7175</v>
      </c>
      <c r="J2026" s="102">
        <v>42370</v>
      </c>
      <c r="K2026" s="102">
        <v>73050</v>
      </c>
      <c r="L2026" s="101" t="s">
        <v>6332</v>
      </c>
      <c r="M2026" s="101" t="s">
        <v>4144</v>
      </c>
    </row>
    <row r="2027" spans="1:13" x14ac:dyDescent="0.25">
      <c r="A2027" s="74" t="s">
        <v>344</v>
      </c>
      <c r="B2027" s="107" t="str">
        <f t="shared" si="31"/>
        <v>105148312100</v>
      </c>
      <c r="C2027" s="101" t="s">
        <v>4146</v>
      </c>
      <c r="D2027" s="101" t="s">
        <v>4147</v>
      </c>
      <c r="E2027" s="101" t="s">
        <v>7366</v>
      </c>
      <c r="F2027" s="101" t="s">
        <v>7214</v>
      </c>
      <c r="G2027" s="101" t="s">
        <v>7218</v>
      </c>
      <c r="H2027" s="103">
        <v>32.79</v>
      </c>
      <c r="I2027" s="101" t="s">
        <v>7175</v>
      </c>
      <c r="J2027" s="102">
        <v>42311</v>
      </c>
      <c r="K2027" s="102">
        <v>73050</v>
      </c>
      <c r="L2027" s="101" t="s">
        <v>6332</v>
      </c>
      <c r="M2027" s="101" t="s">
        <v>4146</v>
      </c>
    </row>
    <row r="2028" spans="1:13" x14ac:dyDescent="0.25">
      <c r="A2028" s="74" t="s">
        <v>344</v>
      </c>
      <c r="B2028" s="107" t="str">
        <f t="shared" si="31"/>
        <v>105149232100</v>
      </c>
      <c r="C2028" s="101" t="s">
        <v>4148</v>
      </c>
      <c r="D2028" s="101" t="s">
        <v>4149</v>
      </c>
      <c r="E2028" s="101" t="s">
        <v>6498</v>
      </c>
      <c r="F2028" s="101" t="s">
        <v>7187</v>
      </c>
      <c r="G2028" s="101" t="s">
        <v>7174</v>
      </c>
      <c r="H2028" s="103">
        <v>36.840000000000003</v>
      </c>
      <c r="I2028" s="101" t="s">
        <v>7175</v>
      </c>
      <c r="J2028" s="102">
        <v>42339</v>
      </c>
      <c r="K2028" s="102">
        <v>73050</v>
      </c>
      <c r="L2028" s="101" t="s">
        <v>6332</v>
      </c>
      <c r="M2028" s="101" t="s">
        <v>4148</v>
      </c>
    </row>
    <row r="2029" spans="1:13" x14ac:dyDescent="0.25">
      <c r="A2029" s="74" t="s">
        <v>344</v>
      </c>
      <c r="B2029" s="107" t="str">
        <f t="shared" si="31"/>
        <v>105155603300</v>
      </c>
      <c r="C2029" s="101" t="s">
        <v>4150</v>
      </c>
      <c r="D2029" s="101" t="s">
        <v>4151</v>
      </c>
      <c r="E2029" s="101" t="s">
        <v>7249</v>
      </c>
      <c r="F2029" s="101" t="s">
        <v>7287</v>
      </c>
      <c r="G2029" s="101" t="s">
        <v>7218</v>
      </c>
      <c r="H2029" s="103">
        <v>29.36</v>
      </c>
      <c r="I2029" s="101" t="s">
        <v>7175</v>
      </c>
      <c r="J2029" s="102">
        <v>42303</v>
      </c>
      <c r="K2029" s="102">
        <v>73050</v>
      </c>
      <c r="L2029" s="101" t="s">
        <v>6332</v>
      </c>
      <c r="M2029" s="101" t="s">
        <v>4150</v>
      </c>
    </row>
    <row r="2030" spans="1:13" x14ac:dyDescent="0.25">
      <c r="A2030" s="74" t="s">
        <v>344</v>
      </c>
      <c r="B2030" s="107" t="str">
        <f t="shared" si="31"/>
        <v>105156171400</v>
      </c>
      <c r="C2030" s="101" t="s">
        <v>4152</v>
      </c>
      <c r="D2030" s="101" t="s">
        <v>4153</v>
      </c>
      <c r="E2030" s="101" t="s">
        <v>6681</v>
      </c>
      <c r="F2030" s="101" t="s">
        <v>7212</v>
      </c>
      <c r="G2030" s="101" t="s">
        <v>7181</v>
      </c>
      <c r="H2030" s="103">
        <v>53.99</v>
      </c>
      <c r="I2030" s="101" t="s">
        <v>7175</v>
      </c>
      <c r="J2030" s="102">
        <v>42339</v>
      </c>
      <c r="K2030" s="102">
        <v>73050</v>
      </c>
      <c r="L2030" s="101" t="s">
        <v>6332</v>
      </c>
      <c r="M2030" s="101" t="s">
        <v>4152</v>
      </c>
    </row>
    <row r="2031" spans="1:13" x14ac:dyDescent="0.25">
      <c r="A2031" s="74" t="s">
        <v>344</v>
      </c>
      <c r="B2031" s="107" t="str">
        <f t="shared" si="31"/>
        <v>105197803030</v>
      </c>
      <c r="C2031" s="101" t="s">
        <v>4154</v>
      </c>
      <c r="D2031" s="101" t="s">
        <v>4155</v>
      </c>
      <c r="E2031" s="101" t="s">
        <v>6609</v>
      </c>
      <c r="F2031" s="101" t="s">
        <v>7251</v>
      </c>
      <c r="G2031" s="101" t="s">
        <v>7174</v>
      </c>
      <c r="H2031" s="103">
        <v>41.87</v>
      </c>
      <c r="I2031" s="101" t="s">
        <v>7175</v>
      </c>
      <c r="J2031" s="102">
        <v>42339</v>
      </c>
      <c r="K2031" s="102">
        <v>73050</v>
      </c>
      <c r="L2031" s="101" t="s">
        <v>6332</v>
      </c>
      <c r="M2031" s="101" t="s">
        <v>4154</v>
      </c>
    </row>
    <row r="2032" spans="1:13" x14ac:dyDescent="0.25">
      <c r="A2032" s="74" t="s">
        <v>344</v>
      </c>
      <c r="B2032" s="107" t="str">
        <f t="shared" si="31"/>
        <v>105198321100</v>
      </c>
      <c r="C2032" s="101" t="s">
        <v>4156</v>
      </c>
      <c r="D2032" s="101" t="s">
        <v>4157</v>
      </c>
      <c r="E2032" s="101" t="s">
        <v>7003</v>
      </c>
      <c r="F2032" s="101" t="s">
        <v>7212</v>
      </c>
      <c r="G2032" s="101" t="s">
        <v>7181</v>
      </c>
      <c r="H2032" s="103">
        <v>50.94</v>
      </c>
      <c r="I2032" s="101" t="s">
        <v>7175</v>
      </c>
      <c r="J2032" s="102">
        <v>42370</v>
      </c>
      <c r="K2032" s="102">
        <v>73050</v>
      </c>
      <c r="L2032" s="101" t="s">
        <v>6332</v>
      </c>
      <c r="M2032" s="101" t="s">
        <v>4156</v>
      </c>
    </row>
    <row r="2033" spans="1:13" x14ac:dyDescent="0.25">
      <c r="A2033" s="74" t="s">
        <v>344</v>
      </c>
      <c r="B2033" s="107" t="str">
        <f t="shared" si="31"/>
        <v>105203171300</v>
      </c>
      <c r="C2033" s="101" t="s">
        <v>4158</v>
      </c>
      <c r="D2033" s="101" t="s">
        <v>4159</v>
      </c>
      <c r="E2033" s="101" t="s">
        <v>6367</v>
      </c>
      <c r="F2033" s="101" t="s">
        <v>7212</v>
      </c>
      <c r="G2033" s="101" t="s">
        <v>7181</v>
      </c>
      <c r="H2033" s="103">
        <v>57.73</v>
      </c>
      <c r="I2033" s="101" t="s">
        <v>7175</v>
      </c>
      <c r="J2033" s="102">
        <v>42401</v>
      </c>
      <c r="K2033" s="102">
        <v>73050</v>
      </c>
      <c r="L2033" s="101" t="s">
        <v>6332</v>
      </c>
      <c r="M2033" s="101" t="s">
        <v>4158</v>
      </c>
    </row>
    <row r="2034" spans="1:13" x14ac:dyDescent="0.25">
      <c r="A2034" s="74" t="s">
        <v>344</v>
      </c>
      <c r="B2034" s="107" t="str">
        <f t="shared" si="31"/>
        <v>105205754300</v>
      </c>
      <c r="C2034" s="101" t="s">
        <v>7118</v>
      </c>
      <c r="D2034" s="101" t="s">
        <v>7119</v>
      </c>
      <c r="E2034" s="101" t="s">
        <v>7112</v>
      </c>
      <c r="F2034" s="101" t="s">
        <v>7231</v>
      </c>
      <c r="G2034" s="101" t="s">
        <v>7181</v>
      </c>
      <c r="H2034" s="103">
        <v>49.36</v>
      </c>
      <c r="I2034" s="101" t="s">
        <v>7175</v>
      </c>
      <c r="J2034" s="102">
        <v>42384</v>
      </c>
      <c r="K2034" s="102">
        <v>43524</v>
      </c>
      <c r="L2034" s="101" t="s">
        <v>6332</v>
      </c>
      <c r="M2034" s="101" t="s">
        <v>7118</v>
      </c>
    </row>
    <row r="2035" spans="1:13" x14ac:dyDescent="0.25">
      <c r="A2035" s="74" t="s">
        <v>344</v>
      </c>
      <c r="B2035" s="107" t="str">
        <f t="shared" si="31"/>
        <v>105206502040</v>
      </c>
      <c r="C2035" s="101" t="s">
        <v>4160</v>
      </c>
      <c r="D2035" s="101" t="s">
        <v>4161</v>
      </c>
      <c r="E2035" s="101" t="s">
        <v>6372</v>
      </c>
      <c r="F2035" s="101" t="s">
        <v>7231</v>
      </c>
      <c r="G2035" s="101" t="s">
        <v>7181</v>
      </c>
      <c r="H2035" s="103">
        <v>53.88</v>
      </c>
      <c r="I2035" s="101" t="s">
        <v>7175</v>
      </c>
      <c r="J2035" s="102">
        <v>42401</v>
      </c>
      <c r="K2035" s="102">
        <v>73050</v>
      </c>
      <c r="L2035" s="101" t="s">
        <v>6332</v>
      </c>
      <c r="M2035" s="101" t="s">
        <v>4160</v>
      </c>
    </row>
    <row r="2036" spans="1:13" x14ac:dyDescent="0.25">
      <c r="A2036" s="74" t="s">
        <v>344</v>
      </c>
      <c r="B2036" s="107" t="str">
        <f t="shared" si="31"/>
        <v>105207311200</v>
      </c>
      <c r="C2036" s="101" t="s">
        <v>4162</v>
      </c>
      <c r="D2036" s="101" t="s">
        <v>4163</v>
      </c>
      <c r="E2036" s="101" t="s">
        <v>6541</v>
      </c>
      <c r="F2036" s="101" t="s">
        <v>7212</v>
      </c>
      <c r="G2036" s="101" t="s">
        <v>7181</v>
      </c>
      <c r="H2036" s="103">
        <v>53.79</v>
      </c>
      <c r="I2036" s="101" t="s">
        <v>7175</v>
      </c>
      <c r="J2036" s="102">
        <v>42373</v>
      </c>
      <c r="K2036" s="102">
        <v>73050</v>
      </c>
      <c r="L2036" s="101" t="s">
        <v>6332</v>
      </c>
      <c r="M2036" s="101" t="s">
        <v>4162</v>
      </c>
    </row>
    <row r="2037" spans="1:13" x14ac:dyDescent="0.25">
      <c r="A2037" s="74" t="s">
        <v>344</v>
      </c>
      <c r="B2037" s="107" t="str">
        <f t="shared" si="31"/>
        <v>105208232100</v>
      </c>
      <c r="C2037" s="101" t="s">
        <v>4164</v>
      </c>
      <c r="D2037" s="101" t="s">
        <v>4165</v>
      </c>
      <c r="E2037" s="101" t="s">
        <v>6498</v>
      </c>
      <c r="F2037" s="101" t="s">
        <v>7217</v>
      </c>
      <c r="G2037" s="101" t="s">
        <v>7218</v>
      </c>
      <c r="H2037" s="103">
        <v>32.89</v>
      </c>
      <c r="I2037" s="101" t="s">
        <v>7175</v>
      </c>
      <c r="J2037" s="102">
        <v>42319</v>
      </c>
      <c r="K2037" s="102">
        <v>73050</v>
      </c>
      <c r="L2037" s="101" t="s">
        <v>6332</v>
      </c>
      <c r="M2037" s="101" t="s">
        <v>4164</v>
      </c>
    </row>
    <row r="2038" spans="1:13" x14ac:dyDescent="0.25">
      <c r="A2038" s="74" t="s">
        <v>344</v>
      </c>
      <c r="B2038" s="107" t="str">
        <f t="shared" si="31"/>
        <v>105210802400</v>
      </c>
      <c r="C2038" s="101" t="s">
        <v>4166</v>
      </c>
      <c r="D2038" s="101" t="s">
        <v>4167</v>
      </c>
      <c r="E2038" s="101" t="s">
        <v>7401</v>
      </c>
      <c r="F2038" s="101" t="s">
        <v>7217</v>
      </c>
      <c r="G2038" s="101" t="s">
        <v>7218</v>
      </c>
      <c r="H2038" s="103">
        <v>31.87</v>
      </c>
      <c r="I2038" s="101" t="s">
        <v>7175</v>
      </c>
      <c r="J2038" s="102">
        <v>42387</v>
      </c>
      <c r="K2038" s="102">
        <v>73050</v>
      </c>
      <c r="L2038" s="101" t="s">
        <v>6332</v>
      </c>
      <c r="M2038" s="101" t="s">
        <v>4166</v>
      </c>
    </row>
    <row r="2039" spans="1:13" x14ac:dyDescent="0.25">
      <c r="A2039" s="74" t="s">
        <v>344</v>
      </c>
      <c r="B2039" s="107" t="str">
        <f t="shared" si="31"/>
        <v>105211903210</v>
      </c>
      <c r="C2039" s="101" t="s">
        <v>4168</v>
      </c>
      <c r="D2039" s="101" t="s">
        <v>4169</v>
      </c>
      <c r="E2039" s="101" t="s">
        <v>7096</v>
      </c>
      <c r="F2039" s="101" t="s">
        <v>7580</v>
      </c>
      <c r="G2039" s="101" t="s">
        <v>7222</v>
      </c>
      <c r="H2039" s="103">
        <v>67.8</v>
      </c>
      <c r="I2039" s="101" t="s">
        <v>7175</v>
      </c>
      <c r="J2039" s="102">
        <v>42461</v>
      </c>
      <c r="K2039" s="102">
        <v>73050</v>
      </c>
      <c r="L2039" s="101" t="s">
        <v>6332</v>
      </c>
      <c r="M2039" s="101" t="s">
        <v>4168</v>
      </c>
    </row>
    <row r="2040" spans="1:13" x14ac:dyDescent="0.25">
      <c r="A2040" s="74" t="s">
        <v>344</v>
      </c>
      <c r="B2040" s="107" t="str">
        <f t="shared" si="31"/>
        <v>105212172100</v>
      </c>
      <c r="C2040" s="101" t="s">
        <v>4170</v>
      </c>
      <c r="D2040" s="101" t="s">
        <v>4171</v>
      </c>
      <c r="E2040" s="101" t="s">
        <v>7355</v>
      </c>
      <c r="F2040" s="101" t="s">
        <v>7217</v>
      </c>
      <c r="G2040" s="101" t="s">
        <v>7201</v>
      </c>
      <c r="H2040" s="103">
        <v>32.99</v>
      </c>
      <c r="I2040" s="101" t="s">
        <v>7175</v>
      </c>
      <c r="J2040" s="102">
        <v>42401</v>
      </c>
      <c r="K2040" s="102">
        <v>73050</v>
      </c>
      <c r="L2040" s="101" t="s">
        <v>6332</v>
      </c>
      <c r="M2040" s="101" t="s">
        <v>4170</v>
      </c>
    </row>
    <row r="2041" spans="1:13" x14ac:dyDescent="0.25">
      <c r="A2041" s="74" t="s">
        <v>344</v>
      </c>
      <c r="B2041" s="107" t="str">
        <f t="shared" si="31"/>
        <v>105233313920</v>
      </c>
      <c r="C2041" s="101" t="s">
        <v>4172</v>
      </c>
      <c r="D2041" s="101" t="s">
        <v>4173</v>
      </c>
      <c r="E2041" s="101" t="s">
        <v>6535</v>
      </c>
      <c r="F2041" s="101" t="s">
        <v>7214</v>
      </c>
      <c r="G2041" s="101" t="s">
        <v>7218</v>
      </c>
      <c r="H2041" s="103">
        <v>34.880000000000003</v>
      </c>
      <c r="I2041" s="101" t="s">
        <v>7175</v>
      </c>
      <c r="J2041" s="102">
        <v>42370</v>
      </c>
      <c r="K2041" s="102">
        <v>73050</v>
      </c>
      <c r="L2041" s="101" t="s">
        <v>6332</v>
      </c>
      <c r="M2041" s="101" t="s">
        <v>4172</v>
      </c>
    </row>
    <row r="2042" spans="1:13" x14ac:dyDescent="0.25">
      <c r="A2042" s="74" t="s">
        <v>344</v>
      </c>
      <c r="B2042" s="107" t="str">
        <f t="shared" si="31"/>
        <v>105236803010</v>
      </c>
      <c r="C2042" s="101" t="s">
        <v>7170</v>
      </c>
      <c r="D2042" s="101" t="s">
        <v>7171</v>
      </c>
      <c r="E2042" s="101" t="s">
        <v>7155</v>
      </c>
      <c r="F2042" s="101" t="s">
        <v>7247</v>
      </c>
      <c r="G2042" s="101" t="s">
        <v>7174</v>
      </c>
      <c r="H2042" s="103">
        <v>42.39</v>
      </c>
      <c r="I2042" s="101" t="s">
        <v>7175</v>
      </c>
      <c r="J2042" s="102">
        <v>42401</v>
      </c>
      <c r="K2042" s="102">
        <v>43585</v>
      </c>
      <c r="L2042" s="101" t="s">
        <v>6332</v>
      </c>
      <c r="M2042" s="101" t="s">
        <v>7170</v>
      </c>
    </row>
    <row r="2043" spans="1:13" x14ac:dyDescent="0.25">
      <c r="A2043" s="74" t="s">
        <v>344</v>
      </c>
      <c r="B2043" s="107" t="str">
        <f t="shared" si="31"/>
        <v>105261323920</v>
      </c>
      <c r="C2043" s="101" t="s">
        <v>4174</v>
      </c>
      <c r="D2043" s="101" t="s">
        <v>4175</v>
      </c>
      <c r="E2043" s="101" t="s">
        <v>7653</v>
      </c>
      <c r="F2043" s="101" t="s">
        <v>7332</v>
      </c>
      <c r="G2043" s="101" t="s">
        <v>7218</v>
      </c>
      <c r="H2043" s="103">
        <v>36.35</v>
      </c>
      <c r="I2043" s="101" t="s">
        <v>7175</v>
      </c>
      <c r="J2043" s="102">
        <v>42370</v>
      </c>
      <c r="K2043" s="102">
        <v>73050</v>
      </c>
      <c r="L2043" s="101" t="s">
        <v>6332</v>
      </c>
      <c r="M2043" s="101" t="s">
        <v>4174</v>
      </c>
    </row>
    <row r="2044" spans="1:13" x14ac:dyDescent="0.25">
      <c r="A2044" s="74" t="s">
        <v>344</v>
      </c>
      <c r="B2044" s="107" t="str">
        <f t="shared" si="31"/>
        <v>105266321300</v>
      </c>
      <c r="C2044" s="101" t="s">
        <v>4176</v>
      </c>
      <c r="D2044" s="101" t="s">
        <v>4177</v>
      </c>
      <c r="E2044" s="101" t="s">
        <v>6553</v>
      </c>
      <c r="F2044" s="101" t="s">
        <v>7212</v>
      </c>
      <c r="G2044" s="101" t="s">
        <v>7181</v>
      </c>
      <c r="H2044" s="103">
        <v>60.57</v>
      </c>
      <c r="I2044" s="101" t="s">
        <v>7175</v>
      </c>
      <c r="J2044" s="102">
        <v>42401</v>
      </c>
      <c r="K2044" s="102">
        <v>73050</v>
      </c>
      <c r="L2044" s="101" t="s">
        <v>6332</v>
      </c>
      <c r="M2044" s="101" t="s">
        <v>4176</v>
      </c>
    </row>
    <row r="2045" spans="1:13" x14ac:dyDescent="0.25">
      <c r="A2045" s="74" t="s">
        <v>344</v>
      </c>
      <c r="B2045" s="107" t="str">
        <f t="shared" si="31"/>
        <v>105275322100</v>
      </c>
      <c r="C2045" s="101" t="s">
        <v>4178</v>
      </c>
      <c r="D2045" s="101" t="s">
        <v>4179</v>
      </c>
      <c r="E2045" s="101" t="s">
        <v>7312</v>
      </c>
      <c r="F2045" s="101" t="s">
        <v>7200</v>
      </c>
      <c r="G2045" s="101" t="s">
        <v>7201</v>
      </c>
      <c r="H2045" s="103">
        <v>29.83</v>
      </c>
      <c r="I2045" s="101" t="s">
        <v>7175</v>
      </c>
      <c r="J2045" s="102">
        <v>42370</v>
      </c>
      <c r="K2045" s="102">
        <v>73050</v>
      </c>
      <c r="L2045" s="101" t="s">
        <v>6332</v>
      </c>
      <c r="M2045" s="101" t="s">
        <v>4178</v>
      </c>
    </row>
    <row r="2046" spans="1:13" x14ac:dyDescent="0.25">
      <c r="A2046" s="74" t="s">
        <v>344</v>
      </c>
      <c r="B2046" s="107" t="str">
        <f t="shared" si="31"/>
        <v>105281351200</v>
      </c>
      <c r="C2046" s="101" t="s">
        <v>4180</v>
      </c>
      <c r="D2046" s="101" t="s">
        <v>4181</v>
      </c>
      <c r="E2046" s="101" t="s">
        <v>6565</v>
      </c>
      <c r="F2046" s="101" t="s">
        <v>7212</v>
      </c>
      <c r="G2046" s="101" t="s">
        <v>7181</v>
      </c>
      <c r="H2046" s="103">
        <v>52.55</v>
      </c>
      <c r="I2046" s="101" t="s">
        <v>7175</v>
      </c>
      <c r="J2046" s="102">
        <v>42387</v>
      </c>
      <c r="K2046" s="102">
        <v>73050</v>
      </c>
      <c r="L2046" s="101" t="s">
        <v>6332</v>
      </c>
      <c r="M2046" s="101" t="s">
        <v>4180</v>
      </c>
    </row>
    <row r="2047" spans="1:13" x14ac:dyDescent="0.25">
      <c r="A2047" s="74" t="s">
        <v>344</v>
      </c>
      <c r="B2047" s="107" t="str">
        <f t="shared" si="31"/>
        <v>105283553930</v>
      </c>
      <c r="C2047" s="101" t="s">
        <v>4182</v>
      </c>
      <c r="D2047" s="101" t="s">
        <v>4183</v>
      </c>
      <c r="E2047" s="101" t="s">
        <v>6739</v>
      </c>
      <c r="F2047" s="101" t="s">
        <v>7200</v>
      </c>
      <c r="G2047" s="101" t="s">
        <v>7201</v>
      </c>
      <c r="H2047" s="103">
        <v>26.57</v>
      </c>
      <c r="I2047" s="101" t="s">
        <v>7175</v>
      </c>
      <c r="J2047" s="102">
        <v>42380</v>
      </c>
      <c r="K2047" s="102">
        <v>73050</v>
      </c>
      <c r="L2047" s="101" t="s">
        <v>6332</v>
      </c>
      <c r="M2047" s="101" t="s">
        <v>4182</v>
      </c>
    </row>
    <row r="2048" spans="1:13" x14ac:dyDescent="0.25">
      <c r="A2048" s="74" t="s">
        <v>344</v>
      </c>
      <c r="B2048" s="107" t="str">
        <f t="shared" si="31"/>
        <v>105284371200</v>
      </c>
      <c r="C2048" s="101" t="s">
        <v>4184</v>
      </c>
      <c r="D2048" s="101" t="s">
        <v>4185</v>
      </c>
      <c r="E2048" s="101" t="s">
        <v>6623</v>
      </c>
      <c r="F2048" s="101" t="s">
        <v>7212</v>
      </c>
      <c r="G2048" s="101" t="s">
        <v>7181</v>
      </c>
      <c r="H2048" s="103">
        <v>53.24</v>
      </c>
      <c r="I2048" s="101" t="s">
        <v>7175</v>
      </c>
      <c r="J2048" s="102">
        <v>42387</v>
      </c>
      <c r="K2048" s="102">
        <v>73050</v>
      </c>
      <c r="L2048" s="101" t="s">
        <v>6332</v>
      </c>
      <c r="M2048" s="101" t="s">
        <v>4184</v>
      </c>
    </row>
    <row r="2049" spans="1:13" x14ac:dyDescent="0.25">
      <c r="A2049" s="74" t="s">
        <v>344</v>
      </c>
      <c r="B2049" s="107" t="str">
        <f t="shared" si="31"/>
        <v>105291251100</v>
      </c>
      <c r="C2049" s="101" t="s">
        <v>4186</v>
      </c>
      <c r="D2049" s="101" t="s">
        <v>4187</v>
      </c>
      <c r="E2049" s="101" t="s">
        <v>6654</v>
      </c>
      <c r="F2049" s="101" t="s">
        <v>7212</v>
      </c>
      <c r="G2049" s="101" t="s">
        <v>7181</v>
      </c>
      <c r="H2049" s="103">
        <v>49.12</v>
      </c>
      <c r="I2049" s="101" t="s">
        <v>7175</v>
      </c>
      <c r="J2049" s="102">
        <v>42401</v>
      </c>
      <c r="K2049" s="102">
        <v>73050</v>
      </c>
      <c r="L2049" s="101" t="s">
        <v>6332</v>
      </c>
      <c r="M2049" s="101" t="s">
        <v>4186</v>
      </c>
    </row>
    <row r="2050" spans="1:13" x14ac:dyDescent="0.25">
      <c r="A2050" s="74" t="s">
        <v>344</v>
      </c>
      <c r="B2050" s="107" t="str">
        <f t="shared" si="31"/>
        <v>105293371110</v>
      </c>
      <c r="C2050" s="101" t="s">
        <v>4188</v>
      </c>
      <c r="D2050" s="101" t="s">
        <v>4189</v>
      </c>
      <c r="E2050" s="101" t="s">
        <v>7654</v>
      </c>
      <c r="F2050" s="101" t="s">
        <v>7212</v>
      </c>
      <c r="G2050" s="101" t="s">
        <v>7181</v>
      </c>
      <c r="H2050" s="103">
        <v>50.02</v>
      </c>
      <c r="I2050" s="101" t="s">
        <v>7175</v>
      </c>
      <c r="J2050" s="102">
        <v>42401</v>
      </c>
      <c r="K2050" s="102">
        <v>73050</v>
      </c>
      <c r="L2050" s="101" t="s">
        <v>6332</v>
      </c>
      <c r="M2050" s="101" t="s">
        <v>4188</v>
      </c>
    </row>
    <row r="2051" spans="1:13" x14ac:dyDescent="0.25">
      <c r="A2051" s="74" t="s">
        <v>344</v>
      </c>
      <c r="B2051" s="107" t="str">
        <f t="shared" si="31"/>
        <v>105294211400</v>
      </c>
      <c r="C2051" s="101" t="s">
        <v>4190</v>
      </c>
      <c r="D2051" s="101" t="s">
        <v>4191</v>
      </c>
      <c r="E2051" s="101" t="s">
        <v>6490</v>
      </c>
      <c r="F2051" s="101" t="s">
        <v>7212</v>
      </c>
      <c r="G2051" s="101" t="s">
        <v>7181</v>
      </c>
      <c r="H2051" s="103">
        <v>54.56</v>
      </c>
      <c r="I2051" s="101" t="s">
        <v>7175</v>
      </c>
      <c r="J2051" s="102">
        <v>42387</v>
      </c>
      <c r="K2051" s="102">
        <v>73050</v>
      </c>
      <c r="L2051" s="101" t="s">
        <v>6332</v>
      </c>
      <c r="M2051" s="101" t="s">
        <v>4190</v>
      </c>
    </row>
    <row r="2052" spans="1:13" x14ac:dyDescent="0.25">
      <c r="A2052" s="74" t="s">
        <v>344</v>
      </c>
      <c r="B2052" s="107" t="str">
        <f t="shared" si="31"/>
        <v>105298754300</v>
      </c>
      <c r="C2052" s="101" t="s">
        <v>7122</v>
      </c>
      <c r="D2052" s="101" t="s">
        <v>7123</v>
      </c>
      <c r="E2052" s="101" t="s">
        <v>7112</v>
      </c>
      <c r="F2052" s="101" t="s">
        <v>7247</v>
      </c>
      <c r="G2052" s="101" t="s">
        <v>7178</v>
      </c>
      <c r="H2052" s="103">
        <v>45.95</v>
      </c>
      <c r="I2052" s="101" t="s">
        <v>7175</v>
      </c>
      <c r="J2052" s="102">
        <v>42401</v>
      </c>
      <c r="K2052" s="102">
        <v>43677</v>
      </c>
      <c r="L2052" s="101" t="s">
        <v>6332</v>
      </c>
      <c r="M2052" s="101" t="s">
        <v>7122</v>
      </c>
    </row>
    <row r="2053" spans="1:13" x14ac:dyDescent="0.25">
      <c r="A2053" s="74" t="s">
        <v>344</v>
      </c>
      <c r="B2053" s="107" t="str">
        <f t="shared" si="31"/>
        <v>105299311700</v>
      </c>
      <c r="C2053" s="101" t="s">
        <v>4192</v>
      </c>
      <c r="D2053" s="101" t="s">
        <v>4193</v>
      </c>
      <c r="E2053" s="101" t="s">
        <v>6694</v>
      </c>
      <c r="F2053" s="101" t="s">
        <v>7185</v>
      </c>
      <c r="G2053" s="101" t="s">
        <v>7181</v>
      </c>
      <c r="H2053" s="103">
        <v>53.99</v>
      </c>
      <c r="I2053" s="101" t="s">
        <v>7175</v>
      </c>
      <c r="J2053" s="102">
        <v>42430</v>
      </c>
      <c r="K2053" s="102">
        <v>73050</v>
      </c>
      <c r="L2053" s="101" t="s">
        <v>6332</v>
      </c>
      <c r="M2053" s="101" t="s">
        <v>4192</v>
      </c>
    </row>
    <row r="2054" spans="1:13" x14ac:dyDescent="0.25">
      <c r="A2054" s="74" t="s">
        <v>344</v>
      </c>
      <c r="B2054" s="107" t="str">
        <f t="shared" ref="B2054:B2117" si="32">CONCATENATE(C2054,E2054)</f>
        <v>105304231300</v>
      </c>
      <c r="C2054" s="101" t="s">
        <v>4194</v>
      </c>
      <c r="D2054" s="101" t="s">
        <v>4195</v>
      </c>
      <c r="E2054" s="101" t="s">
        <v>7193</v>
      </c>
      <c r="F2054" s="101" t="s">
        <v>7212</v>
      </c>
      <c r="G2054" s="101" t="s">
        <v>7181</v>
      </c>
      <c r="H2054" s="103">
        <v>53.98</v>
      </c>
      <c r="I2054" s="101" t="s">
        <v>7175</v>
      </c>
      <c r="J2054" s="102">
        <v>42430</v>
      </c>
      <c r="K2054" s="102">
        <v>73050</v>
      </c>
      <c r="L2054" s="101" t="s">
        <v>6332</v>
      </c>
      <c r="M2054" s="101" t="s">
        <v>4194</v>
      </c>
    </row>
    <row r="2055" spans="1:13" x14ac:dyDescent="0.25">
      <c r="A2055" s="74" t="s">
        <v>344</v>
      </c>
      <c r="B2055" s="107" t="str">
        <f t="shared" si="32"/>
        <v>105307472500</v>
      </c>
      <c r="C2055" s="101" t="s">
        <v>4196</v>
      </c>
      <c r="D2055" s="101" t="s">
        <v>4197</v>
      </c>
      <c r="E2055" s="101" t="s">
        <v>6590</v>
      </c>
      <c r="F2055" s="101" t="s">
        <v>7393</v>
      </c>
      <c r="G2055" s="101" t="s">
        <v>7394</v>
      </c>
      <c r="H2055" s="103">
        <v>71.16</v>
      </c>
      <c r="I2055" s="101" t="s">
        <v>7175</v>
      </c>
      <c r="J2055" s="102">
        <v>42389</v>
      </c>
      <c r="K2055" s="102">
        <v>73050</v>
      </c>
      <c r="L2055" s="101" t="s">
        <v>6332</v>
      </c>
      <c r="M2055" s="101" t="s">
        <v>4196</v>
      </c>
    </row>
    <row r="2056" spans="1:13" x14ac:dyDescent="0.25">
      <c r="A2056" s="74" t="s">
        <v>344</v>
      </c>
      <c r="B2056" s="107" t="str">
        <f t="shared" si="32"/>
        <v>105309264310</v>
      </c>
      <c r="C2056" s="101" t="s">
        <v>4198</v>
      </c>
      <c r="D2056" s="101" t="s">
        <v>4199</v>
      </c>
      <c r="E2056" s="101" t="s">
        <v>7227</v>
      </c>
      <c r="F2056" s="101" t="s">
        <v>7212</v>
      </c>
      <c r="G2056" s="101" t="s">
        <v>7181</v>
      </c>
      <c r="H2056" s="103">
        <v>44.43</v>
      </c>
      <c r="I2056" s="101" t="s">
        <v>7175</v>
      </c>
      <c r="J2056" s="102">
        <v>42401</v>
      </c>
      <c r="K2056" s="102">
        <v>73050</v>
      </c>
      <c r="L2056" s="101" t="s">
        <v>6332</v>
      </c>
      <c r="M2056" s="101" t="s">
        <v>4198</v>
      </c>
    </row>
    <row r="2057" spans="1:13" x14ac:dyDescent="0.25">
      <c r="A2057" s="74" t="s">
        <v>344</v>
      </c>
      <c r="B2057" s="107" t="str">
        <f t="shared" si="32"/>
        <v>105310341100</v>
      </c>
      <c r="C2057" s="101" t="s">
        <v>4200</v>
      </c>
      <c r="D2057" s="101" t="s">
        <v>4201</v>
      </c>
      <c r="E2057" s="101" t="s">
        <v>6557</v>
      </c>
      <c r="F2057" s="101" t="s">
        <v>7212</v>
      </c>
      <c r="G2057" s="101" t="s">
        <v>7181</v>
      </c>
      <c r="H2057" s="103">
        <v>53.95</v>
      </c>
      <c r="I2057" s="101" t="s">
        <v>7175</v>
      </c>
      <c r="J2057" s="102">
        <v>42401</v>
      </c>
      <c r="K2057" s="102">
        <v>73050</v>
      </c>
      <c r="L2057" s="101" t="s">
        <v>6332</v>
      </c>
      <c r="M2057" s="101" t="s">
        <v>4200</v>
      </c>
    </row>
    <row r="2058" spans="1:13" x14ac:dyDescent="0.25">
      <c r="A2058" s="74" t="s">
        <v>344</v>
      </c>
      <c r="B2058" s="107" t="str">
        <f t="shared" si="32"/>
        <v>105315263110</v>
      </c>
      <c r="C2058" s="101" t="s">
        <v>4202</v>
      </c>
      <c r="D2058" s="101" t="s">
        <v>4203</v>
      </c>
      <c r="E2058" s="101" t="s">
        <v>6505</v>
      </c>
      <c r="F2058" s="101" t="s">
        <v>7214</v>
      </c>
      <c r="G2058" s="101" t="s">
        <v>7215</v>
      </c>
      <c r="H2058" s="103">
        <v>37.369999999999997</v>
      </c>
      <c r="I2058" s="101" t="s">
        <v>7175</v>
      </c>
      <c r="J2058" s="102">
        <v>42415</v>
      </c>
      <c r="K2058" s="102">
        <v>73050</v>
      </c>
      <c r="L2058" s="101" t="s">
        <v>6332</v>
      </c>
      <c r="M2058" s="101" t="s">
        <v>4202</v>
      </c>
    </row>
    <row r="2059" spans="1:13" x14ac:dyDescent="0.25">
      <c r="A2059" s="74" t="s">
        <v>344</v>
      </c>
      <c r="B2059" s="107" t="str">
        <f t="shared" si="32"/>
        <v>105319264330</v>
      </c>
      <c r="C2059" s="101" t="s">
        <v>7655</v>
      </c>
      <c r="D2059" s="101" t="s">
        <v>7656</v>
      </c>
      <c r="E2059" s="101" t="s">
        <v>7300</v>
      </c>
      <c r="F2059" s="101" t="s">
        <v>7212</v>
      </c>
      <c r="G2059" s="101" t="s">
        <v>7181</v>
      </c>
      <c r="H2059" s="103">
        <v>54.86</v>
      </c>
      <c r="I2059" s="101" t="s">
        <v>7175</v>
      </c>
      <c r="J2059" s="102">
        <v>42384</v>
      </c>
      <c r="K2059" s="102">
        <v>43677</v>
      </c>
      <c r="L2059" s="101" t="s">
        <v>6332</v>
      </c>
      <c r="M2059" s="101" t="s">
        <v>7655</v>
      </c>
    </row>
    <row r="2060" spans="1:13" x14ac:dyDescent="0.25">
      <c r="A2060" s="74" t="s">
        <v>344</v>
      </c>
      <c r="B2060" s="107" t="str">
        <f t="shared" si="32"/>
        <v>105329331200</v>
      </c>
      <c r="C2060" s="101" t="s">
        <v>4204</v>
      </c>
      <c r="D2060" s="101" t="s">
        <v>4205</v>
      </c>
      <c r="E2060" s="101" t="s">
        <v>6629</v>
      </c>
      <c r="F2060" s="101" t="s">
        <v>7212</v>
      </c>
      <c r="G2060" s="101" t="s">
        <v>7181</v>
      </c>
      <c r="H2060" s="103">
        <v>53.81</v>
      </c>
      <c r="I2060" s="101" t="s">
        <v>7175</v>
      </c>
      <c r="J2060" s="102">
        <v>42430</v>
      </c>
      <c r="K2060" s="102">
        <v>73050</v>
      </c>
      <c r="L2060" s="101" t="s">
        <v>6332</v>
      </c>
      <c r="M2060" s="101" t="s">
        <v>4204</v>
      </c>
    </row>
    <row r="2061" spans="1:13" x14ac:dyDescent="0.25">
      <c r="A2061" s="74" t="s">
        <v>344</v>
      </c>
      <c r="B2061" s="107" t="str">
        <f t="shared" si="32"/>
        <v>105347371100</v>
      </c>
      <c r="C2061" s="101" t="s">
        <v>4206</v>
      </c>
      <c r="D2061" s="101" t="s">
        <v>4207</v>
      </c>
      <c r="E2061" s="101" t="s">
        <v>7467</v>
      </c>
      <c r="F2061" s="101" t="s">
        <v>7212</v>
      </c>
      <c r="G2061" s="101" t="s">
        <v>7181</v>
      </c>
      <c r="H2061" s="103">
        <v>45.78</v>
      </c>
      <c r="I2061" s="101" t="s">
        <v>7175</v>
      </c>
      <c r="J2061" s="102">
        <v>42401</v>
      </c>
      <c r="K2061" s="102">
        <v>73050</v>
      </c>
      <c r="L2061" s="101" t="s">
        <v>6332</v>
      </c>
      <c r="M2061" s="101" t="s">
        <v>4206</v>
      </c>
    </row>
    <row r="2062" spans="1:13" x14ac:dyDescent="0.25">
      <c r="A2062" s="74" t="s">
        <v>344</v>
      </c>
      <c r="B2062" s="107" t="str">
        <f t="shared" si="32"/>
        <v>105351603400</v>
      </c>
      <c r="C2062" s="101" t="s">
        <v>4208</v>
      </c>
      <c r="D2062" s="101" t="s">
        <v>4209</v>
      </c>
      <c r="E2062" s="101" t="s">
        <v>7190</v>
      </c>
      <c r="F2062" s="101" t="s">
        <v>7191</v>
      </c>
      <c r="G2062" s="101" t="s">
        <v>7192</v>
      </c>
      <c r="H2062" s="103">
        <v>29.27</v>
      </c>
      <c r="I2062" s="101" t="s">
        <v>7175</v>
      </c>
      <c r="J2062" s="102">
        <v>42401</v>
      </c>
      <c r="K2062" s="102">
        <v>73050</v>
      </c>
      <c r="L2062" s="101" t="s">
        <v>6332</v>
      </c>
      <c r="M2062" s="101" t="s">
        <v>4208</v>
      </c>
    </row>
    <row r="2063" spans="1:13" x14ac:dyDescent="0.25">
      <c r="A2063" s="74" t="s">
        <v>344</v>
      </c>
      <c r="B2063" s="107" t="str">
        <f t="shared" si="32"/>
        <v>105362331100</v>
      </c>
      <c r="C2063" s="101" t="s">
        <v>4210</v>
      </c>
      <c r="D2063" s="101" t="s">
        <v>4211</v>
      </c>
      <c r="E2063" s="101" t="s">
        <v>7298</v>
      </c>
      <c r="F2063" s="101" t="s">
        <v>7212</v>
      </c>
      <c r="G2063" s="101" t="s">
        <v>7181</v>
      </c>
      <c r="H2063" s="103">
        <v>44.79</v>
      </c>
      <c r="I2063" s="101" t="s">
        <v>7175</v>
      </c>
      <c r="J2063" s="102">
        <v>42401</v>
      </c>
      <c r="K2063" s="102">
        <v>73050</v>
      </c>
      <c r="L2063" s="101" t="s">
        <v>6332</v>
      </c>
      <c r="M2063" s="101" t="s">
        <v>4210</v>
      </c>
    </row>
    <row r="2064" spans="1:13" x14ac:dyDescent="0.25">
      <c r="A2064" s="74" t="s">
        <v>344</v>
      </c>
      <c r="B2064" s="107" t="str">
        <f t="shared" si="32"/>
        <v>105363472100</v>
      </c>
      <c r="C2064" s="101" t="s">
        <v>4212</v>
      </c>
      <c r="D2064" s="101" t="s">
        <v>4213</v>
      </c>
      <c r="E2064" s="101" t="s">
        <v>6810</v>
      </c>
      <c r="F2064" s="101" t="s">
        <v>7217</v>
      </c>
      <c r="G2064" s="101" t="s">
        <v>7218</v>
      </c>
      <c r="H2064" s="103">
        <v>30.59</v>
      </c>
      <c r="I2064" s="101" t="s">
        <v>7175</v>
      </c>
      <c r="J2064" s="102">
        <v>42430</v>
      </c>
      <c r="K2064" s="102">
        <v>73050</v>
      </c>
      <c r="L2064" s="101" t="s">
        <v>6332</v>
      </c>
      <c r="M2064" s="101" t="s">
        <v>4212</v>
      </c>
    </row>
    <row r="2065" spans="1:13" x14ac:dyDescent="0.25">
      <c r="A2065" s="74" t="s">
        <v>344</v>
      </c>
      <c r="B2065" s="107" t="str">
        <f t="shared" si="32"/>
        <v>105368181300</v>
      </c>
      <c r="C2065" s="101" t="s">
        <v>4214</v>
      </c>
      <c r="D2065" s="101" t="s">
        <v>4215</v>
      </c>
      <c r="E2065" s="101" t="s">
        <v>6386</v>
      </c>
      <c r="F2065" s="101" t="s">
        <v>7212</v>
      </c>
      <c r="G2065" s="101" t="s">
        <v>7181</v>
      </c>
      <c r="H2065" s="103">
        <v>53.81</v>
      </c>
      <c r="I2065" s="101" t="s">
        <v>7175</v>
      </c>
      <c r="J2065" s="102">
        <v>42485</v>
      </c>
      <c r="K2065" s="102">
        <v>73050</v>
      </c>
      <c r="L2065" s="101" t="s">
        <v>6332</v>
      </c>
      <c r="M2065" s="101" t="s">
        <v>4214</v>
      </c>
    </row>
    <row r="2066" spans="1:13" x14ac:dyDescent="0.25">
      <c r="A2066" s="74" t="s">
        <v>344</v>
      </c>
      <c r="B2066" s="107" t="str">
        <f t="shared" si="32"/>
        <v>105370181200</v>
      </c>
      <c r="C2066" s="101" t="s">
        <v>6419</v>
      </c>
      <c r="D2066" s="101" t="s">
        <v>6420</v>
      </c>
      <c r="E2066" s="101" t="s">
        <v>6390</v>
      </c>
      <c r="F2066" s="101" t="s">
        <v>7185</v>
      </c>
      <c r="G2066" s="101" t="s">
        <v>7181</v>
      </c>
      <c r="H2066" s="103">
        <v>55.34</v>
      </c>
      <c r="I2066" s="101" t="s">
        <v>7175</v>
      </c>
      <c r="J2066" s="102">
        <v>42491</v>
      </c>
      <c r="K2066" s="102">
        <v>43738</v>
      </c>
      <c r="L2066" s="101" t="s">
        <v>6332</v>
      </c>
      <c r="M2066" s="101" t="s">
        <v>6419</v>
      </c>
    </row>
    <row r="2067" spans="1:13" x14ac:dyDescent="0.25">
      <c r="A2067" s="74" t="s">
        <v>344</v>
      </c>
      <c r="B2067" s="107" t="str">
        <f t="shared" si="32"/>
        <v>105371502040</v>
      </c>
      <c r="C2067" s="101" t="s">
        <v>4216</v>
      </c>
      <c r="D2067" s="101" t="s">
        <v>4217</v>
      </c>
      <c r="E2067" s="101" t="s">
        <v>6372</v>
      </c>
      <c r="F2067" s="101" t="s">
        <v>7231</v>
      </c>
      <c r="G2067" s="101" t="s">
        <v>7181</v>
      </c>
      <c r="H2067" s="103">
        <v>52.02</v>
      </c>
      <c r="I2067" s="101" t="s">
        <v>7175</v>
      </c>
      <c r="J2067" s="102">
        <v>42491</v>
      </c>
      <c r="K2067" s="102">
        <v>73050</v>
      </c>
      <c r="L2067" s="101" t="s">
        <v>6332</v>
      </c>
      <c r="M2067" s="101" t="s">
        <v>4216</v>
      </c>
    </row>
    <row r="2068" spans="1:13" x14ac:dyDescent="0.25">
      <c r="A2068" s="74" t="s">
        <v>344</v>
      </c>
      <c r="B2068" s="107" t="str">
        <f t="shared" si="32"/>
        <v>105373181200</v>
      </c>
      <c r="C2068" s="101" t="s">
        <v>4218</v>
      </c>
      <c r="D2068" s="101" t="s">
        <v>4219</v>
      </c>
      <c r="E2068" s="101" t="s">
        <v>6390</v>
      </c>
      <c r="F2068" s="101" t="s">
        <v>7212</v>
      </c>
      <c r="G2068" s="101" t="s">
        <v>7181</v>
      </c>
      <c r="H2068" s="103">
        <v>47.81</v>
      </c>
      <c r="I2068" s="101" t="s">
        <v>7175</v>
      </c>
      <c r="J2068" s="102">
        <v>42461</v>
      </c>
      <c r="K2068" s="102">
        <v>73050</v>
      </c>
      <c r="L2068" s="101" t="s">
        <v>6332</v>
      </c>
      <c r="M2068" s="101" t="s">
        <v>4218</v>
      </c>
    </row>
    <row r="2069" spans="1:13" x14ac:dyDescent="0.25">
      <c r="A2069" s="74" t="s">
        <v>344</v>
      </c>
      <c r="B2069" s="107" t="str">
        <f t="shared" si="32"/>
        <v>105377143910</v>
      </c>
      <c r="C2069" s="101" t="s">
        <v>4220</v>
      </c>
      <c r="D2069" s="101" t="s">
        <v>4221</v>
      </c>
      <c r="E2069" s="101" t="s">
        <v>7536</v>
      </c>
      <c r="F2069" s="101" t="s">
        <v>7203</v>
      </c>
      <c r="G2069" s="101" t="s">
        <v>7222</v>
      </c>
      <c r="H2069" s="103">
        <v>64.819999999999993</v>
      </c>
      <c r="I2069" s="101" t="s">
        <v>7175</v>
      </c>
      <c r="J2069" s="102">
        <v>42415</v>
      </c>
      <c r="K2069" s="102">
        <v>73050</v>
      </c>
      <c r="L2069" s="101" t="s">
        <v>6332</v>
      </c>
      <c r="M2069" s="101" t="s">
        <v>4220</v>
      </c>
    </row>
    <row r="2070" spans="1:13" x14ac:dyDescent="0.25">
      <c r="A2070" s="74" t="s">
        <v>344</v>
      </c>
      <c r="B2070" s="107" t="str">
        <f t="shared" si="32"/>
        <v>105382603400</v>
      </c>
      <c r="C2070" s="101" t="s">
        <v>4222</v>
      </c>
      <c r="D2070" s="101" t="s">
        <v>4223</v>
      </c>
      <c r="E2070" s="101" t="s">
        <v>7190</v>
      </c>
      <c r="F2070" s="101" t="s">
        <v>7191</v>
      </c>
      <c r="G2070" s="101" t="s">
        <v>7192</v>
      </c>
      <c r="H2070" s="103">
        <v>30.38</v>
      </c>
      <c r="I2070" s="101" t="s">
        <v>7175</v>
      </c>
      <c r="J2070" s="102">
        <v>42401</v>
      </c>
      <c r="K2070" s="102">
        <v>73050</v>
      </c>
      <c r="L2070" s="101" t="s">
        <v>6332</v>
      </c>
      <c r="M2070" s="101" t="s">
        <v>4222</v>
      </c>
    </row>
    <row r="2071" spans="1:13" x14ac:dyDescent="0.25">
      <c r="A2071" s="74" t="s">
        <v>344</v>
      </c>
      <c r="B2071" s="107" t="str">
        <f t="shared" si="32"/>
        <v>105383603600</v>
      </c>
      <c r="C2071" s="101" t="s">
        <v>7657</v>
      </c>
      <c r="D2071" s="101" t="s">
        <v>7658</v>
      </c>
      <c r="E2071" s="101" t="s">
        <v>7279</v>
      </c>
      <c r="F2071" s="101" t="s">
        <v>7191</v>
      </c>
      <c r="G2071" s="101" t="s">
        <v>7192</v>
      </c>
      <c r="H2071" s="103">
        <v>31.5</v>
      </c>
      <c r="I2071" s="101" t="s">
        <v>7175</v>
      </c>
      <c r="J2071" s="102">
        <v>42415</v>
      </c>
      <c r="K2071" s="102">
        <v>43602</v>
      </c>
      <c r="L2071" s="101" t="s">
        <v>6332</v>
      </c>
      <c r="M2071" s="101" t="s">
        <v>7657</v>
      </c>
    </row>
    <row r="2072" spans="1:13" x14ac:dyDescent="0.25">
      <c r="A2072" s="74" t="s">
        <v>344</v>
      </c>
      <c r="B2072" s="107" t="str">
        <f t="shared" si="32"/>
        <v>105387603600</v>
      </c>
      <c r="C2072" s="101" t="s">
        <v>7659</v>
      </c>
      <c r="D2072" s="101" t="s">
        <v>7660</v>
      </c>
      <c r="E2072" s="101" t="s">
        <v>7279</v>
      </c>
      <c r="F2072" s="101" t="s">
        <v>7191</v>
      </c>
      <c r="G2072" s="101" t="s">
        <v>7192</v>
      </c>
      <c r="H2072" s="103">
        <v>30.3</v>
      </c>
      <c r="I2072" s="101" t="s">
        <v>7175</v>
      </c>
      <c r="J2072" s="102">
        <v>42430</v>
      </c>
      <c r="K2072" s="102">
        <v>43738</v>
      </c>
      <c r="L2072" s="101" t="s">
        <v>6332</v>
      </c>
      <c r="M2072" s="101" t="s">
        <v>7659</v>
      </c>
    </row>
    <row r="2073" spans="1:13" x14ac:dyDescent="0.25">
      <c r="A2073" s="74" t="s">
        <v>344</v>
      </c>
      <c r="B2073" s="107" t="str">
        <f t="shared" si="32"/>
        <v>105390251100</v>
      </c>
      <c r="C2073" s="101" t="s">
        <v>4224</v>
      </c>
      <c r="D2073" s="101" t="s">
        <v>4225</v>
      </c>
      <c r="E2073" s="101" t="s">
        <v>6654</v>
      </c>
      <c r="F2073" s="101" t="s">
        <v>7212</v>
      </c>
      <c r="G2073" s="101" t="s">
        <v>7181</v>
      </c>
      <c r="H2073" s="103">
        <v>50.88</v>
      </c>
      <c r="I2073" s="101" t="s">
        <v>7175</v>
      </c>
      <c r="J2073" s="102">
        <v>42527</v>
      </c>
      <c r="K2073" s="102">
        <v>73050</v>
      </c>
      <c r="L2073" s="101" t="s">
        <v>6332</v>
      </c>
      <c r="M2073" s="101" t="s">
        <v>4224</v>
      </c>
    </row>
    <row r="2074" spans="1:13" x14ac:dyDescent="0.25">
      <c r="A2074" s="74" t="s">
        <v>344</v>
      </c>
      <c r="B2074" s="107" t="str">
        <f t="shared" si="32"/>
        <v>105391361200</v>
      </c>
      <c r="C2074" s="101" t="s">
        <v>4226</v>
      </c>
      <c r="D2074" s="101" t="s">
        <v>4227</v>
      </c>
      <c r="E2074" s="101" t="s">
        <v>6581</v>
      </c>
      <c r="F2074" s="101" t="s">
        <v>7212</v>
      </c>
      <c r="G2074" s="101" t="s">
        <v>7181</v>
      </c>
      <c r="H2074" s="103">
        <v>53.19</v>
      </c>
      <c r="I2074" s="101" t="s">
        <v>7175</v>
      </c>
      <c r="J2074" s="102">
        <v>42430</v>
      </c>
      <c r="K2074" s="102">
        <v>73050</v>
      </c>
      <c r="L2074" s="101" t="s">
        <v>6332</v>
      </c>
      <c r="M2074" s="101" t="s">
        <v>4226</v>
      </c>
    </row>
    <row r="2075" spans="1:13" x14ac:dyDescent="0.25">
      <c r="A2075" s="74" t="s">
        <v>344</v>
      </c>
      <c r="B2075" s="107" t="str">
        <f t="shared" si="32"/>
        <v>105393181300</v>
      </c>
      <c r="C2075" s="101" t="s">
        <v>4228</v>
      </c>
      <c r="D2075" s="101" t="s">
        <v>4229</v>
      </c>
      <c r="E2075" s="101" t="s">
        <v>6386</v>
      </c>
      <c r="F2075" s="101" t="s">
        <v>7212</v>
      </c>
      <c r="G2075" s="101" t="s">
        <v>7181</v>
      </c>
      <c r="H2075" s="103">
        <v>55.41</v>
      </c>
      <c r="I2075" s="101" t="s">
        <v>7175</v>
      </c>
      <c r="J2075" s="102">
        <v>42461</v>
      </c>
      <c r="K2075" s="102">
        <v>73050</v>
      </c>
      <c r="L2075" s="101" t="s">
        <v>6332</v>
      </c>
      <c r="M2075" s="101" t="s">
        <v>4228</v>
      </c>
    </row>
    <row r="2076" spans="1:13" x14ac:dyDescent="0.25">
      <c r="A2076" s="74" t="s">
        <v>344</v>
      </c>
      <c r="B2076" s="107" t="str">
        <f t="shared" si="32"/>
        <v>105394211110</v>
      </c>
      <c r="C2076" s="101" t="s">
        <v>4230</v>
      </c>
      <c r="D2076" s="101" t="s">
        <v>4231</v>
      </c>
      <c r="E2076" s="101" t="s">
        <v>6488</v>
      </c>
      <c r="F2076" s="101" t="s">
        <v>7212</v>
      </c>
      <c r="G2076" s="101" t="s">
        <v>7181</v>
      </c>
      <c r="H2076" s="103">
        <v>54.14</v>
      </c>
      <c r="I2076" s="101" t="s">
        <v>7175</v>
      </c>
      <c r="J2076" s="102">
        <v>42461</v>
      </c>
      <c r="K2076" s="102">
        <v>73050</v>
      </c>
      <c r="L2076" s="101" t="s">
        <v>6332</v>
      </c>
      <c r="M2076" s="101" t="s">
        <v>4230</v>
      </c>
    </row>
    <row r="2077" spans="1:13" x14ac:dyDescent="0.25">
      <c r="A2077" s="74" t="s">
        <v>344</v>
      </c>
      <c r="B2077" s="107" t="str">
        <f t="shared" si="32"/>
        <v>105395171200</v>
      </c>
      <c r="C2077" s="101" t="s">
        <v>4232</v>
      </c>
      <c r="D2077" s="101" t="s">
        <v>4233</v>
      </c>
      <c r="E2077" s="101" t="s">
        <v>6369</v>
      </c>
      <c r="F2077" s="101" t="s">
        <v>7212</v>
      </c>
      <c r="G2077" s="101" t="s">
        <v>7181</v>
      </c>
      <c r="H2077" s="103">
        <v>53.21</v>
      </c>
      <c r="I2077" s="101" t="s">
        <v>7175</v>
      </c>
      <c r="J2077" s="102">
        <v>42478</v>
      </c>
      <c r="K2077" s="102">
        <v>73050</v>
      </c>
      <c r="L2077" s="101" t="s">
        <v>6332</v>
      </c>
      <c r="M2077" s="101" t="s">
        <v>4232</v>
      </c>
    </row>
    <row r="2078" spans="1:13" x14ac:dyDescent="0.25">
      <c r="A2078" s="74" t="s">
        <v>344</v>
      </c>
      <c r="B2078" s="107" t="str">
        <f t="shared" si="32"/>
        <v>105401171300</v>
      </c>
      <c r="C2078" s="101" t="s">
        <v>4234</v>
      </c>
      <c r="D2078" s="101" t="s">
        <v>4235</v>
      </c>
      <c r="E2078" s="101" t="s">
        <v>6367</v>
      </c>
      <c r="F2078" s="101" t="s">
        <v>7212</v>
      </c>
      <c r="G2078" s="101" t="s">
        <v>7181</v>
      </c>
      <c r="H2078" s="103">
        <v>51.71</v>
      </c>
      <c r="I2078" s="101" t="s">
        <v>7175</v>
      </c>
      <c r="J2078" s="102">
        <v>42597</v>
      </c>
      <c r="K2078" s="102">
        <v>73050</v>
      </c>
      <c r="L2078" s="101" t="s">
        <v>6332</v>
      </c>
      <c r="M2078" s="101" t="s">
        <v>4234</v>
      </c>
    </row>
    <row r="2079" spans="1:13" x14ac:dyDescent="0.25">
      <c r="A2079" s="74" t="s">
        <v>344</v>
      </c>
      <c r="B2079" s="107" t="str">
        <f t="shared" si="32"/>
        <v>105411185120</v>
      </c>
      <c r="C2079" s="101" t="s">
        <v>4236</v>
      </c>
      <c r="D2079" s="101" t="s">
        <v>4237</v>
      </c>
      <c r="E2079" s="101" t="s">
        <v>6433</v>
      </c>
      <c r="F2079" s="101" t="s">
        <v>7268</v>
      </c>
      <c r="G2079" s="101" t="s">
        <v>7201</v>
      </c>
      <c r="H2079" s="103">
        <v>30.44</v>
      </c>
      <c r="I2079" s="101" t="s">
        <v>7175</v>
      </c>
      <c r="J2079" s="102">
        <v>42430</v>
      </c>
      <c r="K2079" s="102">
        <v>73050</v>
      </c>
      <c r="L2079" s="101" t="s">
        <v>6332</v>
      </c>
      <c r="M2079" s="101" t="s">
        <v>4236</v>
      </c>
    </row>
    <row r="2080" spans="1:13" x14ac:dyDescent="0.25">
      <c r="A2080" s="74" t="s">
        <v>344</v>
      </c>
      <c r="B2080" s="107" t="str">
        <f t="shared" si="32"/>
        <v>105413352100</v>
      </c>
      <c r="C2080" s="101" t="s">
        <v>4238</v>
      </c>
      <c r="D2080" s="101" t="s">
        <v>4239</v>
      </c>
      <c r="E2080" s="101" t="s">
        <v>7208</v>
      </c>
      <c r="F2080" s="101" t="s">
        <v>7245</v>
      </c>
      <c r="G2080" s="101" t="s">
        <v>7174</v>
      </c>
      <c r="H2080" s="103">
        <v>41.82</v>
      </c>
      <c r="I2080" s="101" t="s">
        <v>7175</v>
      </c>
      <c r="J2080" s="102">
        <v>42430</v>
      </c>
      <c r="K2080" s="102">
        <v>73050</v>
      </c>
      <c r="L2080" s="101" t="s">
        <v>6332</v>
      </c>
      <c r="M2080" s="101" t="s">
        <v>4238</v>
      </c>
    </row>
    <row r="2081" spans="1:13" x14ac:dyDescent="0.25">
      <c r="A2081" s="74" t="s">
        <v>344</v>
      </c>
      <c r="B2081" s="107" t="str">
        <f t="shared" si="32"/>
        <v>105433803010</v>
      </c>
      <c r="C2081" s="101" t="s">
        <v>4240</v>
      </c>
      <c r="D2081" s="101" t="s">
        <v>4241</v>
      </c>
      <c r="E2081" s="101" t="s">
        <v>7155</v>
      </c>
      <c r="F2081" s="101" t="s">
        <v>7247</v>
      </c>
      <c r="G2081" s="101" t="s">
        <v>7174</v>
      </c>
      <c r="H2081" s="103">
        <v>41.7</v>
      </c>
      <c r="I2081" s="101" t="s">
        <v>7175</v>
      </c>
      <c r="J2081" s="102">
        <v>42461</v>
      </c>
      <c r="K2081" s="102">
        <v>73050</v>
      </c>
      <c r="L2081" s="101" t="s">
        <v>6332</v>
      </c>
      <c r="M2081" s="101" t="s">
        <v>4240</v>
      </c>
    </row>
    <row r="2082" spans="1:13" x14ac:dyDescent="0.25">
      <c r="A2082" s="74" t="s">
        <v>344</v>
      </c>
      <c r="B2082" s="107" t="str">
        <f t="shared" si="32"/>
        <v>105454195100</v>
      </c>
      <c r="C2082" s="101" t="s">
        <v>4242</v>
      </c>
      <c r="D2082" s="101" t="s">
        <v>4243</v>
      </c>
      <c r="E2082" s="101" t="s">
        <v>7485</v>
      </c>
      <c r="F2082" s="101" t="s">
        <v>7400</v>
      </c>
      <c r="G2082" s="101" t="s">
        <v>7218</v>
      </c>
      <c r="H2082" s="103">
        <v>32.76</v>
      </c>
      <c r="I2082" s="101" t="s">
        <v>7175</v>
      </c>
      <c r="J2082" s="102">
        <v>42436</v>
      </c>
      <c r="K2082" s="102">
        <v>73050</v>
      </c>
      <c r="L2082" s="101" t="s">
        <v>6332</v>
      </c>
      <c r="M2082" s="101" t="s">
        <v>4242</v>
      </c>
    </row>
    <row r="2083" spans="1:13" x14ac:dyDescent="0.25">
      <c r="A2083" s="74" t="s">
        <v>344</v>
      </c>
      <c r="B2083" s="107" t="str">
        <f t="shared" si="32"/>
        <v>105460192100</v>
      </c>
      <c r="C2083" s="101" t="s">
        <v>4244</v>
      </c>
      <c r="D2083" s="101" t="s">
        <v>4245</v>
      </c>
      <c r="E2083" s="101" t="s">
        <v>6456</v>
      </c>
      <c r="F2083" s="101" t="s">
        <v>7214</v>
      </c>
      <c r="G2083" s="101" t="s">
        <v>7201</v>
      </c>
      <c r="H2083" s="103">
        <v>32.159999999999997</v>
      </c>
      <c r="I2083" s="101" t="s">
        <v>7175</v>
      </c>
      <c r="J2083" s="102">
        <v>42430</v>
      </c>
      <c r="K2083" s="102">
        <v>73050</v>
      </c>
      <c r="L2083" s="101" t="s">
        <v>6332</v>
      </c>
      <c r="M2083" s="101" t="s">
        <v>4244</v>
      </c>
    </row>
    <row r="2084" spans="1:13" x14ac:dyDescent="0.25">
      <c r="A2084" s="74" t="s">
        <v>344</v>
      </c>
      <c r="B2084" s="107" t="str">
        <f t="shared" si="32"/>
        <v>105469321200</v>
      </c>
      <c r="C2084" s="101" t="s">
        <v>4246</v>
      </c>
      <c r="D2084" s="101" t="s">
        <v>4247</v>
      </c>
      <c r="E2084" s="101" t="s">
        <v>7001</v>
      </c>
      <c r="F2084" s="101" t="s">
        <v>7212</v>
      </c>
      <c r="G2084" s="101" t="s">
        <v>7178</v>
      </c>
      <c r="H2084" s="103">
        <v>50.31</v>
      </c>
      <c r="I2084" s="101" t="s">
        <v>7175</v>
      </c>
      <c r="J2084" s="102">
        <v>42461</v>
      </c>
      <c r="K2084" s="102">
        <v>73050</v>
      </c>
      <c r="L2084" s="101" t="s">
        <v>6332</v>
      </c>
      <c r="M2084" s="101" t="s">
        <v>4246</v>
      </c>
    </row>
    <row r="2085" spans="1:13" x14ac:dyDescent="0.25">
      <c r="A2085" s="74" t="s">
        <v>344</v>
      </c>
      <c r="B2085" s="107" t="str">
        <f t="shared" si="32"/>
        <v>105470331200</v>
      </c>
      <c r="C2085" s="101" t="s">
        <v>4248</v>
      </c>
      <c r="D2085" s="101" t="s">
        <v>4249</v>
      </c>
      <c r="E2085" s="101" t="s">
        <v>6629</v>
      </c>
      <c r="F2085" s="101" t="s">
        <v>7212</v>
      </c>
      <c r="G2085" s="101" t="s">
        <v>7181</v>
      </c>
      <c r="H2085" s="103">
        <v>54.21</v>
      </c>
      <c r="I2085" s="101" t="s">
        <v>7175</v>
      </c>
      <c r="J2085" s="102">
        <v>42461</v>
      </c>
      <c r="K2085" s="102">
        <v>73050</v>
      </c>
      <c r="L2085" s="101" t="s">
        <v>6332</v>
      </c>
      <c r="M2085" s="101" t="s">
        <v>4248</v>
      </c>
    </row>
    <row r="2086" spans="1:13" x14ac:dyDescent="0.25">
      <c r="A2086" s="74" t="s">
        <v>344</v>
      </c>
      <c r="B2086" s="107" t="str">
        <f t="shared" si="32"/>
        <v>105471473920</v>
      </c>
      <c r="C2086" s="101" t="s">
        <v>4250</v>
      </c>
      <c r="D2086" s="101" t="s">
        <v>4251</v>
      </c>
      <c r="E2086" s="101" t="s">
        <v>6812</v>
      </c>
      <c r="F2086" s="101" t="s">
        <v>7214</v>
      </c>
      <c r="G2086" s="101" t="s">
        <v>7218</v>
      </c>
      <c r="H2086" s="103">
        <v>36</v>
      </c>
      <c r="I2086" s="101" t="s">
        <v>7175</v>
      </c>
      <c r="J2086" s="102">
        <v>42430</v>
      </c>
      <c r="K2086" s="102">
        <v>73050</v>
      </c>
      <c r="L2086" s="101" t="s">
        <v>6332</v>
      </c>
      <c r="M2086" s="101" t="s">
        <v>4250</v>
      </c>
    </row>
    <row r="2087" spans="1:13" x14ac:dyDescent="0.25">
      <c r="A2087" s="74" t="s">
        <v>344</v>
      </c>
      <c r="B2087" s="107" t="str">
        <f t="shared" si="32"/>
        <v>105472191100</v>
      </c>
      <c r="C2087" s="101" t="s">
        <v>4252</v>
      </c>
      <c r="D2087" s="101" t="s">
        <v>4253</v>
      </c>
      <c r="E2087" s="101" t="s">
        <v>6460</v>
      </c>
      <c r="F2087" s="101" t="s">
        <v>7212</v>
      </c>
      <c r="G2087" s="101" t="s">
        <v>7181</v>
      </c>
      <c r="H2087" s="103">
        <v>53.45</v>
      </c>
      <c r="I2087" s="101" t="s">
        <v>7175</v>
      </c>
      <c r="J2087" s="102">
        <v>42604</v>
      </c>
      <c r="K2087" s="102">
        <v>73050</v>
      </c>
      <c r="L2087" s="101" t="s">
        <v>6332</v>
      </c>
      <c r="M2087" s="101" t="s">
        <v>4252</v>
      </c>
    </row>
    <row r="2088" spans="1:13" x14ac:dyDescent="0.25">
      <c r="A2088" s="74" t="s">
        <v>344</v>
      </c>
      <c r="B2088" s="107" t="str">
        <f t="shared" si="32"/>
        <v>105473231100</v>
      </c>
      <c r="C2088" s="101" t="s">
        <v>4254</v>
      </c>
      <c r="D2088" s="101" t="s">
        <v>4255</v>
      </c>
      <c r="E2088" s="101" t="s">
        <v>7333</v>
      </c>
      <c r="F2088" s="101" t="s">
        <v>7212</v>
      </c>
      <c r="G2088" s="101" t="s">
        <v>7181</v>
      </c>
      <c r="H2088" s="103">
        <v>53.36</v>
      </c>
      <c r="I2088" s="101" t="s">
        <v>7175</v>
      </c>
      <c r="J2088" s="102">
        <v>42430</v>
      </c>
      <c r="K2088" s="102">
        <v>73050</v>
      </c>
      <c r="L2088" s="101" t="s">
        <v>6332</v>
      </c>
      <c r="M2088" s="101" t="s">
        <v>4254</v>
      </c>
    </row>
    <row r="2089" spans="1:13" x14ac:dyDescent="0.25">
      <c r="A2089" s="74" t="s">
        <v>344</v>
      </c>
      <c r="B2089" s="107" t="str">
        <f t="shared" si="32"/>
        <v>105474171400</v>
      </c>
      <c r="C2089" s="101" t="s">
        <v>4256</v>
      </c>
      <c r="D2089" s="101" t="s">
        <v>4257</v>
      </c>
      <c r="E2089" s="101" t="s">
        <v>6681</v>
      </c>
      <c r="F2089" s="101" t="s">
        <v>7212</v>
      </c>
      <c r="G2089" s="101" t="s">
        <v>7181</v>
      </c>
      <c r="H2089" s="103">
        <v>52.98</v>
      </c>
      <c r="I2089" s="101" t="s">
        <v>7175</v>
      </c>
      <c r="J2089" s="102">
        <v>42450</v>
      </c>
      <c r="K2089" s="102">
        <v>73050</v>
      </c>
      <c r="L2089" s="101" t="s">
        <v>6332</v>
      </c>
      <c r="M2089" s="101" t="s">
        <v>4256</v>
      </c>
    </row>
    <row r="2090" spans="1:13" x14ac:dyDescent="0.25">
      <c r="A2090" s="74" t="s">
        <v>344</v>
      </c>
      <c r="B2090" s="107" t="str">
        <f t="shared" si="32"/>
        <v>105475322100</v>
      </c>
      <c r="C2090" s="101" t="s">
        <v>4258</v>
      </c>
      <c r="D2090" s="101" t="s">
        <v>4259</v>
      </c>
      <c r="E2090" s="101" t="s">
        <v>7312</v>
      </c>
      <c r="F2090" s="101" t="s">
        <v>7262</v>
      </c>
      <c r="G2090" s="101" t="s">
        <v>7181</v>
      </c>
      <c r="H2090" s="103">
        <v>54.49</v>
      </c>
      <c r="I2090" s="101" t="s">
        <v>7175</v>
      </c>
      <c r="J2090" s="102">
        <v>42458</v>
      </c>
      <c r="K2090" s="102">
        <v>73050</v>
      </c>
      <c r="L2090" s="101" t="s">
        <v>6332</v>
      </c>
      <c r="M2090" s="101" t="s">
        <v>4258</v>
      </c>
    </row>
    <row r="2091" spans="1:13" x14ac:dyDescent="0.25">
      <c r="A2091" s="74" t="s">
        <v>344</v>
      </c>
      <c r="B2091" s="107" t="str">
        <f t="shared" si="32"/>
        <v>105494171200</v>
      </c>
      <c r="C2091" s="101" t="s">
        <v>4260</v>
      </c>
      <c r="D2091" s="101" t="s">
        <v>4261</v>
      </c>
      <c r="E2091" s="101" t="s">
        <v>6369</v>
      </c>
      <c r="F2091" s="101" t="s">
        <v>7212</v>
      </c>
      <c r="G2091" s="101" t="s">
        <v>7181</v>
      </c>
      <c r="H2091" s="103">
        <v>55.3</v>
      </c>
      <c r="I2091" s="101" t="s">
        <v>7175</v>
      </c>
      <c r="J2091" s="102">
        <v>42522</v>
      </c>
      <c r="K2091" s="102">
        <v>73050</v>
      </c>
      <c r="L2091" s="101" t="s">
        <v>6332</v>
      </c>
      <c r="M2091" s="101" t="s">
        <v>4260</v>
      </c>
    </row>
    <row r="2092" spans="1:13" x14ac:dyDescent="0.25">
      <c r="A2092" s="74" t="s">
        <v>344</v>
      </c>
      <c r="B2092" s="107" t="str">
        <f t="shared" si="32"/>
        <v>105508211110</v>
      </c>
      <c r="C2092" s="101" t="s">
        <v>4262</v>
      </c>
      <c r="D2092" s="101" t="s">
        <v>4263</v>
      </c>
      <c r="E2092" s="101" t="s">
        <v>6488</v>
      </c>
      <c r="F2092" s="101" t="s">
        <v>7212</v>
      </c>
      <c r="G2092" s="101" t="s">
        <v>7181</v>
      </c>
      <c r="H2092" s="103">
        <v>43.25</v>
      </c>
      <c r="I2092" s="101" t="s">
        <v>7175</v>
      </c>
      <c r="J2092" s="102">
        <v>42461</v>
      </c>
      <c r="K2092" s="102">
        <v>73050</v>
      </c>
      <c r="L2092" s="101" t="s">
        <v>6332</v>
      </c>
      <c r="M2092" s="101" t="s">
        <v>4262</v>
      </c>
    </row>
    <row r="2093" spans="1:13" x14ac:dyDescent="0.25">
      <c r="A2093" s="74" t="s">
        <v>344</v>
      </c>
      <c r="B2093" s="107" t="str">
        <f t="shared" si="32"/>
        <v>105511603300</v>
      </c>
      <c r="C2093" s="101" t="s">
        <v>4264</v>
      </c>
      <c r="D2093" s="101" t="s">
        <v>4265</v>
      </c>
      <c r="E2093" s="101" t="s">
        <v>7249</v>
      </c>
      <c r="F2093" s="101" t="s">
        <v>7231</v>
      </c>
      <c r="G2093" s="101" t="s">
        <v>7181</v>
      </c>
      <c r="H2093" s="103">
        <v>53.81</v>
      </c>
      <c r="I2093" s="101" t="s">
        <v>7175</v>
      </c>
      <c r="J2093" s="102">
        <v>42443</v>
      </c>
      <c r="K2093" s="102">
        <v>73050</v>
      </c>
      <c r="L2093" s="101" t="s">
        <v>6332</v>
      </c>
      <c r="M2093" s="101" t="s">
        <v>4264</v>
      </c>
    </row>
    <row r="2094" spans="1:13" x14ac:dyDescent="0.25">
      <c r="A2094" s="74" t="s">
        <v>344</v>
      </c>
      <c r="B2094" s="107" t="str">
        <f t="shared" si="32"/>
        <v>105512321200</v>
      </c>
      <c r="C2094" s="101" t="s">
        <v>4266</v>
      </c>
      <c r="D2094" s="101" t="s">
        <v>4267</v>
      </c>
      <c r="E2094" s="101" t="s">
        <v>7001</v>
      </c>
      <c r="F2094" s="101" t="s">
        <v>7212</v>
      </c>
      <c r="G2094" s="101" t="s">
        <v>7181</v>
      </c>
      <c r="H2094" s="103">
        <v>55.96</v>
      </c>
      <c r="I2094" s="101" t="s">
        <v>7175</v>
      </c>
      <c r="J2094" s="102">
        <v>42491</v>
      </c>
      <c r="K2094" s="102">
        <v>73050</v>
      </c>
      <c r="L2094" s="101" t="s">
        <v>6332</v>
      </c>
      <c r="M2094" s="101" t="s">
        <v>4266</v>
      </c>
    </row>
    <row r="2095" spans="1:13" x14ac:dyDescent="0.25">
      <c r="A2095" s="74" t="s">
        <v>344</v>
      </c>
      <c r="B2095" s="107" t="str">
        <f t="shared" si="32"/>
        <v>105516321300</v>
      </c>
      <c r="C2095" s="101" t="s">
        <v>4268</v>
      </c>
      <c r="D2095" s="101" t="s">
        <v>4269</v>
      </c>
      <c r="E2095" s="101" t="s">
        <v>6553</v>
      </c>
      <c r="F2095" s="101" t="s">
        <v>7212</v>
      </c>
      <c r="G2095" s="101" t="s">
        <v>7181</v>
      </c>
      <c r="H2095" s="103">
        <v>58.35</v>
      </c>
      <c r="I2095" s="101" t="s">
        <v>7175</v>
      </c>
      <c r="J2095" s="102">
        <v>42461</v>
      </c>
      <c r="K2095" s="102">
        <v>73050</v>
      </c>
      <c r="L2095" s="101" t="s">
        <v>6332</v>
      </c>
      <c r="M2095" s="101" t="s">
        <v>4268</v>
      </c>
    </row>
    <row r="2096" spans="1:13" x14ac:dyDescent="0.25">
      <c r="A2096" s="74" t="s">
        <v>344</v>
      </c>
      <c r="B2096" s="107" t="str">
        <f t="shared" si="32"/>
        <v>105517351100</v>
      </c>
      <c r="C2096" s="101" t="s">
        <v>4270</v>
      </c>
      <c r="D2096" s="101" t="s">
        <v>4271</v>
      </c>
      <c r="E2096" s="101" t="s">
        <v>6563</v>
      </c>
      <c r="F2096" s="101" t="s">
        <v>7212</v>
      </c>
      <c r="G2096" s="101" t="s">
        <v>7181</v>
      </c>
      <c r="H2096" s="103">
        <v>46.32</v>
      </c>
      <c r="I2096" s="101" t="s">
        <v>7175</v>
      </c>
      <c r="J2096" s="102">
        <v>42471</v>
      </c>
      <c r="K2096" s="102">
        <v>73050</v>
      </c>
      <c r="L2096" s="101" t="s">
        <v>6332</v>
      </c>
      <c r="M2096" s="101" t="s">
        <v>4270</v>
      </c>
    </row>
    <row r="2097" spans="1:13" x14ac:dyDescent="0.25">
      <c r="A2097" s="74" t="s">
        <v>344</v>
      </c>
      <c r="B2097" s="107" t="str">
        <f t="shared" si="32"/>
        <v>105518141300</v>
      </c>
      <c r="C2097" s="101" t="s">
        <v>7661</v>
      </c>
      <c r="D2097" s="101" t="s">
        <v>7662</v>
      </c>
      <c r="E2097" s="101" t="s">
        <v>6349</v>
      </c>
      <c r="F2097" s="101" t="s">
        <v>7212</v>
      </c>
      <c r="G2097" s="101" t="s">
        <v>7181</v>
      </c>
      <c r="H2097" s="103">
        <v>56.88</v>
      </c>
      <c r="I2097" s="101" t="s">
        <v>7175</v>
      </c>
      <c r="J2097" s="102">
        <v>42478</v>
      </c>
      <c r="K2097" s="102">
        <v>43585</v>
      </c>
      <c r="L2097" s="101" t="s">
        <v>6332</v>
      </c>
      <c r="M2097" s="101" t="s">
        <v>7661</v>
      </c>
    </row>
    <row r="2098" spans="1:13" x14ac:dyDescent="0.25">
      <c r="A2098" s="74" t="s">
        <v>344</v>
      </c>
      <c r="B2098" s="107" t="str">
        <f t="shared" si="32"/>
        <v>105533502040</v>
      </c>
      <c r="C2098" s="101" t="s">
        <v>4272</v>
      </c>
      <c r="D2098" s="101" t="s">
        <v>4273</v>
      </c>
      <c r="E2098" s="101" t="s">
        <v>6372</v>
      </c>
      <c r="F2098" s="101" t="s">
        <v>7231</v>
      </c>
      <c r="G2098" s="101" t="s">
        <v>7181</v>
      </c>
      <c r="H2098" s="103">
        <v>54.57</v>
      </c>
      <c r="I2098" s="101" t="s">
        <v>7175</v>
      </c>
      <c r="J2098" s="102">
        <v>42513</v>
      </c>
      <c r="K2098" s="102">
        <v>73050</v>
      </c>
      <c r="L2098" s="101" t="s">
        <v>6332</v>
      </c>
      <c r="M2098" s="101" t="s">
        <v>4272</v>
      </c>
    </row>
    <row r="2099" spans="1:13" x14ac:dyDescent="0.25">
      <c r="A2099" s="74" t="s">
        <v>344</v>
      </c>
      <c r="B2099" s="107" t="str">
        <f t="shared" si="32"/>
        <v>105535232100</v>
      </c>
      <c r="C2099" s="101" t="s">
        <v>4274</v>
      </c>
      <c r="D2099" s="101" t="s">
        <v>4275</v>
      </c>
      <c r="E2099" s="101" t="s">
        <v>6498</v>
      </c>
      <c r="F2099" s="101" t="s">
        <v>7187</v>
      </c>
      <c r="G2099" s="101" t="s">
        <v>7215</v>
      </c>
      <c r="H2099" s="103">
        <v>34.42</v>
      </c>
      <c r="I2099" s="101" t="s">
        <v>7175</v>
      </c>
      <c r="J2099" s="102">
        <v>42422</v>
      </c>
      <c r="K2099" s="102">
        <v>73050</v>
      </c>
      <c r="L2099" s="101" t="s">
        <v>6332</v>
      </c>
      <c r="M2099" s="101" t="s">
        <v>4274</v>
      </c>
    </row>
    <row r="2100" spans="1:13" x14ac:dyDescent="0.25">
      <c r="A2100" s="74" t="s">
        <v>344</v>
      </c>
      <c r="B2100" s="107" t="str">
        <f t="shared" si="32"/>
        <v>105544502040</v>
      </c>
      <c r="C2100" s="101" t="s">
        <v>4276</v>
      </c>
      <c r="D2100" s="101" t="s">
        <v>4277</v>
      </c>
      <c r="E2100" s="101" t="s">
        <v>6372</v>
      </c>
      <c r="F2100" s="101" t="s">
        <v>7226</v>
      </c>
      <c r="G2100" s="101" t="s">
        <v>7186</v>
      </c>
      <c r="H2100" s="103">
        <v>60.62</v>
      </c>
      <c r="I2100" s="101" t="s">
        <v>7175</v>
      </c>
      <c r="J2100" s="102">
        <v>42461</v>
      </c>
      <c r="K2100" s="102">
        <v>73050</v>
      </c>
      <c r="L2100" s="101" t="s">
        <v>6332</v>
      </c>
      <c r="M2100" s="101" t="s">
        <v>4276</v>
      </c>
    </row>
    <row r="2101" spans="1:13" x14ac:dyDescent="0.25">
      <c r="A2101" s="74" t="s">
        <v>344</v>
      </c>
      <c r="B2101" s="107" t="str">
        <f t="shared" si="32"/>
        <v>105547201801</v>
      </c>
      <c r="C2101" s="101" t="s">
        <v>4278</v>
      </c>
      <c r="D2101" s="101" t="s">
        <v>4279</v>
      </c>
      <c r="E2101" s="101" t="s">
        <v>6773</v>
      </c>
      <c r="F2101" s="101" t="s">
        <v>7212</v>
      </c>
      <c r="G2101" s="101" t="s">
        <v>7181</v>
      </c>
      <c r="H2101" s="103">
        <v>52.26</v>
      </c>
      <c r="I2101" s="101" t="s">
        <v>7175</v>
      </c>
      <c r="J2101" s="102">
        <v>42491</v>
      </c>
      <c r="K2101" s="102">
        <v>73050</v>
      </c>
      <c r="L2101" s="101" t="s">
        <v>6332</v>
      </c>
      <c r="M2101" s="101" t="s">
        <v>4278</v>
      </c>
    </row>
    <row r="2102" spans="1:13" x14ac:dyDescent="0.25">
      <c r="A2102" s="74" t="s">
        <v>344</v>
      </c>
      <c r="B2102" s="107" t="str">
        <f t="shared" si="32"/>
        <v>105550502040</v>
      </c>
      <c r="C2102" s="101" t="s">
        <v>4280</v>
      </c>
      <c r="D2102" s="101" t="s">
        <v>4281</v>
      </c>
      <c r="E2102" s="101" t="s">
        <v>6372</v>
      </c>
      <c r="F2102" s="101" t="s">
        <v>7226</v>
      </c>
      <c r="G2102" s="101" t="s">
        <v>7186</v>
      </c>
      <c r="H2102" s="103">
        <v>61.95</v>
      </c>
      <c r="I2102" s="101" t="s">
        <v>7175</v>
      </c>
      <c r="J2102" s="102">
        <v>42535</v>
      </c>
      <c r="K2102" s="102">
        <v>73050</v>
      </c>
      <c r="L2102" s="101" t="s">
        <v>6332</v>
      </c>
      <c r="M2102" s="101" t="s">
        <v>4280</v>
      </c>
    </row>
    <row r="2103" spans="1:13" x14ac:dyDescent="0.25">
      <c r="A2103" s="74" t="s">
        <v>344</v>
      </c>
      <c r="B2103" s="107" t="str">
        <f t="shared" si="32"/>
        <v>105551603600</v>
      </c>
      <c r="C2103" s="101" t="s">
        <v>7663</v>
      </c>
      <c r="D2103" s="101" t="s">
        <v>7664</v>
      </c>
      <c r="E2103" s="101" t="s">
        <v>7279</v>
      </c>
      <c r="F2103" s="101" t="s">
        <v>7191</v>
      </c>
      <c r="G2103" s="101" t="s">
        <v>7192</v>
      </c>
      <c r="H2103" s="103">
        <v>22.66</v>
      </c>
      <c r="I2103" s="101" t="s">
        <v>7175</v>
      </c>
      <c r="J2103" s="102">
        <v>42464</v>
      </c>
      <c r="K2103" s="102">
        <v>43496</v>
      </c>
      <c r="L2103" s="101" t="s">
        <v>6332</v>
      </c>
      <c r="M2103" s="101" t="s">
        <v>7663</v>
      </c>
    </row>
    <row r="2104" spans="1:13" x14ac:dyDescent="0.25">
      <c r="A2104" s="74" t="s">
        <v>344</v>
      </c>
      <c r="B2104" s="107" t="str">
        <f t="shared" si="32"/>
        <v>105552201601</v>
      </c>
      <c r="C2104" s="101" t="s">
        <v>4282</v>
      </c>
      <c r="D2104" s="101" t="s">
        <v>4283</v>
      </c>
      <c r="E2104" s="101" t="s">
        <v>6477</v>
      </c>
      <c r="F2104" s="101" t="s">
        <v>7212</v>
      </c>
      <c r="G2104" s="101" t="s">
        <v>7181</v>
      </c>
      <c r="H2104" s="103">
        <v>49.37</v>
      </c>
      <c r="I2104" s="101" t="s">
        <v>7175</v>
      </c>
      <c r="J2104" s="102">
        <v>42499</v>
      </c>
      <c r="K2104" s="102">
        <v>73050</v>
      </c>
      <c r="L2104" s="101" t="s">
        <v>6332</v>
      </c>
      <c r="M2104" s="101" t="s">
        <v>4282</v>
      </c>
    </row>
    <row r="2105" spans="1:13" x14ac:dyDescent="0.25">
      <c r="A2105" s="74" t="s">
        <v>344</v>
      </c>
      <c r="B2105" s="107" t="str">
        <f t="shared" si="32"/>
        <v>105572341100</v>
      </c>
      <c r="C2105" s="101" t="s">
        <v>4284</v>
      </c>
      <c r="D2105" s="101" t="s">
        <v>4285</v>
      </c>
      <c r="E2105" s="101" t="s">
        <v>6557</v>
      </c>
      <c r="F2105" s="101" t="s">
        <v>7212</v>
      </c>
      <c r="G2105" s="101" t="s">
        <v>7181</v>
      </c>
      <c r="H2105" s="103">
        <v>53.79</v>
      </c>
      <c r="I2105" s="101" t="s">
        <v>7175</v>
      </c>
      <c r="J2105" s="102">
        <v>42491</v>
      </c>
      <c r="K2105" s="102">
        <v>73050</v>
      </c>
      <c r="L2105" s="101" t="s">
        <v>6332</v>
      </c>
      <c r="M2105" s="101" t="s">
        <v>4284</v>
      </c>
    </row>
    <row r="2106" spans="1:13" x14ac:dyDescent="0.25">
      <c r="A2106" s="74" t="s">
        <v>344</v>
      </c>
      <c r="B2106" s="107" t="str">
        <f t="shared" si="32"/>
        <v>105576331200</v>
      </c>
      <c r="C2106" s="101" t="s">
        <v>4286</v>
      </c>
      <c r="D2106" s="101" t="s">
        <v>4287</v>
      </c>
      <c r="E2106" s="101" t="s">
        <v>6629</v>
      </c>
      <c r="F2106" s="101" t="s">
        <v>7212</v>
      </c>
      <c r="G2106" s="101" t="s">
        <v>7181</v>
      </c>
      <c r="H2106" s="103">
        <v>50.59</v>
      </c>
      <c r="I2106" s="101" t="s">
        <v>7175</v>
      </c>
      <c r="J2106" s="102">
        <v>42478</v>
      </c>
      <c r="K2106" s="102">
        <v>73050</v>
      </c>
      <c r="L2106" s="101" t="s">
        <v>6332</v>
      </c>
      <c r="M2106" s="101" t="s">
        <v>4286</v>
      </c>
    </row>
    <row r="2107" spans="1:13" x14ac:dyDescent="0.25">
      <c r="A2107" s="74" t="s">
        <v>344</v>
      </c>
      <c r="B2107" s="107" t="str">
        <f t="shared" si="32"/>
        <v>105579753930</v>
      </c>
      <c r="C2107" s="101" t="s">
        <v>4288</v>
      </c>
      <c r="D2107" s="101" t="s">
        <v>4289</v>
      </c>
      <c r="E2107" s="101" t="s">
        <v>7179</v>
      </c>
      <c r="F2107" s="101" t="s">
        <v>7231</v>
      </c>
      <c r="G2107" s="101" t="s">
        <v>7178</v>
      </c>
      <c r="H2107" s="103">
        <v>50.74</v>
      </c>
      <c r="I2107" s="101" t="s">
        <v>7175</v>
      </c>
      <c r="J2107" s="102">
        <v>42522</v>
      </c>
      <c r="K2107" s="102">
        <v>73050</v>
      </c>
      <c r="L2107" s="101" t="s">
        <v>6332</v>
      </c>
      <c r="M2107" s="101" t="s">
        <v>4288</v>
      </c>
    </row>
    <row r="2108" spans="1:13" x14ac:dyDescent="0.25">
      <c r="A2108" s="74" t="s">
        <v>344</v>
      </c>
      <c r="B2108" s="107" t="str">
        <f t="shared" si="32"/>
        <v>105581603350</v>
      </c>
      <c r="C2108" s="101" t="s">
        <v>4290</v>
      </c>
      <c r="D2108" s="101" t="s">
        <v>4291</v>
      </c>
      <c r="E2108" s="101" t="s">
        <v>7334</v>
      </c>
      <c r="F2108" s="101" t="s">
        <v>7262</v>
      </c>
      <c r="G2108" s="101" t="s">
        <v>7181</v>
      </c>
      <c r="H2108" s="103">
        <v>51.93</v>
      </c>
      <c r="I2108" s="101" t="s">
        <v>7175</v>
      </c>
      <c r="J2108" s="102">
        <v>42464</v>
      </c>
      <c r="K2108" s="102">
        <v>73050</v>
      </c>
      <c r="L2108" s="101" t="s">
        <v>6332</v>
      </c>
      <c r="M2108" s="101" t="s">
        <v>4290</v>
      </c>
    </row>
    <row r="2109" spans="1:13" x14ac:dyDescent="0.25">
      <c r="A2109" s="74" t="s">
        <v>344</v>
      </c>
      <c r="B2109" s="107" t="str">
        <f t="shared" si="32"/>
        <v>105582185120</v>
      </c>
      <c r="C2109" s="101" t="s">
        <v>4292</v>
      </c>
      <c r="D2109" s="101" t="s">
        <v>4293</v>
      </c>
      <c r="E2109" s="101" t="s">
        <v>6433</v>
      </c>
      <c r="F2109" s="101" t="s">
        <v>7665</v>
      </c>
      <c r="G2109" s="101" t="s">
        <v>7368</v>
      </c>
      <c r="H2109" s="103">
        <v>29.52</v>
      </c>
      <c r="I2109" s="101" t="s">
        <v>7175</v>
      </c>
      <c r="J2109" s="102">
        <v>42450</v>
      </c>
      <c r="K2109" s="102">
        <v>73050</v>
      </c>
      <c r="L2109" s="101" t="s">
        <v>6332</v>
      </c>
      <c r="M2109" s="101" t="s">
        <v>4292</v>
      </c>
    </row>
    <row r="2110" spans="1:13" x14ac:dyDescent="0.25">
      <c r="A2110" s="74" t="s">
        <v>344</v>
      </c>
      <c r="B2110" s="107" t="str">
        <f t="shared" si="32"/>
        <v>105583903420</v>
      </c>
      <c r="C2110" s="101" t="s">
        <v>4294</v>
      </c>
      <c r="D2110" s="101" t="s">
        <v>4295</v>
      </c>
      <c r="E2110" s="101" t="s">
        <v>7579</v>
      </c>
      <c r="F2110" s="101" t="s">
        <v>7226</v>
      </c>
      <c r="G2110" s="101" t="s">
        <v>7181</v>
      </c>
      <c r="H2110" s="103">
        <v>55</v>
      </c>
      <c r="I2110" s="101" t="s">
        <v>7175</v>
      </c>
      <c r="J2110" s="102">
        <v>42597</v>
      </c>
      <c r="K2110" s="102">
        <v>73050</v>
      </c>
      <c r="L2110" s="101" t="s">
        <v>6332</v>
      </c>
      <c r="M2110" s="101" t="s">
        <v>4294</v>
      </c>
    </row>
    <row r="2111" spans="1:13" x14ac:dyDescent="0.25">
      <c r="A2111" s="74" t="s">
        <v>344</v>
      </c>
      <c r="B2111" s="107" t="str">
        <f t="shared" si="32"/>
        <v>105584754200</v>
      </c>
      <c r="C2111" s="101" t="s">
        <v>4296</v>
      </c>
      <c r="D2111" s="101" t="s">
        <v>4297</v>
      </c>
      <c r="E2111" s="101" t="s">
        <v>7116</v>
      </c>
      <c r="F2111" s="101" t="s">
        <v>7231</v>
      </c>
      <c r="G2111" s="101" t="s">
        <v>7181</v>
      </c>
      <c r="H2111" s="103">
        <v>53.9</v>
      </c>
      <c r="I2111" s="101" t="s">
        <v>7175</v>
      </c>
      <c r="J2111" s="102">
        <v>42491</v>
      </c>
      <c r="K2111" s="102">
        <v>73050</v>
      </c>
      <c r="L2111" s="101" t="s">
        <v>6332</v>
      </c>
      <c r="M2111" s="101" t="s">
        <v>4296</v>
      </c>
    </row>
    <row r="2112" spans="1:13" x14ac:dyDescent="0.25">
      <c r="A2112" s="74" t="s">
        <v>344</v>
      </c>
      <c r="B2112" s="107" t="str">
        <f t="shared" si="32"/>
        <v>105585371150</v>
      </c>
      <c r="C2112" s="101" t="s">
        <v>4298</v>
      </c>
      <c r="D2112" s="101" t="s">
        <v>4299</v>
      </c>
      <c r="E2112" s="101" t="s">
        <v>6779</v>
      </c>
      <c r="F2112" s="101" t="s">
        <v>7212</v>
      </c>
      <c r="G2112" s="101" t="s">
        <v>7181</v>
      </c>
      <c r="H2112" s="103">
        <v>51.11</v>
      </c>
      <c r="I2112" s="101" t="s">
        <v>7175</v>
      </c>
      <c r="J2112" s="102">
        <v>42522</v>
      </c>
      <c r="K2112" s="102">
        <v>73050</v>
      </c>
      <c r="L2112" s="101" t="s">
        <v>6332</v>
      </c>
      <c r="M2112" s="101" t="s">
        <v>4298</v>
      </c>
    </row>
    <row r="2113" spans="1:13" x14ac:dyDescent="0.25">
      <c r="A2113" s="74" t="s">
        <v>344</v>
      </c>
      <c r="B2113" s="107" t="str">
        <f t="shared" si="32"/>
        <v>105589301610</v>
      </c>
      <c r="C2113" s="101" t="s">
        <v>4300</v>
      </c>
      <c r="D2113" s="101" t="s">
        <v>4301</v>
      </c>
      <c r="E2113" s="101" t="s">
        <v>6775</v>
      </c>
      <c r="F2113" s="101" t="s">
        <v>7212</v>
      </c>
      <c r="G2113" s="101" t="s">
        <v>7181</v>
      </c>
      <c r="H2113" s="103">
        <v>43.59</v>
      </c>
      <c r="I2113" s="101" t="s">
        <v>7175</v>
      </c>
      <c r="J2113" s="102">
        <v>42478</v>
      </c>
      <c r="K2113" s="102">
        <v>73050</v>
      </c>
      <c r="L2113" s="101" t="s">
        <v>6332</v>
      </c>
      <c r="M2113" s="101" t="s">
        <v>4300</v>
      </c>
    </row>
    <row r="2114" spans="1:13" x14ac:dyDescent="0.25">
      <c r="A2114" s="74" t="s">
        <v>344</v>
      </c>
      <c r="B2114" s="107" t="str">
        <f t="shared" si="32"/>
        <v>105592171200</v>
      </c>
      <c r="C2114" s="101" t="s">
        <v>4302</v>
      </c>
      <c r="D2114" s="101" t="s">
        <v>4303</v>
      </c>
      <c r="E2114" s="101" t="s">
        <v>6369</v>
      </c>
      <c r="F2114" s="101" t="s">
        <v>7212</v>
      </c>
      <c r="G2114" s="101" t="s">
        <v>7181</v>
      </c>
      <c r="H2114" s="103">
        <v>53.49</v>
      </c>
      <c r="I2114" s="101" t="s">
        <v>7175</v>
      </c>
      <c r="J2114" s="102">
        <v>42464</v>
      </c>
      <c r="K2114" s="102">
        <v>73050</v>
      </c>
      <c r="L2114" s="101" t="s">
        <v>6332</v>
      </c>
      <c r="M2114" s="101" t="s">
        <v>4302</v>
      </c>
    </row>
    <row r="2115" spans="1:13" x14ac:dyDescent="0.25">
      <c r="A2115" s="74" t="s">
        <v>344</v>
      </c>
      <c r="B2115" s="107" t="str">
        <f t="shared" si="32"/>
        <v>105596754500</v>
      </c>
      <c r="C2115" s="101" t="s">
        <v>4304</v>
      </c>
      <c r="D2115" s="101" t="s">
        <v>4305</v>
      </c>
      <c r="E2115" s="101" t="s">
        <v>7430</v>
      </c>
      <c r="F2115" s="101" t="s">
        <v>7250</v>
      </c>
      <c r="G2115" s="101" t="s">
        <v>7215</v>
      </c>
      <c r="H2115" s="103">
        <v>39.880000000000003</v>
      </c>
      <c r="I2115" s="101" t="s">
        <v>7175</v>
      </c>
      <c r="J2115" s="102">
        <v>42491</v>
      </c>
      <c r="K2115" s="102">
        <v>73050</v>
      </c>
      <c r="L2115" s="101" t="s">
        <v>6332</v>
      </c>
      <c r="M2115" s="101" t="s">
        <v>4304</v>
      </c>
    </row>
    <row r="2116" spans="1:13" x14ac:dyDescent="0.25">
      <c r="A2116" s="74" t="s">
        <v>344</v>
      </c>
      <c r="B2116" s="107" t="str">
        <f t="shared" si="32"/>
        <v>105597321200</v>
      </c>
      <c r="C2116" s="101" t="s">
        <v>4306</v>
      </c>
      <c r="D2116" s="101" t="s">
        <v>4307</v>
      </c>
      <c r="E2116" s="101" t="s">
        <v>7001</v>
      </c>
      <c r="F2116" s="101" t="s">
        <v>7212</v>
      </c>
      <c r="G2116" s="101" t="s">
        <v>7181</v>
      </c>
      <c r="H2116" s="103">
        <v>52.53</v>
      </c>
      <c r="I2116" s="101" t="s">
        <v>7175</v>
      </c>
      <c r="J2116" s="102">
        <v>42522</v>
      </c>
      <c r="K2116" s="102">
        <v>73050</v>
      </c>
      <c r="L2116" s="101" t="s">
        <v>6332</v>
      </c>
      <c r="M2116" s="101" t="s">
        <v>4306</v>
      </c>
    </row>
    <row r="2117" spans="1:13" x14ac:dyDescent="0.25">
      <c r="A2117" s="74" t="s">
        <v>344</v>
      </c>
      <c r="B2117" s="107" t="str">
        <f t="shared" si="32"/>
        <v>105598185120</v>
      </c>
      <c r="C2117" s="101" t="s">
        <v>4308</v>
      </c>
      <c r="D2117" s="101" t="s">
        <v>4309</v>
      </c>
      <c r="E2117" s="101" t="s">
        <v>6433</v>
      </c>
      <c r="F2117" s="101" t="s">
        <v>7268</v>
      </c>
      <c r="G2117" s="101" t="s">
        <v>7201</v>
      </c>
      <c r="H2117" s="103">
        <v>28.62</v>
      </c>
      <c r="I2117" s="101" t="s">
        <v>7175</v>
      </c>
      <c r="J2117" s="102">
        <v>42461</v>
      </c>
      <c r="K2117" s="102">
        <v>73050</v>
      </c>
      <c r="L2117" s="101" t="s">
        <v>6332</v>
      </c>
      <c r="M2117" s="101" t="s">
        <v>4308</v>
      </c>
    </row>
    <row r="2118" spans="1:13" x14ac:dyDescent="0.25">
      <c r="A2118" s="74" t="s">
        <v>344</v>
      </c>
      <c r="B2118" s="107" t="str">
        <f t="shared" ref="B2118:B2181" si="33">CONCATENATE(C2118,E2118)</f>
        <v>105599181500</v>
      </c>
      <c r="C2118" s="101" t="s">
        <v>4310</v>
      </c>
      <c r="D2118" s="101" t="s">
        <v>4311</v>
      </c>
      <c r="E2118" s="101" t="s">
        <v>6421</v>
      </c>
      <c r="F2118" s="101" t="s">
        <v>7212</v>
      </c>
      <c r="G2118" s="101" t="s">
        <v>7178</v>
      </c>
      <c r="H2118" s="103">
        <v>44.42</v>
      </c>
      <c r="I2118" s="101" t="s">
        <v>7175</v>
      </c>
      <c r="J2118" s="102">
        <v>42499</v>
      </c>
      <c r="K2118" s="102">
        <v>73050</v>
      </c>
      <c r="L2118" s="101" t="s">
        <v>6332</v>
      </c>
      <c r="M2118" s="101" t="s">
        <v>4310</v>
      </c>
    </row>
    <row r="2119" spans="1:13" x14ac:dyDescent="0.25">
      <c r="A2119" s="74" t="s">
        <v>344</v>
      </c>
      <c r="B2119" s="107" t="str">
        <f t="shared" si="33"/>
        <v>105600181200</v>
      </c>
      <c r="C2119" s="101" t="s">
        <v>4312</v>
      </c>
      <c r="D2119" s="101" t="s">
        <v>4313</v>
      </c>
      <c r="E2119" s="101" t="s">
        <v>6390</v>
      </c>
      <c r="F2119" s="101" t="s">
        <v>7212</v>
      </c>
      <c r="G2119" s="101" t="s">
        <v>7178</v>
      </c>
      <c r="H2119" s="103">
        <v>41.73</v>
      </c>
      <c r="I2119" s="101" t="s">
        <v>7175</v>
      </c>
      <c r="J2119" s="102">
        <v>42522</v>
      </c>
      <c r="K2119" s="102">
        <v>73050</v>
      </c>
      <c r="L2119" s="101" t="s">
        <v>6332</v>
      </c>
      <c r="M2119" s="101" t="s">
        <v>4312</v>
      </c>
    </row>
    <row r="2120" spans="1:13" x14ac:dyDescent="0.25">
      <c r="A2120" s="74" t="s">
        <v>344</v>
      </c>
      <c r="B2120" s="107" t="str">
        <f t="shared" si="33"/>
        <v>105603181500</v>
      </c>
      <c r="C2120" s="101" t="s">
        <v>4314</v>
      </c>
      <c r="D2120" s="101" t="s">
        <v>4315</v>
      </c>
      <c r="E2120" s="101" t="s">
        <v>6421</v>
      </c>
      <c r="F2120" s="101" t="s">
        <v>7212</v>
      </c>
      <c r="G2120" s="101" t="s">
        <v>7178</v>
      </c>
      <c r="H2120" s="103">
        <v>46.36</v>
      </c>
      <c r="I2120" s="101" t="s">
        <v>7175</v>
      </c>
      <c r="J2120" s="102">
        <v>42464</v>
      </c>
      <c r="K2120" s="102">
        <v>73050</v>
      </c>
      <c r="L2120" s="101" t="s">
        <v>6332</v>
      </c>
      <c r="M2120" s="101" t="s">
        <v>4314</v>
      </c>
    </row>
    <row r="2121" spans="1:13" x14ac:dyDescent="0.25">
      <c r="A2121" s="74" t="s">
        <v>344</v>
      </c>
      <c r="B2121" s="107" t="str">
        <f t="shared" si="33"/>
        <v>105606754300</v>
      </c>
      <c r="C2121" s="101" t="s">
        <v>4316</v>
      </c>
      <c r="D2121" s="101" t="s">
        <v>4317</v>
      </c>
      <c r="E2121" s="101" t="s">
        <v>7112</v>
      </c>
      <c r="F2121" s="101" t="s">
        <v>7226</v>
      </c>
      <c r="G2121" s="101" t="s">
        <v>7186</v>
      </c>
      <c r="H2121" s="103">
        <v>60.48</v>
      </c>
      <c r="I2121" s="101" t="s">
        <v>7175</v>
      </c>
      <c r="J2121" s="102">
        <v>42522</v>
      </c>
      <c r="K2121" s="102">
        <v>73050</v>
      </c>
      <c r="L2121" s="101" t="s">
        <v>6332</v>
      </c>
      <c r="M2121" s="101" t="s">
        <v>4316</v>
      </c>
    </row>
    <row r="2122" spans="1:13" x14ac:dyDescent="0.25">
      <c r="A2122" s="74" t="s">
        <v>344</v>
      </c>
      <c r="B2122" s="107" t="str">
        <f t="shared" si="33"/>
        <v>105610361200</v>
      </c>
      <c r="C2122" s="101" t="s">
        <v>4318</v>
      </c>
      <c r="D2122" s="101" t="s">
        <v>4319</v>
      </c>
      <c r="E2122" s="101" t="s">
        <v>6581</v>
      </c>
      <c r="F2122" s="101" t="s">
        <v>7212</v>
      </c>
      <c r="G2122" s="101" t="s">
        <v>7181</v>
      </c>
      <c r="H2122" s="103">
        <v>53.83</v>
      </c>
      <c r="I2122" s="101" t="s">
        <v>7175</v>
      </c>
      <c r="J2122" s="102">
        <v>42478</v>
      </c>
      <c r="K2122" s="102">
        <v>73050</v>
      </c>
      <c r="L2122" s="101" t="s">
        <v>6332</v>
      </c>
      <c r="M2122" s="101" t="s">
        <v>4318</v>
      </c>
    </row>
    <row r="2123" spans="1:13" x14ac:dyDescent="0.25">
      <c r="A2123" s="74" t="s">
        <v>344</v>
      </c>
      <c r="B2123" s="107" t="str">
        <f t="shared" si="33"/>
        <v>105613803030</v>
      </c>
      <c r="C2123" s="101" t="s">
        <v>4320</v>
      </c>
      <c r="D2123" s="101" t="s">
        <v>4321</v>
      </c>
      <c r="E2123" s="101" t="s">
        <v>6609</v>
      </c>
      <c r="F2123" s="101" t="s">
        <v>7214</v>
      </c>
      <c r="G2123" s="101" t="s">
        <v>7215</v>
      </c>
      <c r="H2123" s="103">
        <v>36.89</v>
      </c>
      <c r="I2123" s="101" t="s">
        <v>7175</v>
      </c>
      <c r="J2123" s="102">
        <v>42474</v>
      </c>
      <c r="K2123" s="102">
        <v>73050</v>
      </c>
      <c r="L2123" s="101" t="s">
        <v>6332</v>
      </c>
      <c r="M2123" s="101" t="s">
        <v>4320</v>
      </c>
    </row>
    <row r="2124" spans="1:13" x14ac:dyDescent="0.25">
      <c r="A2124" s="74" t="s">
        <v>344</v>
      </c>
      <c r="B2124" s="107" t="str">
        <f t="shared" si="33"/>
        <v>105617502040</v>
      </c>
      <c r="C2124" s="101" t="s">
        <v>4322</v>
      </c>
      <c r="D2124" s="101" t="s">
        <v>4323</v>
      </c>
      <c r="E2124" s="101" t="s">
        <v>6372</v>
      </c>
      <c r="F2124" s="101" t="s">
        <v>7226</v>
      </c>
      <c r="G2124" s="101" t="s">
        <v>7186</v>
      </c>
      <c r="H2124" s="103">
        <v>61.25</v>
      </c>
      <c r="I2124" s="101" t="s">
        <v>7175</v>
      </c>
      <c r="J2124" s="102">
        <v>42522</v>
      </c>
      <c r="K2124" s="102">
        <v>73050</v>
      </c>
      <c r="L2124" s="101" t="s">
        <v>6332</v>
      </c>
      <c r="M2124" s="101" t="s">
        <v>4322</v>
      </c>
    </row>
    <row r="2125" spans="1:13" x14ac:dyDescent="0.25">
      <c r="A2125" s="74" t="s">
        <v>344</v>
      </c>
      <c r="B2125" s="107" t="str">
        <f t="shared" si="33"/>
        <v>105622311800</v>
      </c>
      <c r="C2125" s="101" t="s">
        <v>4324</v>
      </c>
      <c r="D2125" s="101" t="s">
        <v>4325</v>
      </c>
      <c r="E2125" s="101" t="s">
        <v>6543</v>
      </c>
      <c r="F2125" s="101" t="s">
        <v>7185</v>
      </c>
      <c r="G2125" s="101" t="s">
        <v>7181</v>
      </c>
      <c r="H2125" s="103">
        <v>61.27</v>
      </c>
      <c r="I2125" s="101" t="s">
        <v>7175</v>
      </c>
      <c r="J2125" s="102">
        <v>42472</v>
      </c>
      <c r="K2125" s="102">
        <v>73050</v>
      </c>
      <c r="L2125" s="101" t="s">
        <v>6332</v>
      </c>
      <c r="M2125" s="101" t="s">
        <v>4324</v>
      </c>
    </row>
    <row r="2126" spans="1:13" x14ac:dyDescent="0.25">
      <c r="A2126" s="74" t="s">
        <v>344</v>
      </c>
      <c r="B2126" s="107" t="str">
        <f t="shared" si="33"/>
        <v>105642553930</v>
      </c>
      <c r="C2126" s="101" t="s">
        <v>4326</v>
      </c>
      <c r="D2126" s="101" t="s">
        <v>4327</v>
      </c>
      <c r="E2126" s="101" t="s">
        <v>6739</v>
      </c>
      <c r="F2126" s="101" t="s">
        <v>7313</v>
      </c>
      <c r="G2126" s="101" t="s">
        <v>7368</v>
      </c>
      <c r="H2126" s="103">
        <v>25.89</v>
      </c>
      <c r="I2126" s="101" t="s">
        <v>7175</v>
      </c>
      <c r="J2126" s="102">
        <v>42491</v>
      </c>
      <c r="K2126" s="102">
        <v>73050</v>
      </c>
      <c r="L2126" s="101" t="s">
        <v>6332</v>
      </c>
      <c r="M2126" s="101" t="s">
        <v>4326</v>
      </c>
    </row>
    <row r="2127" spans="1:13" x14ac:dyDescent="0.25">
      <c r="A2127" s="74" t="s">
        <v>344</v>
      </c>
      <c r="B2127" s="107" t="str">
        <f t="shared" si="33"/>
        <v>105647331100</v>
      </c>
      <c r="C2127" s="101" t="s">
        <v>4328</v>
      </c>
      <c r="D2127" s="101" t="s">
        <v>4329</v>
      </c>
      <c r="E2127" s="101" t="s">
        <v>7298</v>
      </c>
      <c r="F2127" s="101" t="s">
        <v>7212</v>
      </c>
      <c r="G2127" s="101" t="s">
        <v>7181</v>
      </c>
      <c r="H2127" s="103">
        <v>53.54</v>
      </c>
      <c r="I2127" s="101" t="s">
        <v>7175</v>
      </c>
      <c r="J2127" s="102">
        <v>42491</v>
      </c>
      <c r="K2127" s="102">
        <v>73050</v>
      </c>
      <c r="L2127" s="101" t="s">
        <v>6332</v>
      </c>
      <c r="M2127" s="101" t="s">
        <v>4328</v>
      </c>
    </row>
    <row r="2128" spans="1:13" x14ac:dyDescent="0.25">
      <c r="A2128" s="74" t="s">
        <v>344</v>
      </c>
      <c r="B2128" s="107" t="str">
        <f t="shared" si="33"/>
        <v>105648171200</v>
      </c>
      <c r="C2128" s="101" t="s">
        <v>4330</v>
      </c>
      <c r="D2128" s="101" t="s">
        <v>4331</v>
      </c>
      <c r="E2128" s="101" t="s">
        <v>6369</v>
      </c>
      <c r="F2128" s="101" t="s">
        <v>7212</v>
      </c>
      <c r="G2128" s="101" t="s">
        <v>7181</v>
      </c>
      <c r="H2128" s="103">
        <v>52.11</v>
      </c>
      <c r="I2128" s="101" t="s">
        <v>7175</v>
      </c>
      <c r="J2128" s="102">
        <v>42507</v>
      </c>
      <c r="K2128" s="102">
        <v>73050</v>
      </c>
      <c r="L2128" s="101" t="s">
        <v>6332</v>
      </c>
      <c r="M2128" s="101" t="s">
        <v>4330</v>
      </c>
    </row>
    <row r="2129" spans="1:13" x14ac:dyDescent="0.25">
      <c r="A2129" s="74" t="s">
        <v>344</v>
      </c>
      <c r="B2129" s="107" t="str">
        <f t="shared" si="33"/>
        <v>105650502310</v>
      </c>
      <c r="C2129" s="101" t="s">
        <v>4332</v>
      </c>
      <c r="D2129" s="101" t="s">
        <v>4333</v>
      </c>
      <c r="E2129" s="101" t="s">
        <v>7419</v>
      </c>
      <c r="F2129" s="101" t="s">
        <v>7224</v>
      </c>
      <c r="G2129" s="101" t="s">
        <v>7215</v>
      </c>
      <c r="H2129" s="103">
        <v>35.32</v>
      </c>
      <c r="I2129" s="101" t="s">
        <v>7175</v>
      </c>
      <c r="J2129" s="102">
        <v>42506</v>
      </c>
      <c r="K2129" s="102">
        <v>73050</v>
      </c>
      <c r="L2129" s="101" t="s">
        <v>6332</v>
      </c>
      <c r="M2129" s="101" t="s">
        <v>4332</v>
      </c>
    </row>
    <row r="2130" spans="1:13" x14ac:dyDescent="0.25">
      <c r="A2130" s="74" t="s">
        <v>344</v>
      </c>
      <c r="B2130" s="107" t="str">
        <f t="shared" si="33"/>
        <v>105651264280</v>
      </c>
      <c r="C2130" s="101" t="s">
        <v>4334</v>
      </c>
      <c r="D2130" s="101" t="s">
        <v>4335</v>
      </c>
      <c r="E2130" s="101" t="s">
        <v>7280</v>
      </c>
      <c r="F2130" s="101" t="s">
        <v>7212</v>
      </c>
      <c r="G2130" s="101" t="s">
        <v>7181</v>
      </c>
      <c r="H2130" s="103">
        <v>54.39</v>
      </c>
      <c r="I2130" s="101" t="s">
        <v>7175</v>
      </c>
      <c r="J2130" s="102">
        <v>42604</v>
      </c>
      <c r="K2130" s="102">
        <v>73050</v>
      </c>
      <c r="L2130" s="101" t="s">
        <v>6332</v>
      </c>
      <c r="M2130" s="101" t="s">
        <v>4334</v>
      </c>
    </row>
    <row r="2131" spans="1:13" x14ac:dyDescent="0.25">
      <c r="A2131" s="74" t="s">
        <v>344</v>
      </c>
      <c r="B2131" s="107" t="str">
        <f t="shared" si="33"/>
        <v>105652553930</v>
      </c>
      <c r="C2131" s="101" t="s">
        <v>4336</v>
      </c>
      <c r="D2131" s="101" t="s">
        <v>4337</v>
      </c>
      <c r="E2131" s="101" t="s">
        <v>6739</v>
      </c>
      <c r="F2131" s="101" t="s">
        <v>7214</v>
      </c>
      <c r="G2131" s="101" t="s">
        <v>7215</v>
      </c>
      <c r="H2131" s="103">
        <v>29.18</v>
      </c>
      <c r="I2131" s="101" t="s">
        <v>7175</v>
      </c>
      <c r="J2131" s="102">
        <v>42478</v>
      </c>
      <c r="K2131" s="102">
        <v>73050</v>
      </c>
      <c r="L2131" s="101" t="s">
        <v>6332</v>
      </c>
      <c r="M2131" s="101" t="s">
        <v>4336</v>
      </c>
    </row>
    <row r="2132" spans="1:13" x14ac:dyDescent="0.25">
      <c r="A2132" s="74" t="s">
        <v>344</v>
      </c>
      <c r="B2132" s="107" t="str">
        <f t="shared" si="33"/>
        <v>105655201701</v>
      </c>
      <c r="C2132" s="101" t="s">
        <v>4338</v>
      </c>
      <c r="D2132" s="101" t="s">
        <v>4339</v>
      </c>
      <c r="E2132" s="101" t="s">
        <v>6484</v>
      </c>
      <c r="F2132" s="101" t="s">
        <v>7212</v>
      </c>
      <c r="G2132" s="101" t="s">
        <v>7181</v>
      </c>
      <c r="H2132" s="103">
        <v>48.82</v>
      </c>
      <c r="I2132" s="101" t="s">
        <v>7175</v>
      </c>
      <c r="J2132" s="102">
        <v>42583</v>
      </c>
      <c r="K2132" s="102">
        <v>73050</v>
      </c>
      <c r="L2132" s="101" t="s">
        <v>6332</v>
      </c>
      <c r="M2132" s="101" t="s">
        <v>4338</v>
      </c>
    </row>
    <row r="2133" spans="1:13" x14ac:dyDescent="0.25">
      <c r="A2133" s="74" t="s">
        <v>344</v>
      </c>
      <c r="B2133" s="107" t="str">
        <f t="shared" si="33"/>
        <v>105656193910</v>
      </c>
      <c r="C2133" s="101" t="s">
        <v>4340</v>
      </c>
      <c r="D2133" s="101" t="s">
        <v>4341</v>
      </c>
      <c r="E2133" s="101" t="s">
        <v>7221</v>
      </c>
      <c r="F2133" s="101" t="s">
        <v>7266</v>
      </c>
      <c r="G2133" s="101" t="s">
        <v>7267</v>
      </c>
      <c r="H2133" s="103">
        <v>77.36</v>
      </c>
      <c r="I2133" s="101" t="s">
        <v>7175</v>
      </c>
      <c r="J2133" s="102">
        <v>42597</v>
      </c>
      <c r="K2133" s="102">
        <v>73050</v>
      </c>
      <c r="L2133" s="101" t="s">
        <v>6332</v>
      </c>
      <c r="M2133" s="101" t="s">
        <v>4340</v>
      </c>
    </row>
    <row r="2134" spans="1:13" x14ac:dyDescent="0.25">
      <c r="A2134" s="74" t="s">
        <v>344</v>
      </c>
      <c r="B2134" s="107" t="str">
        <f t="shared" si="33"/>
        <v>105663311700</v>
      </c>
      <c r="C2134" s="101" t="s">
        <v>4342</v>
      </c>
      <c r="D2134" s="101" t="s">
        <v>4343</v>
      </c>
      <c r="E2134" s="101" t="s">
        <v>6694</v>
      </c>
      <c r="F2134" s="101" t="s">
        <v>7212</v>
      </c>
      <c r="G2134" s="101" t="s">
        <v>7181</v>
      </c>
      <c r="H2134" s="103">
        <v>53.38</v>
      </c>
      <c r="I2134" s="101" t="s">
        <v>7175</v>
      </c>
      <c r="J2134" s="102">
        <v>42499</v>
      </c>
      <c r="K2134" s="102">
        <v>73050</v>
      </c>
      <c r="L2134" s="101" t="s">
        <v>6332</v>
      </c>
      <c r="M2134" s="101" t="s">
        <v>4342</v>
      </c>
    </row>
    <row r="2135" spans="1:13" x14ac:dyDescent="0.25">
      <c r="A2135" s="74" t="s">
        <v>344</v>
      </c>
      <c r="B2135" s="107" t="str">
        <f t="shared" si="33"/>
        <v>105668264290</v>
      </c>
      <c r="C2135" s="101" t="s">
        <v>4344</v>
      </c>
      <c r="D2135" s="101" t="s">
        <v>4345</v>
      </c>
      <c r="E2135" s="101" t="s">
        <v>6519</v>
      </c>
      <c r="F2135" s="101" t="s">
        <v>7212</v>
      </c>
      <c r="G2135" s="101" t="s">
        <v>7181</v>
      </c>
      <c r="H2135" s="103">
        <v>46.32</v>
      </c>
      <c r="I2135" s="101" t="s">
        <v>7175</v>
      </c>
      <c r="J2135" s="102">
        <v>42681</v>
      </c>
      <c r="K2135" s="102">
        <v>73050</v>
      </c>
      <c r="L2135" s="101" t="s">
        <v>6332</v>
      </c>
      <c r="M2135" s="101" t="s">
        <v>4344</v>
      </c>
    </row>
    <row r="2136" spans="1:13" x14ac:dyDescent="0.25">
      <c r="A2136" s="74" t="s">
        <v>344</v>
      </c>
      <c r="B2136" s="107" t="str">
        <f t="shared" si="33"/>
        <v>105670754500</v>
      </c>
      <c r="C2136" s="101" t="s">
        <v>4346</v>
      </c>
      <c r="D2136" s="101" t="s">
        <v>4347</v>
      </c>
      <c r="E2136" s="101" t="s">
        <v>7430</v>
      </c>
      <c r="F2136" s="101" t="s">
        <v>7262</v>
      </c>
      <c r="G2136" s="101" t="s">
        <v>7174</v>
      </c>
      <c r="H2136" s="103">
        <v>49</v>
      </c>
      <c r="I2136" s="101" t="s">
        <v>7175</v>
      </c>
      <c r="J2136" s="102">
        <v>42522</v>
      </c>
      <c r="K2136" s="102">
        <v>73050</v>
      </c>
      <c r="L2136" s="101" t="s">
        <v>6332</v>
      </c>
      <c r="M2136" s="101" t="s">
        <v>4346</v>
      </c>
    </row>
    <row r="2137" spans="1:13" x14ac:dyDescent="0.25">
      <c r="A2137" s="74" t="s">
        <v>344</v>
      </c>
      <c r="B2137" s="107" t="str">
        <f t="shared" si="33"/>
        <v>105673603600</v>
      </c>
      <c r="C2137" s="101" t="s">
        <v>4348</v>
      </c>
      <c r="D2137" s="101" t="s">
        <v>4349</v>
      </c>
      <c r="E2137" s="101" t="s">
        <v>7279</v>
      </c>
      <c r="F2137" s="101" t="s">
        <v>7191</v>
      </c>
      <c r="G2137" s="101" t="s">
        <v>7192</v>
      </c>
      <c r="H2137" s="103">
        <v>29.22</v>
      </c>
      <c r="I2137" s="101" t="s">
        <v>7175</v>
      </c>
      <c r="J2137" s="102">
        <v>42507</v>
      </c>
      <c r="K2137" s="102">
        <v>73050</v>
      </c>
      <c r="L2137" s="101" t="s">
        <v>6332</v>
      </c>
      <c r="M2137" s="101" t="s">
        <v>4348</v>
      </c>
    </row>
    <row r="2138" spans="1:13" x14ac:dyDescent="0.25">
      <c r="A2138" s="74" t="s">
        <v>344</v>
      </c>
      <c r="B2138" s="107" t="str">
        <f t="shared" si="33"/>
        <v>105674603600</v>
      </c>
      <c r="C2138" s="101" t="s">
        <v>4350</v>
      </c>
      <c r="D2138" s="101" t="s">
        <v>4351</v>
      </c>
      <c r="E2138" s="101" t="s">
        <v>7279</v>
      </c>
      <c r="F2138" s="101" t="s">
        <v>7191</v>
      </c>
      <c r="G2138" s="101" t="s">
        <v>7192</v>
      </c>
      <c r="H2138" s="103">
        <v>28.45</v>
      </c>
      <c r="I2138" s="101" t="s">
        <v>7175</v>
      </c>
      <c r="J2138" s="102">
        <v>42522</v>
      </c>
      <c r="K2138" s="102">
        <v>73050</v>
      </c>
      <c r="L2138" s="101" t="s">
        <v>6332</v>
      </c>
      <c r="M2138" s="101" t="s">
        <v>4350</v>
      </c>
    </row>
    <row r="2139" spans="1:13" x14ac:dyDescent="0.25">
      <c r="A2139" s="74" t="s">
        <v>344</v>
      </c>
      <c r="B2139" s="107" t="str">
        <f t="shared" si="33"/>
        <v>105677171200</v>
      </c>
      <c r="C2139" s="101" t="s">
        <v>4352</v>
      </c>
      <c r="D2139" s="101" t="s">
        <v>4353</v>
      </c>
      <c r="E2139" s="101" t="s">
        <v>6369</v>
      </c>
      <c r="F2139" s="101" t="s">
        <v>7212</v>
      </c>
      <c r="G2139" s="101" t="s">
        <v>7181</v>
      </c>
      <c r="H2139" s="103">
        <v>53.38</v>
      </c>
      <c r="I2139" s="101" t="s">
        <v>7175</v>
      </c>
      <c r="J2139" s="102">
        <v>42527</v>
      </c>
      <c r="K2139" s="102">
        <v>73050</v>
      </c>
      <c r="L2139" s="101" t="s">
        <v>6332</v>
      </c>
      <c r="M2139" s="101" t="s">
        <v>4352</v>
      </c>
    </row>
    <row r="2140" spans="1:13" x14ac:dyDescent="0.25">
      <c r="A2140" s="74" t="s">
        <v>344</v>
      </c>
      <c r="B2140" s="107" t="str">
        <f t="shared" si="33"/>
        <v>105679171100</v>
      </c>
      <c r="C2140" s="101" t="s">
        <v>4354</v>
      </c>
      <c r="D2140" s="101" t="s">
        <v>4355</v>
      </c>
      <c r="E2140" s="101" t="s">
        <v>6639</v>
      </c>
      <c r="F2140" s="101" t="s">
        <v>7212</v>
      </c>
      <c r="G2140" s="101" t="s">
        <v>7181</v>
      </c>
      <c r="H2140" s="103">
        <v>53.79</v>
      </c>
      <c r="I2140" s="101" t="s">
        <v>7175</v>
      </c>
      <c r="J2140" s="102">
        <v>42597</v>
      </c>
      <c r="K2140" s="102">
        <v>73050</v>
      </c>
      <c r="L2140" s="101" t="s">
        <v>6332</v>
      </c>
      <c r="M2140" s="101" t="s">
        <v>4354</v>
      </c>
    </row>
    <row r="2141" spans="1:13" x14ac:dyDescent="0.25">
      <c r="A2141" s="74" t="s">
        <v>344</v>
      </c>
      <c r="B2141" s="107" t="str">
        <f t="shared" si="33"/>
        <v>105680703920</v>
      </c>
      <c r="C2141" s="101" t="s">
        <v>4356</v>
      </c>
      <c r="D2141" s="101" t="s">
        <v>4357</v>
      </c>
      <c r="E2141" s="101" t="s">
        <v>7603</v>
      </c>
      <c r="F2141" s="101" t="s">
        <v>7173</v>
      </c>
      <c r="G2141" s="101" t="s">
        <v>7178</v>
      </c>
      <c r="H2141" s="103">
        <v>46.04</v>
      </c>
      <c r="I2141" s="101" t="s">
        <v>7175</v>
      </c>
      <c r="J2141" s="102">
        <v>42541</v>
      </c>
      <c r="K2141" s="102">
        <v>73050</v>
      </c>
      <c r="L2141" s="101" t="s">
        <v>6332</v>
      </c>
      <c r="M2141" s="101" t="s">
        <v>4356</v>
      </c>
    </row>
    <row r="2142" spans="1:13" x14ac:dyDescent="0.25">
      <c r="A2142" s="74" t="s">
        <v>344</v>
      </c>
      <c r="B2142" s="107" t="str">
        <f t="shared" si="33"/>
        <v>105683311600</v>
      </c>
      <c r="C2142" s="101" t="s">
        <v>4358</v>
      </c>
      <c r="D2142" s="101" t="s">
        <v>4359</v>
      </c>
      <c r="E2142" s="101" t="s">
        <v>6545</v>
      </c>
      <c r="F2142" s="101" t="s">
        <v>7212</v>
      </c>
      <c r="G2142" s="101" t="s">
        <v>7181</v>
      </c>
      <c r="H2142" s="103">
        <v>53.03</v>
      </c>
      <c r="I2142" s="101" t="s">
        <v>7175</v>
      </c>
      <c r="J2142" s="102">
        <v>42513</v>
      </c>
      <c r="K2142" s="102">
        <v>73050</v>
      </c>
      <c r="L2142" s="101" t="s">
        <v>6332</v>
      </c>
      <c r="M2142" s="101" t="s">
        <v>4358</v>
      </c>
    </row>
    <row r="2143" spans="1:13" x14ac:dyDescent="0.25">
      <c r="A2143" s="74" t="s">
        <v>344</v>
      </c>
      <c r="B2143" s="107" t="str">
        <f t="shared" si="33"/>
        <v>105684603400</v>
      </c>
      <c r="C2143" s="101" t="s">
        <v>4360</v>
      </c>
      <c r="D2143" s="101" t="s">
        <v>4361</v>
      </c>
      <c r="E2143" s="101" t="s">
        <v>7190</v>
      </c>
      <c r="F2143" s="101" t="s">
        <v>7191</v>
      </c>
      <c r="G2143" s="101" t="s">
        <v>7192</v>
      </c>
      <c r="H2143" s="103">
        <v>29.68</v>
      </c>
      <c r="I2143" s="101" t="s">
        <v>7175</v>
      </c>
      <c r="J2143" s="102">
        <v>42507</v>
      </c>
      <c r="K2143" s="102">
        <v>73050</v>
      </c>
      <c r="L2143" s="101" t="s">
        <v>6332</v>
      </c>
      <c r="M2143" s="101" t="s">
        <v>4360</v>
      </c>
    </row>
    <row r="2144" spans="1:13" x14ac:dyDescent="0.25">
      <c r="A2144" s="74" t="s">
        <v>344</v>
      </c>
      <c r="B2144" s="107" t="str">
        <f t="shared" si="33"/>
        <v>105685602100</v>
      </c>
      <c r="C2144" s="101" t="s">
        <v>4362</v>
      </c>
      <c r="D2144" s="101" t="s">
        <v>4363</v>
      </c>
      <c r="E2144" s="101" t="s">
        <v>7254</v>
      </c>
      <c r="F2144" s="101" t="s">
        <v>7217</v>
      </c>
      <c r="G2144" s="101" t="s">
        <v>7201</v>
      </c>
      <c r="H2144" s="103">
        <v>31.95</v>
      </c>
      <c r="I2144" s="101" t="s">
        <v>7175</v>
      </c>
      <c r="J2144" s="102">
        <v>42499</v>
      </c>
      <c r="K2144" s="102">
        <v>73050</v>
      </c>
      <c r="L2144" s="101" t="s">
        <v>6332</v>
      </c>
      <c r="M2144" s="101" t="s">
        <v>4362</v>
      </c>
    </row>
    <row r="2145" spans="1:13" x14ac:dyDescent="0.25">
      <c r="A2145" s="74" t="s">
        <v>344</v>
      </c>
      <c r="B2145" s="107" t="str">
        <f t="shared" si="33"/>
        <v>105686603400</v>
      </c>
      <c r="C2145" s="101" t="s">
        <v>4364</v>
      </c>
      <c r="D2145" s="101" t="s">
        <v>4365</v>
      </c>
      <c r="E2145" s="101" t="s">
        <v>7190</v>
      </c>
      <c r="F2145" s="101" t="s">
        <v>7191</v>
      </c>
      <c r="G2145" s="101" t="s">
        <v>7192</v>
      </c>
      <c r="H2145" s="103">
        <v>29.33</v>
      </c>
      <c r="I2145" s="101" t="s">
        <v>7175</v>
      </c>
      <c r="J2145" s="102">
        <v>42522</v>
      </c>
      <c r="K2145" s="102">
        <v>73050</v>
      </c>
      <c r="L2145" s="101" t="s">
        <v>6332</v>
      </c>
      <c r="M2145" s="101" t="s">
        <v>4364</v>
      </c>
    </row>
    <row r="2146" spans="1:13" x14ac:dyDescent="0.25">
      <c r="A2146" s="74" t="s">
        <v>344</v>
      </c>
      <c r="B2146" s="107" t="str">
        <f t="shared" si="33"/>
        <v>105687448300</v>
      </c>
      <c r="C2146" s="101" t="s">
        <v>4366</v>
      </c>
      <c r="D2146" s="101" t="s">
        <v>4367</v>
      </c>
      <c r="E2146" s="101" t="s">
        <v>6613</v>
      </c>
      <c r="F2146" s="101" t="s">
        <v>7393</v>
      </c>
      <c r="G2146" s="101" t="s">
        <v>7394</v>
      </c>
      <c r="H2146" s="103">
        <v>81.349999999999994</v>
      </c>
      <c r="I2146" s="101" t="s">
        <v>7175</v>
      </c>
      <c r="J2146" s="102">
        <v>42522</v>
      </c>
      <c r="K2146" s="102">
        <v>73050</v>
      </c>
      <c r="L2146" s="101" t="s">
        <v>6332</v>
      </c>
      <c r="M2146" s="101" t="s">
        <v>4366</v>
      </c>
    </row>
    <row r="2147" spans="1:13" x14ac:dyDescent="0.25">
      <c r="A2147" s="74" t="s">
        <v>344</v>
      </c>
      <c r="B2147" s="107" t="str">
        <f t="shared" si="33"/>
        <v>105688281110</v>
      </c>
      <c r="C2147" s="101" t="s">
        <v>4368</v>
      </c>
      <c r="D2147" s="101" t="s">
        <v>4369</v>
      </c>
      <c r="E2147" s="101" t="s">
        <v>6523</v>
      </c>
      <c r="F2147" s="101" t="s">
        <v>7212</v>
      </c>
      <c r="G2147" s="101" t="s">
        <v>7181</v>
      </c>
      <c r="H2147" s="103">
        <v>53.81</v>
      </c>
      <c r="I2147" s="101" t="s">
        <v>7175</v>
      </c>
      <c r="J2147" s="102">
        <v>42621</v>
      </c>
      <c r="K2147" s="102">
        <v>73050</v>
      </c>
      <c r="L2147" s="101" t="s">
        <v>6332</v>
      </c>
      <c r="M2147" s="101" t="s">
        <v>4368</v>
      </c>
    </row>
    <row r="2148" spans="1:13" x14ac:dyDescent="0.25">
      <c r="A2148" s="74" t="s">
        <v>344</v>
      </c>
      <c r="B2148" s="107" t="str">
        <f t="shared" si="33"/>
        <v>105689371200</v>
      </c>
      <c r="C2148" s="101" t="s">
        <v>4370</v>
      </c>
      <c r="D2148" s="101" t="s">
        <v>4371</v>
      </c>
      <c r="E2148" s="101" t="s">
        <v>6623</v>
      </c>
      <c r="F2148" s="101" t="s">
        <v>7212</v>
      </c>
      <c r="G2148" s="101" t="s">
        <v>7181</v>
      </c>
      <c r="H2148" s="103">
        <v>54.01</v>
      </c>
      <c r="I2148" s="101" t="s">
        <v>7175</v>
      </c>
      <c r="J2148" s="102">
        <v>42583</v>
      </c>
      <c r="K2148" s="102">
        <v>73050</v>
      </c>
      <c r="L2148" s="101" t="s">
        <v>6332</v>
      </c>
      <c r="M2148" s="101" t="s">
        <v>4370</v>
      </c>
    </row>
    <row r="2149" spans="1:13" x14ac:dyDescent="0.25">
      <c r="A2149" s="74" t="s">
        <v>344</v>
      </c>
      <c r="B2149" s="107" t="str">
        <f t="shared" si="33"/>
        <v>105693341100</v>
      </c>
      <c r="C2149" s="101" t="s">
        <v>4372</v>
      </c>
      <c r="D2149" s="101" t="s">
        <v>4373</v>
      </c>
      <c r="E2149" s="101" t="s">
        <v>6557</v>
      </c>
      <c r="F2149" s="101" t="s">
        <v>7212</v>
      </c>
      <c r="G2149" s="101" t="s">
        <v>7181</v>
      </c>
      <c r="H2149" s="103">
        <v>46.02</v>
      </c>
      <c r="I2149" s="101" t="s">
        <v>7175</v>
      </c>
      <c r="J2149" s="102">
        <v>42583</v>
      </c>
      <c r="K2149" s="102">
        <v>73050</v>
      </c>
      <c r="L2149" s="101" t="s">
        <v>6332</v>
      </c>
      <c r="M2149" s="101" t="s">
        <v>4372</v>
      </c>
    </row>
    <row r="2150" spans="1:13" x14ac:dyDescent="0.25">
      <c r="A2150" s="74" t="s">
        <v>344</v>
      </c>
      <c r="B2150" s="107" t="str">
        <f t="shared" si="33"/>
        <v>105694341100</v>
      </c>
      <c r="C2150" s="101" t="s">
        <v>4374</v>
      </c>
      <c r="D2150" s="101" t="s">
        <v>4375</v>
      </c>
      <c r="E2150" s="101" t="s">
        <v>6557</v>
      </c>
      <c r="F2150" s="101" t="s">
        <v>7212</v>
      </c>
      <c r="G2150" s="101" t="s">
        <v>7181</v>
      </c>
      <c r="H2150" s="103">
        <v>53.79</v>
      </c>
      <c r="I2150" s="101" t="s">
        <v>7175</v>
      </c>
      <c r="J2150" s="102">
        <v>42583</v>
      </c>
      <c r="K2150" s="102">
        <v>73050</v>
      </c>
      <c r="L2150" s="101" t="s">
        <v>6332</v>
      </c>
      <c r="M2150" s="101" t="s">
        <v>4374</v>
      </c>
    </row>
    <row r="2151" spans="1:13" x14ac:dyDescent="0.25">
      <c r="A2151" s="74" t="s">
        <v>344</v>
      </c>
      <c r="B2151" s="107" t="str">
        <f t="shared" si="33"/>
        <v>105695341100</v>
      </c>
      <c r="C2151" s="101" t="s">
        <v>4376</v>
      </c>
      <c r="D2151" s="101" t="s">
        <v>4377</v>
      </c>
      <c r="E2151" s="101" t="s">
        <v>6557</v>
      </c>
      <c r="F2151" s="101" t="s">
        <v>7212</v>
      </c>
      <c r="G2151" s="101" t="s">
        <v>7181</v>
      </c>
      <c r="H2151" s="103">
        <v>47.97</v>
      </c>
      <c r="I2151" s="101" t="s">
        <v>7175</v>
      </c>
      <c r="J2151" s="102">
        <v>42597</v>
      </c>
      <c r="K2151" s="102">
        <v>73050</v>
      </c>
      <c r="L2151" s="101" t="s">
        <v>6332</v>
      </c>
      <c r="M2151" s="101" t="s">
        <v>4376</v>
      </c>
    </row>
    <row r="2152" spans="1:13" x14ac:dyDescent="0.25">
      <c r="A2152" s="74" t="s">
        <v>344</v>
      </c>
      <c r="B2152" s="107" t="str">
        <f t="shared" si="33"/>
        <v>105696171400</v>
      </c>
      <c r="C2152" s="101" t="s">
        <v>4378</v>
      </c>
      <c r="D2152" s="101" t="s">
        <v>4379</v>
      </c>
      <c r="E2152" s="101" t="s">
        <v>6681</v>
      </c>
      <c r="F2152" s="101" t="s">
        <v>7212</v>
      </c>
      <c r="G2152" s="101" t="s">
        <v>7181</v>
      </c>
      <c r="H2152" s="103">
        <v>48.45</v>
      </c>
      <c r="I2152" s="101" t="s">
        <v>7175</v>
      </c>
      <c r="J2152" s="102">
        <v>42597</v>
      </c>
      <c r="K2152" s="102">
        <v>73050</v>
      </c>
      <c r="L2152" s="101" t="s">
        <v>6332</v>
      </c>
      <c r="M2152" s="101" t="s">
        <v>4378</v>
      </c>
    </row>
    <row r="2153" spans="1:13" x14ac:dyDescent="0.25">
      <c r="A2153" s="74" t="s">
        <v>344</v>
      </c>
      <c r="B2153" s="107" t="str">
        <f t="shared" si="33"/>
        <v>105697802400</v>
      </c>
      <c r="C2153" s="101" t="s">
        <v>4380</v>
      </c>
      <c r="D2153" s="101" t="s">
        <v>4381</v>
      </c>
      <c r="E2153" s="101" t="s">
        <v>7401</v>
      </c>
      <c r="F2153" s="101" t="s">
        <v>7217</v>
      </c>
      <c r="G2153" s="101" t="s">
        <v>7218</v>
      </c>
      <c r="H2153" s="103">
        <v>31.64</v>
      </c>
      <c r="I2153" s="101" t="s">
        <v>7175</v>
      </c>
      <c r="J2153" s="102">
        <v>42569</v>
      </c>
      <c r="K2153" s="102">
        <v>73050</v>
      </c>
      <c r="L2153" s="101" t="s">
        <v>6332</v>
      </c>
      <c r="M2153" s="101" t="s">
        <v>4380</v>
      </c>
    </row>
    <row r="2154" spans="1:13" x14ac:dyDescent="0.25">
      <c r="A2154" s="74" t="s">
        <v>344</v>
      </c>
      <c r="B2154" s="107" t="str">
        <f t="shared" si="33"/>
        <v>105698172100</v>
      </c>
      <c r="C2154" s="101" t="s">
        <v>4382</v>
      </c>
      <c r="D2154" s="101" t="s">
        <v>4383</v>
      </c>
      <c r="E2154" s="101" t="s">
        <v>7355</v>
      </c>
      <c r="F2154" s="101" t="s">
        <v>7247</v>
      </c>
      <c r="G2154" s="101" t="s">
        <v>7174</v>
      </c>
      <c r="H2154" s="103">
        <v>35.75</v>
      </c>
      <c r="I2154" s="101" t="s">
        <v>7175</v>
      </c>
      <c r="J2154" s="102">
        <v>42505</v>
      </c>
      <c r="K2154" s="102">
        <v>73050</v>
      </c>
      <c r="L2154" s="101" t="s">
        <v>6332</v>
      </c>
      <c r="M2154" s="101" t="s">
        <v>4382</v>
      </c>
    </row>
    <row r="2155" spans="1:13" x14ac:dyDescent="0.25">
      <c r="A2155" s="74" t="s">
        <v>344</v>
      </c>
      <c r="B2155" s="107" t="str">
        <f t="shared" si="33"/>
        <v>105705321100</v>
      </c>
      <c r="C2155" s="101" t="s">
        <v>4384</v>
      </c>
      <c r="D2155" s="101" t="s">
        <v>4385</v>
      </c>
      <c r="E2155" s="101" t="s">
        <v>7003</v>
      </c>
      <c r="F2155" s="101" t="s">
        <v>7212</v>
      </c>
      <c r="G2155" s="101" t="s">
        <v>7178</v>
      </c>
      <c r="H2155" s="103">
        <v>39.08</v>
      </c>
      <c r="I2155" s="101" t="s">
        <v>7175</v>
      </c>
      <c r="J2155" s="102">
        <v>42522</v>
      </c>
      <c r="K2155" s="102">
        <v>73050</v>
      </c>
      <c r="L2155" s="101" t="s">
        <v>6332</v>
      </c>
      <c r="M2155" s="101" t="s">
        <v>4384</v>
      </c>
    </row>
    <row r="2156" spans="1:13" x14ac:dyDescent="0.25">
      <c r="A2156" s="74" t="s">
        <v>344</v>
      </c>
      <c r="B2156" s="107" t="str">
        <f t="shared" si="33"/>
        <v>105706603950</v>
      </c>
      <c r="C2156" s="101" t="s">
        <v>4386</v>
      </c>
      <c r="D2156" s="101" t="s">
        <v>4387</v>
      </c>
      <c r="E2156" s="101" t="s">
        <v>7343</v>
      </c>
      <c r="F2156" s="101" t="s">
        <v>7262</v>
      </c>
      <c r="G2156" s="101" t="s">
        <v>7181</v>
      </c>
      <c r="H2156" s="103">
        <v>56.06</v>
      </c>
      <c r="I2156" s="101" t="s">
        <v>7175</v>
      </c>
      <c r="J2156" s="102">
        <v>42583</v>
      </c>
      <c r="K2156" s="102">
        <v>73050</v>
      </c>
      <c r="L2156" s="101" t="s">
        <v>6332</v>
      </c>
      <c r="M2156" s="101" t="s">
        <v>4386</v>
      </c>
    </row>
    <row r="2157" spans="1:13" x14ac:dyDescent="0.25">
      <c r="A2157" s="74" t="s">
        <v>344</v>
      </c>
      <c r="B2157" s="107" t="str">
        <f t="shared" si="33"/>
        <v>105707171200</v>
      </c>
      <c r="C2157" s="101" t="s">
        <v>4388</v>
      </c>
      <c r="D2157" s="101" t="s">
        <v>4389</v>
      </c>
      <c r="E2157" s="101" t="s">
        <v>6369</v>
      </c>
      <c r="F2157" s="101" t="s">
        <v>7212</v>
      </c>
      <c r="G2157" s="101" t="s">
        <v>7181</v>
      </c>
      <c r="H2157" s="103">
        <v>53.79</v>
      </c>
      <c r="I2157" s="101" t="s">
        <v>7175</v>
      </c>
      <c r="J2157" s="102">
        <v>42597</v>
      </c>
      <c r="K2157" s="102">
        <v>73050</v>
      </c>
      <c r="L2157" s="101" t="s">
        <v>6332</v>
      </c>
      <c r="M2157" s="101" t="s">
        <v>4388</v>
      </c>
    </row>
    <row r="2158" spans="1:13" x14ac:dyDescent="0.25">
      <c r="A2158" s="74" t="s">
        <v>344</v>
      </c>
      <c r="B2158" s="107" t="str">
        <f t="shared" si="33"/>
        <v>105708321200</v>
      </c>
      <c r="C2158" s="101" t="s">
        <v>4390</v>
      </c>
      <c r="D2158" s="101" t="s">
        <v>4391</v>
      </c>
      <c r="E2158" s="101" t="s">
        <v>7001</v>
      </c>
      <c r="F2158" s="101" t="s">
        <v>7212</v>
      </c>
      <c r="G2158" s="101" t="s">
        <v>7181</v>
      </c>
      <c r="H2158" s="103">
        <v>52.55</v>
      </c>
      <c r="I2158" s="101" t="s">
        <v>7175</v>
      </c>
      <c r="J2158" s="102">
        <v>42667</v>
      </c>
      <c r="K2158" s="102">
        <v>73050</v>
      </c>
      <c r="L2158" s="101" t="s">
        <v>6332</v>
      </c>
      <c r="M2158" s="101" t="s">
        <v>4390</v>
      </c>
    </row>
    <row r="2159" spans="1:13" x14ac:dyDescent="0.25">
      <c r="A2159" s="74" t="s">
        <v>344</v>
      </c>
      <c r="B2159" s="107" t="str">
        <f t="shared" si="33"/>
        <v>105710603000</v>
      </c>
      <c r="C2159" s="101" t="s">
        <v>4392</v>
      </c>
      <c r="D2159" s="101" t="s">
        <v>4393</v>
      </c>
      <c r="E2159" s="101" t="s">
        <v>7283</v>
      </c>
      <c r="F2159" s="101" t="s">
        <v>7226</v>
      </c>
      <c r="G2159" s="101" t="s">
        <v>7186</v>
      </c>
      <c r="H2159" s="103">
        <v>59.88</v>
      </c>
      <c r="I2159" s="101" t="s">
        <v>7175</v>
      </c>
      <c r="J2159" s="102">
        <v>42522</v>
      </c>
      <c r="K2159" s="102">
        <v>73050</v>
      </c>
      <c r="L2159" s="101" t="s">
        <v>6332</v>
      </c>
      <c r="M2159" s="101" t="s">
        <v>4392</v>
      </c>
    </row>
    <row r="2160" spans="1:13" x14ac:dyDescent="0.25">
      <c r="A2160" s="74" t="s">
        <v>344</v>
      </c>
      <c r="B2160" s="107" t="str">
        <f t="shared" si="33"/>
        <v>105711191100</v>
      </c>
      <c r="C2160" s="101" t="s">
        <v>4394</v>
      </c>
      <c r="D2160" s="101" t="s">
        <v>4395</v>
      </c>
      <c r="E2160" s="101" t="s">
        <v>6460</v>
      </c>
      <c r="F2160" s="101" t="s">
        <v>7212</v>
      </c>
      <c r="G2160" s="101" t="s">
        <v>7181</v>
      </c>
      <c r="H2160" s="103">
        <v>49.3</v>
      </c>
      <c r="I2160" s="101" t="s">
        <v>7175</v>
      </c>
      <c r="J2160" s="102">
        <v>42552</v>
      </c>
      <c r="K2160" s="102">
        <v>73050</v>
      </c>
      <c r="L2160" s="101" t="s">
        <v>6332</v>
      </c>
      <c r="M2160" s="101" t="s">
        <v>4394</v>
      </c>
    </row>
    <row r="2161" spans="1:13" x14ac:dyDescent="0.25">
      <c r="A2161" s="74" t="s">
        <v>344</v>
      </c>
      <c r="B2161" s="107" t="str">
        <f t="shared" si="33"/>
        <v>105713171200</v>
      </c>
      <c r="C2161" s="101" t="s">
        <v>4396</v>
      </c>
      <c r="D2161" s="101" t="s">
        <v>4397</v>
      </c>
      <c r="E2161" s="101" t="s">
        <v>6369</v>
      </c>
      <c r="F2161" s="101" t="s">
        <v>7212</v>
      </c>
      <c r="G2161" s="101" t="s">
        <v>7178</v>
      </c>
      <c r="H2161" s="103">
        <v>46.4</v>
      </c>
      <c r="I2161" s="101" t="s">
        <v>7175</v>
      </c>
      <c r="J2161" s="102">
        <v>42604</v>
      </c>
      <c r="K2161" s="102">
        <v>73050</v>
      </c>
      <c r="L2161" s="101" t="s">
        <v>6332</v>
      </c>
      <c r="M2161" s="101" t="s">
        <v>4396</v>
      </c>
    </row>
    <row r="2162" spans="1:13" x14ac:dyDescent="0.25">
      <c r="A2162" s="74" t="s">
        <v>344</v>
      </c>
      <c r="B2162" s="107" t="str">
        <f t="shared" si="33"/>
        <v>105716603920</v>
      </c>
      <c r="C2162" s="101" t="s">
        <v>4398</v>
      </c>
      <c r="D2162" s="101" t="s">
        <v>4399</v>
      </c>
      <c r="E2162" s="101" t="s">
        <v>7436</v>
      </c>
      <c r="F2162" s="101" t="s">
        <v>7332</v>
      </c>
      <c r="G2162" s="101" t="s">
        <v>7218</v>
      </c>
      <c r="H2162" s="103">
        <v>33.5</v>
      </c>
      <c r="I2162" s="101" t="s">
        <v>7175</v>
      </c>
      <c r="J2162" s="102">
        <v>42514</v>
      </c>
      <c r="K2162" s="102">
        <v>73050</v>
      </c>
      <c r="L2162" s="101" t="s">
        <v>6332</v>
      </c>
      <c r="M2162" s="101" t="s">
        <v>4398</v>
      </c>
    </row>
    <row r="2163" spans="1:13" x14ac:dyDescent="0.25">
      <c r="A2163" s="74" t="s">
        <v>344</v>
      </c>
      <c r="B2163" s="107" t="str">
        <f t="shared" si="33"/>
        <v>105746263090</v>
      </c>
      <c r="C2163" s="101" t="s">
        <v>4400</v>
      </c>
      <c r="D2163" s="101" t="s">
        <v>4401</v>
      </c>
      <c r="E2163" s="101" t="s">
        <v>7216</v>
      </c>
      <c r="F2163" s="101" t="s">
        <v>7217</v>
      </c>
      <c r="G2163" s="101" t="s">
        <v>7218</v>
      </c>
      <c r="H2163" s="103">
        <v>32.51</v>
      </c>
      <c r="I2163" s="101" t="s">
        <v>7175</v>
      </c>
      <c r="J2163" s="102">
        <v>42552</v>
      </c>
      <c r="K2163" s="102">
        <v>73050</v>
      </c>
      <c r="L2163" s="101" t="s">
        <v>6332</v>
      </c>
      <c r="M2163" s="101" t="s">
        <v>4400</v>
      </c>
    </row>
    <row r="2164" spans="1:13" x14ac:dyDescent="0.25">
      <c r="A2164" s="74" t="s">
        <v>344</v>
      </c>
      <c r="B2164" s="107" t="str">
        <f t="shared" si="33"/>
        <v>105748171300</v>
      </c>
      <c r="C2164" s="101" t="s">
        <v>4402</v>
      </c>
      <c r="D2164" s="101" t="s">
        <v>4403</v>
      </c>
      <c r="E2164" s="101" t="s">
        <v>6367</v>
      </c>
      <c r="F2164" s="101" t="s">
        <v>7212</v>
      </c>
      <c r="G2164" s="101" t="s">
        <v>7181</v>
      </c>
      <c r="H2164" s="103">
        <v>55.15</v>
      </c>
      <c r="I2164" s="101" t="s">
        <v>7175</v>
      </c>
      <c r="J2164" s="102">
        <v>42597</v>
      </c>
      <c r="K2164" s="102">
        <v>73050</v>
      </c>
      <c r="L2164" s="101" t="s">
        <v>6332</v>
      </c>
      <c r="M2164" s="101" t="s">
        <v>4402</v>
      </c>
    </row>
    <row r="2165" spans="1:13" x14ac:dyDescent="0.25">
      <c r="A2165" s="74" t="s">
        <v>344</v>
      </c>
      <c r="B2165" s="107" t="str">
        <f t="shared" si="33"/>
        <v>105749171400</v>
      </c>
      <c r="C2165" s="101" t="s">
        <v>4404</v>
      </c>
      <c r="D2165" s="101" t="s">
        <v>4405</v>
      </c>
      <c r="E2165" s="101" t="s">
        <v>6681</v>
      </c>
      <c r="F2165" s="101" t="s">
        <v>7212</v>
      </c>
      <c r="G2165" s="101" t="s">
        <v>7181</v>
      </c>
      <c r="H2165" s="103">
        <v>55.27</v>
      </c>
      <c r="I2165" s="101" t="s">
        <v>7175</v>
      </c>
      <c r="J2165" s="102">
        <v>42614</v>
      </c>
      <c r="K2165" s="102">
        <v>73050</v>
      </c>
      <c r="L2165" s="101" t="s">
        <v>6332</v>
      </c>
      <c r="M2165" s="101" t="s">
        <v>4404</v>
      </c>
    </row>
    <row r="2166" spans="1:13" x14ac:dyDescent="0.25">
      <c r="A2166" s="74" t="s">
        <v>344</v>
      </c>
      <c r="B2166" s="107" t="str">
        <f t="shared" si="33"/>
        <v>105758381100</v>
      </c>
      <c r="C2166" s="101" t="s">
        <v>4406</v>
      </c>
      <c r="D2166" s="101" t="s">
        <v>4407</v>
      </c>
      <c r="E2166" s="101" t="s">
        <v>7666</v>
      </c>
      <c r="F2166" s="101" t="s">
        <v>7212</v>
      </c>
      <c r="G2166" s="101" t="s">
        <v>7181</v>
      </c>
      <c r="H2166" s="103">
        <v>53.02</v>
      </c>
      <c r="I2166" s="101" t="s">
        <v>7175</v>
      </c>
      <c r="J2166" s="102">
        <v>42597</v>
      </c>
      <c r="K2166" s="102">
        <v>73050</v>
      </c>
      <c r="L2166" s="101" t="s">
        <v>6332</v>
      </c>
      <c r="M2166" s="101" t="s">
        <v>4406</v>
      </c>
    </row>
    <row r="2167" spans="1:13" x14ac:dyDescent="0.25">
      <c r="A2167" s="74" t="s">
        <v>344</v>
      </c>
      <c r="B2167" s="107" t="str">
        <f t="shared" si="33"/>
        <v>105763362100</v>
      </c>
      <c r="C2167" s="101" t="s">
        <v>4408</v>
      </c>
      <c r="D2167" s="101" t="s">
        <v>4409</v>
      </c>
      <c r="E2167" s="101" t="s">
        <v>7346</v>
      </c>
      <c r="F2167" s="101" t="s">
        <v>7217</v>
      </c>
      <c r="G2167" s="101" t="s">
        <v>7201</v>
      </c>
      <c r="H2167" s="103">
        <v>29.84</v>
      </c>
      <c r="I2167" s="101" t="s">
        <v>7175</v>
      </c>
      <c r="J2167" s="102">
        <v>42513</v>
      </c>
      <c r="K2167" s="102">
        <v>73050</v>
      </c>
      <c r="L2167" s="101" t="s">
        <v>6332</v>
      </c>
      <c r="M2167" s="101" t="s">
        <v>4408</v>
      </c>
    </row>
    <row r="2168" spans="1:13" x14ac:dyDescent="0.25">
      <c r="A2168" s="74" t="s">
        <v>344</v>
      </c>
      <c r="B2168" s="107" t="str">
        <f t="shared" si="33"/>
        <v>105764502010</v>
      </c>
      <c r="C2168" s="101" t="s">
        <v>4410</v>
      </c>
      <c r="D2168" s="101" t="s">
        <v>4411</v>
      </c>
      <c r="E2168" s="101" t="s">
        <v>6507</v>
      </c>
      <c r="F2168" s="101" t="s">
        <v>7291</v>
      </c>
      <c r="G2168" s="101" t="s">
        <v>7215</v>
      </c>
      <c r="H2168" s="103">
        <v>32.299999999999997</v>
      </c>
      <c r="I2168" s="101" t="s">
        <v>7175</v>
      </c>
      <c r="J2168" s="102">
        <v>42534</v>
      </c>
      <c r="K2168" s="102">
        <v>73050</v>
      </c>
      <c r="L2168" s="101" t="s">
        <v>6332</v>
      </c>
      <c r="M2168" s="101" t="s">
        <v>4410</v>
      </c>
    </row>
    <row r="2169" spans="1:13" x14ac:dyDescent="0.25">
      <c r="A2169" s="74" t="s">
        <v>344</v>
      </c>
      <c r="B2169" s="107" t="str">
        <f t="shared" si="33"/>
        <v>105767171300</v>
      </c>
      <c r="C2169" s="101" t="s">
        <v>4412</v>
      </c>
      <c r="D2169" s="101" t="s">
        <v>4413</v>
      </c>
      <c r="E2169" s="101" t="s">
        <v>6367</v>
      </c>
      <c r="F2169" s="101" t="s">
        <v>7212</v>
      </c>
      <c r="G2169" s="101" t="s">
        <v>7181</v>
      </c>
      <c r="H2169" s="103">
        <v>53.73</v>
      </c>
      <c r="I2169" s="101" t="s">
        <v>7175</v>
      </c>
      <c r="J2169" s="102">
        <v>42597</v>
      </c>
      <c r="K2169" s="102">
        <v>73050</v>
      </c>
      <c r="L2169" s="101" t="s">
        <v>6332</v>
      </c>
      <c r="M2169" s="101" t="s">
        <v>4412</v>
      </c>
    </row>
    <row r="2170" spans="1:13" x14ac:dyDescent="0.25">
      <c r="A2170" s="74" t="s">
        <v>344</v>
      </c>
      <c r="B2170" s="107" t="str">
        <f t="shared" si="33"/>
        <v>105772321300</v>
      </c>
      <c r="C2170" s="101" t="s">
        <v>4414</v>
      </c>
      <c r="D2170" s="101" t="s">
        <v>4415</v>
      </c>
      <c r="E2170" s="101" t="s">
        <v>6553</v>
      </c>
      <c r="F2170" s="101" t="s">
        <v>7212</v>
      </c>
      <c r="G2170" s="101" t="s">
        <v>7181</v>
      </c>
      <c r="H2170" s="103">
        <v>46.99</v>
      </c>
      <c r="I2170" s="101" t="s">
        <v>7175</v>
      </c>
      <c r="J2170" s="102">
        <v>42548</v>
      </c>
      <c r="K2170" s="102">
        <v>73050</v>
      </c>
      <c r="L2170" s="101" t="s">
        <v>6332</v>
      </c>
      <c r="M2170" s="101" t="s">
        <v>4414</v>
      </c>
    </row>
    <row r="2171" spans="1:13" x14ac:dyDescent="0.25">
      <c r="A2171" s="74" t="s">
        <v>344</v>
      </c>
      <c r="B2171" s="107" t="str">
        <f t="shared" si="33"/>
        <v>105773171200</v>
      </c>
      <c r="C2171" s="101" t="s">
        <v>4416</v>
      </c>
      <c r="D2171" s="101" t="s">
        <v>4417</v>
      </c>
      <c r="E2171" s="101" t="s">
        <v>6369</v>
      </c>
      <c r="F2171" s="101" t="s">
        <v>7212</v>
      </c>
      <c r="G2171" s="101" t="s">
        <v>7181</v>
      </c>
      <c r="H2171" s="103">
        <v>46.32</v>
      </c>
      <c r="I2171" s="101" t="s">
        <v>7175</v>
      </c>
      <c r="J2171" s="102">
        <v>42597</v>
      </c>
      <c r="K2171" s="102">
        <v>73050</v>
      </c>
      <c r="L2171" s="101" t="s">
        <v>6332</v>
      </c>
      <c r="M2171" s="101" t="s">
        <v>4416</v>
      </c>
    </row>
    <row r="2172" spans="1:13" x14ac:dyDescent="0.25">
      <c r="A2172" s="74" t="s">
        <v>344</v>
      </c>
      <c r="B2172" s="107" t="str">
        <f t="shared" si="33"/>
        <v>105774191100</v>
      </c>
      <c r="C2172" s="101" t="s">
        <v>4418</v>
      </c>
      <c r="D2172" s="101" t="s">
        <v>4419</v>
      </c>
      <c r="E2172" s="101" t="s">
        <v>6460</v>
      </c>
      <c r="F2172" s="101" t="s">
        <v>7212</v>
      </c>
      <c r="G2172" s="101" t="s">
        <v>7181</v>
      </c>
      <c r="H2172" s="103">
        <v>50.47</v>
      </c>
      <c r="I2172" s="101" t="s">
        <v>7175</v>
      </c>
      <c r="J2172" s="102">
        <v>42597</v>
      </c>
      <c r="K2172" s="102">
        <v>73050</v>
      </c>
      <c r="L2172" s="101" t="s">
        <v>6332</v>
      </c>
      <c r="M2172" s="101" t="s">
        <v>4418</v>
      </c>
    </row>
    <row r="2173" spans="1:13" x14ac:dyDescent="0.25">
      <c r="A2173" s="74" t="s">
        <v>344</v>
      </c>
      <c r="B2173" s="107" t="str">
        <f t="shared" si="33"/>
        <v>105782603100</v>
      </c>
      <c r="C2173" s="101" t="s">
        <v>4420</v>
      </c>
      <c r="D2173" s="101" t="s">
        <v>4421</v>
      </c>
      <c r="E2173" s="101" t="s">
        <v>7234</v>
      </c>
      <c r="F2173" s="101" t="s">
        <v>7235</v>
      </c>
      <c r="G2173" s="101" t="s">
        <v>7218</v>
      </c>
      <c r="H2173" s="103">
        <v>27.8</v>
      </c>
      <c r="I2173" s="101" t="s">
        <v>7175</v>
      </c>
      <c r="J2173" s="102">
        <v>42522</v>
      </c>
      <c r="K2173" s="102">
        <v>73050</v>
      </c>
      <c r="L2173" s="101" t="s">
        <v>6332</v>
      </c>
      <c r="M2173" s="101" t="s">
        <v>4420</v>
      </c>
    </row>
    <row r="2174" spans="1:13" x14ac:dyDescent="0.25">
      <c r="A2174" s="74" t="s">
        <v>344</v>
      </c>
      <c r="B2174" s="107" t="str">
        <f t="shared" si="33"/>
        <v>105789341200</v>
      </c>
      <c r="C2174" s="101" t="s">
        <v>4422</v>
      </c>
      <c r="D2174" s="101" t="s">
        <v>4423</v>
      </c>
      <c r="E2174" s="101" t="s">
        <v>6559</v>
      </c>
      <c r="F2174" s="101" t="s">
        <v>7212</v>
      </c>
      <c r="G2174" s="101" t="s">
        <v>7181</v>
      </c>
      <c r="H2174" s="103">
        <v>53.81</v>
      </c>
      <c r="I2174" s="101" t="s">
        <v>7175</v>
      </c>
      <c r="J2174" s="102">
        <v>42583</v>
      </c>
      <c r="K2174" s="102">
        <v>73050</v>
      </c>
      <c r="L2174" s="101" t="s">
        <v>6332</v>
      </c>
      <c r="M2174" s="101" t="s">
        <v>4422</v>
      </c>
    </row>
    <row r="2175" spans="1:13" x14ac:dyDescent="0.25">
      <c r="A2175" s="74" t="s">
        <v>344</v>
      </c>
      <c r="B2175" s="107" t="str">
        <f t="shared" si="33"/>
        <v>105790181400</v>
      </c>
      <c r="C2175" s="101" t="s">
        <v>4424</v>
      </c>
      <c r="D2175" s="101" t="s">
        <v>4425</v>
      </c>
      <c r="E2175" s="101" t="s">
        <v>6417</v>
      </c>
      <c r="F2175" s="101" t="s">
        <v>7212</v>
      </c>
      <c r="G2175" s="101" t="s">
        <v>7181</v>
      </c>
      <c r="H2175" s="103">
        <v>53.97</v>
      </c>
      <c r="I2175" s="101" t="s">
        <v>7175</v>
      </c>
      <c r="J2175" s="102">
        <v>42604</v>
      </c>
      <c r="K2175" s="102">
        <v>73050</v>
      </c>
      <c r="L2175" s="101" t="s">
        <v>6332</v>
      </c>
      <c r="M2175" s="101" t="s">
        <v>4424</v>
      </c>
    </row>
    <row r="2176" spans="1:13" x14ac:dyDescent="0.25">
      <c r="A2176" s="74" t="s">
        <v>344</v>
      </c>
      <c r="B2176" s="107" t="str">
        <f t="shared" si="33"/>
        <v>105792331200</v>
      </c>
      <c r="C2176" s="101" t="s">
        <v>4426</v>
      </c>
      <c r="D2176" s="101" t="s">
        <v>4427</v>
      </c>
      <c r="E2176" s="101" t="s">
        <v>6629</v>
      </c>
      <c r="F2176" s="101" t="s">
        <v>7212</v>
      </c>
      <c r="G2176" s="101" t="s">
        <v>7181</v>
      </c>
      <c r="H2176" s="103">
        <v>53.03</v>
      </c>
      <c r="I2176" s="101" t="s">
        <v>7175</v>
      </c>
      <c r="J2176" s="102">
        <v>42604</v>
      </c>
      <c r="K2176" s="102">
        <v>73050</v>
      </c>
      <c r="L2176" s="101" t="s">
        <v>6332</v>
      </c>
      <c r="M2176" s="101" t="s">
        <v>4426</v>
      </c>
    </row>
    <row r="2177" spans="1:13" x14ac:dyDescent="0.25">
      <c r="A2177" s="74" t="s">
        <v>344</v>
      </c>
      <c r="B2177" s="107" t="str">
        <f t="shared" si="33"/>
        <v>105794502040</v>
      </c>
      <c r="C2177" s="101" t="s">
        <v>4428</v>
      </c>
      <c r="D2177" s="101" t="s">
        <v>4429</v>
      </c>
      <c r="E2177" s="101" t="s">
        <v>6372</v>
      </c>
      <c r="F2177" s="101" t="s">
        <v>7231</v>
      </c>
      <c r="G2177" s="101" t="s">
        <v>7181</v>
      </c>
      <c r="H2177" s="103">
        <v>54.68</v>
      </c>
      <c r="I2177" s="101" t="s">
        <v>7175</v>
      </c>
      <c r="J2177" s="102">
        <v>42614</v>
      </c>
      <c r="K2177" s="102">
        <v>73050</v>
      </c>
      <c r="L2177" s="101" t="s">
        <v>6332</v>
      </c>
      <c r="M2177" s="101" t="s">
        <v>4428</v>
      </c>
    </row>
    <row r="2178" spans="1:13" x14ac:dyDescent="0.25">
      <c r="A2178" s="74" t="s">
        <v>344</v>
      </c>
      <c r="B2178" s="107" t="str">
        <f t="shared" si="33"/>
        <v>105795191100</v>
      </c>
      <c r="C2178" s="101" t="s">
        <v>4430</v>
      </c>
      <c r="D2178" s="101" t="s">
        <v>4431</v>
      </c>
      <c r="E2178" s="101" t="s">
        <v>6460</v>
      </c>
      <c r="F2178" s="101" t="s">
        <v>7252</v>
      </c>
      <c r="G2178" s="101" t="s">
        <v>7178</v>
      </c>
      <c r="H2178" s="103">
        <v>40.729999999999997</v>
      </c>
      <c r="I2178" s="101" t="s">
        <v>7175</v>
      </c>
      <c r="J2178" s="102">
        <v>42597</v>
      </c>
      <c r="K2178" s="102">
        <v>73050</v>
      </c>
      <c r="L2178" s="101" t="s">
        <v>6332</v>
      </c>
      <c r="M2178" s="101" t="s">
        <v>4430</v>
      </c>
    </row>
    <row r="2179" spans="1:13" x14ac:dyDescent="0.25">
      <c r="A2179" s="74" t="s">
        <v>344</v>
      </c>
      <c r="B2179" s="107" t="str">
        <f t="shared" si="33"/>
        <v>105796181300</v>
      </c>
      <c r="C2179" s="101" t="s">
        <v>4432</v>
      </c>
      <c r="D2179" s="101" t="s">
        <v>4433</v>
      </c>
      <c r="E2179" s="101" t="s">
        <v>6386</v>
      </c>
      <c r="F2179" s="101" t="s">
        <v>7212</v>
      </c>
      <c r="G2179" s="101" t="s">
        <v>7181</v>
      </c>
      <c r="H2179" s="103">
        <v>44.04</v>
      </c>
      <c r="I2179" s="101" t="s">
        <v>7175</v>
      </c>
      <c r="J2179" s="102">
        <v>42552</v>
      </c>
      <c r="K2179" s="102">
        <v>73050</v>
      </c>
      <c r="L2179" s="101" t="s">
        <v>6332</v>
      </c>
      <c r="M2179" s="101" t="s">
        <v>4432</v>
      </c>
    </row>
    <row r="2180" spans="1:13" x14ac:dyDescent="0.25">
      <c r="A2180" s="74" t="s">
        <v>344</v>
      </c>
      <c r="B2180" s="107" t="str">
        <f t="shared" si="33"/>
        <v>105799191100</v>
      </c>
      <c r="C2180" s="101" t="s">
        <v>4434</v>
      </c>
      <c r="D2180" s="101" t="s">
        <v>4435</v>
      </c>
      <c r="E2180" s="101" t="s">
        <v>6460</v>
      </c>
      <c r="F2180" s="101" t="s">
        <v>7212</v>
      </c>
      <c r="G2180" s="101" t="s">
        <v>7178</v>
      </c>
      <c r="H2180" s="103">
        <v>44.63</v>
      </c>
      <c r="I2180" s="101" t="s">
        <v>7175</v>
      </c>
      <c r="J2180" s="102">
        <v>42597</v>
      </c>
      <c r="K2180" s="102">
        <v>73050</v>
      </c>
      <c r="L2180" s="101" t="s">
        <v>6332</v>
      </c>
      <c r="M2180" s="101" t="s">
        <v>4434</v>
      </c>
    </row>
    <row r="2181" spans="1:13" x14ac:dyDescent="0.25">
      <c r="A2181" s="74" t="s">
        <v>344</v>
      </c>
      <c r="B2181" s="107" t="str">
        <f t="shared" si="33"/>
        <v>105802264270</v>
      </c>
      <c r="C2181" s="101" t="s">
        <v>4436</v>
      </c>
      <c r="D2181" s="101" t="s">
        <v>4437</v>
      </c>
      <c r="E2181" s="101" t="s">
        <v>7275</v>
      </c>
      <c r="F2181" s="101" t="s">
        <v>7212</v>
      </c>
      <c r="G2181" s="101" t="s">
        <v>7181</v>
      </c>
      <c r="H2181" s="103">
        <v>55.88</v>
      </c>
      <c r="I2181" s="101" t="s">
        <v>7175</v>
      </c>
      <c r="J2181" s="102">
        <v>42583</v>
      </c>
      <c r="K2181" s="102">
        <v>73050</v>
      </c>
      <c r="L2181" s="101" t="s">
        <v>6332</v>
      </c>
      <c r="M2181" s="101" t="s">
        <v>4436</v>
      </c>
    </row>
    <row r="2182" spans="1:13" x14ac:dyDescent="0.25">
      <c r="A2182" s="74" t="s">
        <v>344</v>
      </c>
      <c r="B2182" s="107" t="str">
        <f t="shared" ref="B2182:B2245" si="34">CONCATENATE(C2182,E2182)</f>
        <v>105804371150</v>
      </c>
      <c r="C2182" s="101" t="s">
        <v>4438</v>
      </c>
      <c r="D2182" s="101" t="s">
        <v>4439</v>
      </c>
      <c r="E2182" s="101" t="s">
        <v>6779</v>
      </c>
      <c r="F2182" s="101" t="s">
        <v>7212</v>
      </c>
      <c r="G2182" s="101" t="s">
        <v>7181</v>
      </c>
      <c r="H2182" s="103">
        <v>51.13</v>
      </c>
      <c r="I2182" s="101" t="s">
        <v>7175</v>
      </c>
      <c r="J2182" s="102">
        <v>42583</v>
      </c>
      <c r="K2182" s="102">
        <v>73050</v>
      </c>
      <c r="L2182" s="101" t="s">
        <v>6332</v>
      </c>
      <c r="M2182" s="101" t="s">
        <v>4438</v>
      </c>
    </row>
    <row r="2183" spans="1:13" x14ac:dyDescent="0.25">
      <c r="A2183" s="74" t="s">
        <v>344</v>
      </c>
      <c r="B2183" s="107" t="str">
        <f t="shared" si="34"/>
        <v>105805211400</v>
      </c>
      <c r="C2183" s="101" t="s">
        <v>4440</v>
      </c>
      <c r="D2183" s="101" t="s">
        <v>4441</v>
      </c>
      <c r="E2183" s="101" t="s">
        <v>6490</v>
      </c>
      <c r="F2183" s="101" t="s">
        <v>7212</v>
      </c>
      <c r="G2183" s="101" t="s">
        <v>7181</v>
      </c>
      <c r="H2183" s="103">
        <v>52.04</v>
      </c>
      <c r="I2183" s="101" t="s">
        <v>7175</v>
      </c>
      <c r="J2183" s="102">
        <v>42604</v>
      </c>
      <c r="K2183" s="102">
        <v>73050</v>
      </c>
      <c r="L2183" s="101" t="s">
        <v>6332</v>
      </c>
      <c r="M2183" s="101" t="s">
        <v>4440</v>
      </c>
    </row>
    <row r="2184" spans="1:13" x14ac:dyDescent="0.25">
      <c r="A2184" s="74" t="s">
        <v>344</v>
      </c>
      <c r="B2184" s="107" t="str">
        <f t="shared" si="34"/>
        <v>105806171300</v>
      </c>
      <c r="C2184" s="101" t="s">
        <v>4442</v>
      </c>
      <c r="D2184" s="101" t="s">
        <v>4443</v>
      </c>
      <c r="E2184" s="101" t="s">
        <v>6367</v>
      </c>
      <c r="F2184" s="101" t="s">
        <v>7212</v>
      </c>
      <c r="G2184" s="101" t="s">
        <v>7181</v>
      </c>
      <c r="H2184" s="103">
        <v>55.78</v>
      </c>
      <c r="I2184" s="101" t="s">
        <v>7175</v>
      </c>
      <c r="J2184" s="102">
        <v>42597</v>
      </c>
      <c r="K2184" s="102">
        <v>73050</v>
      </c>
      <c r="L2184" s="101" t="s">
        <v>6332</v>
      </c>
      <c r="M2184" s="101" t="s">
        <v>4442</v>
      </c>
    </row>
    <row r="2185" spans="1:13" x14ac:dyDescent="0.25">
      <c r="A2185" s="74" t="s">
        <v>344</v>
      </c>
      <c r="B2185" s="107" t="str">
        <f t="shared" si="34"/>
        <v>105814361100</v>
      </c>
      <c r="C2185" s="101" t="s">
        <v>4444</v>
      </c>
      <c r="D2185" s="101" t="s">
        <v>4445</v>
      </c>
      <c r="E2185" s="101" t="s">
        <v>6415</v>
      </c>
      <c r="F2185" s="101" t="s">
        <v>7212</v>
      </c>
      <c r="G2185" s="101" t="s">
        <v>7181</v>
      </c>
      <c r="H2185" s="103">
        <v>46.98</v>
      </c>
      <c r="I2185" s="101" t="s">
        <v>7175</v>
      </c>
      <c r="J2185" s="102">
        <v>42597</v>
      </c>
      <c r="K2185" s="102">
        <v>73050</v>
      </c>
      <c r="L2185" s="101" t="s">
        <v>6332</v>
      </c>
      <c r="M2185" s="101" t="s">
        <v>4444</v>
      </c>
    </row>
    <row r="2186" spans="1:13" x14ac:dyDescent="0.25">
      <c r="A2186" s="74" t="s">
        <v>344</v>
      </c>
      <c r="B2186" s="107" t="str">
        <f t="shared" si="34"/>
        <v>105815141002</v>
      </c>
      <c r="C2186" s="101" t="s">
        <v>4446</v>
      </c>
      <c r="D2186" s="101" t="s">
        <v>4447</v>
      </c>
      <c r="E2186" s="101" t="s">
        <v>6347</v>
      </c>
      <c r="F2186" s="101" t="s">
        <v>7212</v>
      </c>
      <c r="G2186" s="101" t="s">
        <v>7181</v>
      </c>
      <c r="H2186" s="103">
        <v>52.78</v>
      </c>
      <c r="I2186" s="101" t="s">
        <v>7175</v>
      </c>
      <c r="J2186" s="102">
        <v>42597</v>
      </c>
      <c r="K2186" s="102">
        <v>73050</v>
      </c>
      <c r="L2186" s="101" t="s">
        <v>6332</v>
      </c>
      <c r="M2186" s="101" t="s">
        <v>4446</v>
      </c>
    </row>
    <row r="2187" spans="1:13" x14ac:dyDescent="0.25">
      <c r="A2187" s="74" t="s">
        <v>344</v>
      </c>
      <c r="B2187" s="107" t="str">
        <f t="shared" si="34"/>
        <v>105817141002</v>
      </c>
      <c r="C2187" s="101" t="s">
        <v>4448</v>
      </c>
      <c r="D2187" s="101" t="s">
        <v>4449</v>
      </c>
      <c r="E2187" s="101" t="s">
        <v>6347</v>
      </c>
      <c r="F2187" s="101" t="s">
        <v>7212</v>
      </c>
      <c r="G2187" s="101" t="s">
        <v>7181</v>
      </c>
      <c r="H2187" s="103">
        <v>51.56</v>
      </c>
      <c r="I2187" s="101" t="s">
        <v>7175</v>
      </c>
      <c r="J2187" s="102">
        <v>42597</v>
      </c>
      <c r="K2187" s="102">
        <v>73050</v>
      </c>
      <c r="L2187" s="101" t="s">
        <v>6332</v>
      </c>
      <c r="M2187" s="101" t="s">
        <v>4448</v>
      </c>
    </row>
    <row r="2188" spans="1:13" x14ac:dyDescent="0.25">
      <c r="A2188" s="74" t="s">
        <v>344</v>
      </c>
      <c r="B2188" s="107" t="str">
        <f t="shared" si="34"/>
        <v>105819231401</v>
      </c>
      <c r="C2188" s="101" t="s">
        <v>4450</v>
      </c>
      <c r="D2188" s="101" t="s">
        <v>4451</v>
      </c>
      <c r="E2188" s="101" t="s">
        <v>6496</v>
      </c>
      <c r="F2188" s="101" t="s">
        <v>7212</v>
      </c>
      <c r="G2188" s="101" t="s">
        <v>7181</v>
      </c>
      <c r="H2188" s="103">
        <v>49.52</v>
      </c>
      <c r="I2188" s="101" t="s">
        <v>7175</v>
      </c>
      <c r="J2188" s="102">
        <v>42597</v>
      </c>
      <c r="K2188" s="102">
        <v>73050</v>
      </c>
      <c r="L2188" s="101" t="s">
        <v>6332</v>
      </c>
      <c r="M2188" s="101" t="s">
        <v>4450</v>
      </c>
    </row>
    <row r="2189" spans="1:13" x14ac:dyDescent="0.25">
      <c r="A2189" s="74" t="s">
        <v>344</v>
      </c>
      <c r="B2189" s="107" t="str">
        <f t="shared" si="34"/>
        <v>105821171100</v>
      </c>
      <c r="C2189" s="101" t="s">
        <v>4452</v>
      </c>
      <c r="D2189" s="101" t="s">
        <v>4453</v>
      </c>
      <c r="E2189" s="101" t="s">
        <v>6639</v>
      </c>
      <c r="F2189" s="101" t="s">
        <v>7212</v>
      </c>
      <c r="G2189" s="101" t="s">
        <v>7181</v>
      </c>
      <c r="H2189" s="103">
        <v>55.08</v>
      </c>
      <c r="I2189" s="101" t="s">
        <v>7175</v>
      </c>
      <c r="J2189" s="102">
        <v>42552</v>
      </c>
      <c r="K2189" s="102">
        <v>73050</v>
      </c>
      <c r="L2189" s="101" t="s">
        <v>6332</v>
      </c>
      <c r="M2189" s="101" t="s">
        <v>4452</v>
      </c>
    </row>
    <row r="2190" spans="1:13" x14ac:dyDescent="0.25">
      <c r="A2190" s="74" t="s">
        <v>344</v>
      </c>
      <c r="B2190" s="107" t="str">
        <f t="shared" si="34"/>
        <v>105824171300</v>
      </c>
      <c r="C2190" s="101" t="s">
        <v>4454</v>
      </c>
      <c r="D2190" s="101" t="s">
        <v>4455</v>
      </c>
      <c r="E2190" s="101" t="s">
        <v>6367</v>
      </c>
      <c r="F2190" s="101" t="s">
        <v>7212</v>
      </c>
      <c r="G2190" s="101" t="s">
        <v>7181</v>
      </c>
      <c r="H2190" s="103">
        <v>52.26</v>
      </c>
      <c r="I2190" s="101" t="s">
        <v>7175</v>
      </c>
      <c r="J2190" s="102">
        <v>42597</v>
      </c>
      <c r="K2190" s="102">
        <v>73050</v>
      </c>
      <c r="L2190" s="101" t="s">
        <v>6332</v>
      </c>
      <c r="M2190" s="101" t="s">
        <v>4454</v>
      </c>
    </row>
    <row r="2191" spans="1:13" x14ac:dyDescent="0.25">
      <c r="A2191" s="74" t="s">
        <v>344</v>
      </c>
      <c r="B2191" s="107" t="str">
        <f t="shared" si="34"/>
        <v>105825231201</v>
      </c>
      <c r="C2191" s="101" t="s">
        <v>4456</v>
      </c>
      <c r="D2191" s="101" t="s">
        <v>4457</v>
      </c>
      <c r="E2191" s="101" t="s">
        <v>6494</v>
      </c>
      <c r="F2191" s="101" t="s">
        <v>7212</v>
      </c>
      <c r="G2191" s="101" t="s">
        <v>7181</v>
      </c>
      <c r="H2191" s="103">
        <v>54.12</v>
      </c>
      <c r="I2191" s="101" t="s">
        <v>7175</v>
      </c>
      <c r="J2191" s="102">
        <v>42614</v>
      </c>
      <c r="K2191" s="102">
        <v>73050</v>
      </c>
      <c r="L2191" s="101" t="s">
        <v>6332</v>
      </c>
      <c r="M2191" s="101" t="s">
        <v>4456</v>
      </c>
    </row>
    <row r="2192" spans="1:13" x14ac:dyDescent="0.25">
      <c r="A2192" s="74" t="s">
        <v>344</v>
      </c>
      <c r="B2192" s="107" t="str">
        <f t="shared" si="34"/>
        <v>105826231401</v>
      </c>
      <c r="C2192" s="101" t="s">
        <v>4458</v>
      </c>
      <c r="D2192" s="101" t="s">
        <v>4459</v>
      </c>
      <c r="E2192" s="101" t="s">
        <v>6496</v>
      </c>
      <c r="F2192" s="101" t="s">
        <v>7212</v>
      </c>
      <c r="G2192" s="101" t="s">
        <v>7178</v>
      </c>
      <c r="H2192" s="103">
        <v>50.04</v>
      </c>
      <c r="I2192" s="101" t="s">
        <v>7175</v>
      </c>
      <c r="J2192" s="102">
        <v>42611</v>
      </c>
      <c r="K2192" s="102">
        <v>73050</v>
      </c>
      <c r="L2192" s="101" t="s">
        <v>6332</v>
      </c>
      <c r="M2192" s="101" t="s">
        <v>4458</v>
      </c>
    </row>
    <row r="2193" spans="1:13" x14ac:dyDescent="0.25">
      <c r="A2193" s="74" t="s">
        <v>344</v>
      </c>
      <c r="B2193" s="107" t="str">
        <f t="shared" si="34"/>
        <v>105829264340</v>
      </c>
      <c r="C2193" s="101" t="s">
        <v>4460</v>
      </c>
      <c r="D2193" s="101" t="s">
        <v>4461</v>
      </c>
      <c r="E2193" s="101" t="s">
        <v>7397</v>
      </c>
      <c r="F2193" s="101" t="s">
        <v>7185</v>
      </c>
      <c r="G2193" s="101" t="s">
        <v>7186</v>
      </c>
      <c r="H2193" s="103">
        <v>58.24</v>
      </c>
      <c r="I2193" s="101" t="s">
        <v>7175</v>
      </c>
      <c r="J2193" s="102">
        <v>42583</v>
      </c>
      <c r="K2193" s="102">
        <v>73050</v>
      </c>
      <c r="L2193" s="101" t="s">
        <v>6332</v>
      </c>
      <c r="M2193" s="101" t="s">
        <v>4460</v>
      </c>
    </row>
    <row r="2194" spans="1:13" x14ac:dyDescent="0.25">
      <c r="A2194" s="74" t="s">
        <v>344</v>
      </c>
      <c r="B2194" s="107" t="str">
        <f t="shared" si="34"/>
        <v>105835231401</v>
      </c>
      <c r="C2194" s="101" t="s">
        <v>4462</v>
      </c>
      <c r="D2194" s="101" t="s">
        <v>4463</v>
      </c>
      <c r="E2194" s="101" t="s">
        <v>6496</v>
      </c>
      <c r="F2194" s="101" t="s">
        <v>7212</v>
      </c>
      <c r="G2194" s="101" t="s">
        <v>7181</v>
      </c>
      <c r="H2194" s="103">
        <v>50.05</v>
      </c>
      <c r="I2194" s="101" t="s">
        <v>7175</v>
      </c>
      <c r="J2194" s="102">
        <v>42583</v>
      </c>
      <c r="K2194" s="102">
        <v>73050</v>
      </c>
      <c r="L2194" s="101" t="s">
        <v>6332</v>
      </c>
      <c r="M2194" s="101" t="s">
        <v>4462</v>
      </c>
    </row>
    <row r="2195" spans="1:13" x14ac:dyDescent="0.25">
      <c r="A2195" s="74" t="s">
        <v>344</v>
      </c>
      <c r="B2195" s="107" t="str">
        <f t="shared" si="34"/>
        <v>105836173910</v>
      </c>
      <c r="C2195" s="101" t="s">
        <v>4464</v>
      </c>
      <c r="D2195" s="101" t="s">
        <v>4465</v>
      </c>
      <c r="E2195" s="101" t="s">
        <v>7373</v>
      </c>
      <c r="F2195" s="101" t="s">
        <v>7203</v>
      </c>
      <c r="G2195" s="101" t="s">
        <v>7222</v>
      </c>
      <c r="H2195" s="103">
        <v>71.709999999999994</v>
      </c>
      <c r="I2195" s="101" t="s">
        <v>7175</v>
      </c>
      <c r="J2195" s="102">
        <v>42614</v>
      </c>
      <c r="K2195" s="102">
        <v>73050</v>
      </c>
      <c r="L2195" s="101" t="s">
        <v>6332</v>
      </c>
      <c r="M2195" s="101" t="s">
        <v>4464</v>
      </c>
    </row>
    <row r="2196" spans="1:13" x14ac:dyDescent="0.25">
      <c r="A2196" s="74" t="s">
        <v>344</v>
      </c>
      <c r="B2196" s="107" t="str">
        <f t="shared" si="34"/>
        <v>105838553930</v>
      </c>
      <c r="C2196" s="101" t="s">
        <v>4466</v>
      </c>
      <c r="D2196" s="101" t="s">
        <v>4467</v>
      </c>
      <c r="E2196" s="101" t="s">
        <v>6739</v>
      </c>
      <c r="F2196" s="101" t="s">
        <v>7376</v>
      </c>
      <c r="G2196" s="101" t="s">
        <v>7368</v>
      </c>
      <c r="H2196" s="103">
        <v>23.32</v>
      </c>
      <c r="I2196" s="101" t="s">
        <v>7175</v>
      </c>
      <c r="J2196" s="102">
        <v>42614</v>
      </c>
      <c r="K2196" s="102">
        <v>73050</v>
      </c>
      <c r="L2196" s="101" t="s">
        <v>6332</v>
      </c>
      <c r="M2196" s="101" t="s">
        <v>4466</v>
      </c>
    </row>
    <row r="2197" spans="1:13" x14ac:dyDescent="0.25">
      <c r="A2197" s="74" t="s">
        <v>344</v>
      </c>
      <c r="B2197" s="107" t="str">
        <f t="shared" si="34"/>
        <v>105839231300</v>
      </c>
      <c r="C2197" s="101" t="s">
        <v>4468</v>
      </c>
      <c r="D2197" s="101" t="s">
        <v>4469</v>
      </c>
      <c r="E2197" s="101" t="s">
        <v>7193</v>
      </c>
      <c r="F2197" s="101" t="s">
        <v>7212</v>
      </c>
      <c r="G2197" s="101" t="s">
        <v>7178</v>
      </c>
      <c r="H2197" s="103">
        <v>41.55</v>
      </c>
      <c r="I2197" s="101" t="s">
        <v>7175</v>
      </c>
      <c r="J2197" s="102">
        <v>42597</v>
      </c>
      <c r="K2197" s="102">
        <v>73050</v>
      </c>
      <c r="L2197" s="101" t="s">
        <v>6332</v>
      </c>
      <c r="M2197" s="101" t="s">
        <v>4468</v>
      </c>
    </row>
    <row r="2198" spans="1:13" x14ac:dyDescent="0.25">
      <c r="A2198" s="74" t="s">
        <v>344</v>
      </c>
      <c r="B2198" s="107" t="str">
        <f t="shared" si="34"/>
        <v>105841362100</v>
      </c>
      <c r="C2198" s="101" t="s">
        <v>4470</v>
      </c>
      <c r="D2198" s="101" t="s">
        <v>4471</v>
      </c>
      <c r="E2198" s="101" t="s">
        <v>7346</v>
      </c>
      <c r="F2198" s="101" t="s">
        <v>7214</v>
      </c>
      <c r="G2198" s="101" t="s">
        <v>7215</v>
      </c>
      <c r="H2198" s="103">
        <v>31.86</v>
      </c>
      <c r="I2198" s="101" t="s">
        <v>7175</v>
      </c>
      <c r="J2198" s="102">
        <v>42568</v>
      </c>
      <c r="K2198" s="102">
        <v>73050</v>
      </c>
      <c r="L2198" s="101" t="s">
        <v>6332</v>
      </c>
      <c r="M2198" s="101" t="s">
        <v>4470</v>
      </c>
    </row>
    <row r="2199" spans="1:13" x14ac:dyDescent="0.25">
      <c r="A2199" s="74" t="s">
        <v>344</v>
      </c>
      <c r="B2199" s="107" t="str">
        <f t="shared" si="34"/>
        <v>105853263100</v>
      </c>
      <c r="C2199" s="101" t="s">
        <v>4472</v>
      </c>
      <c r="D2199" s="101" t="s">
        <v>4473</v>
      </c>
      <c r="E2199" s="101" t="s">
        <v>6511</v>
      </c>
      <c r="F2199" s="101" t="s">
        <v>7231</v>
      </c>
      <c r="G2199" s="101" t="s">
        <v>7181</v>
      </c>
      <c r="H2199" s="103">
        <v>54.5</v>
      </c>
      <c r="I2199" s="101" t="s">
        <v>7175</v>
      </c>
      <c r="J2199" s="102">
        <v>42614</v>
      </c>
      <c r="K2199" s="102">
        <v>73050</v>
      </c>
      <c r="L2199" s="101" t="s">
        <v>6332</v>
      </c>
      <c r="M2199" s="101" t="s">
        <v>4472</v>
      </c>
    </row>
    <row r="2200" spans="1:13" x14ac:dyDescent="0.25">
      <c r="A2200" s="74" t="s">
        <v>344</v>
      </c>
      <c r="B2200" s="107" t="str">
        <f t="shared" si="34"/>
        <v>105863321100</v>
      </c>
      <c r="C2200" s="101" t="s">
        <v>4474</v>
      </c>
      <c r="D2200" s="101" t="s">
        <v>4475</v>
      </c>
      <c r="E2200" s="101" t="s">
        <v>7003</v>
      </c>
      <c r="F2200" s="101" t="s">
        <v>7212</v>
      </c>
      <c r="G2200" s="101" t="s">
        <v>7181</v>
      </c>
      <c r="H2200" s="103">
        <v>53.27</v>
      </c>
      <c r="I2200" s="101" t="s">
        <v>7175</v>
      </c>
      <c r="J2200" s="102">
        <v>42614</v>
      </c>
      <c r="K2200" s="102">
        <v>73050</v>
      </c>
      <c r="L2200" s="101" t="s">
        <v>6332</v>
      </c>
      <c r="M2200" s="101" t="s">
        <v>4474</v>
      </c>
    </row>
    <row r="2201" spans="1:13" x14ac:dyDescent="0.25">
      <c r="A2201" s="74" t="s">
        <v>344</v>
      </c>
      <c r="B2201" s="107" t="str">
        <f t="shared" si="34"/>
        <v>105864195300</v>
      </c>
      <c r="C2201" s="101" t="s">
        <v>4476</v>
      </c>
      <c r="D2201" s="101" t="s">
        <v>4477</v>
      </c>
      <c r="E2201" s="101" t="s">
        <v>6473</v>
      </c>
      <c r="F2201" s="101" t="s">
        <v>7212</v>
      </c>
      <c r="G2201" s="101" t="s">
        <v>7181</v>
      </c>
      <c r="H2201" s="103">
        <v>50.4</v>
      </c>
      <c r="I2201" s="101" t="s">
        <v>7175</v>
      </c>
      <c r="J2201" s="102">
        <v>42583</v>
      </c>
      <c r="K2201" s="102">
        <v>73050</v>
      </c>
      <c r="L2201" s="101" t="s">
        <v>6332</v>
      </c>
      <c r="M2201" s="101" t="s">
        <v>4476</v>
      </c>
    </row>
    <row r="2202" spans="1:13" x14ac:dyDescent="0.25">
      <c r="A2202" s="74" t="s">
        <v>344</v>
      </c>
      <c r="B2202" s="107" t="str">
        <f t="shared" si="34"/>
        <v>105865502040</v>
      </c>
      <c r="C2202" s="101" t="s">
        <v>4478</v>
      </c>
      <c r="D2202" s="101" t="s">
        <v>4479</v>
      </c>
      <c r="E2202" s="101" t="s">
        <v>6372</v>
      </c>
      <c r="F2202" s="101" t="s">
        <v>7231</v>
      </c>
      <c r="G2202" s="101" t="s">
        <v>7178</v>
      </c>
      <c r="H2202" s="103">
        <v>41.71</v>
      </c>
      <c r="I2202" s="101" t="s">
        <v>7175</v>
      </c>
      <c r="J2202" s="102">
        <v>42583</v>
      </c>
      <c r="K2202" s="102">
        <v>73050</v>
      </c>
      <c r="L2202" s="101" t="s">
        <v>6332</v>
      </c>
      <c r="M2202" s="101" t="s">
        <v>4478</v>
      </c>
    </row>
    <row r="2203" spans="1:13" x14ac:dyDescent="0.25">
      <c r="A2203" s="74" t="s">
        <v>344</v>
      </c>
      <c r="B2203" s="107" t="str">
        <f t="shared" si="34"/>
        <v>105871191400</v>
      </c>
      <c r="C2203" s="101" t="s">
        <v>4480</v>
      </c>
      <c r="D2203" s="101" t="s">
        <v>4481</v>
      </c>
      <c r="E2203" s="101" t="s">
        <v>7237</v>
      </c>
      <c r="F2203" s="101" t="s">
        <v>7212</v>
      </c>
      <c r="G2203" s="101" t="s">
        <v>7181</v>
      </c>
      <c r="H2203" s="103">
        <v>53.7</v>
      </c>
      <c r="I2203" s="101" t="s">
        <v>7175</v>
      </c>
      <c r="J2203" s="102">
        <v>42597</v>
      </c>
      <c r="K2203" s="102">
        <v>73050</v>
      </c>
      <c r="L2203" s="101" t="s">
        <v>6332</v>
      </c>
      <c r="M2203" s="101" t="s">
        <v>4480</v>
      </c>
    </row>
    <row r="2204" spans="1:13" x14ac:dyDescent="0.25">
      <c r="A2204" s="74" t="s">
        <v>344</v>
      </c>
      <c r="B2204" s="107" t="str">
        <f t="shared" si="34"/>
        <v>105872468400</v>
      </c>
      <c r="C2204" s="101" t="s">
        <v>4482</v>
      </c>
      <c r="D2204" s="101" t="s">
        <v>4483</v>
      </c>
      <c r="E2204" s="101" t="s">
        <v>6635</v>
      </c>
      <c r="F2204" s="101" t="s">
        <v>7393</v>
      </c>
      <c r="G2204" s="101" t="s">
        <v>7394</v>
      </c>
      <c r="H2204" s="103">
        <v>76.180000000000007</v>
      </c>
      <c r="I2204" s="101" t="s">
        <v>7175</v>
      </c>
      <c r="J2204" s="102">
        <v>42614</v>
      </c>
      <c r="K2204" s="102">
        <v>73050</v>
      </c>
      <c r="L2204" s="101" t="s">
        <v>6332</v>
      </c>
      <c r="M2204" s="101" t="s">
        <v>4482</v>
      </c>
    </row>
    <row r="2205" spans="1:13" x14ac:dyDescent="0.25">
      <c r="A2205" s="74" t="s">
        <v>344</v>
      </c>
      <c r="B2205" s="107" t="str">
        <f t="shared" si="34"/>
        <v>105875311300</v>
      </c>
      <c r="C2205" s="101" t="s">
        <v>4484</v>
      </c>
      <c r="D2205" s="101" t="s">
        <v>4485</v>
      </c>
      <c r="E2205" s="101" t="s">
        <v>6411</v>
      </c>
      <c r="F2205" s="101" t="s">
        <v>7212</v>
      </c>
      <c r="G2205" s="101" t="s">
        <v>7181</v>
      </c>
      <c r="H2205" s="103">
        <v>38.85</v>
      </c>
      <c r="I2205" s="101" t="s">
        <v>7175</v>
      </c>
      <c r="J2205" s="102">
        <v>42583</v>
      </c>
      <c r="K2205" s="102">
        <v>73050</v>
      </c>
      <c r="L2205" s="101" t="s">
        <v>6332</v>
      </c>
      <c r="M2205" s="101" t="s">
        <v>4484</v>
      </c>
    </row>
    <row r="2206" spans="1:13" x14ac:dyDescent="0.25">
      <c r="A2206" s="74" t="s">
        <v>344</v>
      </c>
      <c r="B2206" s="107" t="str">
        <f t="shared" si="34"/>
        <v>105876191400</v>
      </c>
      <c r="C2206" s="101" t="s">
        <v>4486</v>
      </c>
      <c r="D2206" s="101" t="s">
        <v>4487</v>
      </c>
      <c r="E2206" s="101" t="s">
        <v>7237</v>
      </c>
      <c r="F2206" s="101" t="s">
        <v>7212</v>
      </c>
      <c r="G2206" s="101" t="s">
        <v>7181</v>
      </c>
      <c r="H2206" s="103">
        <v>50.74</v>
      </c>
      <c r="I2206" s="101" t="s">
        <v>7175</v>
      </c>
      <c r="J2206" s="102">
        <v>42597</v>
      </c>
      <c r="K2206" s="102">
        <v>73050</v>
      </c>
      <c r="L2206" s="101" t="s">
        <v>6332</v>
      </c>
      <c r="M2206" s="101" t="s">
        <v>4486</v>
      </c>
    </row>
    <row r="2207" spans="1:13" x14ac:dyDescent="0.25">
      <c r="A2207" s="74" t="s">
        <v>344</v>
      </c>
      <c r="B2207" s="107" t="str">
        <f t="shared" si="34"/>
        <v>105880341200</v>
      </c>
      <c r="C2207" s="101" t="s">
        <v>7667</v>
      </c>
      <c r="D2207" s="101" t="s">
        <v>7668</v>
      </c>
      <c r="E2207" s="101" t="s">
        <v>6559</v>
      </c>
      <c r="F2207" s="101" t="s">
        <v>7212</v>
      </c>
      <c r="G2207" s="101" t="s">
        <v>7181</v>
      </c>
      <c r="H2207" s="103">
        <v>48.95</v>
      </c>
      <c r="I2207" s="101" t="s">
        <v>7175</v>
      </c>
      <c r="J2207" s="102">
        <v>42583</v>
      </c>
      <c r="K2207" s="102">
        <v>43695</v>
      </c>
      <c r="L2207" s="101" t="s">
        <v>6332</v>
      </c>
      <c r="M2207" s="101" t="s">
        <v>7667</v>
      </c>
    </row>
    <row r="2208" spans="1:13" x14ac:dyDescent="0.25">
      <c r="A2208" s="74" t="s">
        <v>344</v>
      </c>
      <c r="B2208" s="107" t="str">
        <f t="shared" si="34"/>
        <v>105883803945</v>
      </c>
      <c r="C2208" s="101" t="s">
        <v>4488</v>
      </c>
      <c r="D2208" s="101" t="s">
        <v>4489</v>
      </c>
      <c r="E2208" s="101" t="s">
        <v>7669</v>
      </c>
      <c r="F2208" s="101" t="s">
        <v>7226</v>
      </c>
      <c r="G2208" s="101" t="s">
        <v>7186</v>
      </c>
      <c r="H2208" s="103">
        <v>61.35</v>
      </c>
      <c r="I2208" s="101" t="s">
        <v>7175</v>
      </c>
      <c r="J2208" s="102">
        <v>42618</v>
      </c>
      <c r="K2208" s="102">
        <v>73050</v>
      </c>
      <c r="L2208" s="101" t="s">
        <v>6332</v>
      </c>
      <c r="M2208" s="101" t="s">
        <v>4488</v>
      </c>
    </row>
    <row r="2209" spans="1:13" x14ac:dyDescent="0.25">
      <c r="A2209" s="74" t="s">
        <v>344</v>
      </c>
      <c r="B2209" s="107" t="str">
        <f t="shared" si="34"/>
        <v>105885185120</v>
      </c>
      <c r="C2209" s="101" t="s">
        <v>4490</v>
      </c>
      <c r="D2209" s="101" t="s">
        <v>4491</v>
      </c>
      <c r="E2209" s="101" t="s">
        <v>6433</v>
      </c>
      <c r="F2209" s="101" t="s">
        <v>7268</v>
      </c>
      <c r="G2209" s="101" t="s">
        <v>7201</v>
      </c>
      <c r="H2209" s="103">
        <v>31.29</v>
      </c>
      <c r="I2209" s="101" t="s">
        <v>7175</v>
      </c>
      <c r="J2209" s="102">
        <v>42607</v>
      </c>
      <c r="K2209" s="102">
        <v>73050</v>
      </c>
      <c r="L2209" s="101" t="s">
        <v>6332</v>
      </c>
      <c r="M2209" s="101" t="s">
        <v>4490</v>
      </c>
    </row>
    <row r="2210" spans="1:13" x14ac:dyDescent="0.25">
      <c r="A2210" s="74" t="s">
        <v>344</v>
      </c>
      <c r="B2210" s="107" t="str">
        <f t="shared" si="34"/>
        <v>105888251100</v>
      </c>
      <c r="C2210" s="101" t="s">
        <v>4492</v>
      </c>
      <c r="D2210" s="101" t="s">
        <v>4493</v>
      </c>
      <c r="E2210" s="101" t="s">
        <v>6654</v>
      </c>
      <c r="F2210" s="101" t="s">
        <v>7212</v>
      </c>
      <c r="G2210" s="101" t="s">
        <v>7181</v>
      </c>
      <c r="H2210" s="103">
        <v>50.9</v>
      </c>
      <c r="I2210" s="101" t="s">
        <v>7175</v>
      </c>
      <c r="J2210" s="102">
        <v>42583</v>
      </c>
      <c r="K2210" s="102">
        <v>73050</v>
      </c>
      <c r="L2210" s="101" t="s">
        <v>6332</v>
      </c>
      <c r="M2210" s="101" t="s">
        <v>4492</v>
      </c>
    </row>
    <row r="2211" spans="1:13" x14ac:dyDescent="0.25">
      <c r="A2211" s="74" t="s">
        <v>344</v>
      </c>
      <c r="B2211" s="107" t="str">
        <f t="shared" si="34"/>
        <v>105889251100</v>
      </c>
      <c r="C2211" s="101" t="s">
        <v>4494</v>
      </c>
      <c r="D2211" s="101" t="s">
        <v>4495</v>
      </c>
      <c r="E2211" s="101" t="s">
        <v>6654</v>
      </c>
      <c r="F2211" s="101" t="s">
        <v>7212</v>
      </c>
      <c r="G2211" s="101" t="s">
        <v>7181</v>
      </c>
      <c r="H2211" s="103">
        <v>54.85</v>
      </c>
      <c r="I2211" s="101" t="s">
        <v>7175</v>
      </c>
      <c r="J2211" s="102">
        <v>42604</v>
      </c>
      <c r="K2211" s="102">
        <v>73050</v>
      </c>
      <c r="L2211" s="101" t="s">
        <v>6332</v>
      </c>
      <c r="M2211" s="101" t="s">
        <v>4494</v>
      </c>
    </row>
    <row r="2212" spans="1:13" x14ac:dyDescent="0.25">
      <c r="A2212" s="74" t="s">
        <v>344</v>
      </c>
      <c r="B2212" s="107" t="str">
        <f t="shared" si="34"/>
        <v>105891191400</v>
      </c>
      <c r="C2212" s="101" t="s">
        <v>4496</v>
      </c>
      <c r="D2212" s="101" t="s">
        <v>4497</v>
      </c>
      <c r="E2212" s="101" t="s">
        <v>7237</v>
      </c>
      <c r="F2212" s="101" t="s">
        <v>7212</v>
      </c>
      <c r="G2212" s="101" t="s">
        <v>7181</v>
      </c>
      <c r="H2212" s="103">
        <v>54.4</v>
      </c>
      <c r="I2212" s="101" t="s">
        <v>7175</v>
      </c>
      <c r="J2212" s="102">
        <v>42618</v>
      </c>
      <c r="K2212" s="102">
        <v>73050</v>
      </c>
      <c r="L2212" s="101" t="s">
        <v>6332</v>
      </c>
      <c r="M2212" s="101" t="s">
        <v>4496</v>
      </c>
    </row>
    <row r="2213" spans="1:13" x14ac:dyDescent="0.25">
      <c r="A2213" s="74" t="s">
        <v>344</v>
      </c>
      <c r="B2213" s="107" t="str">
        <f t="shared" si="34"/>
        <v>105893111260</v>
      </c>
      <c r="C2213" s="101" t="s">
        <v>4498</v>
      </c>
      <c r="D2213" s="101" t="s">
        <v>4499</v>
      </c>
      <c r="E2213" s="101" t="s">
        <v>7211</v>
      </c>
      <c r="F2213" s="101" t="s">
        <v>7212</v>
      </c>
      <c r="G2213" s="101" t="s">
        <v>7181</v>
      </c>
      <c r="H2213" s="103">
        <v>43.25</v>
      </c>
      <c r="I2213" s="101" t="s">
        <v>7175</v>
      </c>
      <c r="J2213" s="102">
        <v>42583</v>
      </c>
      <c r="K2213" s="102">
        <v>73050</v>
      </c>
      <c r="L2213" s="101" t="s">
        <v>6332</v>
      </c>
      <c r="M2213" s="101" t="s">
        <v>4498</v>
      </c>
    </row>
    <row r="2214" spans="1:13" x14ac:dyDescent="0.25">
      <c r="A2214" s="74" t="s">
        <v>344</v>
      </c>
      <c r="B2214" s="107" t="str">
        <f t="shared" si="34"/>
        <v>105894321300</v>
      </c>
      <c r="C2214" s="101" t="s">
        <v>4500</v>
      </c>
      <c r="D2214" s="101" t="s">
        <v>4501</v>
      </c>
      <c r="E2214" s="101" t="s">
        <v>6553</v>
      </c>
      <c r="F2214" s="101" t="s">
        <v>7212</v>
      </c>
      <c r="G2214" s="101" t="s">
        <v>7181</v>
      </c>
      <c r="H2214" s="103">
        <v>52.07</v>
      </c>
      <c r="I2214" s="101" t="s">
        <v>7175</v>
      </c>
      <c r="J2214" s="102">
        <v>42590</v>
      </c>
      <c r="K2214" s="102">
        <v>73050</v>
      </c>
      <c r="L2214" s="101" t="s">
        <v>6332</v>
      </c>
      <c r="M2214" s="101" t="s">
        <v>4500</v>
      </c>
    </row>
    <row r="2215" spans="1:13" x14ac:dyDescent="0.25">
      <c r="A2215" s="74" t="s">
        <v>344</v>
      </c>
      <c r="B2215" s="107" t="str">
        <f t="shared" si="34"/>
        <v>105895498200</v>
      </c>
      <c r="C2215" s="101" t="s">
        <v>4502</v>
      </c>
      <c r="D2215" s="101" t="s">
        <v>4503</v>
      </c>
      <c r="E2215" s="101" t="s">
        <v>6781</v>
      </c>
      <c r="F2215" s="101" t="s">
        <v>7393</v>
      </c>
      <c r="G2215" s="101" t="s">
        <v>7394</v>
      </c>
      <c r="H2215" s="103">
        <v>81.349999999999994</v>
      </c>
      <c r="I2215" s="101" t="s">
        <v>7175</v>
      </c>
      <c r="J2215" s="102">
        <v>42614</v>
      </c>
      <c r="K2215" s="102">
        <v>73050</v>
      </c>
      <c r="L2215" s="101" t="s">
        <v>6332</v>
      </c>
      <c r="M2215" s="101" t="s">
        <v>4502</v>
      </c>
    </row>
    <row r="2216" spans="1:13" x14ac:dyDescent="0.25">
      <c r="A2216" s="74" t="s">
        <v>344</v>
      </c>
      <c r="B2216" s="107" t="str">
        <f t="shared" si="34"/>
        <v>105902171300</v>
      </c>
      <c r="C2216" s="101" t="s">
        <v>4504</v>
      </c>
      <c r="D2216" s="101" t="s">
        <v>4505</v>
      </c>
      <c r="E2216" s="101" t="s">
        <v>6367</v>
      </c>
      <c r="F2216" s="101" t="s">
        <v>7212</v>
      </c>
      <c r="G2216" s="101" t="s">
        <v>7178</v>
      </c>
      <c r="H2216" s="103">
        <v>48.24</v>
      </c>
      <c r="I2216" s="101" t="s">
        <v>7175</v>
      </c>
      <c r="J2216" s="102">
        <v>42597</v>
      </c>
      <c r="K2216" s="102">
        <v>73050</v>
      </c>
      <c r="L2216" s="101" t="s">
        <v>6332</v>
      </c>
      <c r="M2216" s="101" t="s">
        <v>4504</v>
      </c>
    </row>
    <row r="2217" spans="1:13" x14ac:dyDescent="0.25">
      <c r="A2217" s="74" t="s">
        <v>344</v>
      </c>
      <c r="B2217" s="107" t="str">
        <f t="shared" si="34"/>
        <v>105903171200</v>
      </c>
      <c r="C2217" s="101" t="s">
        <v>4506</v>
      </c>
      <c r="D2217" s="101" t="s">
        <v>4507</v>
      </c>
      <c r="E2217" s="101" t="s">
        <v>6369</v>
      </c>
      <c r="F2217" s="101" t="s">
        <v>7212</v>
      </c>
      <c r="G2217" s="101" t="s">
        <v>7181</v>
      </c>
      <c r="H2217" s="103">
        <v>55.75</v>
      </c>
      <c r="I2217" s="101" t="s">
        <v>7175</v>
      </c>
      <c r="J2217" s="102">
        <v>42597</v>
      </c>
      <c r="K2217" s="102">
        <v>73050</v>
      </c>
      <c r="L2217" s="101" t="s">
        <v>6332</v>
      </c>
      <c r="M2217" s="101" t="s">
        <v>4506</v>
      </c>
    </row>
    <row r="2218" spans="1:13" x14ac:dyDescent="0.25">
      <c r="A2218" s="74" t="s">
        <v>344</v>
      </c>
      <c r="B2218" s="107" t="str">
        <f t="shared" si="34"/>
        <v>105904321200</v>
      </c>
      <c r="C2218" s="101" t="s">
        <v>4508</v>
      </c>
      <c r="D2218" s="101" t="s">
        <v>4509</v>
      </c>
      <c r="E2218" s="101" t="s">
        <v>7001</v>
      </c>
      <c r="F2218" s="101" t="s">
        <v>7212</v>
      </c>
      <c r="G2218" s="101" t="s">
        <v>7181</v>
      </c>
      <c r="H2218" s="103">
        <v>52.97</v>
      </c>
      <c r="I2218" s="101" t="s">
        <v>7175</v>
      </c>
      <c r="J2218" s="102">
        <v>42604</v>
      </c>
      <c r="K2218" s="102">
        <v>73050</v>
      </c>
      <c r="L2218" s="101" t="s">
        <v>6332</v>
      </c>
      <c r="M2218" s="101" t="s">
        <v>4508</v>
      </c>
    </row>
    <row r="2219" spans="1:13" x14ac:dyDescent="0.25">
      <c r="A2219" s="74" t="s">
        <v>344</v>
      </c>
      <c r="B2219" s="107" t="str">
        <f t="shared" si="34"/>
        <v>105905171600</v>
      </c>
      <c r="C2219" s="101" t="s">
        <v>4510</v>
      </c>
      <c r="D2219" s="101" t="s">
        <v>4511</v>
      </c>
      <c r="E2219" s="101" t="s">
        <v>6363</v>
      </c>
      <c r="F2219" s="101" t="s">
        <v>7212</v>
      </c>
      <c r="G2219" s="101" t="s">
        <v>7178</v>
      </c>
      <c r="H2219" s="103">
        <v>44.83</v>
      </c>
      <c r="I2219" s="101" t="s">
        <v>7175</v>
      </c>
      <c r="J2219" s="102">
        <v>42597</v>
      </c>
      <c r="K2219" s="102">
        <v>73050</v>
      </c>
      <c r="L2219" s="101" t="s">
        <v>6332</v>
      </c>
      <c r="M2219" s="101" t="s">
        <v>4510</v>
      </c>
    </row>
    <row r="2220" spans="1:13" x14ac:dyDescent="0.25">
      <c r="A2220" s="74" t="s">
        <v>344</v>
      </c>
      <c r="B2220" s="107" t="str">
        <f t="shared" si="34"/>
        <v>105909603930</v>
      </c>
      <c r="C2220" s="101" t="s">
        <v>7670</v>
      </c>
      <c r="D2220" s="101" t="s">
        <v>7671</v>
      </c>
      <c r="E2220" s="101" t="s">
        <v>7257</v>
      </c>
      <c r="F2220" s="101" t="s">
        <v>7231</v>
      </c>
      <c r="G2220" s="101" t="s">
        <v>7181</v>
      </c>
      <c r="H2220" s="103">
        <v>50.35</v>
      </c>
      <c r="I2220" s="101" t="s">
        <v>7175</v>
      </c>
      <c r="J2220" s="102">
        <v>42614</v>
      </c>
      <c r="K2220" s="102">
        <v>43585</v>
      </c>
      <c r="L2220" s="101" t="s">
        <v>6332</v>
      </c>
      <c r="M2220" s="101" t="s">
        <v>7670</v>
      </c>
    </row>
    <row r="2221" spans="1:13" x14ac:dyDescent="0.25">
      <c r="A2221" s="74" t="s">
        <v>344</v>
      </c>
      <c r="B2221" s="107" t="str">
        <f t="shared" si="34"/>
        <v>105913361200</v>
      </c>
      <c r="C2221" s="101" t="s">
        <v>4512</v>
      </c>
      <c r="D2221" s="101" t="s">
        <v>4513</v>
      </c>
      <c r="E2221" s="101" t="s">
        <v>6581</v>
      </c>
      <c r="F2221" s="101" t="s">
        <v>7212</v>
      </c>
      <c r="G2221" s="101" t="s">
        <v>7181</v>
      </c>
      <c r="H2221" s="103">
        <v>54.97</v>
      </c>
      <c r="I2221" s="101" t="s">
        <v>7175</v>
      </c>
      <c r="J2221" s="102">
        <v>42604</v>
      </c>
      <c r="K2221" s="102">
        <v>73050</v>
      </c>
      <c r="L2221" s="101" t="s">
        <v>6332</v>
      </c>
      <c r="M2221" s="101" t="s">
        <v>4512</v>
      </c>
    </row>
    <row r="2222" spans="1:13" x14ac:dyDescent="0.25">
      <c r="A2222" s="74" t="s">
        <v>344</v>
      </c>
      <c r="B2222" s="107" t="str">
        <f t="shared" si="34"/>
        <v>105916351100</v>
      </c>
      <c r="C2222" s="101" t="s">
        <v>4514</v>
      </c>
      <c r="D2222" s="101" t="s">
        <v>4515</v>
      </c>
      <c r="E2222" s="101" t="s">
        <v>6563</v>
      </c>
      <c r="F2222" s="101" t="s">
        <v>7185</v>
      </c>
      <c r="G2222" s="101" t="s">
        <v>7186</v>
      </c>
      <c r="H2222" s="103">
        <v>60.01</v>
      </c>
      <c r="I2222" s="101" t="s">
        <v>7175</v>
      </c>
      <c r="J2222" s="102">
        <v>42614</v>
      </c>
      <c r="K2222" s="102">
        <v>73050</v>
      </c>
      <c r="L2222" s="101" t="s">
        <v>6332</v>
      </c>
      <c r="M2222" s="101" t="s">
        <v>4514</v>
      </c>
    </row>
    <row r="2223" spans="1:13" x14ac:dyDescent="0.25">
      <c r="A2223" s="74" t="s">
        <v>344</v>
      </c>
      <c r="B2223" s="107" t="str">
        <f t="shared" si="34"/>
        <v>105918185120</v>
      </c>
      <c r="C2223" s="101" t="s">
        <v>4516</v>
      </c>
      <c r="D2223" s="101" t="s">
        <v>4517</v>
      </c>
      <c r="E2223" s="101" t="s">
        <v>6433</v>
      </c>
      <c r="F2223" s="101" t="s">
        <v>7268</v>
      </c>
      <c r="G2223" s="101" t="s">
        <v>7201</v>
      </c>
      <c r="H2223" s="103">
        <v>30.54</v>
      </c>
      <c r="I2223" s="101" t="s">
        <v>7175</v>
      </c>
      <c r="J2223" s="102">
        <v>42614</v>
      </c>
      <c r="K2223" s="102">
        <v>73050</v>
      </c>
      <c r="L2223" s="101" t="s">
        <v>6332</v>
      </c>
      <c r="M2223" s="101" t="s">
        <v>4516</v>
      </c>
    </row>
    <row r="2224" spans="1:13" x14ac:dyDescent="0.25">
      <c r="A2224" s="74" t="s">
        <v>344</v>
      </c>
      <c r="B2224" s="107" t="str">
        <f t="shared" si="34"/>
        <v>105919181200</v>
      </c>
      <c r="C2224" s="101" t="s">
        <v>4518</v>
      </c>
      <c r="D2224" s="101" t="s">
        <v>4519</v>
      </c>
      <c r="E2224" s="101" t="s">
        <v>6390</v>
      </c>
      <c r="F2224" s="101" t="s">
        <v>7212</v>
      </c>
      <c r="G2224" s="101" t="s">
        <v>7181</v>
      </c>
      <c r="H2224" s="103">
        <v>54.57</v>
      </c>
      <c r="I2224" s="101" t="s">
        <v>7175</v>
      </c>
      <c r="J2224" s="102">
        <v>42604</v>
      </c>
      <c r="K2224" s="102">
        <v>73050</v>
      </c>
      <c r="L2224" s="101" t="s">
        <v>6332</v>
      </c>
      <c r="M2224" s="101" t="s">
        <v>4518</v>
      </c>
    </row>
    <row r="2225" spans="1:13" x14ac:dyDescent="0.25">
      <c r="A2225" s="74" t="s">
        <v>344</v>
      </c>
      <c r="B2225" s="107" t="str">
        <f t="shared" si="34"/>
        <v>105923231401</v>
      </c>
      <c r="C2225" s="101" t="s">
        <v>4520</v>
      </c>
      <c r="D2225" s="101" t="s">
        <v>4521</v>
      </c>
      <c r="E2225" s="101" t="s">
        <v>6496</v>
      </c>
      <c r="F2225" s="101" t="s">
        <v>7212</v>
      </c>
      <c r="G2225" s="101" t="s">
        <v>7178</v>
      </c>
      <c r="H2225" s="103">
        <v>41.5</v>
      </c>
      <c r="I2225" s="101" t="s">
        <v>7175</v>
      </c>
      <c r="J2225" s="102">
        <v>42597</v>
      </c>
      <c r="K2225" s="102">
        <v>73050</v>
      </c>
      <c r="L2225" s="101" t="s">
        <v>6332</v>
      </c>
      <c r="M2225" s="101" t="s">
        <v>4520</v>
      </c>
    </row>
    <row r="2226" spans="1:13" x14ac:dyDescent="0.25">
      <c r="A2226" s="74" t="s">
        <v>344</v>
      </c>
      <c r="B2226" s="107" t="str">
        <f t="shared" si="34"/>
        <v>105925232100</v>
      </c>
      <c r="C2226" s="101" t="s">
        <v>4522</v>
      </c>
      <c r="D2226" s="101" t="s">
        <v>4523</v>
      </c>
      <c r="E2226" s="101" t="s">
        <v>6498</v>
      </c>
      <c r="F2226" s="101" t="s">
        <v>7247</v>
      </c>
      <c r="G2226" s="101" t="s">
        <v>7178</v>
      </c>
      <c r="H2226" s="103">
        <v>40.78</v>
      </c>
      <c r="I2226" s="101" t="s">
        <v>7175</v>
      </c>
      <c r="J2226" s="102">
        <v>42656</v>
      </c>
      <c r="K2226" s="102">
        <v>73050</v>
      </c>
      <c r="L2226" s="101" t="s">
        <v>6332</v>
      </c>
      <c r="M2226" s="101" t="s">
        <v>4522</v>
      </c>
    </row>
    <row r="2227" spans="1:13" x14ac:dyDescent="0.25">
      <c r="A2227" s="74" t="s">
        <v>344</v>
      </c>
      <c r="B2227" s="107" t="str">
        <f t="shared" si="34"/>
        <v>105933264310</v>
      </c>
      <c r="C2227" s="101" t="s">
        <v>4524</v>
      </c>
      <c r="D2227" s="101" t="s">
        <v>4525</v>
      </c>
      <c r="E2227" s="101" t="s">
        <v>7227</v>
      </c>
      <c r="F2227" s="101" t="s">
        <v>7185</v>
      </c>
      <c r="G2227" s="101" t="s">
        <v>7186</v>
      </c>
      <c r="H2227" s="103">
        <v>59.8</v>
      </c>
      <c r="I2227" s="101" t="s">
        <v>7175</v>
      </c>
      <c r="J2227" s="102">
        <v>42597</v>
      </c>
      <c r="K2227" s="102">
        <v>73050</v>
      </c>
      <c r="L2227" s="101" t="s">
        <v>6332</v>
      </c>
      <c r="M2227" s="101" t="s">
        <v>4524</v>
      </c>
    </row>
    <row r="2228" spans="1:13" x14ac:dyDescent="0.25">
      <c r="A2228" s="74" t="s">
        <v>344</v>
      </c>
      <c r="B2228" s="107" t="str">
        <f t="shared" si="34"/>
        <v>105940231100</v>
      </c>
      <c r="C2228" s="101" t="s">
        <v>4526</v>
      </c>
      <c r="D2228" s="101" t="s">
        <v>4527</v>
      </c>
      <c r="E2228" s="101" t="s">
        <v>7333</v>
      </c>
      <c r="F2228" s="101" t="s">
        <v>7212</v>
      </c>
      <c r="G2228" s="101" t="s">
        <v>7178</v>
      </c>
      <c r="H2228" s="103">
        <v>50.64</v>
      </c>
      <c r="I2228" s="101" t="s">
        <v>7175</v>
      </c>
      <c r="J2228" s="102">
        <v>42611</v>
      </c>
      <c r="K2228" s="102">
        <v>73050</v>
      </c>
      <c r="L2228" s="101" t="s">
        <v>6332</v>
      </c>
      <c r="M2228" s="101" t="s">
        <v>4526</v>
      </c>
    </row>
    <row r="2229" spans="1:13" x14ac:dyDescent="0.25">
      <c r="A2229" s="74" t="s">
        <v>344</v>
      </c>
      <c r="B2229" s="107" t="str">
        <f t="shared" si="34"/>
        <v>105941232100</v>
      </c>
      <c r="C2229" s="101" t="s">
        <v>4528</v>
      </c>
      <c r="D2229" s="101" t="s">
        <v>4529</v>
      </c>
      <c r="E2229" s="101" t="s">
        <v>6498</v>
      </c>
      <c r="F2229" s="101" t="s">
        <v>7247</v>
      </c>
      <c r="G2229" s="101" t="s">
        <v>7178</v>
      </c>
      <c r="H2229" s="103">
        <v>48.86</v>
      </c>
      <c r="I2229" s="101" t="s">
        <v>7175</v>
      </c>
      <c r="J2229" s="102">
        <v>42604</v>
      </c>
      <c r="K2229" s="102">
        <v>73050</v>
      </c>
      <c r="L2229" s="101" t="s">
        <v>6332</v>
      </c>
      <c r="M2229" s="101" t="s">
        <v>4528</v>
      </c>
    </row>
    <row r="2230" spans="1:13" x14ac:dyDescent="0.25">
      <c r="A2230" s="74" t="s">
        <v>344</v>
      </c>
      <c r="B2230" s="107" t="str">
        <f t="shared" si="34"/>
        <v>105944231401</v>
      </c>
      <c r="C2230" s="101" t="s">
        <v>4530</v>
      </c>
      <c r="D2230" s="101" t="s">
        <v>4531</v>
      </c>
      <c r="E2230" s="101" t="s">
        <v>6496</v>
      </c>
      <c r="F2230" s="101" t="s">
        <v>7212</v>
      </c>
      <c r="G2230" s="101" t="s">
        <v>7181</v>
      </c>
      <c r="H2230" s="103">
        <v>50.73</v>
      </c>
      <c r="I2230" s="101" t="s">
        <v>7175</v>
      </c>
      <c r="J2230" s="102">
        <v>42597</v>
      </c>
      <c r="K2230" s="102">
        <v>73050</v>
      </c>
      <c r="L2230" s="101" t="s">
        <v>6332</v>
      </c>
      <c r="M2230" s="101" t="s">
        <v>4530</v>
      </c>
    </row>
    <row r="2231" spans="1:13" x14ac:dyDescent="0.25">
      <c r="A2231" s="74" t="s">
        <v>344</v>
      </c>
      <c r="B2231" s="107" t="str">
        <f t="shared" si="34"/>
        <v>105945231401</v>
      </c>
      <c r="C2231" s="101" t="s">
        <v>4532</v>
      </c>
      <c r="D2231" s="101" t="s">
        <v>4533</v>
      </c>
      <c r="E2231" s="101" t="s">
        <v>6496</v>
      </c>
      <c r="F2231" s="101" t="s">
        <v>7295</v>
      </c>
      <c r="G2231" s="101" t="s">
        <v>7178</v>
      </c>
      <c r="H2231" s="103">
        <v>46.72</v>
      </c>
      <c r="I2231" s="101" t="s">
        <v>7175</v>
      </c>
      <c r="J2231" s="102">
        <v>42604</v>
      </c>
      <c r="K2231" s="102">
        <v>73050</v>
      </c>
      <c r="L2231" s="101" t="s">
        <v>6332</v>
      </c>
      <c r="M2231" s="101" t="s">
        <v>4532</v>
      </c>
    </row>
    <row r="2232" spans="1:13" x14ac:dyDescent="0.25">
      <c r="A2232" s="74" t="s">
        <v>344</v>
      </c>
      <c r="B2232" s="107" t="str">
        <f t="shared" si="34"/>
        <v>105946185120</v>
      </c>
      <c r="C2232" s="101" t="s">
        <v>4534</v>
      </c>
      <c r="D2232" s="101" t="s">
        <v>4535</v>
      </c>
      <c r="E2232" s="101" t="s">
        <v>6433</v>
      </c>
      <c r="F2232" s="101" t="s">
        <v>7268</v>
      </c>
      <c r="G2232" s="101" t="s">
        <v>7201</v>
      </c>
      <c r="H2232" s="103">
        <v>30.63</v>
      </c>
      <c r="I2232" s="101" t="s">
        <v>7175</v>
      </c>
      <c r="J2232" s="102">
        <v>42597</v>
      </c>
      <c r="K2232" s="102">
        <v>73050</v>
      </c>
      <c r="L2232" s="101" t="s">
        <v>6332</v>
      </c>
      <c r="M2232" s="101" t="s">
        <v>4534</v>
      </c>
    </row>
    <row r="2233" spans="1:13" x14ac:dyDescent="0.25">
      <c r="A2233" s="74" t="s">
        <v>344</v>
      </c>
      <c r="B2233" s="107" t="str">
        <f t="shared" si="34"/>
        <v>105947264310</v>
      </c>
      <c r="C2233" s="101" t="s">
        <v>4536</v>
      </c>
      <c r="D2233" s="101" t="s">
        <v>4537</v>
      </c>
      <c r="E2233" s="101" t="s">
        <v>7227</v>
      </c>
      <c r="F2233" s="101" t="s">
        <v>7185</v>
      </c>
      <c r="G2233" s="101" t="s">
        <v>7186</v>
      </c>
      <c r="H2233" s="103">
        <v>60.45</v>
      </c>
      <c r="I2233" s="101" t="s">
        <v>7175</v>
      </c>
      <c r="J2233" s="102">
        <v>42597</v>
      </c>
      <c r="K2233" s="102">
        <v>73050</v>
      </c>
      <c r="L2233" s="101" t="s">
        <v>6332</v>
      </c>
      <c r="M2233" s="101" t="s">
        <v>4536</v>
      </c>
    </row>
    <row r="2234" spans="1:13" x14ac:dyDescent="0.25">
      <c r="A2234" s="74" t="s">
        <v>344</v>
      </c>
      <c r="B2234" s="107" t="str">
        <f t="shared" si="34"/>
        <v>105950281110</v>
      </c>
      <c r="C2234" s="101" t="s">
        <v>4538</v>
      </c>
      <c r="D2234" s="101" t="s">
        <v>4539</v>
      </c>
      <c r="E2234" s="101" t="s">
        <v>6523</v>
      </c>
      <c r="F2234" s="101" t="s">
        <v>7212</v>
      </c>
      <c r="G2234" s="101" t="s">
        <v>7181</v>
      </c>
      <c r="H2234" s="103">
        <v>44.79</v>
      </c>
      <c r="I2234" s="101" t="s">
        <v>7175</v>
      </c>
      <c r="J2234" s="102">
        <v>42597</v>
      </c>
      <c r="K2234" s="102">
        <v>73050</v>
      </c>
      <c r="L2234" s="101" t="s">
        <v>6332</v>
      </c>
      <c r="M2234" s="101" t="s">
        <v>4538</v>
      </c>
    </row>
    <row r="2235" spans="1:13" x14ac:dyDescent="0.25">
      <c r="A2235" s="74" t="s">
        <v>344</v>
      </c>
      <c r="B2235" s="107" t="str">
        <f t="shared" si="34"/>
        <v>105952331200</v>
      </c>
      <c r="C2235" s="101" t="s">
        <v>4540</v>
      </c>
      <c r="D2235" s="101" t="s">
        <v>4541</v>
      </c>
      <c r="E2235" s="101" t="s">
        <v>6629</v>
      </c>
      <c r="F2235" s="101" t="s">
        <v>7212</v>
      </c>
      <c r="G2235" s="101" t="s">
        <v>7181</v>
      </c>
      <c r="H2235" s="103">
        <v>47.86</v>
      </c>
      <c r="I2235" s="101" t="s">
        <v>7175</v>
      </c>
      <c r="J2235" s="102">
        <v>42604</v>
      </c>
      <c r="K2235" s="102">
        <v>73050</v>
      </c>
      <c r="L2235" s="101" t="s">
        <v>6332</v>
      </c>
      <c r="M2235" s="101" t="s">
        <v>4540</v>
      </c>
    </row>
    <row r="2236" spans="1:13" x14ac:dyDescent="0.25">
      <c r="A2236" s="74" t="s">
        <v>344</v>
      </c>
      <c r="B2236" s="107" t="str">
        <f t="shared" si="34"/>
        <v>105954141002</v>
      </c>
      <c r="C2236" s="101" t="s">
        <v>4542</v>
      </c>
      <c r="D2236" s="101" t="s">
        <v>4543</v>
      </c>
      <c r="E2236" s="101" t="s">
        <v>6347</v>
      </c>
      <c r="F2236" s="101" t="s">
        <v>7212</v>
      </c>
      <c r="G2236" s="101" t="s">
        <v>7181</v>
      </c>
      <c r="H2236" s="103">
        <v>50.12</v>
      </c>
      <c r="I2236" s="101" t="s">
        <v>7175</v>
      </c>
      <c r="J2236" s="102">
        <v>42597</v>
      </c>
      <c r="K2236" s="102">
        <v>73050</v>
      </c>
      <c r="L2236" s="101" t="s">
        <v>6332</v>
      </c>
      <c r="M2236" s="101" t="s">
        <v>4542</v>
      </c>
    </row>
    <row r="2237" spans="1:13" x14ac:dyDescent="0.25">
      <c r="A2237" s="74" t="s">
        <v>344</v>
      </c>
      <c r="B2237" s="107" t="str">
        <f t="shared" si="34"/>
        <v>105955803600</v>
      </c>
      <c r="C2237" s="101" t="s">
        <v>4544</v>
      </c>
      <c r="D2237" s="101" t="s">
        <v>4545</v>
      </c>
      <c r="E2237" s="101" t="s">
        <v>7537</v>
      </c>
      <c r="F2237" s="101" t="s">
        <v>7244</v>
      </c>
      <c r="G2237" s="101" t="s">
        <v>7215</v>
      </c>
      <c r="H2237" s="103">
        <v>30.29</v>
      </c>
      <c r="I2237" s="101" t="s">
        <v>7175</v>
      </c>
      <c r="J2237" s="102">
        <v>42604</v>
      </c>
      <c r="K2237" s="102">
        <v>73050</v>
      </c>
      <c r="L2237" s="101" t="s">
        <v>6332</v>
      </c>
      <c r="M2237" s="101" t="s">
        <v>4544</v>
      </c>
    </row>
    <row r="2238" spans="1:13" x14ac:dyDescent="0.25">
      <c r="A2238" s="74" t="s">
        <v>344</v>
      </c>
      <c r="B2238" s="107" t="str">
        <f t="shared" si="34"/>
        <v>105961603510</v>
      </c>
      <c r="C2238" s="101" t="s">
        <v>4546</v>
      </c>
      <c r="D2238" s="101" t="s">
        <v>4547</v>
      </c>
      <c r="E2238" s="101" t="s">
        <v>7281</v>
      </c>
      <c r="F2238" s="101" t="s">
        <v>7214</v>
      </c>
      <c r="G2238" s="101" t="s">
        <v>7218</v>
      </c>
      <c r="H2238" s="103">
        <v>28.4</v>
      </c>
      <c r="I2238" s="101" t="s">
        <v>7175</v>
      </c>
      <c r="J2238" s="102">
        <v>42605</v>
      </c>
      <c r="K2238" s="102">
        <v>73050</v>
      </c>
      <c r="L2238" s="101" t="s">
        <v>6332</v>
      </c>
      <c r="M2238" s="101" t="s">
        <v>4546</v>
      </c>
    </row>
    <row r="2239" spans="1:13" x14ac:dyDescent="0.25">
      <c r="A2239" s="74" t="s">
        <v>344</v>
      </c>
      <c r="B2239" s="107" t="str">
        <f t="shared" si="34"/>
        <v>105962462100</v>
      </c>
      <c r="C2239" s="101" t="s">
        <v>4548</v>
      </c>
      <c r="D2239" s="101" t="s">
        <v>4549</v>
      </c>
      <c r="E2239" s="101" t="s">
        <v>6783</v>
      </c>
      <c r="F2239" s="101" t="s">
        <v>7332</v>
      </c>
      <c r="G2239" s="101" t="s">
        <v>7218</v>
      </c>
      <c r="H2239" s="103">
        <v>32.79</v>
      </c>
      <c r="I2239" s="101" t="s">
        <v>7175</v>
      </c>
      <c r="J2239" s="102">
        <v>42614</v>
      </c>
      <c r="K2239" s="102">
        <v>73050</v>
      </c>
      <c r="L2239" s="101" t="s">
        <v>6332</v>
      </c>
      <c r="M2239" s="101" t="s">
        <v>4548</v>
      </c>
    </row>
    <row r="2240" spans="1:13" x14ac:dyDescent="0.25">
      <c r="A2240" s="74" t="s">
        <v>344</v>
      </c>
      <c r="B2240" s="107" t="str">
        <f t="shared" si="34"/>
        <v>105963603520</v>
      </c>
      <c r="C2240" s="101" t="s">
        <v>4550</v>
      </c>
      <c r="D2240" s="101" t="s">
        <v>4551</v>
      </c>
      <c r="E2240" s="101" t="s">
        <v>7325</v>
      </c>
      <c r="F2240" s="101" t="s">
        <v>7224</v>
      </c>
      <c r="G2240" s="101" t="s">
        <v>7178</v>
      </c>
      <c r="H2240" s="103">
        <v>46.11</v>
      </c>
      <c r="I2240" s="101" t="s">
        <v>7175</v>
      </c>
      <c r="J2240" s="102">
        <v>42614</v>
      </c>
      <c r="K2240" s="102">
        <v>73050</v>
      </c>
      <c r="L2240" s="101" t="s">
        <v>6332</v>
      </c>
      <c r="M2240" s="101" t="s">
        <v>4550</v>
      </c>
    </row>
    <row r="2241" spans="1:13" x14ac:dyDescent="0.25">
      <c r="A2241" s="74" t="s">
        <v>344</v>
      </c>
      <c r="B2241" s="107" t="str">
        <f t="shared" si="34"/>
        <v>105972603300</v>
      </c>
      <c r="C2241" s="101" t="s">
        <v>4552</v>
      </c>
      <c r="D2241" s="101" t="s">
        <v>4553</v>
      </c>
      <c r="E2241" s="101" t="s">
        <v>7249</v>
      </c>
      <c r="F2241" s="101" t="s">
        <v>7231</v>
      </c>
      <c r="G2241" s="101" t="s">
        <v>7181</v>
      </c>
      <c r="H2241" s="103">
        <v>53.17</v>
      </c>
      <c r="I2241" s="101" t="s">
        <v>7175</v>
      </c>
      <c r="J2241" s="102">
        <v>42644</v>
      </c>
      <c r="K2241" s="102">
        <v>73050</v>
      </c>
      <c r="L2241" s="101" t="s">
        <v>6332</v>
      </c>
      <c r="M2241" s="101" t="s">
        <v>4552</v>
      </c>
    </row>
    <row r="2242" spans="1:13" x14ac:dyDescent="0.25">
      <c r="A2242" s="74" t="s">
        <v>344</v>
      </c>
      <c r="B2242" s="107" t="str">
        <f t="shared" si="34"/>
        <v>105977603100</v>
      </c>
      <c r="C2242" s="101" t="s">
        <v>4554</v>
      </c>
      <c r="D2242" s="101" t="s">
        <v>4555</v>
      </c>
      <c r="E2242" s="101" t="s">
        <v>7234</v>
      </c>
      <c r="F2242" s="101" t="s">
        <v>7235</v>
      </c>
      <c r="G2242" s="101" t="s">
        <v>7218</v>
      </c>
      <c r="H2242" s="103">
        <v>30.49</v>
      </c>
      <c r="I2242" s="101" t="s">
        <v>7175</v>
      </c>
      <c r="J2242" s="102">
        <v>42614</v>
      </c>
      <c r="K2242" s="102">
        <v>73050</v>
      </c>
      <c r="L2242" s="101" t="s">
        <v>6332</v>
      </c>
      <c r="M2242" s="101" t="s">
        <v>4554</v>
      </c>
    </row>
    <row r="2243" spans="1:13" x14ac:dyDescent="0.25">
      <c r="A2243" s="74" t="s">
        <v>344</v>
      </c>
      <c r="B2243" s="107" t="str">
        <f t="shared" si="34"/>
        <v>105983311700</v>
      </c>
      <c r="C2243" s="101" t="s">
        <v>4556</v>
      </c>
      <c r="D2243" s="101" t="s">
        <v>4557</v>
      </c>
      <c r="E2243" s="101" t="s">
        <v>6694</v>
      </c>
      <c r="F2243" s="101" t="s">
        <v>7212</v>
      </c>
      <c r="G2243" s="101" t="s">
        <v>7181</v>
      </c>
      <c r="H2243" s="103">
        <v>45.71</v>
      </c>
      <c r="I2243" s="101" t="s">
        <v>7175</v>
      </c>
      <c r="J2243" s="102">
        <v>42604</v>
      </c>
      <c r="K2243" s="102">
        <v>73050</v>
      </c>
      <c r="L2243" s="101" t="s">
        <v>6332</v>
      </c>
      <c r="M2243" s="101" t="s">
        <v>4556</v>
      </c>
    </row>
    <row r="2244" spans="1:13" x14ac:dyDescent="0.25">
      <c r="A2244" s="74" t="s">
        <v>344</v>
      </c>
      <c r="B2244" s="107" t="str">
        <f t="shared" si="34"/>
        <v>105984311100</v>
      </c>
      <c r="C2244" s="101" t="s">
        <v>4558</v>
      </c>
      <c r="D2244" s="101" t="s">
        <v>4559</v>
      </c>
      <c r="E2244" s="101" t="s">
        <v>6531</v>
      </c>
      <c r="F2244" s="101" t="s">
        <v>7185</v>
      </c>
      <c r="G2244" s="101" t="s">
        <v>7181</v>
      </c>
      <c r="H2244" s="103">
        <v>57.7</v>
      </c>
      <c r="I2244" s="101" t="s">
        <v>7175</v>
      </c>
      <c r="J2244" s="102">
        <v>42604</v>
      </c>
      <c r="K2244" s="102">
        <v>73050</v>
      </c>
      <c r="L2244" s="101" t="s">
        <v>6332</v>
      </c>
      <c r="M2244" s="101" t="s">
        <v>4558</v>
      </c>
    </row>
    <row r="2245" spans="1:13" x14ac:dyDescent="0.25">
      <c r="A2245" s="74" t="s">
        <v>344</v>
      </c>
      <c r="B2245" s="107" t="str">
        <f t="shared" si="34"/>
        <v>105985311200</v>
      </c>
      <c r="C2245" s="101" t="s">
        <v>4560</v>
      </c>
      <c r="D2245" s="101" t="s">
        <v>4561</v>
      </c>
      <c r="E2245" s="101" t="s">
        <v>6541</v>
      </c>
      <c r="F2245" s="101" t="s">
        <v>7212</v>
      </c>
      <c r="G2245" s="101" t="s">
        <v>7181</v>
      </c>
      <c r="H2245" s="103">
        <v>53.39</v>
      </c>
      <c r="I2245" s="101" t="s">
        <v>7175</v>
      </c>
      <c r="J2245" s="102">
        <v>42583</v>
      </c>
      <c r="K2245" s="102">
        <v>73050</v>
      </c>
      <c r="L2245" s="101" t="s">
        <v>6332</v>
      </c>
      <c r="M2245" s="101" t="s">
        <v>4560</v>
      </c>
    </row>
    <row r="2246" spans="1:13" x14ac:dyDescent="0.25">
      <c r="A2246" s="74" t="s">
        <v>344</v>
      </c>
      <c r="B2246" s="107" t="str">
        <f t="shared" ref="B2246:B2309" si="35">CONCATENATE(C2246,E2246)</f>
        <v>105988264330</v>
      </c>
      <c r="C2246" s="101" t="s">
        <v>4562</v>
      </c>
      <c r="D2246" s="101" t="s">
        <v>4563</v>
      </c>
      <c r="E2246" s="101" t="s">
        <v>7300</v>
      </c>
      <c r="F2246" s="101" t="s">
        <v>7212</v>
      </c>
      <c r="G2246" s="101" t="s">
        <v>7181</v>
      </c>
      <c r="H2246" s="103">
        <v>51.43</v>
      </c>
      <c r="I2246" s="101" t="s">
        <v>7175</v>
      </c>
      <c r="J2246" s="102">
        <v>42583</v>
      </c>
      <c r="K2246" s="102">
        <v>73050</v>
      </c>
      <c r="L2246" s="101" t="s">
        <v>6332</v>
      </c>
      <c r="M2246" s="101" t="s">
        <v>4562</v>
      </c>
    </row>
    <row r="2247" spans="1:13" x14ac:dyDescent="0.25">
      <c r="A2247" s="74" t="s">
        <v>344</v>
      </c>
      <c r="B2247" s="107" t="str">
        <f t="shared" si="35"/>
        <v>105990111260</v>
      </c>
      <c r="C2247" s="101" t="s">
        <v>4564</v>
      </c>
      <c r="D2247" s="101" t="s">
        <v>4565</v>
      </c>
      <c r="E2247" s="101" t="s">
        <v>7211</v>
      </c>
      <c r="F2247" s="101" t="s">
        <v>7212</v>
      </c>
      <c r="G2247" s="101" t="s">
        <v>7181</v>
      </c>
      <c r="H2247" s="103">
        <v>50.18</v>
      </c>
      <c r="I2247" s="101" t="s">
        <v>7175</v>
      </c>
      <c r="J2247" s="102">
        <v>42614</v>
      </c>
      <c r="K2247" s="102">
        <v>73050</v>
      </c>
      <c r="L2247" s="101" t="s">
        <v>6332</v>
      </c>
      <c r="M2247" s="101" t="s">
        <v>4564</v>
      </c>
    </row>
    <row r="2248" spans="1:13" x14ac:dyDescent="0.25">
      <c r="A2248" s="74" t="s">
        <v>344</v>
      </c>
      <c r="B2248" s="107" t="str">
        <f t="shared" si="35"/>
        <v>105996281110</v>
      </c>
      <c r="C2248" s="101" t="s">
        <v>4566</v>
      </c>
      <c r="D2248" s="101" t="s">
        <v>4567</v>
      </c>
      <c r="E2248" s="101" t="s">
        <v>6523</v>
      </c>
      <c r="F2248" s="101" t="s">
        <v>7212</v>
      </c>
      <c r="G2248" s="101" t="s">
        <v>7181</v>
      </c>
      <c r="H2248" s="103">
        <v>52.4</v>
      </c>
      <c r="I2248" s="101" t="s">
        <v>7175</v>
      </c>
      <c r="J2248" s="102">
        <v>42583</v>
      </c>
      <c r="K2248" s="102">
        <v>73050</v>
      </c>
      <c r="L2248" s="101" t="s">
        <v>6332</v>
      </c>
      <c r="M2248" s="101" t="s">
        <v>4566</v>
      </c>
    </row>
    <row r="2249" spans="1:13" x14ac:dyDescent="0.25">
      <c r="A2249" s="74" t="s">
        <v>344</v>
      </c>
      <c r="B2249" s="107" t="str">
        <f t="shared" si="35"/>
        <v>105999754200</v>
      </c>
      <c r="C2249" s="101" t="s">
        <v>4568</v>
      </c>
      <c r="D2249" s="101" t="s">
        <v>4569</v>
      </c>
      <c r="E2249" s="101" t="s">
        <v>7116</v>
      </c>
      <c r="F2249" s="101" t="s">
        <v>7245</v>
      </c>
      <c r="G2249" s="101" t="s">
        <v>7215</v>
      </c>
      <c r="H2249" s="103">
        <v>41.68</v>
      </c>
      <c r="I2249" s="101" t="s">
        <v>7175</v>
      </c>
      <c r="J2249" s="102">
        <v>42614</v>
      </c>
      <c r="K2249" s="102">
        <v>73050</v>
      </c>
      <c r="L2249" s="101" t="s">
        <v>6332</v>
      </c>
      <c r="M2249" s="101" t="s">
        <v>4568</v>
      </c>
    </row>
    <row r="2250" spans="1:13" x14ac:dyDescent="0.25">
      <c r="A2250" s="74" t="s">
        <v>344</v>
      </c>
      <c r="B2250" s="107" t="str">
        <f t="shared" si="35"/>
        <v>106001171300</v>
      </c>
      <c r="C2250" s="101" t="s">
        <v>4570</v>
      </c>
      <c r="D2250" s="101" t="s">
        <v>4571</v>
      </c>
      <c r="E2250" s="101" t="s">
        <v>6367</v>
      </c>
      <c r="F2250" s="101" t="s">
        <v>7212</v>
      </c>
      <c r="G2250" s="101" t="s">
        <v>7181</v>
      </c>
      <c r="H2250" s="103">
        <v>56.07</v>
      </c>
      <c r="I2250" s="101" t="s">
        <v>7175</v>
      </c>
      <c r="J2250" s="102">
        <v>42605</v>
      </c>
      <c r="K2250" s="102">
        <v>73050</v>
      </c>
      <c r="L2250" s="101" t="s">
        <v>6332</v>
      </c>
      <c r="M2250" s="101" t="s">
        <v>4570</v>
      </c>
    </row>
    <row r="2251" spans="1:13" x14ac:dyDescent="0.25">
      <c r="A2251" s="74" t="s">
        <v>344</v>
      </c>
      <c r="B2251" s="107" t="str">
        <f t="shared" si="35"/>
        <v>106002802100</v>
      </c>
      <c r="C2251" s="101" t="s">
        <v>4572</v>
      </c>
      <c r="D2251" s="101" t="s">
        <v>4573</v>
      </c>
      <c r="E2251" s="101" t="s">
        <v>7176</v>
      </c>
      <c r="F2251" s="101" t="s">
        <v>7177</v>
      </c>
      <c r="G2251" s="101" t="s">
        <v>7178</v>
      </c>
      <c r="H2251" s="103">
        <v>47.26</v>
      </c>
      <c r="I2251" s="101" t="s">
        <v>7175</v>
      </c>
      <c r="J2251" s="102">
        <v>42606</v>
      </c>
      <c r="K2251" s="102">
        <v>73050</v>
      </c>
      <c r="L2251" s="101" t="s">
        <v>6332</v>
      </c>
      <c r="M2251" s="101" t="s">
        <v>4572</v>
      </c>
    </row>
    <row r="2252" spans="1:13" x14ac:dyDescent="0.25">
      <c r="A2252" s="74" t="s">
        <v>344</v>
      </c>
      <c r="B2252" s="107" t="str">
        <f t="shared" si="35"/>
        <v>106005182100</v>
      </c>
      <c r="C2252" s="101" t="s">
        <v>4574</v>
      </c>
      <c r="D2252" s="101" t="s">
        <v>4575</v>
      </c>
      <c r="E2252" s="101" t="s">
        <v>6405</v>
      </c>
      <c r="F2252" s="101" t="s">
        <v>7217</v>
      </c>
      <c r="G2252" s="101" t="s">
        <v>7201</v>
      </c>
      <c r="H2252" s="103">
        <v>29.69</v>
      </c>
      <c r="I2252" s="101" t="s">
        <v>7175</v>
      </c>
      <c r="J2252" s="102">
        <v>42644</v>
      </c>
      <c r="K2252" s="102">
        <v>73050</v>
      </c>
      <c r="L2252" s="101" t="s">
        <v>6332</v>
      </c>
      <c r="M2252" s="101" t="s">
        <v>4574</v>
      </c>
    </row>
    <row r="2253" spans="1:13" x14ac:dyDescent="0.25">
      <c r="A2253" s="74" t="s">
        <v>344</v>
      </c>
      <c r="B2253" s="107" t="str">
        <f t="shared" si="35"/>
        <v>106007111300</v>
      </c>
      <c r="C2253" s="101" t="s">
        <v>4576</v>
      </c>
      <c r="D2253" s="101" t="s">
        <v>4577</v>
      </c>
      <c r="E2253" s="101" t="s">
        <v>7261</v>
      </c>
      <c r="F2253" s="101" t="s">
        <v>7212</v>
      </c>
      <c r="G2253" s="101" t="s">
        <v>7181</v>
      </c>
      <c r="H2253" s="103">
        <v>47.78</v>
      </c>
      <c r="I2253" s="101" t="s">
        <v>7175</v>
      </c>
      <c r="J2253" s="102">
        <v>42583</v>
      </c>
      <c r="K2253" s="102">
        <v>73050</v>
      </c>
      <c r="L2253" s="101" t="s">
        <v>6332</v>
      </c>
      <c r="M2253" s="101" t="s">
        <v>4576</v>
      </c>
    </row>
    <row r="2254" spans="1:13" x14ac:dyDescent="0.25">
      <c r="A2254" s="74" t="s">
        <v>344</v>
      </c>
      <c r="B2254" s="107" t="str">
        <f t="shared" si="35"/>
        <v>106012111300</v>
      </c>
      <c r="C2254" s="101" t="s">
        <v>4578</v>
      </c>
      <c r="D2254" s="101" t="s">
        <v>4579</v>
      </c>
      <c r="E2254" s="101" t="s">
        <v>7261</v>
      </c>
      <c r="F2254" s="101" t="s">
        <v>7212</v>
      </c>
      <c r="G2254" s="101" t="s">
        <v>7181</v>
      </c>
      <c r="H2254" s="103">
        <v>48.81</v>
      </c>
      <c r="I2254" s="101" t="s">
        <v>7175</v>
      </c>
      <c r="J2254" s="102">
        <v>42614</v>
      </c>
      <c r="K2254" s="102">
        <v>73050</v>
      </c>
      <c r="L2254" s="101" t="s">
        <v>6332</v>
      </c>
      <c r="M2254" s="101" t="s">
        <v>4578</v>
      </c>
    </row>
    <row r="2255" spans="1:13" x14ac:dyDescent="0.25">
      <c r="A2255" s="74" t="s">
        <v>344</v>
      </c>
      <c r="B2255" s="107" t="str">
        <f t="shared" si="35"/>
        <v>106015264270</v>
      </c>
      <c r="C2255" s="101" t="s">
        <v>4580</v>
      </c>
      <c r="D2255" s="101" t="s">
        <v>4581</v>
      </c>
      <c r="E2255" s="101" t="s">
        <v>7275</v>
      </c>
      <c r="F2255" s="101" t="s">
        <v>7212</v>
      </c>
      <c r="G2255" s="101" t="s">
        <v>7181</v>
      </c>
      <c r="H2255" s="103">
        <v>54.3</v>
      </c>
      <c r="I2255" s="101" t="s">
        <v>7175</v>
      </c>
      <c r="J2255" s="102">
        <v>42583</v>
      </c>
      <c r="K2255" s="102">
        <v>73050</v>
      </c>
      <c r="L2255" s="101" t="s">
        <v>6332</v>
      </c>
      <c r="M2255" s="101" t="s">
        <v>4580</v>
      </c>
    </row>
    <row r="2256" spans="1:13" x14ac:dyDescent="0.25">
      <c r="A2256" s="74" t="s">
        <v>344</v>
      </c>
      <c r="B2256" s="107" t="str">
        <f t="shared" si="35"/>
        <v>106018111250</v>
      </c>
      <c r="C2256" s="101" t="s">
        <v>4582</v>
      </c>
      <c r="D2256" s="101" t="s">
        <v>4583</v>
      </c>
      <c r="E2256" s="101" t="s">
        <v>6330</v>
      </c>
      <c r="F2256" s="101" t="s">
        <v>7212</v>
      </c>
      <c r="G2256" s="101" t="s">
        <v>7181</v>
      </c>
      <c r="H2256" s="103">
        <v>48.63</v>
      </c>
      <c r="I2256" s="101" t="s">
        <v>7175</v>
      </c>
      <c r="J2256" s="102">
        <v>42583</v>
      </c>
      <c r="K2256" s="102">
        <v>73050</v>
      </c>
      <c r="L2256" s="101" t="s">
        <v>6332</v>
      </c>
      <c r="M2256" s="101" t="s">
        <v>4582</v>
      </c>
    </row>
    <row r="2257" spans="1:13" x14ac:dyDescent="0.25">
      <c r="A2257" s="74" t="s">
        <v>344</v>
      </c>
      <c r="B2257" s="107" t="str">
        <f t="shared" si="35"/>
        <v>106022432100</v>
      </c>
      <c r="C2257" s="101" t="s">
        <v>4584</v>
      </c>
      <c r="D2257" s="101" t="s">
        <v>4585</v>
      </c>
      <c r="E2257" s="101" t="s">
        <v>6598</v>
      </c>
      <c r="F2257" s="101" t="s">
        <v>7282</v>
      </c>
      <c r="G2257" s="101" t="s">
        <v>7181</v>
      </c>
      <c r="H2257" s="103">
        <v>57.22</v>
      </c>
      <c r="I2257" s="101" t="s">
        <v>7175</v>
      </c>
      <c r="J2257" s="102">
        <v>42614</v>
      </c>
      <c r="K2257" s="102">
        <v>73050</v>
      </c>
      <c r="L2257" s="101" t="s">
        <v>6332</v>
      </c>
      <c r="M2257" s="101" t="s">
        <v>4584</v>
      </c>
    </row>
    <row r="2258" spans="1:13" x14ac:dyDescent="0.25">
      <c r="A2258" s="74" t="s">
        <v>344</v>
      </c>
      <c r="B2258" s="107" t="str">
        <f t="shared" si="35"/>
        <v>106026502010</v>
      </c>
      <c r="C2258" s="101" t="s">
        <v>4586</v>
      </c>
      <c r="D2258" s="101" t="s">
        <v>4587</v>
      </c>
      <c r="E2258" s="101" t="s">
        <v>6507</v>
      </c>
      <c r="F2258" s="101" t="s">
        <v>7291</v>
      </c>
      <c r="G2258" s="101" t="s">
        <v>7201</v>
      </c>
      <c r="H2258" s="103">
        <v>28.45</v>
      </c>
      <c r="I2258" s="101" t="s">
        <v>7175</v>
      </c>
      <c r="J2258" s="102">
        <v>42660</v>
      </c>
      <c r="K2258" s="102">
        <v>73050</v>
      </c>
      <c r="L2258" s="101" t="s">
        <v>6332</v>
      </c>
      <c r="M2258" s="101" t="s">
        <v>4586</v>
      </c>
    </row>
    <row r="2259" spans="1:13" x14ac:dyDescent="0.25">
      <c r="A2259" s="74" t="s">
        <v>344</v>
      </c>
      <c r="B2259" s="107" t="str">
        <f t="shared" si="35"/>
        <v>106027502010</v>
      </c>
      <c r="C2259" s="101" t="s">
        <v>4588</v>
      </c>
      <c r="D2259" s="101" t="s">
        <v>4589</v>
      </c>
      <c r="E2259" s="101" t="s">
        <v>6507</v>
      </c>
      <c r="F2259" s="101" t="s">
        <v>7291</v>
      </c>
      <c r="G2259" s="101" t="s">
        <v>7201</v>
      </c>
      <c r="H2259" s="103">
        <v>30.99</v>
      </c>
      <c r="I2259" s="101" t="s">
        <v>7175</v>
      </c>
      <c r="J2259" s="102">
        <v>42618</v>
      </c>
      <c r="K2259" s="102">
        <v>73050</v>
      </c>
      <c r="L2259" s="101" t="s">
        <v>6332</v>
      </c>
      <c r="M2259" s="101" t="s">
        <v>4588</v>
      </c>
    </row>
    <row r="2260" spans="1:13" x14ac:dyDescent="0.25">
      <c r="A2260" s="74" t="s">
        <v>344</v>
      </c>
      <c r="B2260" s="107" t="str">
        <f t="shared" si="35"/>
        <v>106028472500</v>
      </c>
      <c r="C2260" s="101" t="s">
        <v>6588</v>
      </c>
      <c r="D2260" s="101" t="s">
        <v>6589</v>
      </c>
      <c r="E2260" s="101" t="s">
        <v>6590</v>
      </c>
      <c r="F2260" s="101" t="s">
        <v>7245</v>
      </c>
      <c r="G2260" s="101" t="s">
        <v>7218</v>
      </c>
      <c r="H2260" s="103">
        <v>37.04</v>
      </c>
      <c r="I2260" s="101" t="s">
        <v>7175</v>
      </c>
      <c r="J2260" s="102">
        <v>42614</v>
      </c>
      <c r="K2260" s="102">
        <v>43738</v>
      </c>
      <c r="L2260" s="101" t="s">
        <v>6332</v>
      </c>
      <c r="M2260" s="101" t="s">
        <v>6588</v>
      </c>
    </row>
    <row r="2261" spans="1:13" x14ac:dyDescent="0.25">
      <c r="A2261" s="74" t="s">
        <v>344</v>
      </c>
      <c r="B2261" s="107" t="str">
        <f t="shared" si="35"/>
        <v>106030264320</v>
      </c>
      <c r="C2261" s="101" t="s">
        <v>4590</v>
      </c>
      <c r="D2261" s="101" t="s">
        <v>4591</v>
      </c>
      <c r="E2261" s="101" t="s">
        <v>7647</v>
      </c>
      <c r="F2261" s="101" t="s">
        <v>7185</v>
      </c>
      <c r="G2261" s="101" t="s">
        <v>7186</v>
      </c>
      <c r="H2261" s="103">
        <v>52.13</v>
      </c>
      <c r="I2261" s="101" t="s">
        <v>7175</v>
      </c>
      <c r="J2261" s="102">
        <v>42613</v>
      </c>
      <c r="K2261" s="102">
        <v>73050</v>
      </c>
      <c r="L2261" s="101" t="s">
        <v>6332</v>
      </c>
      <c r="M2261" s="101" t="s">
        <v>4590</v>
      </c>
    </row>
    <row r="2262" spans="1:13" x14ac:dyDescent="0.25">
      <c r="A2262" s="74" t="s">
        <v>344</v>
      </c>
      <c r="B2262" s="107" t="str">
        <f t="shared" si="35"/>
        <v>106036802400</v>
      </c>
      <c r="C2262" s="101" t="s">
        <v>4592</v>
      </c>
      <c r="D2262" s="101" t="s">
        <v>4593</v>
      </c>
      <c r="E2262" s="101" t="s">
        <v>7401</v>
      </c>
      <c r="F2262" s="101" t="s">
        <v>7245</v>
      </c>
      <c r="G2262" s="101" t="s">
        <v>7174</v>
      </c>
      <c r="H2262" s="103">
        <v>41.68</v>
      </c>
      <c r="I2262" s="101" t="s">
        <v>7175</v>
      </c>
      <c r="J2262" s="102">
        <v>42646</v>
      </c>
      <c r="K2262" s="102">
        <v>73050</v>
      </c>
      <c r="L2262" s="101" t="s">
        <v>6332</v>
      </c>
      <c r="M2262" s="101" t="s">
        <v>4592</v>
      </c>
    </row>
    <row r="2263" spans="1:13" x14ac:dyDescent="0.25">
      <c r="A2263" s="74" t="s">
        <v>344</v>
      </c>
      <c r="B2263" s="107" t="str">
        <f t="shared" si="35"/>
        <v>106038181500</v>
      </c>
      <c r="C2263" s="101" t="s">
        <v>4594</v>
      </c>
      <c r="D2263" s="101" t="s">
        <v>4595</v>
      </c>
      <c r="E2263" s="101" t="s">
        <v>6421</v>
      </c>
      <c r="F2263" s="101" t="s">
        <v>7212</v>
      </c>
      <c r="G2263" s="101" t="s">
        <v>7181</v>
      </c>
      <c r="H2263" s="103">
        <v>53.86</v>
      </c>
      <c r="I2263" s="101" t="s">
        <v>7175</v>
      </c>
      <c r="J2263" s="102">
        <v>42675</v>
      </c>
      <c r="K2263" s="102">
        <v>73050</v>
      </c>
      <c r="L2263" s="101" t="s">
        <v>6332</v>
      </c>
      <c r="M2263" s="101" t="s">
        <v>4594</v>
      </c>
    </row>
    <row r="2264" spans="1:13" x14ac:dyDescent="0.25">
      <c r="A2264" s="74" t="s">
        <v>344</v>
      </c>
      <c r="B2264" s="107" t="str">
        <f t="shared" si="35"/>
        <v>106051111400</v>
      </c>
      <c r="C2264" s="101" t="s">
        <v>4596</v>
      </c>
      <c r="D2264" s="101" t="s">
        <v>4597</v>
      </c>
      <c r="E2264" s="101" t="s">
        <v>7228</v>
      </c>
      <c r="F2264" s="101" t="s">
        <v>7212</v>
      </c>
      <c r="G2264" s="101" t="s">
        <v>7181</v>
      </c>
      <c r="H2264" s="103">
        <v>50.76</v>
      </c>
      <c r="I2264" s="101" t="s">
        <v>7175</v>
      </c>
      <c r="J2264" s="102">
        <v>42583</v>
      </c>
      <c r="K2264" s="102">
        <v>73050</v>
      </c>
      <c r="L2264" s="101" t="s">
        <v>6332</v>
      </c>
      <c r="M2264" s="101" t="s">
        <v>4596</v>
      </c>
    </row>
    <row r="2265" spans="1:13" x14ac:dyDescent="0.25">
      <c r="A2265" s="74" t="s">
        <v>344</v>
      </c>
      <c r="B2265" s="107" t="str">
        <f t="shared" si="35"/>
        <v>106060181300</v>
      </c>
      <c r="C2265" s="101" t="s">
        <v>4598</v>
      </c>
      <c r="D2265" s="101" t="s">
        <v>4599</v>
      </c>
      <c r="E2265" s="101" t="s">
        <v>6386</v>
      </c>
      <c r="F2265" s="101" t="s">
        <v>7212</v>
      </c>
      <c r="G2265" s="101" t="s">
        <v>7181</v>
      </c>
      <c r="H2265" s="103">
        <v>45.71</v>
      </c>
      <c r="I2265" s="101" t="s">
        <v>7175</v>
      </c>
      <c r="J2265" s="102">
        <v>42644</v>
      </c>
      <c r="K2265" s="102">
        <v>73050</v>
      </c>
      <c r="L2265" s="101" t="s">
        <v>6332</v>
      </c>
      <c r="M2265" s="101" t="s">
        <v>4598</v>
      </c>
    </row>
    <row r="2266" spans="1:13" x14ac:dyDescent="0.25">
      <c r="A2266" s="74" t="s">
        <v>344</v>
      </c>
      <c r="B2266" s="107" t="str">
        <f t="shared" si="35"/>
        <v>106064311400</v>
      </c>
      <c r="C2266" s="101" t="s">
        <v>4600</v>
      </c>
      <c r="D2266" s="101" t="s">
        <v>4601</v>
      </c>
      <c r="E2266" s="101" t="s">
        <v>6547</v>
      </c>
      <c r="F2266" s="101" t="s">
        <v>7212</v>
      </c>
      <c r="G2266" s="101" t="s">
        <v>7181</v>
      </c>
      <c r="H2266" s="103">
        <v>53.98</v>
      </c>
      <c r="I2266" s="101" t="s">
        <v>7175</v>
      </c>
      <c r="J2266" s="102">
        <v>42675</v>
      </c>
      <c r="K2266" s="102">
        <v>73050</v>
      </c>
      <c r="L2266" s="101" t="s">
        <v>6332</v>
      </c>
      <c r="M2266" s="101" t="s">
        <v>4600</v>
      </c>
    </row>
    <row r="2267" spans="1:13" x14ac:dyDescent="0.25">
      <c r="A2267" s="74" t="s">
        <v>344</v>
      </c>
      <c r="B2267" s="107" t="str">
        <f t="shared" si="35"/>
        <v>106066311400</v>
      </c>
      <c r="C2267" s="101" t="s">
        <v>4602</v>
      </c>
      <c r="D2267" s="101" t="s">
        <v>4603</v>
      </c>
      <c r="E2267" s="101" t="s">
        <v>6547</v>
      </c>
      <c r="F2267" s="101" t="s">
        <v>7212</v>
      </c>
      <c r="G2267" s="101" t="s">
        <v>7181</v>
      </c>
      <c r="H2267" s="103">
        <v>52.87</v>
      </c>
      <c r="I2267" s="101" t="s">
        <v>7175</v>
      </c>
      <c r="J2267" s="102">
        <v>42644</v>
      </c>
      <c r="K2267" s="102">
        <v>73050</v>
      </c>
      <c r="L2267" s="101" t="s">
        <v>6332</v>
      </c>
      <c r="M2267" s="101" t="s">
        <v>4602</v>
      </c>
    </row>
    <row r="2268" spans="1:13" x14ac:dyDescent="0.25">
      <c r="A2268" s="74" t="s">
        <v>344</v>
      </c>
      <c r="B2268" s="107" t="str">
        <f t="shared" si="35"/>
        <v>106076141100</v>
      </c>
      <c r="C2268" s="101" t="s">
        <v>4604</v>
      </c>
      <c r="D2268" s="101" t="s">
        <v>4605</v>
      </c>
      <c r="E2268" s="101" t="s">
        <v>6353</v>
      </c>
      <c r="F2268" s="101" t="s">
        <v>7212</v>
      </c>
      <c r="G2268" s="101" t="s">
        <v>7181</v>
      </c>
      <c r="H2268" s="103">
        <v>54.03</v>
      </c>
      <c r="I2268" s="101" t="s">
        <v>7175</v>
      </c>
      <c r="J2268" s="102">
        <v>42614</v>
      </c>
      <c r="K2268" s="102">
        <v>73050</v>
      </c>
      <c r="L2268" s="101" t="s">
        <v>6332</v>
      </c>
      <c r="M2268" s="101" t="s">
        <v>4604</v>
      </c>
    </row>
    <row r="2269" spans="1:13" x14ac:dyDescent="0.25">
      <c r="A2269" s="74" t="s">
        <v>344</v>
      </c>
      <c r="B2269" s="107" t="str">
        <f t="shared" si="35"/>
        <v>106088803931</v>
      </c>
      <c r="C2269" s="101" t="s">
        <v>4606</v>
      </c>
      <c r="D2269" s="101" t="s">
        <v>4607</v>
      </c>
      <c r="E2269" s="101" t="s">
        <v>7301</v>
      </c>
      <c r="F2269" s="101" t="s">
        <v>7672</v>
      </c>
      <c r="G2269" s="101" t="s">
        <v>7178</v>
      </c>
      <c r="H2269" s="103">
        <v>41.83</v>
      </c>
      <c r="I2269" s="101" t="s">
        <v>7175</v>
      </c>
      <c r="J2269" s="102">
        <v>42639</v>
      </c>
      <c r="K2269" s="102">
        <v>73050</v>
      </c>
      <c r="L2269" s="101" t="s">
        <v>6332</v>
      </c>
      <c r="M2269" s="101" t="s">
        <v>4606</v>
      </c>
    </row>
    <row r="2270" spans="1:13" x14ac:dyDescent="0.25">
      <c r="A2270" s="74" t="s">
        <v>344</v>
      </c>
      <c r="B2270" s="107" t="str">
        <f t="shared" si="35"/>
        <v>106090185120</v>
      </c>
      <c r="C2270" s="101" t="s">
        <v>4608</v>
      </c>
      <c r="D2270" s="101" t="s">
        <v>4609</v>
      </c>
      <c r="E2270" s="101" t="s">
        <v>6433</v>
      </c>
      <c r="F2270" s="101" t="s">
        <v>7268</v>
      </c>
      <c r="G2270" s="101" t="s">
        <v>7201</v>
      </c>
      <c r="H2270" s="103">
        <v>27.07</v>
      </c>
      <c r="I2270" s="101" t="s">
        <v>7175</v>
      </c>
      <c r="J2270" s="102">
        <v>42614</v>
      </c>
      <c r="K2270" s="102">
        <v>73050</v>
      </c>
      <c r="L2270" s="101" t="s">
        <v>6332</v>
      </c>
      <c r="M2270" s="101" t="s">
        <v>4608</v>
      </c>
    </row>
    <row r="2271" spans="1:13" x14ac:dyDescent="0.25">
      <c r="A2271" s="74" t="s">
        <v>344</v>
      </c>
      <c r="B2271" s="107" t="str">
        <f t="shared" si="35"/>
        <v>106092211400</v>
      </c>
      <c r="C2271" s="101" t="s">
        <v>4610</v>
      </c>
      <c r="D2271" s="101" t="s">
        <v>4611</v>
      </c>
      <c r="E2271" s="101" t="s">
        <v>6490</v>
      </c>
      <c r="F2271" s="101" t="s">
        <v>7212</v>
      </c>
      <c r="G2271" s="101" t="s">
        <v>7181</v>
      </c>
      <c r="H2271" s="103">
        <v>53.86</v>
      </c>
      <c r="I2271" s="101" t="s">
        <v>7175</v>
      </c>
      <c r="J2271" s="102">
        <v>42675</v>
      </c>
      <c r="K2271" s="102">
        <v>73050</v>
      </c>
      <c r="L2271" s="101" t="s">
        <v>6332</v>
      </c>
      <c r="M2271" s="101" t="s">
        <v>4610</v>
      </c>
    </row>
    <row r="2272" spans="1:13" x14ac:dyDescent="0.25">
      <c r="A2272" s="74" t="s">
        <v>344</v>
      </c>
      <c r="B2272" s="107" t="str">
        <f t="shared" si="35"/>
        <v>106093803020</v>
      </c>
      <c r="C2272" s="101" t="s">
        <v>4612</v>
      </c>
      <c r="D2272" s="101" t="s">
        <v>4613</v>
      </c>
      <c r="E2272" s="101" t="s">
        <v>7164</v>
      </c>
      <c r="F2272" s="101" t="s">
        <v>7217</v>
      </c>
      <c r="G2272" s="101" t="s">
        <v>7218</v>
      </c>
      <c r="H2272" s="103">
        <v>29.18</v>
      </c>
      <c r="I2272" s="101" t="s">
        <v>7175</v>
      </c>
      <c r="J2272" s="102">
        <v>42639</v>
      </c>
      <c r="K2272" s="102">
        <v>73050</v>
      </c>
      <c r="L2272" s="101" t="s">
        <v>6332</v>
      </c>
      <c r="M2272" s="101" t="s">
        <v>4612</v>
      </c>
    </row>
    <row r="2273" spans="1:13" x14ac:dyDescent="0.25">
      <c r="A2273" s="74" t="s">
        <v>344</v>
      </c>
      <c r="B2273" s="107" t="str">
        <f t="shared" si="35"/>
        <v>106097141300</v>
      </c>
      <c r="C2273" s="101" t="s">
        <v>4614</v>
      </c>
      <c r="D2273" s="101" t="s">
        <v>4615</v>
      </c>
      <c r="E2273" s="101" t="s">
        <v>6349</v>
      </c>
      <c r="F2273" s="101" t="s">
        <v>7212</v>
      </c>
      <c r="G2273" s="101" t="s">
        <v>7181</v>
      </c>
      <c r="H2273" s="103">
        <v>54.57</v>
      </c>
      <c r="I2273" s="101" t="s">
        <v>7175</v>
      </c>
      <c r="J2273" s="102">
        <v>42639</v>
      </c>
      <c r="K2273" s="102">
        <v>73050</v>
      </c>
      <c r="L2273" s="101" t="s">
        <v>6332</v>
      </c>
      <c r="M2273" s="101" t="s">
        <v>4614</v>
      </c>
    </row>
    <row r="2274" spans="1:13" x14ac:dyDescent="0.25">
      <c r="A2274" s="74" t="s">
        <v>344</v>
      </c>
      <c r="B2274" s="107" t="str">
        <f t="shared" si="35"/>
        <v>106103111270</v>
      </c>
      <c r="C2274" s="101" t="s">
        <v>4616</v>
      </c>
      <c r="D2274" s="101" t="s">
        <v>4617</v>
      </c>
      <c r="E2274" s="101" t="s">
        <v>7464</v>
      </c>
      <c r="F2274" s="101" t="s">
        <v>7212</v>
      </c>
      <c r="G2274" s="101" t="s">
        <v>7181</v>
      </c>
      <c r="H2274" s="103">
        <v>54.4</v>
      </c>
      <c r="I2274" s="101" t="s">
        <v>7175</v>
      </c>
      <c r="J2274" s="102">
        <v>42611</v>
      </c>
      <c r="K2274" s="102">
        <v>73050</v>
      </c>
      <c r="L2274" s="101" t="s">
        <v>6332</v>
      </c>
      <c r="M2274" s="101" t="s">
        <v>4616</v>
      </c>
    </row>
    <row r="2275" spans="1:13" x14ac:dyDescent="0.25">
      <c r="A2275" s="74" t="s">
        <v>344</v>
      </c>
      <c r="B2275" s="107" t="str">
        <f t="shared" si="35"/>
        <v>106104111300</v>
      </c>
      <c r="C2275" s="101" t="s">
        <v>4618</v>
      </c>
      <c r="D2275" s="101" t="s">
        <v>4619</v>
      </c>
      <c r="E2275" s="101" t="s">
        <v>7261</v>
      </c>
      <c r="F2275" s="101" t="s">
        <v>7212</v>
      </c>
      <c r="G2275" s="101" t="s">
        <v>7181</v>
      </c>
      <c r="H2275" s="103">
        <v>48.81</v>
      </c>
      <c r="I2275" s="101" t="s">
        <v>7175</v>
      </c>
      <c r="J2275" s="102">
        <v>42614</v>
      </c>
      <c r="K2275" s="102">
        <v>73050</v>
      </c>
      <c r="L2275" s="101" t="s">
        <v>6332</v>
      </c>
      <c r="M2275" s="101" t="s">
        <v>4618</v>
      </c>
    </row>
    <row r="2276" spans="1:13" x14ac:dyDescent="0.25">
      <c r="A2276" s="74" t="s">
        <v>344</v>
      </c>
      <c r="B2276" s="107" t="str">
        <f t="shared" si="35"/>
        <v>106105141002</v>
      </c>
      <c r="C2276" s="101" t="s">
        <v>4620</v>
      </c>
      <c r="D2276" s="101" t="s">
        <v>4621</v>
      </c>
      <c r="E2276" s="101" t="s">
        <v>6347</v>
      </c>
      <c r="F2276" s="101" t="s">
        <v>7212</v>
      </c>
      <c r="G2276" s="101" t="s">
        <v>7181</v>
      </c>
      <c r="H2276" s="103">
        <v>47.65</v>
      </c>
      <c r="I2276" s="101" t="s">
        <v>7175</v>
      </c>
      <c r="J2276" s="102">
        <v>42644</v>
      </c>
      <c r="K2276" s="102">
        <v>73050</v>
      </c>
      <c r="L2276" s="101" t="s">
        <v>6332</v>
      </c>
      <c r="M2276" s="101" t="s">
        <v>4620</v>
      </c>
    </row>
    <row r="2277" spans="1:13" x14ac:dyDescent="0.25">
      <c r="A2277" s="74" t="s">
        <v>344</v>
      </c>
      <c r="B2277" s="107" t="str">
        <f t="shared" si="35"/>
        <v>106106231201</v>
      </c>
      <c r="C2277" s="101" t="s">
        <v>4622</v>
      </c>
      <c r="D2277" s="101" t="s">
        <v>4623</v>
      </c>
      <c r="E2277" s="101" t="s">
        <v>6494</v>
      </c>
      <c r="F2277" s="101" t="s">
        <v>7212</v>
      </c>
      <c r="G2277" s="101" t="s">
        <v>7181</v>
      </c>
      <c r="H2277" s="103">
        <v>54.52</v>
      </c>
      <c r="I2277" s="101" t="s">
        <v>7175</v>
      </c>
      <c r="J2277" s="102">
        <v>42705</v>
      </c>
      <c r="K2277" s="102">
        <v>73050</v>
      </c>
      <c r="L2277" s="101" t="s">
        <v>6332</v>
      </c>
      <c r="M2277" s="101" t="s">
        <v>4622</v>
      </c>
    </row>
    <row r="2278" spans="1:13" x14ac:dyDescent="0.25">
      <c r="A2278" s="74" t="s">
        <v>344</v>
      </c>
      <c r="B2278" s="107" t="str">
        <f t="shared" si="35"/>
        <v>106111191100</v>
      </c>
      <c r="C2278" s="101" t="s">
        <v>4624</v>
      </c>
      <c r="D2278" s="101" t="s">
        <v>4625</v>
      </c>
      <c r="E2278" s="101" t="s">
        <v>6460</v>
      </c>
      <c r="F2278" s="101" t="s">
        <v>7212</v>
      </c>
      <c r="G2278" s="101" t="s">
        <v>7181</v>
      </c>
      <c r="H2278" s="103">
        <v>53.37</v>
      </c>
      <c r="I2278" s="101" t="s">
        <v>7175</v>
      </c>
      <c r="J2278" s="102">
        <v>42736</v>
      </c>
      <c r="K2278" s="102">
        <v>73050</v>
      </c>
      <c r="L2278" s="101" t="s">
        <v>6332</v>
      </c>
      <c r="M2278" s="101" t="s">
        <v>4624</v>
      </c>
    </row>
    <row r="2279" spans="1:13" x14ac:dyDescent="0.25">
      <c r="A2279" s="74" t="s">
        <v>344</v>
      </c>
      <c r="B2279" s="107" t="str">
        <f t="shared" si="35"/>
        <v>106112115100</v>
      </c>
      <c r="C2279" s="101" t="s">
        <v>4626</v>
      </c>
      <c r="D2279" s="101" t="s">
        <v>4627</v>
      </c>
      <c r="E2279" s="101" t="s">
        <v>7238</v>
      </c>
      <c r="F2279" s="101" t="s">
        <v>7318</v>
      </c>
      <c r="G2279" s="101" t="s">
        <v>7218</v>
      </c>
      <c r="H2279" s="103">
        <v>29.25</v>
      </c>
      <c r="I2279" s="101" t="s">
        <v>7175</v>
      </c>
      <c r="J2279" s="102">
        <v>42644</v>
      </c>
      <c r="K2279" s="102">
        <v>73050</v>
      </c>
      <c r="L2279" s="101" t="s">
        <v>6332</v>
      </c>
      <c r="M2279" s="101" t="s">
        <v>4626</v>
      </c>
    </row>
    <row r="2280" spans="1:13" x14ac:dyDescent="0.25">
      <c r="A2280" s="74" t="s">
        <v>344</v>
      </c>
      <c r="B2280" s="107" t="str">
        <f t="shared" si="35"/>
        <v>106117282100</v>
      </c>
      <c r="C2280" s="101" t="s">
        <v>4628</v>
      </c>
      <c r="D2280" s="101" t="s">
        <v>4629</v>
      </c>
      <c r="E2280" s="101" t="s">
        <v>7457</v>
      </c>
      <c r="F2280" s="101" t="s">
        <v>7200</v>
      </c>
      <c r="G2280" s="101" t="s">
        <v>7201</v>
      </c>
      <c r="H2280" s="103">
        <v>30.18</v>
      </c>
      <c r="I2280" s="101" t="s">
        <v>7175</v>
      </c>
      <c r="J2280" s="102">
        <v>42675</v>
      </c>
      <c r="K2280" s="102">
        <v>73050</v>
      </c>
      <c r="L2280" s="101" t="s">
        <v>6332</v>
      </c>
      <c r="M2280" s="101" t="s">
        <v>4628</v>
      </c>
    </row>
    <row r="2281" spans="1:13" x14ac:dyDescent="0.25">
      <c r="A2281" s="74" t="s">
        <v>344</v>
      </c>
      <c r="B2281" s="107" t="str">
        <f t="shared" si="35"/>
        <v>106118282100</v>
      </c>
      <c r="C2281" s="101" t="s">
        <v>4630</v>
      </c>
      <c r="D2281" s="101" t="s">
        <v>4631</v>
      </c>
      <c r="E2281" s="101" t="s">
        <v>7457</v>
      </c>
      <c r="F2281" s="101" t="s">
        <v>7200</v>
      </c>
      <c r="G2281" s="101" t="s">
        <v>7201</v>
      </c>
      <c r="H2281" s="103">
        <v>28.89</v>
      </c>
      <c r="I2281" s="101" t="s">
        <v>7175</v>
      </c>
      <c r="J2281" s="102">
        <v>42675</v>
      </c>
      <c r="K2281" s="102">
        <v>73050</v>
      </c>
      <c r="L2281" s="101" t="s">
        <v>6332</v>
      </c>
      <c r="M2281" s="101" t="s">
        <v>4630</v>
      </c>
    </row>
    <row r="2282" spans="1:13" x14ac:dyDescent="0.25">
      <c r="A2282" s="74" t="s">
        <v>344</v>
      </c>
      <c r="B2282" s="107" t="str">
        <f t="shared" si="35"/>
        <v>106119213920</v>
      </c>
      <c r="C2282" s="101" t="s">
        <v>4632</v>
      </c>
      <c r="D2282" s="101" t="s">
        <v>4633</v>
      </c>
      <c r="E2282" s="101" t="s">
        <v>6617</v>
      </c>
      <c r="F2282" s="101" t="s">
        <v>7212</v>
      </c>
      <c r="G2282" s="101" t="s">
        <v>7181</v>
      </c>
      <c r="H2282" s="103">
        <v>54.51</v>
      </c>
      <c r="I2282" s="101" t="s">
        <v>7175</v>
      </c>
      <c r="J2282" s="102">
        <v>42736</v>
      </c>
      <c r="K2282" s="102">
        <v>73050</v>
      </c>
      <c r="L2282" s="101" t="s">
        <v>6332</v>
      </c>
      <c r="M2282" s="101" t="s">
        <v>4632</v>
      </c>
    </row>
    <row r="2283" spans="1:13" x14ac:dyDescent="0.25">
      <c r="A2283" s="74" t="s">
        <v>344</v>
      </c>
      <c r="B2283" s="107" t="str">
        <f t="shared" si="35"/>
        <v>106122311500</v>
      </c>
      <c r="C2283" s="101" t="s">
        <v>4634</v>
      </c>
      <c r="D2283" s="101" t="s">
        <v>4635</v>
      </c>
      <c r="E2283" s="101" t="s">
        <v>7255</v>
      </c>
      <c r="F2283" s="101" t="s">
        <v>7212</v>
      </c>
      <c r="G2283" s="101" t="s">
        <v>7181</v>
      </c>
      <c r="H2283" s="103">
        <v>53.01</v>
      </c>
      <c r="I2283" s="101" t="s">
        <v>7175</v>
      </c>
      <c r="J2283" s="102">
        <v>42675</v>
      </c>
      <c r="K2283" s="102">
        <v>73050</v>
      </c>
      <c r="L2283" s="101" t="s">
        <v>6332</v>
      </c>
      <c r="M2283" s="101" t="s">
        <v>4634</v>
      </c>
    </row>
    <row r="2284" spans="1:13" x14ac:dyDescent="0.25">
      <c r="A2284" s="74" t="s">
        <v>344</v>
      </c>
      <c r="B2284" s="107" t="str">
        <f t="shared" si="35"/>
        <v>106126115100</v>
      </c>
      <c r="C2284" s="101" t="s">
        <v>4636</v>
      </c>
      <c r="D2284" s="101" t="s">
        <v>4637</v>
      </c>
      <c r="E2284" s="101" t="s">
        <v>7238</v>
      </c>
      <c r="F2284" s="101" t="s">
        <v>7318</v>
      </c>
      <c r="G2284" s="101" t="s">
        <v>7218</v>
      </c>
      <c r="H2284" s="103">
        <v>26.19</v>
      </c>
      <c r="I2284" s="101" t="s">
        <v>7175</v>
      </c>
      <c r="J2284" s="102">
        <v>42675</v>
      </c>
      <c r="K2284" s="102">
        <v>73050</v>
      </c>
      <c r="L2284" s="101" t="s">
        <v>6332</v>
      </c>
      <c r="M2284" s="101" t="s">
        <v>4636</v>
      </c>
    </row>
    <row r="2285" spans="1:13" x14ac:dyDescent="0.25">
      <c r="A2285" s="74" t="s">
        <v>344</v>
      </c>
      <c r="B2285" s="107" t="str">
        <f t="shared" si="35"/>
        <v>106128264260</v>
      </c>
      <c r="C2285" s="101" t="s">
        <v>4638</v>
      </c>
      <c r="D2285" s="101" t="s">
        <v>4639</v>
      </c>
      <c r="E2285" s="101" t="s">
        <v>7232</v>
      </c>
      <c r="F2285" s="101" t="s">
        <v>7212</v>
      </c>
      <c r="G2285" s="101" t="s">
        <v>7186</v>
      </c>
      <c r="H2285" s="103">
        <v>54.57</v>
      </c>
      <c r="I2285" s="101" t="s">
        <v>7175</v>
      </c>
      <c r="J2285" s="102">
        <v>42675</v>
      </c>
      <c r="K2285" s="102">
        <v>73050</v>
      </c>
      <c r="L2285" s="101" t="s">
        <v>6332</v>
      </c>
      <c r="M2285" s="101" t="s">
        <v>4638</v>
      </c>
    </row>
    <row r="2286" spans="1:13" x14ac:dyDescent="0.25">
      <c r="A2286" s="74" t="s">
        <v>344</v>
      </c>
      <c r="B2286" s="107" t="str">
        <f t="shared" si="35"/>
        <v>106131802100</v>
      </c>
      <c r="C2286" s="101" t="s">
        <v>4640</v>
      </c>
      <c r="D2286" s="101" t="s">
        <v>4641</v>
      </c>
      <c r="E2286" s="101" t="s">
        <v>7176</v>
      </c>
      <c r="F2286" s="101" t="s">
        <v>7243</v>
      </c>
      <c r="G2286" s="101" t="s">
        <v>7178</v>
      </c>
      <c r="H2286" s="103">
        <v>45.53</v>
      </c>
      <c r="I2286" s="101" t="s">
        <v>7175</v>
      </c>
      <c r="J2286" s="102">
        <v>42667</v>
      </c>
      <c r="K2286" s="102">
        <v>73050</v>
      </c>
      <c r="L2286" s="101" t="s">
        <v>6332</v>
      </c>
      <c r="M2286" s="101" t="s">
        <v>4640</v>
      </c>
    </row>
    <row r="2287" spans="1:13" x14ac:dyDescent="0.25">
      <c r="A2287" s="74" t="s">
        <v>344</v>
      </c>
      <c r="B2287" s="107" t="str">
        <f t="shared" si="35"/>
        <v>106136311700</v>
      </c>
      <c r="C2287" s="101" t="s">
        <v>4642</v>
      </c>
      <c r="D2287" s="101" t="s">
        <v>4643</v>
      </c>
      <c r="E2287" s="101" t="s">
        <v>6694</v>
      </c>
      <c r="F2287" s="101" t="s">
        <v>7212</v>
      </c>
      <c r="G2287" s="101" t="s">
        <v>7181</v>
      </c>
      <c r="H2287" s="103">
        <v>53.4</v>
      </c>
      <c r="I2287" s="101" t="s">
        <v>7175</v>
      </c>
      <c r="J2287" s="102">
        <v>42736</v>
      </c>
      <c r="K2287" s="102">
        <v>73050</v>
      </c>
      <c r="L2287" s="101" t="s">
        <v>6332</v>
      </c>
      <c r="M2287" s="101" t="s">
        <v>4642</v>
      </c>
    </row>
    <row r="2288" spans="1:13" x14ac:dyDescent="0.25">
      <c r="A2288" s="74" t="s">
        <v>344</v>
      </c>
      <c r="B2288" s="107" t="str">
        <f t="shared" si="35"/>
        <v>106142803030</v>
      </c>
      <c r="C2288" s="101" t="s">
        <v>4644</v>
      </c>
      <c r="D2288" s="101" t="s">
        <v>4645</v>
      </c>
      <c r="E2288" s="101" t="s">
        <v>6609</v>
      </c>
      <c r="F2288" s="101" t="s">
        <v>7251</v>
      </c>
      <c r="G2288" s="101" t="s">
        <v>7215</v>
      </c>
      <c r="H2288" s="103">
        <v>39.61</v>
      </c>
      <c r="I2288" s="101" t="s">
        <v>7175</v>
      </c>
      <c r="J2288" s="102">
        <v>42675</v>
      </c>
      <c r="K2288" s="102">
        <v>73050</v>
      </c>
      <c r="L2288" s="101" t="s">
        <v>6332</v>
      </c>
      <c r="M2288" s="101" t="s">
        <v>4644</v>
      </c>
    </row>
    <row r="2289" spans="1:13" x14ac:dyDescent="0.25">
      <c r="A2289" s="74" t="s">
        <v>344</v>
      </c>
      <c r="B2289" s="107" t="str">
        <f t="shared" si="35"/>
        <v>106152212100</v>
      </c>
      <c r="C2289" s="101" t="s">
        <v>7673</v>
      </c>
      <c r="D2289" s="101" t="s">
        <v>7674</v>
      </c>
      <c r="E2289" s="101" t="s">
        <v>7160</v>
      </c>
      <c r="F2289" s="101" t="s">
        <v>7200</v>
      </c>
      <c r="G2289" s="101" t="s">
        <v>7201</v>
      </c>
      <c r="H2289" s="103">
        <v>28.44</v>
      </c>
      <c r="I2289" s="101" t="s">
        <v>7175</v>
      </c>
      <c r="J2289" s="102">
        <v>42705</v>
      </c>
      <c r="K2289" s="102">
        <v>43434</v>
      </c>
      <c r="L2289" s="101" t="s">
        <v>6332</v>
      </c>
      <c r="M2289" s="101" t="s">
        <v>7673</v>
      </c>
    </row>
    <row r="2290" spans="1:13" x14ac:dyDescent="0.25">
      <c r="A2290" s="74" t="s">
        <v>344</v>
      </c>
      <c r="B2290" s="107" t="str">
        <f t="shared" si="35"/>
        <v>106153181200</v>
      </c>
      <c r="C2290" s="101" t="s">
        <v>4646</v>
      </c>
      <c r="D2290" s="101" t="s">
        <v>4647</v>
      </c>
      <c r="E2290" s="101" t="s">
        <v>6390</v>
      </c>
      <c r="F2290" s="101" t="s">
        <v>7212</v>
      </c>
      <c r="G2290" s="101" t="s">
        <v>7181</v>
      </c>
      <c r="H2290" s="103">
        <v>53.31</v>
      </c>
      <c r="I2290" s="101" t="s">
        <v>7175</v>
      </c>
      <c r="J2290" s="102">
        <v>42644</v>
      </c>
      <c r="K2290" s="102">
        <v>73050</v>
      </c>
      <c r="L2290" s="101" t="s">
        <v>6332</v>
      </c>
      <c r="M2290" s="101" t="s">
        <v>4646</v>
      </c>
    </row>
    <row r="2291" spans="1:13" x14ac:dyDescent="0.25">
      <c r="A2291" s="74" t="s">
        <v>344</v>
      </c>
      <c r="B2291" s="107" t="str">
        <f t="shared" si="35"/>
        <v>106154352100</v>
      </c>
      <c r="C2291" s="101" t="s">
        <v>4648</v>
      </c>
      <c r="D2291" s="101" t="s">
        <v>4649</v>
      </c>
      <c r="E2291" s="101" t="s">
        <v>7208</v>
      </c>
      <c r="F2291" s="101" t="s">
        <v>7214</v>
      </c>
      <c r="G2291" s="101" t="s">
        <v>7215</v>
      </c>
      <c r="H2291" s="103">
        <v>40.43</v>
      </c>
      <c r="I2291" s="101" t="s">
        <v>7175</v>
      </c>
      <c r="J2291" s="102">
        <v>42675</v>
      </c>
      <c r="K2291" s="102">
        <v>73050</v>
      </c>
      <c r="L2291" s="101" t="s">
        <v>6332</v>
      </c>
      <c r="M2291" s="101" t="s">
        <v>4648</v>
      </c>
    </row>
    <row r="2292" spans="1:13" x14ac:dyDescent="0.25">
      <c r="A2292" s="74" t="s">
        <v>344</v>
      </c>
      <c r="B2292" s="107" t="str">
        <f t="shared" si="35"/>
        <v>106157903300</v>
      </c>
      <c r="C2292" s="101" t="s">
        <v>4650</v>
      </c>
      <c r="D2292" s="101" t="s">
        <v>4651</v>
      </c>
      <c r="E2292" s="101" t="s">
        <v>7675</v>
      </c>
      <c r="F2292" s="101" t="s">
        <v>7399</v>
      </c>
      <c r="G2292" s="101" t="s">
        <v>7382</v>
      </c>
      <c r="H2292" s="103">
        <v>116.16</v>
      </c>
      <c r="I2292" s="101" t="s">
        <v>7175</v>
      </c>
      <c r="J2292" s="102">
        <v>42705</v>
      </c>
      <c r="K2292" s="102">
        <v>73050</v>
      </c>
      <c r="L2292" s="101" t="s">
        <v>6332</v>
      </c>
      <c r="M2292" s="101" t="s">
        <v>4650</v>
      </c>
    </row>
    <row r="2293" spans="1:13" x14ac:dyDescent="0.25">
      <c r="A2293" s="74" t="s">
        <v>344</v>
      </c>
      <c r="B2293" s="107" t="str">
        <f t="shared" si="35"/>
        <v>106168263090</v>
      </c>
      <c r="C2293" s="101" t="s">
        <v>4652</v>
      </c>
      <c r="D2293" s="101" t="s">
        <v>4653</v>
      </c>
      <c r="E2293" s="101" t="s">
        <v>7216</v>
      </c>
      <c r="F2293" s="101" t="s">
        <v>7200</v>
      </c>
      <c r="G2293" s="101" t="s">
        <v>7201</v>
      </c>
      <c r="H2293" s="103">
        <v>29.49</v>
      </c>
      <c r="I2293" s="101" t="s">
        <v>7175</v>
      </c>
      <c r="J2293" s="102">
        <v>42675</v>
      </c>
      <c r="K2293" s="102">
        <v>73050</v>
      </c>
      <c r="L2293" s="101" t="s">
        <v>6332</v>
      </c>
      <c r="M2293" s="101" t="s">
        <v>4652</v>
      </c>
    </row>
    <row r="2294" spans="1:13" x14ac:dyDescent="0.25">
      <c r="A2294" s="74" t="s">
        <v>344</v>
      </c>
      <c r="B2294" s="107" t="str">
        <f t="shared" si="35"/>
        <v>106170115100</v>
      </c>
      <c r="C2294" s="101" t="s">
        <v>4654</v>
      </c>
      <c r="D2294" s="101" t="s">
        <v>4655</v>
      </c>
      <c r="E2294" s="101" t="s">
        <v>7238</v>
      </c>
      <c r="F2294" s="101" t="s">
        <v>7239</v>
      </c>
      <c r="G2294" s="101" t="s">
        <v>7215</v>
      </c>
      <c r="H2294" s="103">
        <v>37.28</v>
      </c>
      <c r="I2294" s="101" t="s">
        <v>7175</v>
      </c>
      <c r="J2294" s="102">
        <v>42705</v>
      </c>
      <c r="K2294" s="102">
        <v>73050</v>
      </c>
      <c r="L2294" s="101" t="s">
        <v>6332</v>
      </c>
      <c r="M2294" s="101" t="s">
        <v>4654</v>
      </c>
    </row>
    <row r="2295" spans="1:13" x14ac:dyDescent="0.25">
      <c r="A2295" s="74" t="s">
        <v>344</v>
      </c>
      <c r="B2295" s="107" t="str">
        <f t="shared" si="35"/>
        <v>106177361100</v>
      </c>
      <c r="C2295" s="101" t="s">
        <v>4656</v>
      </c>
      <c r="D2295" s="101" t="s">
        <v>4657</v>
      </c>
      <c r="E2295" s="101" t="s">
        <v>6415</v>
      </c>
      <c r="F2295" s="101" t="s">
        <v>7212</v>
      </c>
      <c r="G2295" s="101" t="s">
        <v>7181</v>
      </c>
      <c r="H2295" s="103">
        <v>49.18</v>
      </c>
      <c r="I2295" s="101" t="s">
        <v>7175</v>
      </c>
      <c r="J2295" s="102">
        <v>42614</v>
      </c>
      <c r="K2295" s="102">
        <v>73050</v>
      </c>
      <c r="L2295" s="101" t="s">
        <v>6332</v>
      </c>
      <c r="M2295" s="101" t="s">
        <v>4656</v>
      </c>
    </row>
    <row r="2296" spans="1:13" x14ac:dyDescent="0.25">
      <c r="A2296" s="74" t="s">
        <v>344</v>
      </c>
      <c r="B2296" s="107" t="str">
        <f t="shared" si="35"/>
        <v>106182311500</v>
      </c>
      <c r="C2296" s="101" t="s">
        <v>4658</v>
      </c>
      <c r="D2296" s="101" t="s">
        <v>4659</v>
      </c>
      <c r="E2296" s="101" t="s">
        <v>7255</v>
      </c>
      <c r="F2296" s="101" t="s">
        <v>7212</v>
      </c>
      <c r="G2296" s="101" t="s">
        <v>7181</v>
      </c>
      <c r="H2296" s="103">
        <v>53.86</v>
      </c>
      <c r="I2296" s="101" t="s">
        <v>7175</v>
      </c>
      <c r="J2296" s="102">
        <v>42681</v>
      </c>
      <c r="K2296" s="102">
        <v>73050</v>
      </c>
      <c r="L2296" s="101" t="s">
        <v>6332</v>
      </c>
      <c r="M2296" s="101" t="s">
        <v>4658</v>
      </c>
    </row>
    <row r="2297" spans="1:13" x14ac:dyDescent="0.25">
      <c r="A2297" s="74" t="s">
        <v>344</v>
      </c>
      <c r="B2297" s="107" t="str">
        <f t="shared" si="35"/>
        <v>106184502030</v>
      </c>
      <c r="C2297" s="101" t="s">
        <v>7676</v>
      </c>
      <c r="D2297" s="101" t="s">
        <v>7677</v>
      </c>
      <c r="E2297" s="101" t="s">
        <v>7100</v>
      </c>
      <c r="F2297" s="101" t="s">
        <v>7226</v>
      </c>
      <c r="G2297" s="101" t="s">
        <v>7186</v>
      </c>
      <c r="H2297" s="103">
        <v>43.62</v>
      </c>
      <c r="I2297" s="101" t="s">
        <v>7175</v>
      </c>
      <c r="J2297" s="102">
        <v>42736</v>
      </c>
      <c r="K2297" s="102">
        <v>43799</v>
      </c>
      <c r="L2297" s="101" t="s">
        <v>6332</v>
      </c>
      <c r="M2297" s="101" t="s">
        <v>7676</v>
      </c>
    </row>
    <row r="2298" spans="1:13" x14ac:dyDescent="0.25">
      <c r="A2298" s="74" t="s">
        <v>344</v>
      </c>
      <c r="B2298" s="107" t="str">
        <f t="shared" si="35"/>
        <v>106187171400</v>
      </c>
      <c r="C2298" s="101" t="s">
        <v>4660</v>
      </c>
      <c r="D2298" s="101" t="s">
        <v>4661</v>
      </c>
      <c r="E2298" s="101" t="s">
        <v>6681</v>
      </c>
      <c r="F2298" s="101" t="s">
        <v>7212</v>
      </c>
      <c r="G2298" s="101" t="s">
        <v>7181</v>
      </c>
      <c r="H2298" s="103">
        <v>53.88</v>
      </c>
      <c r="I2298" s="101" t="s">
        <v>7175</v>
      </c>
      <c r="J2298" s="102">
        <v>42767</v>
      </c>
      <c r="K2298" s="102">
        <v>73050</v>
      </c>
      <c r="L2298" s="101" t="s">
        <v>6332</v>
      </c>
      <c r="M2298" s="101" t="s">
        <v>4660</v>
      </c>
    </row>
    <row r="2299" spans="1:13" x14ac:dyDescent="0.25">
      <c r="A2299" s="74" t="s">
        <v>344</v>
      </c>
      <c r="B2299" s="107" t="str">
        <f t="shared" si="35"/>
        <v>106196191100</v>
      </c>
      <c r="C2299" s="101" t="s">
        <v>7678</v>
      </c>
      <c r="D2299" s="101" t="s">
        <v>5974</v>
      </c>
      <c r="E2299" s="101" t="s">
        <v>6460</v>
      </c>
      <c r="F2299" s="101" t="s">
        <v>7295</v>
      </c>
      <c r="G2299" s="101" t="s">
        <v>7178</v>
      </c>
      <c r="H2299" s="103">
        <v>42.5</v>
      </c>
      <c r="I2299" s="101" t="s">
        <v>7175</v>
      </c>
      <c r="J2299" s="102">
        <v>42751</v>
      </c>
      <c r="K2299" s="102">
        <v>43496</v>
      </c>
      <c r="L2299" s="101" t="s">
        <v>6332</v>
      </c>
      <c r="M2299" s="101" t="s">
        <v>7678</v>
      </c>
    </row>
    <row r="2300" spans="1:13" x14ac:dyDescent="0.25">
      <c r="A2300" s="74" t="s">
        <v>344</v>
      </c>
      <c r="B2300" s="107" t="str">
        <f t="shared" si="35"/>
        <v>106197802400</v>
      </c>
      <c r="C2300" s="101" t="s">
        <v>4662</v>
      </c>
      <c r="D2300" s="101" t="s">
        <v>4663</v>
      </c>
      <c r="E2300" s="101" t="s">
        <v>7401</v>
      </c>
      <c r="F2300" s="101" t="s">
        <v>7217</v>
      </c>
      <c r="G2300" s="101" t="s">
        <v>7218</v>
      </c>
      <c r="H2300" s="103">
        <v>33.35</v>
      </c>
      <c r="I2300" s="101" t="s">
        <v>7175</v>
      </c>
      <c r="J2300" s="102">
        <v>42704</v>
      </c>
      <c r="K2300" s="102">
        <v>73050</v>
      </c>
      <c r="L2300" s="101" t="s">
        <v>6332</v>
      </c>
      <c r="M2300" s="101" t="s">
        <v>4662</v>
      </c>
    </row>
    <row r="2301" spans="1:13" x14ac:dyDescent="0.25">
      <c r="A2301" s="74" t="s">
        <v>344</v>
      </c>
      <c r="B2301" s="107" t="str">
        <f t="shared" si="35"/>
        <v>106198264330</v>
      </c>
      <c r="C2301" s="101" t="s">
        <v>4664</v>
      </c>
      <c r="D2301" s="101" t="s">
        <v>4665</v>
      </c>
      <c r="E2301" s="101" t="s">
        <v>7300</v>
      </c>
      <c r="F2301" s="101" t="s">
        <v>7212</v>
      </c>
      <c r="G2301" s="101" t="s">
        <v>7181</v>
      </c>
      <c r="H2301" s="103">
        <v>52.3</v>
      </c>
      <c r="I2301" s="101" t="s">
        <v>7175</v>
      </c>
      <c r="J2301" s="102">
        <v>42767</v>
      </c>
      <c r="K2301" s="102">
        <v>73050</v>
      </c>
      <c r="L2301" s="101" t="s">
        <v>6332</v>
      </c>
      <c r="M2301" s="101" t="s">
        <v>4664</v>
      </c>
    </row>
    <row r="2302" spans="1:13" x14ac:dyDescent="0.25">
      <c r="A2302" s="74" t="s">
        <v>344</v>
      </c>
      <c r="B2302" s="107" t="str">
        <f t="shared" si="35"/>
        <v>106201111300</v>
      </c>
      <c r="C2302" s="101" t="s">
        <v>4666</v>
      </c>
      <c r="D2302" s="101" t="s">
        <v>4667</v>
      </c>
      <c r="E2302" s="101" t="s">
        <v>7261</v>
      </c>
      <c r="F2302" s="101" t="s">
        <v>7212</v>
      </c>
      <c r="G2302" s="101" t="s">
        <v>7181</v>
      </c>
      <c r="H2302" s="103">
        <v>51.76</v>
      </c>
      <c r="I2302" s="101" t="s">
        <v>7175</v>
      </c>
      <c r="J2302" s="102">
        <v>42654</v>
      </c>
      <c r="K2302" s="102">
        <v>73050</v>
      </c>
      <c r="L2302" s="101" t="s">
        <v>6332</v>
      </c>
      <c r="M2302" s="101" t="s">
        <v>4666</v>
      </c>
    </row>
    <row r="2303" spans="1:13" x14ac:dyDescent="0.25">
      <c r="A2303" s="74" t="s">
        <v>344</v>
      </c>
      <c r="B2303" s="107" t="str">
        <f t="shared" si="35"/>
        <v>106203231401</v>
      </c>
      <c r="C2303" s="101" t="s">
        <v>4668</v>
      </c>
      <c r="D2303" s="101" t="s">
        <v>4669</v>
      </c>
      <c r="E2303" s="101" t="s">
        <v>6496</v>
      </c>
      <c r="F2303" s="101" t="s">
        <v>7212</v>
      </c>
      <c r="G2303" s="101" t="s">
        <v>7181</v>
      </c>
      <c r="H2303" s="103">
        <v>53.07</v>
      </c>
      <c r="I2303" s="101" t="s">
        <v>7175</v>
      </c>
      <c r="J2303" s="102">
        <v>42688</v>
      </c>
      <c r="K2303" s="102">
        <v>73050</v>
      </c>
      <c r="L2303" s="101" t="s">
        <v>6332</v>
      </c>
      <c r="M2303" s="101" t="s">
        <v>4668</v>
      </c>
    </row>
    <row r="2304" spans="1:13" x14ac:dyDescent="0.25">
      <c r="A2304" s="74" t="s">
        <v>344</v>
      </c>
      <c r="B2304" s="107" t="str">
        <f t="shared" si="35"/>
        <v>106207191100</v>
      </c>
      <c r="C2304" s="101" t="s">
        <v>4670</v>
      </c>
      <c r="D2304" s="101" t="s">
        <v>4671</v>
      </c>
      <c r="E2304" s="101" t="s">
        <v>6460</v>
      </c>
      <c r="F2304" s="101" t="s">
        <v>7212</v>
      </c>
      <c r="G2304" s="101" t="s">
        <v>7181</v>
      </c>
      <c r="H2304" s="103">
        <v>53.76</v>
      </c>
      <c r="I2304" s="101" t="s">
        <v>7175</v>
      </c>
      <c r="J2304" s="102">
        <v>42758</v>
      </c>
      <c r="K2304" s="102">
        <v>73050</v>
      </c>
      <c r="L2304" s="101" t="s">
        <v>6332</v>
      </c>
      <c r="M2304" s="101" t="s">
        <v>4670</v>
      </c>
    </row>
    <row r="2305" spans="1:13" x14ac:dyDescent="0.25">
      <c r="A2305" s="74" t="s">
        <v>344</v>
      </c>
      <c r="B2305" s="107" t="str">
        <f t="shared" si="35"/>
        <v>106208171200</v>
      </c>
      <c r="C2305" s="101" t="s">
        <v>4672</v>
      </c>
      <c r="D2305" s="101" t="s">
        <v>4673</v>
      </c>
      <c r="E2305" s="101" t="s">
        <v>6369</v>
      </c>
      <c r="F2305" s="101" t="s">
        <v>7212</v>
      </c>
      <c r="G2305" s="101" t="s">
        <v>7181</v>
      </c>
      <c r="H2305" s="103">
        <v>53.9</v>
      </c>
      <c r="I2305" s="101" t="s">
        <v>7175</v>
      </c>
      <c r="J2305" s="102">
        <v>42736</v>
      </c>
      <c r="K2305" s="102">
        <v>73050</v>
      </c>
      <c r="L2305" s="101" t="s">
        <v>6332</v>
      </c>
      <c r="M2305" s="101" t="s">
        <v>4672</v>
      </c>
    </row>
    <row r="2306" spans="1:13" x14ac:dyDescent="0.25">
      <c r="A2306" s="74" t="s">
        <v>344</v>
      </c>
      <c r="B2306" s="107" t="str">
        <f t="shared" si="35"/>
        <v>106209191100</v>
      </c>
      <c r="C2306" s="101" t="s">
        <v>4674</v>
      </c>
      <c r="D2306" s="101" t="s">
        <v>4675</v>
      </c>
      <c r="E2306" s="101" t="s">
        <v>6460</v>
      </c>
      <c r="F2306" s="101" t="s">
        <v>7212</v>
      </c>
      <c r="G2306" s="101" t="s">
        <v>7181</v>
      </c>
      <c r="H2306" s="103">
        <v>54.67</v>
      </c>
      <c r="I2306" s="101" t="s">
        <v>7175</v>
      </c>
      <c r="J2306" s="102">
        <v>42767</v>
      </c>
      <c r="K2306" s="102">
        <v>73050</v>
      </c>
      <c r="L2306" s="101" t="s">
        <v>6332</v>
      </c>
      <c r="M2306" s="101" t="s">
        <v>4674</v>
      </c>
    </row>
    <row r="2307" spans="1:13" x14ac:dyDescent="0.25">
      <c r="A2307" s="74" t="s">
        <v>344</v>
      </c>
      <c r="B2307" s="107" t="str">
        <f t="shared" si="35"/>
        <v>106215264290</v>
      </c>
      <c r="C2307" s="101" t="s">
        <v>4676</v>
      </c>
      <c r="D2307" s="101" t="s">
        <v>4677</v>
      </c>
      <c r="E2307" s="101" t="s">
        <v>6519</v>
      </c>
      <c r="F2307" s="101" t="s">
        <v>7212</v>
      </c>
      <c r="G2307" s="101" t="s">
        <v>7181</v>
      </c>
      <c r="H2307" s="103">
        <v>48.12</v>
      </c>
      <c r="I2307" s="101" t="s">
        <v>7175</v>
      </c>
      <c r="J2307" s="102">
        <v>42675</v>
      </c>
      <c r="K2307" s="102">
        <v>73050</v>
      </c>
      <c r="L2307" s="101" t="s">
        <v>6332</v>
      </c>
      <c r="M2307" s="101" t="s">
        <v>4676</v>
      </c>
    </row>
    <row r="2308" spans="1:13" x14ac:dyDescent="0.25">
      <c r="A2308" s="74" t="s">
        <v>344</v>
      </c>
      <c r="B2308" s="107" t="str">
        <f t="shared" si="35"/>
        <v>106216263090</v>
      </c>
      <c r="C2308" s="101" t="s">
        <v>4678</v>
      </c>
      <c r="D2308" s="101" t="s">
        <v>4679</v>
      </c>
      <c r="E2308" s="101" t="s">
        <v>7216</v>
      </c>
      <c r="F2308" s="101" t="s">
        <v>7217</v>
      </c>
      <c r="G2308" s="101" t="s">
        <v>7218</v>
      </c>
      <c r="H2308" s="103">
        <v>32.94</v>
      </c>
      <c r="I2308" s="101" t="s">
        <v>7175</v>
      </c>
      <c r="J2308" s="102">
        <v>42705</v>
      </c>
      <c r="K2308" s="102">
        <v>73050</v>
      </c>
      <c r="L2308" s="101" t="s">
        <v>6332</v>
      </c>
      <c r="M2308" s="101" t="s">
        <v>4678</v>
      </c>
    </row>
    <row r="2309" spans="1:13" x14ac:dyDescent="0.25">
      <c r="A2309" s="74" t="s">
        <v>344</v>
      </c>
      <c r="B2309" s="107" t="str">
        <f t="shared" si="35"/>
        <v>106217311100</v>
      </c>
      <c r="C2309" s="101" t="s">
        <v>4680</v>
      </c>
      <c r="D2309" s="101" t="s">
        <v>4681</v>
      </c>
      <c r="E2309" s="101" t="s">
        <v>6531</v>
      </c>
      <c r="F2309" s="101" t="s">
        <v>7212</v>
      </c>
      <c r="G2309" s="101" t="s">
        <v>7181</v>
      </c>
      <c r="H2309" s="103">
        <v>40.81</v>
      </c>
      <c r="I2309" s="101" t="s">
        <v>7175</v>
      </c>
      <c r="J2309" s="102">
        <v>42736</v>
      </c>
      <c r="K2309" s="102">
        <v>73050</v>
      </c>
      <c r="L2309" s="101" t="s">
        <v>6332</v>
      </c>
      <c r="M2309" s="101" t="s">
        <v>4680</v>
      </c>
    </row>
    <row r="2310" spans="1:13" x14ac:dyDescent="0.25">
      <c r="A2310" s="74" t="s">
        <v>344</v>
      </c>
      <c r="B2310" s="107" t="str">
        <f t="shared" ref="B2310:B2373" si="36">CONCATENATE(C2310,E2310)</f>
        <v>106218311400</v>
      </c>
      <c r="C2310" s="101" t="s">
        <v>4682</v>
      </c>
      <c r="D2310" s="101" t="s">
        <v>4683</v>
      </c>
      <c r="E2310" s="101" t="s">
        <v>6547</v>
      </c>
      <c r="F2310" s="101" t="s">
        <v>7212</v>
      </c>
      <c r="G2310" s="101"/>
      <c r="H2310" s="103">
        <v>50.4</v>
      </c>
      <c r="I2310" s="101" t="s">
        <v>7175</v>
      </c>
      <c r="J2310" s="102">
        <v>42736</v>
      </c>
      <c r="K2310" s="102">
        <v>73050</v>
      </c>
      <c r="L2310" s="101" t="s">
        <v>6332</v>
      </c>
      <c r="M2310" s="101" t="s">
        <v>4682</v>
      </c>
    </row>
    <row r="2311" spans="1:13" x14ac:dyDescent="0.25">
      <c r="A2311" s="74" t="s">
        <v>344</v>
      </c>
      <c r="B2311" s="107" t="str">
        <f t="shared" si="36"/>
        <v>106219803010</v>
      </c>
      <c r="C2311" s="101" t="s">
        <v>4684</v>
      </c>
      <c r="D2311" s="101" t="s">
        <v>4685</v>
      </c>
      <c r="E2311" s="101" t="s">
        <v>7155</v>
      </c>
      <c r="F2311" s="101" t="s">
        <v>7247</v>
      </c>
      <c r="G2311" s="101" t="s">
        <v>7174</v>
      </c>
      <c r="H2311" s="103">
        <v>35.770000000000003</v>
      </c>
      <c r="I2311" s="101" t="s">
        <v>7175</v>
      </c>
      <c r="J2311" s="102">
        <v>42744</v>
      </c>
      <c r="K2311" s="102">
        <v>73050</v>
      </c>
      <c r="L2311" s="101" t="s">
        <v>6332</v>
      </c>
      <c r="M2311" s="101" t="s">
        <v>4684</v>
      </c>
    </row>
    <row r="2312" spans="1:13" x14ac:dyDescent="0.25">
      <c r="A2312" s="74" t="s">
        <v>344</v>
      </c>
      <c r="B2312" s="107" t="str">
        <f t="shared" si="36"/>
        <v>106222191100</v>
      </c>
      <c r="C2312" s="101" t="s">
        <v>7679</v>
      </c>
      <c r="D2312" s="101" t="s">
        <v>7680</v>
      </c>
      <c r="E2312" s="101" t="s">
        <v>6460</v>
      </c>
      <c r="F2312" s="101" t="s">
        <v>7212</v>
      </c>
      <c r="G2312" s="101" t="s">
        <v>7181</v>
      </c>
      <c r="H2312" s="103">
        <v>50.87</v>
      </c>
      <c r="I2312" s="101" t="s">
        <v>7175</v>
      </c>
      <c r="J2312" s="102">
        <v>42754</v>
      </c>
      <c r="K2312" s="102">
        <v>43496</v>
      </c>
      <c r="L2312" s="101" t="s">
        <v>6332</v>
      </c>
      <c r="M2312" s="101" t="s">
        <v>7679</v>
      </c>
    </row>
    <row r="2313" spans="1:13" x14ac:dyDescent="0.25">
      <c r="A2313" s="74" t="s">
        <v>344</v>
      </c>
      <c r="B2313" s="107" t="str">
        <f t="shared" si="36"/>
        <v>106223181300</v>
      </c>
      <c r="C2313" s="101" t="s">
        <v>4686</v>
      </c>
      <c r="D2313" s="101" t="s">
        <v>4687</v>
      </c>
      <c r="E2313" s="101" t="s">
        <v>6386</v>
      </c>
      <c r="F2313" s="101" t="s">
        <v>7212</v>
      </c>
      <c r="G2313" s="101" t="s">
        <v>7181</v>
      </c>
      <c r="H2313" s="103">
        <v>53.63</v>
      </c>
      <c r="I2313" s="101" t="s">
        <v>7175</v>
      </c>
      <c r="J2313" s="102">
        <v>42705</v>
      </c>
      <c r="K2313" s="102">
        <v>73050</v>
      </c>
      <c r="L2313" s="101" t="s">
        <v>6332</v>
      </c>
      <c r="M2313" s="101" t="s">
        <v>4686</v>
      </c>
    </row>
    <row r="2314" spans="1:13" x14ac:dyDescent="0.25">
      <c r="A2314" s="74" t="s">
        <v>344</v>
      </c>
      <c r="B2314" s="107" t="str">
        <f t="shared" si="36"/>
        <v>106225171200</v>
      </c>
      <c r="C2314" s="101" t="s">
        <v>7681</v>
      </c>
      <c r="D2314" s="101" t="s">
        <v>7682</v>
      </c>
      <c r="E2314" s="101" t="s">
        <v>6369</v>
      </c>
      <c r="F2314" s="101" t="s">
        <v>7212</v>
      </c>
      <c r="G2314" s="101" t="s">
        <v>7181</v>
      </c>
      <c r="H2314" s="103">
        <v>52.11</v>
      </c>
      <c r="I2314" s="101" t="s">
        <v>7175</v>
      </c>
      <c r="J2314" s="102">
        <v>42736</v>
      </c>
      <c r="K2314" s="102">
        <v>43677</v>
      </c>
      <c r="L2314" s="101" t="s">
        <v>6332</v>
      </c>
      <c r="M2314" s="101" t="s">
        <v>7681</v>
      </c>
    </row>
    <row r="2315" spans="1:13" x14ac:dyDescent="0.25">
      <c r="A2315" s="74" t="s">
        <v>344</v>
      </c>
      <c r="B2315" s="107" t="str">
        <f t="shared" si="36"/>
        <v>106227111270</v>
      </c>
      <c r="C2315" s="101" t="s">
        <v>4688</v>
      </c>
      <c r="D2315" s="101" t="s">
        <v>4689</v>
      </c>
      <c r="E2315" s="101" t="s">
        <v>7464</v>
      </c>
      <c r="F2315" s="101" t="s">
        <v>7212</v>
      </c>
      <c r="G2315" s="101" t="s">
        <v>7181</v>
      </c>
      <c r="H2315" s="103">
        <v>53.76</v>
      </c>
      <c r="I2315" s="101" t="s">
        <v>7175</v>
      </c>
      <c r="J2315" s="102">
        <v>42705</v>
      </c>
      <c r="K2315" s="102">
        <v>73050</v>
      </c>
      <c r="L2315" s="101" t="s">
        <v>6332</v>
      </c>
      <c r="M2315" s="101" t="s">
        <v>4688</v>
      </c>
    </row>
    <row r="2316" spans="1:13" x14ac:dyDescent="0.25">
      <c r="A2316" s="74" t="s">
        <v>344</v>
      </c>
      <c r="B2316" s="107" t="str">
        <f t="shared" si="36"/>
        <v>106228361100</v>
      </c>
      <c r="C2316" s="101" t="s">
        <v>7683</v>
      </c>
      <c r="D2316" s="101" t="s">
        <v>7684</v>
      </c>
      <c r="E2316" s="101" t="s">
        <v>6415</v>
      </c>
      <c r="F2316" s="101" t="s">
        <v>7212</v>
      </c>
      <c r="G2316" s="101" t="s">
        <v>7181</v>
      </c>
      <c r="H2316" s="103">
        <v>52.88</v>
      </c>
      <c r="I2316" s="101" t="s">
        <v>7175</v>
      </c>
      <c r="J2316" s="102">
        <v>42767</v>
      </c>
      <c r="K2316" s="102">
        <v>43555</v>
      </c>
      <c r="L2316" s="101" t="s">
        <v>6332</v>
      </c>
      <c r="M2316" s="101" t="s">
        <v>7683</v>
      </c>
    </row>
    <row r="2317" spans="1:13" x14ac:dyDescent="0.25">
      <c r="A2317" s="74" t="s">
        <v>344</v>
      </c>
      <c r="B2317" s="107" t="str">
        <f t="shared" si="36"/>
        <v>106229211110</v>
      </c>
      <c r="C2317" s="101" t="s">
        <v>4690</v>
      </c>
      <c r="D2317" s="101" t="s">
        <v>4691</v>
      </c>
      <c r="E2317" s="101" t="s">
        <v>6488</v>
      </c>
      <c r="F2317" s="101" t="s">
        <v>7212</v>
      </c>
      <c r="G2317" s="101" t="s">
        <v>7181</v>
      </c>
      <c r="H2317" s="103">
        <v>51.62</v>
      </c>
      <c r="I2317" s="101" t="s">
        <v>7175</v>
      </c>
      <c r="J2317" s="102">
        <v>42736</v>
      </c>
      <c r="K2317" s="102">
        <v>73050</v>
      </c>
      <c r="L2317" s="101" t="s">
        <v>6332</v>
      </c>
      <c r="M2317" s="101" t="s">
        <v>4690</v>
      </c>
    </row>
    <row r="2318" spans="1:13" x14ac:dyDescent="0.25">
      <c r="A2318" s="74" t="s">
        <v>344</v>
      </c>
      <c r="B2318" s="107" t="str">
        <f t="shared" si="36"/>
        <v>106230175100</v>
      </c>
      <c r="C2318" s="101" t="s">
        <v>4692</v>
      </c>
      <c r="D2318" s="101" t="s">
        <v>4693</v>
      </c>
      <c r="E2318" s="101" t="s">
        <v>6679</v>
      </c>
      <c r="F2318" s="101" t="s">
        <v>7225</v>
      </c>
      <c r="G2318" s="101" t="s">
        <v>7218</v>
      </c>
      <c r="H2318" s="103">
        <v>33.61</v>
      </c>
      <c r="I2318" s="101" t="s">
        <v>7175</v>
      </c>
      <c r="J2318" s="102">
        <v>42702</v>
      </c>
      <c r="K2318" s="102">
        <v>73050</v>
      </c>
      <c r="L2318" s="101" t="s">
        <v>6332</v>
      </c>
      <c r="M2318" s="101" t="s">
        <v>4692</v>
      </c>
    </row>
    <row r="2319" spans="1:13" x14ac:dyDescent="0.25">
      <c r="A2319" s="74" t="s">
        <v>344</v>
      </c>
      <c r="B2319" s="107" t="str">
        <f t="shared" si="36"/>
        <v>106231341200</v>
      </c>
      <c r="C2319" s="101" t="s">
        <v>4694</v>
      </c>
      <c r="D2319" s="101" t="s">
        <v>4695</v>
      </c>
      <c r="E2319" s="101" t="s">
        <v>6559</v>
      </c>
      <c r="F2319" s="101" t="s">
        <v>7212</v>
      </c>
      <c r="G2319" s="101" t="s">
        <v>7181</v>
      </c>
      <c r="H2319" s="103">
        <v>47.05</v>
      </c>
      <c r="I2319" s="101" t="s">
        <v>7175</v>
      </c>
      <c r="J2319" s="102">
        <v>42736</v>
      </c>
      <c r="K2319" s="102">
        <v>73050</v>
      </c>
      <c r="L2319" s="101" t="s">
        <v>6332</v>
      </c>
      <c r="M2319" s="101" t="s">
        <v>4694</v>
      </c>
    </row>
    <row r="2320" spans="1:13" x14ac:dyDescent="0.25">
      <c r="A2320" s="74" t="s">
        <v>344</v>
      </c>
      <c r="B2320" s="107" t="str">
        <f t="shared" si="36"/>
        <v>106232172100</v>
      </c>
      <c r="C2320" s="101" t="s">
        <v>4696</v>
      </c>
      <c r="D2320" s="101" t="s">
        <v>4697</v>
      </c>
      <c r="E2320" s="101" t="s">
        <v>7355</v>
      </c>
      <c r="F2320" s="101" t="s">
        <v>7214</v>
      </c>
      <c r="G2320" s="101" t="s">
        <v>7201</v>
      </c>
      <c r="H2320" s="103">
        <v>33.06</v>
      </c>
      <c r="I2320" s="101" t="s">
        <v>7175</v>
      </c>
      <c r="J2320" s="102">
        <v>42744</v>
      </c>
      <c r="K2320" s="102">
        <v>73050</v>
      </c>
      <c r="L2320" s="101" t="s">
        <v>6332</v>
      </c>
      <c r="M2320" s="101" t="s">
        <v>4696</v>
      </c>
    </row>
    <row r="2321" spans="1:13" x14ac:dyDescent="0.25">
      <c r="A2321" s="74" t="s">
        <v>344</v>
      </c>
      <c r="B2321" s="107" t="str">
        <f t="shared" si="36"/>
        <v>106235263100</v>
      </c>
      <c r="C2321" s="101" t="s">
        <v>4698</v>
      </c>
      <c r="D2321" s="101" t="s">
        <v>4699</v>
      </c>
      <c r="E2321" s="101" t="s">
        <v>6511</v>
      </c>
      <c r="F2321" s="101" t="s">
        <v>7200</v>
      </c>
      <c r="G2321" s="101" t="s">
        <v>7201</v>
      </c>
      <c r="H2321" s="103">
        <v>29.51</v>
      </c>
      <c r="I2321" s="101" t="s">
        <v>7175</v>
      </c>
      <c r="J2321" s="102">
        <v>42744</v>
      </c>
      <c r="K2321" s="102">
        <v>73050</v>
      </c>
      <c r="L2321" s="101" t="s">
        <v>6332</v>
      </c>
      <c r="M2321" s="101" t="s">
        <v>4698</v>
      </c>
    </row>
    <row r="2322" spans="1:13" x14ac:dyDescent="0.25">
      <c r="A2322" s="74" t="s">
        <v>344</v>
      </c>
      <c r="B2322" s="107" t="str">
        <f t="shared" si="36"/>
        <v>106236201701</v>
      </c>
      <c r="C2322" s="101" t="s">
        <v>4700</v>
      </c>
      <c r="D2322" s="101" t="s">
        <v>4701</v>
      </c>
      <c r="E2322" s="101" t="s">
        <v>6484</v>
      </c>
      <c r="F2322" s="101" t="s">
        <v>7212</v>
      </c>
      <c r="G2322" s="101" t="s">
        <v>7181</v>
      </c>
      <c r="H2322" s="103">
        <v>45.68</v>
      </c>
      <c r="I2322" s="101" t="s">
        <v>7175</v>
      </c>
      <c r="J2322" s="102">
        <v>42751</v>
      </c>
      <c r="K2322" s="102">
        <v>73050</v>
      </c>
      <c r="L2322" s="101" t="s">
        <v>6332</v>
      </c>
      <c r="M2322" s="101" t="s">
        <v>4700</v>
      </c>
    </row>
    <row r="2323" spans="1:13" x14ac:dyDescent="0.25">
      <c r="A2323" s="74" t="s">
        <v>344</v>
      </c>
      <c r="B2323" s="107" t="str">
        <f t="shared" si="36"/>
        <v>106237191100</v>
      </c>
      <c r="C2323" s="101" t="s">
        <v>4702</v>
      </c>
      <c r="D2323" s="101" t="s">
        <v>4703</v>
      </c>
      <c r="E2323" s="101" t="s">
        <v>6460</v>
      </c>
      <c r="F2323" s="101" t="s">
        <v>7212</v>
      </c>
      <c r="G2323" s="101" t="s">
        <v>7181</v>
      </c>
      <c r="H2323" s="103">
        <v>50.09</v>
      </c>
      <c r="I2323" s="101" t="s">
        <v>7175</v>
      </c>
      <c r="J2323" s="102">
        <v>42767</v>
      </c>
      <c r="K2323" s="102">
        <v>73050</v>
      </c>
      <c r="L2323" s="101" t="s">
        <v>6332</v>
      </c>
      <c r="M2323" s="101" t="s">
        <v>4702</v>
      </c>
    </row>
    <row r="2324" spans="1:13" x14ac:dyDescent="0.25">
      <c r="A2324" s="74" t="s">
        <v>344</v>
      </c>
      <c r="B2324" s="107" t="str">
        <f t="shared" si="36"/>
        <v>106239231201</v>
      </c>
      <c r="C2324" s="101" t="s">
        <v>4704</v>
      </c>
      <c r="D2324" s="101" t="s">
        <v>4705</v>
      </c>
      <c r="E2324" s="101" t="s">
        <v>6494</v>
      </c>
      <c r="F2324" s="101" t="s">
        <v>7212</v>
      </c>
      <c r="G2324" s="101" t="s">
        <v>7181</v>
      </c>
      <c r="H2324" s="103">
        <v>53.79</v>
      </c>
      <c r="I2324" s="101" t="s">
        <v>7175</v>
      </c>
      <c r="J2324" s="102">
        <v>42736</v>
      </c>
      <c r="K2324" s="102">
        <v>73050</v>
      </c>
      <c r="L2324" s="101" t="s">
        <v>6332</v>
      </c>
      <c r="M2324" s="101" t="s">
        <v>4704</v>
      </c>
    </row>
    <row r="2325" spans="1:13" x14ac:dyDescent="0.25">
      <c r="A2325" s="74" t="s">
        <v>344</v>
      </c>
      <c r="B2325" s="107" t="str">
        <f t="shared" si="36"/>
        <v>106240191100</v>
      </c>
      <c r="C2325" s="101" t="s">
        <v>7685</v>
      </c>
      <c r="D2325" s="101" t="s">
        <v>7686</v>
      </c>
      <c r="E2325" s="101" t="s">
        <v>6460</v>
      </c>
      <c r="F2325" s="101" t="s">
        <v>7212</v>
      </c>
      <c r="G2325" s="101" t="s">
        <v>7181</v>
      </c>
      <c r="H2325" s="103">
        <v>40.590000000000003</v>
      </c>
      <c r="I2325" s="101" t="s">
        <v>7175</v>
      </c>
      <c r="J2325" s="102">
        <v>42744</v>
      </c>
      <c r="K2325" s="102">
        <v>43496</v>
      </c>
      <c r="L2325" s="101" t="s">
        <v>6332</v>
      </c>
      <c r="M2325" s="101" t="s">
        <v>7685</v>
      </c>
    </row>
    <row r="2326" spans="1:13" x14ac:dyDescent="0.25">
      <c r="A2326" s="74" t="s">
        <v>344</v>
      </c>
      <c r="B2326" s="107" t="str">
        <f t="shared" si="36"/>
        <v>106241754200</v>
      </c>
      <c r="C2326" s="101" t="s">
        <v>4706</v>
      </c>
      <c r="D2326" s="101" t="s">
        <v>4707</v>
      </c>
      <c r="E2326" s="101" t="s">
        <v>7116</v>
      </c>
      <c r="F2326" s="101" t="s">
        <v>7231</v>
      </c>
      <c r="G2326" s="101" t="s">
        <v>7181</v>
      </c>
      <c r="H2326" s="103">
        <v>53.97</v>
      </c>
      <c r="I2326" s="101" t="s">
        <v>7175</v>
      </c>
      <c r="J2326" s="102">
        <v>42744</v>
      </c>
      <c r="K2326" s="102">
        <v>73050</v>
      </c>
      <c r="L2326" s="101" t="s">
        <v>6332</v>
      </c>
      <c r="M2326" s="101" t="s">
        <v>4706</v>
      </c>
    </row>
    <row r="2327" spans="1:13" x14ac:dyDescent="0.25">
      <c r="A2327" s="74" t="s">
        <v>344</v>
      </c>
      <c r="B2327" s="107" t="str">
        <f t="shared" si="36"/>
        <v>106243264260</v>
      </c>
      <c r="C2327" s="101" t="s">
        <v>4708</v>
      </c>
      <c r="D2327" s="101" t="s">
        <v>4709</v>
      </c>
      <c r="E2327" s="101" t="s">
        <v>7232</v>
      </c>
      <c r="F2327" s="101" t="s">
        <v>7212</v>
      </c>
      <c r="G2327" s="101" t="s">
        <v>7181</v>
      </c>
      <c r="H2327" s="103">
        <v>50.6</v>
      </c>
      <c r="I2327" s="101" t="s">
        <v>7175</v>
      </c>
      <c r="J2327" s="102">
        <v>42767</v>
      </c>
      <c r="K2327" s="102">
        <v>73050</v>
      </c>
      <c r="L2327" s="101" t="s">
        <v>6332</v>
      </c>
      <c r="M2327" s="101" t="s">
        <v>4708</v>
      </c>
    </row>
    <row r="2328" spans="1:13" x14ac:dyDescent="0.25">
      <c r="A2328" s="74" t="s">
        <v>344</v>
      </c>
      <c r="B2328" s="107" t="str">
        <f t="shared" si="36"/>
        <v>106245371160</v>
      </c>
      <c r="C2328" s="101" t="s">
        <v>4710</v>
      </c>
      <c r="D2328" s="101" t="s">
        <v>4711</v>
      </c>
      <c r="E2328" s="101" t="s">
        <v>7645</v>
      </c>
      <c r="F2328" s="101" t="s">
        <v>7212</v>
      </c>
      <c r="G2328" s="101" t="s">
        <v>7181</v>
      </c>
      <c r="H2328" s="103">
        <v>54.79</v>
      </c>
      <c r="I2328" s="101" t="s">
        <v>7175</v>
      </c>
      <c r="J2328" s="102">
        <v>42709</v>
      </c>
      <c r="K2328" s="102">
        <v>73050</v>
      </c>
      <c r="L2328" s="101" t="s">
        <v>6332</v>
      </c>
      <c r="M2328" s="101" t="s">
        <v>4710</v>
      </c>
    </row>
    <row r="2329" spans="1:13" x14ac:dyDescent="0.25">
      <c r="A2329" s="74" t="s">
        <v>344</v>
      </c>
      <c r="B2329" s="107" t="str">
        <f t="shared" si="36"/>
        <v>106249141300</v>
      </c>
      <c r="C2329" s="101" t="s">
        <v>4712</v>
      </c>
      <c r="D2329" s="101" t="s">
        <v>4713</v>
      </c>
      <c r="E2329" s="101" t="s">
        <v>6349</v>
      </c>
      <c r="F2329" s="101" t="s">
        <v>7212</v>
      </c>
      <c r="G2329" s="101" t="s">
        <v>7181</v>
      </c>
      <c r="H2329" s="103">
        <v>46.86</v>
      </c>
      <c r="I2329" s="101" t="s">
        <v>7175</v>
      </c>
      <c r="J2329" s="102">
        <v>42751</v>
      </c>
      <c r="K2329" s="102">
        <v>73050</v>
      </c>
      <c r="L2329" s="101" t="s">
        <v>6332</v>
      </c>
      <c r="M2329" s="101" t="s">
        <v>4712</v>
      </c>
    </row>
    <row r="2330" spans="1:13" x14ac:dyDescent="0.25">
      <c r="A2330" s="74" t="s">
        <v>344</v>
      </c>
      <c r="B2330" s="107" t="str">
        <f t="shared" si="36"/>
        <v>106255903410</v>
      </c>
      <c r="C2330" s="101" t="s">
        <v>4714</v>
      </c>
      <c r="D2330" s="101" t="s">
        <v>4715</v>
      </c>
      <c r="E2330" s="101" t="s">
        <v>7331</v>
      </c>
      <c r="F2330" s="101" t="s">
        <v>7374</v>
      </c>
      <c r="G2330" s="101" t="s">
        <v>7218</v>
      </c>
      <c r="H2330" s="103">
        <v>37.51</v>
      </c>
      <c r="I2330" s="101" t="s">
        <v>7175</v>
      </c>
      <c r="J2330" s="102">
        <v>42744</v>
      </c>
      <c r="K2330" s="102">
        <v>73050</v>
      </c>
      <c r="L2330" s="101" t="s">
        <v>6332</v>
      </c>
      <c r="M2330" s="101" t="s">
        <v>4714</v>
      </c>
    </row>
    <row r="2331" spans="1:13" x14ac:dyDescent="0.25">
      <c r="A2331" s="74" t="s">
        <v>344</v>
      </c>
      <c r="B2331" s="107" t="str">
        <f t="shared" si="36"/>
        <v>106256141300</v>
      </c>
      <c r="C2331" s="101" t="s">
        <v>4716</v>
      </c>
      <c r="D2331" s="101" t="s">
        <v>4717</v>
      </c>
      <c r="E2331" s="101" t="s">
        <v>6349</v>
      </c>
      <c r="F2331" s="101" t="s">
        <v>7212</v>
      </c>
      <c r="G2331" s="101" t="s">
        <v>7181</v>
      </c>
      <c r="H2331" s="103">
        <v>54.39</v>
      </c>
      <c r="I2331" s="101" t="s">
        <v>7175</v>
      </c>
      <c r="J2331" s="102">
        <v>42736</v>
      </c>
      <c r="K2331" s="102">
        <v>73050</v>
      </c>
      <c r="L2331" s="101" t="s">
        <v>6332</v>
      </c>
      <c r="M2331" s="101" t="s">
        <v>4716</v>
      </c>
    </row>
    <row r="2332" spans="1:13" x14ac:dyDescent="0.25">
      <c r="A2332" s="74" t="s">
        <v>344</v>
      </c>
      <c r="B2332" s="107" t="str">
        <f t="shared" si="36"/>
        <v>106258191200</v>
      </c>
      <c r="C2332" s="101" t="s">
        <v>7687</v>
      </c>
      <c r="D2332" s="101" t="s">
        <v>7688</v>
      </c>
      <c r="E2332" s="101" t="s">
        <v>6462</v>
      </c>
      <c r="F2332" s="101" t="s">
        <v>7212</v>
      </c>
      <c r="G2332" s="101" t="s">
        <v>7181</v>
      </c>
      <c r="H2332" s="103">
        <v>43.83</v>
      </c>
      <c r="I2332" s="101" t="s">
        <v>7175</v>
      </c>
      <c r="J2332" s="102">
        <v>42767</v>
      </c>
      <c r="K2332" s="102">
        <v>43496</v>
      </c>
      <c r="L2332" s="101" t="s">
        <v>6332</v>
      </c>
      <c r="M2332" s="101" t="s">
        <v>7687</v>
      </c>
    </row>
    <row r="2333" spans="1:13" x14ac:dyDescent="0.25">
      <c r="A2333" s="74" t="s">
        <v>344</v>
      </c>
      <c r="B2333" s="107" t="str">
        <f t="shared" si="36"/>
        <v>106263251100</v>
      </c>
      <c r="C2333" s="101" t="s">
        <v>4718</v>
      </c>
      <c r="D2333" s="101" t="s">
        <v>4719</v>
      </c>
      <c r="E2333" s="101" t="s">
        <v>6654</v>
      </c>
      <c r="F2333" s="101" t="s">
        <v>7212</v>
      </c>
      <c r="G2333" s="101" t="s">
        <v>7181</v>
      </c>
      <c r="H2333" s="103">
        <v>48.13</v>
      </c>
      <c r="I2333" s="101" t="s">
        <v>7175</v>
      </c>
      <c r="J2333" s="102">
        <v>42744</v>
      </c>
      <c r="K2333" s="102">
        <v>73050</v>
      </c>
      <c r="L2333" s="101" t="s">
        <v>6332</v>
      </c>
      <c r="M2333" s="101" t="s">
        <v>4718</v>
      </c>
    </row>
    <row r="2334" spans="1:13" x14ac:dyDescent="0.25">
      <c r="A2334" s="74" t="s">
        <v>344</v>
      </c>
      <c r="B2334" s="107" t="str">
        <f t="shared" si="36"/>
        <v>106264371160</v>
      </c>
      <c r="C2334" s="101" t="s">
        <v>4720</v>
      </c>
      <c r="D2334" s="101" t="s">
        <v>4721</v>
      </c>
      <c r="E2334" s="101" t="s">
        <v>7645</v>
      </c>
      <c r="F2334" s="101" t="s">
        <v>7212</v>
      </c>
      <c r="G2334" s="101" t="s">
        <v>7181</v>
      </c>
      <c r="H2334" s="103">
        <v>54.36</v>
      </c>
      <c r="I2334" s="101" t="s">
        <v>7175</v>
      </c>
      <c r="J2334" s="102">
        <v>42743</v>
      </c>
      <c r="K2334" s="102">
        <v>73050</v>
      </c>
      <c r="L2334" s="101" t="s">
        <v>6332</v>
      </c>
      <c r="M2334" s="101" t="s">
        <v>4720</v>
      </c>
    </row>
    <row r="2335" spans="1:13" x14ac:dyDescent="0.25">
      <c r="A2335" s="74" t="s">
        <v>344</v>
      </c>
      <c r="B2335" s="107" t="str">
        <f t="shared" si="36"/>
        <v>106265171600</v>
      </c>
      <c r="C2335" s="101" t="s">
        <v>4722</v>
      </c>
      <c r="D2335" s="101" t="s">
        <v>4723</v>
      </c>
      <c r="E2335" s="101" t="s">
        <v>6363</v>
      </c>
      <c r="F2335" s="101" t="s">
        <v>7212</v>
      </c>
      <c r="G2335" s="101" t="s">
        <v>7181</v>
      </c>
      <c r="H2335" s="103">
        <v>45.02</v>
      </c>
      <c r="I2335" s="101" t="s">
        <v>7175</v>
      </c>
      <c r="J2335" s="102">
        <v>42826</v>
      </c>
      <c r="K2335" s="102">
        <v>73050</v>
      </c>
      <c r="L2335" s="101" t="s">
        <v>6332</v>
      </c>
      <c r="M2335" s="101" t="s">
        <v>4722</v>
      </c>
    </row>
    <row r="2336" spans="1:13" x14ac:dyDescent="0.25">
      <c r="A2336" s="74" t="s">
        <v>344</v>
      </c>
      <c r="B2336" s="107" t="str">
        <f t="shared" si="36"/>
        <v>106267191100</v>
      </c>
      <c r="C2336" s="101" t="s">
        <v>4724</v>
      </c>
      <c r="D2336" s="101" t="s">
        <v>4725</v>
      </c>
      <c r="E2336" s="101" t="s">
        <v>6460</v>
      </c>
      <c r="F2336" s="101" t="s">
        <v>7212</v>
      </c>
      <c r="G2336" s="101" t="s">
        <v>7181</v>
      </c>
      <c r="H2336" s="103">
        <v>50.36</v>
      </c>
      <c r="I2336" s="101" t="s">
        <v>7175</v>
      </c>
      <c r="J2336" s="102">
        <v>42744</v>
      </c>
      <c r="K2336" s="102">
        <v>73050</v>
      </c>
      <c r="L2336" s="101" t="s">
        <v>6332</v>
      </c>
      <c r="M2336" s="101" t="s">
        <v>4724</v>
      </c>
    </row>
    <row r="2337" spans="1:13" x14ac:dyDescent="0.25">
      <c r="A2337" s="74" t="s">
        <v>344</v>
      </c>
      <c r="B2337" s="107" t="str">
        <f t="shared" si="36"/>
        <v>106268753930</v>
      </c>
      <c r="C2337" s="101" t="s">
        <v>4726</v>
      </c>
      <c r="D2337" s="101" t="s">
        <v>4727</v>
      </c>
      <c r="E2337" s="101" t="s">
        <v>7179</v>
      </c>
      <c r="F2337" s="101" t="s">
        <v>7332</v>
      </c>
      <c r="G2337" s="101" t="s">
        <v>7218</v>
      </c>
      <c r="H2337" s="103">
        <v>32.880000000000003</v>
      </c>
      <c r="I2337" s="101" t="s">
        <v>7175</v>
      </c>
      <c r="J2337" s="102">
        <v>42736</v>
      </c>
      <c r="K2337" s="102">
        <v>73050</v>
      </c>
      <c r="L2337" s="101" t="s">
        <v>6332</v>
      </c>
      <c r="M2337" s="101" t="s">
        <v>4726</v>
      </c>
    </row>
    <row r="2338" spans="1:13" x14ac:dyDescent="0.25">
      <c r="A2338" s="74" t="s">
        <v>344</v>
      </c>
      <c r="B2338" s="107" t="str">
        <f t="shared" si="36"/>
        <v>106270553930</v>
      </c>
      <c r="C2338" s="101" t="s">
        <v>4728</v>
      </c>
      <c r="D2338" s="101" t="s">
        <v>4729</v>
      </c>
      <c r="E2338" s="101" t="s">
        <v>6739</v>
      </c>
      <c r="F2338" s="101" t="s">
        <v>7282</v>
      </c>
      <c r="G2338" s="101" t="s">
        <v>7181</v>
      </c>
      <c r="H2338" s="103">
        <v>54.57</v>
      </c>
      <c r="I2338" s="101" t="s">
        <v>7175</v>
      </c>
      <c r="J2338" s="102">
        <v>42736</v>
      </c>
      <c r="K2338" s="102">
        <v>73050</v>
      </c>
      <c r="L2338" s="101" t="s">
        <v>6332</v>
      </c>
      <c r="M2338" s="101" t="s">
        <v>4728</v>
      </c>
    </row>
    <row r="2339" spans="1:13" x14ac:dyDescent="0.25">
      <c r="A2339" s="74" t="s">
        <v>344</v>
      </c>
      <c r="B2339" s="107" t="str">
        <f t="shared" si="36"/>
        <v>106271264350</v>
      </c>
      <c r="C2339" s="101" t="s">
        <v>4730</v>
      </c>
      <c r="D2339" s="101" t="s">
        <v>4731</v>
      </c>
      <c r="E2339" s="101" t="s">
        <v>6517</v>
      </c>
      <c r="F2339" s="101" t="s">
        <v>7185</v>
      </c>
      <c r="G2339" s="101" t="s">
        <v>7186</v>
      </c>
      <c r="H2339" s="103">
        <v>60.41</v>
      </c>
      <c r="I2339" s="101" t="s">
        <v>7175</v>
      </c>
      <c r="J2339" s="102">
        <v>42736</v>
      </c>
      <c r="K2339" s="102">
        <v>73050</v>
      </c>
      <c r="L2339" s="101" t="s">
        <v>6332</v>
      </c>
      <c r="M2339" s="101" t="s">
        <v>4730</v>
      </c>
    </row>
    <row r="2340" spans="1:13" x14ac:dyDescent="0.25">
      <c r="A2340" s="74" t="s">
        <v>344</v>
      </c>
      <c r="B2340" s="107" t="str">
        <f t="shared" si="36"/>
        <v>106272264330</v>
      </c>
      <c r="C2340" s="101" t="s">
        <v>4732</v>
      </c>
      <c r="D2340" s="101" t="s">
        <v>4733</v>
      </c>
      <c r="E2340" s="101" t="s">
        <v>7300</v>
      </c>
      <c r="F2340" s="101" t="s">
        <v>7185</v>
      </c>
      <c r="G2340" s="101" t="s">
        <v>7186</v>
      </c>
      <c r="H2340" s="103">
        <v>61.85</v>
      </c>
      <c r="I2340" s="101" t="s">
        <v>7175</v>
      </c>
      <c r="J2340" s="102">
        <v>42736</v>
      </c>
      <c r="K2340" s="102">
        <v>73050</v>
      </c>
      <c r="L2340" s="101" t="s">
        <v>6332</v>
      </c>
      <c r="M2340" s="101" t="s">
        <v>4732</v>
      </c>
    </row>
    <row r="2341" spans="1:13" x14ac:dyDescent="0.25">
      <c r="A2341" s="74" t="s">
        <v>344</v>
      </c>
      <c r="B2341" s="107" t="str">
        <f t="shared" si="36"/>
        <v>106274182100</v>
      </c>
      <c r="C2341" s="101" t="s">
        <v>4734</v>
      </c>
      <c r="D2341" s="101" t="s">
        <v>4735</v>
      </c>
      <c r="E2341" s="101" t="s">
        <v>6405</v>
      </c>
      <c r="F2341" s="101" t="s">
        <v>7313</v>
      </c>
      <c r="G2341" s="101" t="s">
        <v>7368</v>
      </c>
      <c r="H2341" s="103">
        <v>28.32</v>
      </c>
      <c r="I2341" s="101" t="s">
        <v>7175</v>
      </c>
      <c r="J2341" s="102">
        <v>42744</v>
      </c>
      <c r="K2341" s="102">
        <v>73050</v>
      </c>
      <c r="L2341" s="101" t="s">
        <v>6332</v>
      </c>
      <c r="M2341" s="101" t="s">
        <v>4734</v>
      </c>
    </row>
    <row r="2342" spans="1:13" x14ac:dyDescent="0.25">
      <c r="A2342" s="74" t="s">
        <v>344</v>
      </c>
      <c r="B2342" s="107" t="str">
        <f t="shared" si="36"/>
        <v>106275312100</v>
      </c>
      <c r="C2342" s="101" t="s">
        <v>4736</v>
      </c>
      <c r="D2342" s="101" t="s">
        <v>4737</v>
      </c>
      <c r="E2342" s="101" t="s">
        <v>7366</v>
      </c>
      <c r="F2342" s="101" t="s">
        <v>7217</v>
      </c>
      <c r="G2342" s="101" t="s">
        <v>7201</v>
      </c>
      <c r="H2342" s="103">
        <v>27.16</v>
      </c>
      <c r="I2342" s="101" t="s">
        <v>7175</v>
      </c>
      <c r="J2342" s="102">
        <v>42736</v>
      </c>
      <c r="K2342" s="102">
        <v>73050</v>
      </c>
      <c r="L2342" s="101" t="s">
        <v>6332</v>
      </c>
      <c r="M2342" s="101" t="s">
        <v>4736</v>
      </c>
    </row>
    <row r="2343" spans="1:13" x14ac:dyDescent="0.25">
      <c r="A2343" s="74" t="s">
        <v>344</v>
      </c>
      <c r="B2343" s="107" t="str">
        <f t="shared" si="36"/>
        <v>106278171400</v>
      </c>
      <c r="C2343" s="101" t="s">
        <v>4738</v>
      </c>
      <c r="D2343" s="101" t="s">
        <v>4739</v>
      </c>
      <c r="E2343" s="101" t="s">
        <v>6681</v>
      </c>
      <c r="F2343" s="101" t="s">
        <v>7212</v>
      </c>
      <c r="G2343" s="101" t="s">
        <v>7178</v>
      </c>
      <c r="H2343" s="103">
        <v>46.65</v>
      </c>
      <c r="I2343" s="101" t="s">
        <v>7175</v>
      </c>
      <c r="J2343" s="102">
        <v>42752</v>
      </c>
      <c r="K2343" s="102">
        <v>73050</v>
      </c>
      <c r="L2343" s="101" t="s">
        <v>6332</v>
      </c>
      <c r="M2343" s="101" t="s">
        <v>4738</v>
      </c>
    </row>
    <row r="2344" spans="1:13" x14ac:dyDescent="0.25">
      <c r="A2344" s="74" t="s">
        <v>344</v>
      </c>
      <c r="B2344" s="107" t="str">
        <f t="shared" si="36"/>
        <v>106279182100</v>
      </c>
      <c r="C2344" s="101" t="s">
        <v>4740</v>
      </c>
      <c r="D2344" s="101" t="s">
        <v>4741</v>
      </c>
      <c r="E2344" s="101" t="s">
        <v>6405</v>
      </c>
      <c r="F2344" s="101" t="s">
        <v>7217</v>
      </c>
      <c r="G2344" s="101" t="s">
        <v>7368</v>
      </c>
      <c r="H2344" s="103">
        <v>29.6</v>
      </c>
      <c r="I2344" s="101" t="s">
        <v>7175</v>
      </c>
      <c r="J2344" s="102">
        <v>42767</v>
      </c>
      <c r="K2344" s="102">
        <v>73050</v>
      </c>
      <c r="L2344" s="101" t="s">
        <v>6332</v>
      </c>
      <c r="M2344" s="101" t="s">
        <v>4740</v>
      </c>
    </row>
    <row r="2345" spans="1:13" x14ac:dyDescent="0.25">
      <c r="A2345" s="74" t="s">
        <v>344</v>
      </c>
      <c r="B2345" s="107" t="str">
        <f t="shared" si="36"/>
        <v>106280311300</v>
      </c>
      <c r="C2345" s="101" t="s">
        <v>4742</v>
      </c>
      <c r="D2345" s="101" t="s">
        <v>4743</v>
      </c>
      <c r="E2345" s="101" t="s">
        <v>6411</v>
      </c>
      <c r="F2345" s="101" t="s">
        <v>7212</v>
      </c>
      <c r="G2345" s="101" t="s">
        <v>7181</v>
      </c>
      <c r="H2345" s="103">
        <v>53.58</v>
      </c>
      <c r="I2345" s="101" t="s">
        <v>7175</v>
      </c>
      <c r="J2345" s="102">
        <v>42767</v>
      </c>
      <c r="K2345" s="102">
        <v>73050</v>
      </c>
      <c r="L2345" s="101" t="s">
        <v>6332</v>
      </c>
      <c r="M2345" s="101" t="s">
        <v>4742</v>
      </c>
    </row>
    <row r="2346" spans="1:13" x14ac:dyDescent="0.25">
      <c r="A2346" s="74" t="s">
        <v>344</v>
      </c>
      <c r="B2346" s="107" t="str">
        <f t="shared" si="36"/>
        <v>106281121110</v>
      </c>
      <c r="C2346" s="101" t="s">
        <v>4744</v>
      </c>
      <c r="D2346" s="101" t="s">
        <v>4745</v>
      </c>
      <c r="E2346" s="101" t="s">
        <v>6338</v>
      </c>
      <c r="F2346" s="101" t="s">
        <v>7212</v>
      </c>
      <c r="G2346" s="101" t="s">
        <v>7181</v>
      </c>
      <c r="H2346" s="103">
        <v>50.75</v>
      </c>
      <c r="I2346" s="101" t="s">
        <v>7175</v>
      </c>
      <c r="J2346" s="102">
        <v>42767</v>
      </c>
      <c r="K2346" s="102">
        <v>73050</v>
      </c>
      <c r="L2346" s="101" t="s">
        <v>6332</v>
      </c>
      <c r="M2346" s="101" t="s">
        <v>4744</v>
      </c>
    </row>
    <row r="2347" spans="1:13" x14ac:dyDescent="0.25">
      <c r="A2347" s="74" t="s">
        <v>344</v>
      </c>
      <c r="B2347" s="107" t="str">
        <f t="shared" si="36"/>
        <v>106284472500</v>
      </c>
      <c r="C2347" s="101" t="s">
        <v>6814</v>
      </c>
      <c r="D2347" s="101" t="s">
        <v>6815</v>
      </c>
      <c r="E2347" s="101" t="s">
        <v>6590</v>
      </c>
      <c r="F2347" s="101" t="s">
        <v>7217</v>
      </c>
      <c r="G2347" s="101" t="s">
        <v>7218</v>
      </c>
      <c r="H2347" s="103">
        <v>25.22</v>
      </c>
      <c r="I2347" s="101" t="s">
        <v>7175</v>
      </c>
      <c r="J2347" s="102">
        <v>42750</v>
      </c>
      <c r="K2347" s="102">
        <v>43496</v>
      </c>
      <c r="L2347" s="101" t="s">
        <v>6332</v>
      </c>
      <c r="M2347" s="101" t="s">
        <v>6814</v>
      </c>
    </row>
    <row r="2348" spans="1:13" x14ac:dyDescent="0.25">
      <c r="A2348" s="74" t="s">
        <v>344</v>
      </c>
      <c r="B2348" s="107" t="str">
        <f t="shared" si="36"/>
        <v>106290371140</v>
      </c>
      <c r="C2348" s="101" t="s">
        <v>4746</v>
      </c>
      <c r="D2348" s="101" t="s">
        <v>4747</v>
      </c>
      <c r="E2348" s="101" t="s">
        <v>7315</v>
      </c>
      <c r="F2348" s="101" t="s">
        <v>7185</v>
      </c>
      <c r="G2348" s="101" t="s">
        <v>7186</v>
      </c>
      <c r="H2348" s="103">
        <v>62.22</v>
      </c>
      <c r="I2348" s="101" t="s">
        <v>7175</v>
      </c>
      <c r="J2348" s="102">
        <v>42736</v>
      </c>
      <c r="K2348" s="102">
        <v>73050</v>
      </c>
      <c r="L2348" s="101" t="s">
        <v>6332</v>
      </c>
      <c r="M2348" s="101" t="s">
        <v>4746</v>
      </c>
    </row>
    <row r="2349" spans="1:13" x14ac:dyDescent="0.25">
      <c r="A2349" s="74" t="s">
        <v>344</v>
      </c>
      <c r="B2349" s="107" t="str">
        <f t="shared" si="36"/>
        <v>106294264310</v>
      </c>
      <c r="C2349" s="101" t="s">
        <v>4748</v>
      </c>
      <c r="D2349" s="101" t="s">
        <v>4749</v>
      </c>
      <c r="E2349" s="101" t="s">
        <v>7227</v>
      </c>
      <c r="F2349" s="101" t="s">
        <v>7212</v>
      </c>
      <c r="G2349" s="101" t="s">
        <v>7181</v>
      </c>
      <c r="H2349" s="103">
        <v>53.85</v>
      </c>
      <c r="I2349" s="101" t="s">
        <v>7175</v>
      </c>
      <c r="J2349" s="102">
        <v>42765</v>
      </c>
      <c r="K2349" s="102">
        <v>73050</v>
      </c>
      <c r="L2349" s="101" t="s">
        <v>6332</v>
      </c>
      <c r="M2349" s="101" t="s">
        <v>4748</v>
      </c>
    </row>
    <row r="2350" spans="1:13" x14ac:dyDescent="0.25">
      <c r="A2350" s="74" t="s">
        <v>344</v>
      </c>
      <c r="B2350" s="107" t="str">
        <f t="shared" si="36"/>
        <v>106297311100</v>
      </c>
      <c r="C2350" s="101" t="s">
        <v>4750</v>
      </c>
      <c r="D2350" s="101" t="s">
        <v>4751</v>
      </c>
      <c r="E2350" s="101" t="s">
        <v>6531</v>
      </c>
      <c r="F2350" s="101" t="s">
        <v>7252</v>
      </c>
      <c r="G2350" s="101" t="s">
        <v>7178</v>
      </c>
      <c r="H2350" s="103">
        <v>46.68</v>
      </c>
      <c r="I2350" s="101" t="s">
        <v>7175</v>
      </c>
      <c r="J2350" s="102">
        <v>42795</v>
      </c>
      <c r="K2350" s="102">
        <v>73050</v>
      </c>
      <c r="L2350" s="101" t="s">
        <v>6332</v>
      </c>
      <c r="M2350" s="101" t="s">
        <v>4750</v>
      </c>
    </row>
    <row r="2351" spans="1:13" x14ac:dyDescent="0.25">
      <c r="A2351" s="74" t="s">
        <v>344</v>
      </c>
      <c r="B2351" s="107" t="str">
        <f t="shared" si="36"/>
        <v>106300141001</v>
      </c>
      <c r="C2351" s="101" t="s">
        <v>4752</v>
      </c>
      <c r="D2351" s="101" t="s">
        <v>4753</v>
      </c>
      <c r="E2351" s="101" t="s">
        <v>6351</v>
      </c>
      <c r="F2351" s="101" t="s">
        <v>7400</v>
      </c>
      <c r="G2351" s="101" t="s">
        <v>7218</v>
      </c>
      <c r="H2351" s="103">
        <v>32.869999999999997</v>
      </c>
      <c r="I2351" s="101" t="s">
        <v>7175</v>
      </c>
      <c r="J2351" s="102">
        <v>42767</v>
      </c>
      <c r="K2351" s="102">
        <v>73050</v>
      </c>
      <c r="L2351" s="101" t="s">
        <v>6332</v>
      </c>
      <c r="M2351" s="101" t="s">
        <v>4752</v>
      </c>
    </row>
    <row r="2352" spans="1:13" x14ac:dyDescent="0.25">
      <c r="A2352" s="74" t="s">
        <v>344</v>
      </c>
      <c r="B2352" s="107" t="str">
        <f t="shared" si="36"/>
        <v>106306361100</v>
      </c>
      <c r="C2352" s="101" t="s">
        <v>7689</v>
      </c>
      <c r="D2352" s="101" t="s">
        <v>7690</v>
      </c>
      <c r="E2352" s="101" t="s">
        <v>6415</v>
      </c>
      <c r="F2352" s="101" t="s">
        <v>7212</v>
      </c>
      <c r="G2352" s="101" t="s">
        <v>7181</v>
      </c>
      <c r="H2352" s="103">
        <v>47.31</v>
      </c>
      <c r="I2352" s="101" t="s">
        <v>7175</v>
      </c>
      <c r="J2352" s="102">
        <v>42767</v>
      </c>
      <c r="K2352" s="102">
        <v>43496</v>
      </c>
      <c r="L2352" s="101" t="s">
        <v>6332</v>
      </c>
      <c r="M2352" s="101" t="s">
        <v>7689</v>
      </c>
    </row>
    <row r="2353" spans="1:13" x14ac:dyDescent="0.25">
      <c r="A2353" s="74" t="s">
        <v>344</v>
      </c>
      <c r="B2353" s="107" t="str">
        <f t="shared" si="36"/>
        <v>106308261060</v>
      </c>
      <c r="C2353" s="101" t="s">
        <v>7691</v>
      </c>
      <c r="D2353" s="101" t="s">
        <v>6072</v>
      </c>
      <c r="E2353" s="101" t="s">
        <v>6513</v>
      </c>
      <c r="F2353" s="101" t="s">
        <v>7212</v>
      </c>
      <c r="G2353" s="101" t="s">
        <v>7181</v>
      </c>
      <c r="H2353" s="103">
        <v>45.58</v>
      </c>
      <c r="I2353" s="101" t="s">
        <v>7175</v>
      </c>
      <c r="J2353" s="102">
        <v>42849</v>
      </c>
      <c r="K2353" s="102">
        <v>43496</v>
      </c>
      <c r="L2353" s="101" t="s">
        <v>6332</v>
      </c>
      <c r="M2353" s="101" t="s">
        <v>7691</v>
      </c>
    </row>
    <row r="2354" spans="1:13" x14ac:dyDescent="0.25">
      <c r="A2354" s="74" t="s">
        <v>344</v>
      </c>
      <c r="B2354" s="107" t="str">
        <f t="shared" si="36"/>
        <v>106309472600</v>
      </c>
      <c r="C2354" s="101" t="s">
        <v>4754</v>
      </c>
      <c r="D2354" s="101" t="s">
        <v>4755</v>
      </c>
      <c r="E2354" s="101" t="s">
        <v>6802</v>
      </c>
      <c r="F2354" s="101" t="s">
        <v>7239</v>
      </c>
      <c r="G2354" s="101" t="s">
        <v>7215</v>
      </c>
      <c r="H2354" s="103">
        <v>41.49</v>
      </c>
      <c r="I2354" s="101" t="s">
        <v>7175</v>
      </c>
      <c r="J2354" s="102">
        <v>42795</v>
      </c>
      <c r="K2354" s="102">
        <v>73050</v>
      </c>
      <c r="L2354" s="101" t="s">
        <v>6332</v>
      </c>
      <c r="M2354" s="101" t="s">
        <v>4754</v>
      </c>
    </row>
    <row r="2355" spans="1:13" x14ac:dyDescent="0.25">
      <c r="A2355" s="74" t="s">
        <v>344</v>
      </c>
      <c r="B2355" s="107" t="str">
        <f t="shared" si="36"/>
        <v>106311185120</v>
      </c>
      <c r="C2355" s="101" t="s">
        <v>4756</v>
      </c>
      <c r="D2355" s="101" t="s">
        <v>4757</v>
      </c>
      <c r="E2355" s="101" t="s">
        <v>6433</v>
      </c>
      <c r="F2355" s="101" t="s">
        <v>7268</v>
      </c>
      <c r="G2355" s="101" t="s">
        <v>7201</v>
      </c>
      <c r="H2355" s="103">
        <v>31.01</v>
      </c>
      <c r="I2355" s="101" t="s">
        <v>7175</v>
      </c>
      <c r="J2355" s="102">
        <v>42795</v>
      </c>
      <c r="K2355" s="102">
        <v>73050</v>
      </c>
      <c r="L2355" s="101" t="s">
        <v>6332</v>
      </c>
      <c r="M2355" s="101" t="s">
        <v>4756</v>
      </c>
    </row>
    <row r="2356" spans="1:13" x14ac:dyDescent="0.25">
      <c r="A2356" s="74" t="s">
        <v>344</v>
      </c>
      <c r="B2356" s="107" t="str">
        <f t="shared" si="36"/>
        <v>106316802200</v>
      </c>
      <c r="C2356" s="101" t="s">
        <v>4758</v>
      </c>
      <c r="D2356" s="101" t="s">
        <v>4759</v>
      </c>
      <c r="E2356" s="101" t="s">
        <v>7223</v>
      </c>
      <c r="F2356" s="101" t="s">
        <v>7200</v>
      </c>
      <c r="G2356" s="101" t="s">
        <v>7201</v>
      </c>
      <c r="H2356" s="103">
        <v>29.77</v>
      </c>
      <c r="I2356" s="101" t="s">
        <v>7175</v>
      </c>
      <c r="J2356" s="102">
        <v>42765</v>
      </c>
      <c r="K2356" s="102">
        <v>73050</v>
      </c>
      <c r="L2356" s="101" t="s">
        <v>6332</v>
      </c>
      <c r="M2356" s="101" t="s">
        <v>4758</v>
      </c>
    </row>
    <row r="2357" spans="1:13" x14ac:dyDescent="0.25">
      <c r="A2357" s="74" t="s">
        <v>344</v>
      </c>
      <c r="B2357" s="107" t="str">
        <f t="shared" si="36"/>
        <v>106321142100</v>
      </c>
      <c r="C2357" s="101" t="s">
        <v>4760</v>
      </c>
      <c r="D2357" s="101" t="s">
        <v>4761</v>
      </c>
      <c r="E2357" s="101" t="s">
        <v>7199</v>
      </c>
      <c r="F2357" s="101" t="s">
        <v>7291</v>
      </c>
      <c r="G2357" s="101" t="s">
        <v>7218</v>
      </c>
      <c r="H2357" s="103">
        <v>34.450000000000003</v>
      </c>
      <c r="I2357" s="101" t="s">
        <v>7175</v>
      </c>
      <c r="J2357" s="102">
        <v>42767</v>
      </c>
      <c r="K2357" s="102">
        <v>73050</v>
      </c>
      <c r="L2357" s="101" t="s">
        <v>6332</v>
      </c>
      <c r="M2357" s="101" t="s">
        <v>4760</v>
      </c>
    </row>
    <row r="2358" spans="1:13" x14ac:dyDescent="0.25">
      <c r="A2358" s="74" t="s">
        <v>344</v>
      </c>
      <c r="B2358" s="107" t="str">
        <f t="shared" si="36"/>
        <v>106326301610</v>
      </c>
      <c r="C2358" s="101" t="s">
        <v>7692</v>
      </c>
      <c r="D2358" s="101" t="s">
        <v>7693</v>
      </c>
      <c r="E2358" s="101" t="s">
        <v>6775</v>
      </c>
      <c r="F2358" s="101" t="s">
        <v>7212</v>
      </c>
      <c r="G2358" s="101" t="s">
        <v>7181</v>
      </c>
      <c r="H2358" s="103">
        <v>49.8</v>
      </c>
      <c r="I2358" s="101" t="s">
        <v>7175</v>
      </c>
      <c r="J2358" s="102">
        <v>42826</v>
      </c>
      <c r="K2358" s="102">
        <v>43555</v>
      </c>
      <c r="L2358" s="101" t="s">
        <v>6332</v>
      </c>
      <c r="M2358" s="101" t="s">
        <v>7692</v>
      </c>
    </row>
    <row r="2359" spans="1:13" x14ac:dyDescent="0.25">
      <c r="A2359" s="74" t="s">
        <v>344</v>
      </c>
      <c r="B2359" s="107" t="str">
        <f t="shared" si="36"/>
        <v>106327301640</v>
      </c>
      <c r="C2359" s="101" t="s">
        <v>7694</v>
      </c>
      <c r="D2359" s="101" t="s">
        <v>7695</v>
      </c>
      <c r="E2359" s="101" t="s">
        <v>6767</v>
      </c>
      <c r="F2359" s="101" t="s">
        <v>7212</v>
      </c>
      <c r="G2359" s="101" t="s">
        <v>7181</v>
      </c>
      <c r="H2359" s="103">
        <v>43.48</v>
      </c>
      <c r="I2359" s="101" t="s">
        <v>7175</v>
      </c>
      <c r="J2359" s="102">
        <v>42826</v>
      </c>
      <c r="K2359" s="102">
        <v>43555</v>
      </c>
      <c r="L2359" s="101" t="s">
        <v>6332</v>
      </c>
      <c r="M2359" s="101" t="s">
        <v>7694</v>
      </c>
    </row>
    <row r="2360" spans="1:13" x14ac:dyDescent="0.25">
      <c r="A2360" s="74" t="s">
        <v>344</v>
      </c>
      <c r="B2360" s="107" t="str">
        <f t="shared" si="36"/>
        <v>106332373910</v>
      </c>
      <c r="C2360" s="101" t="s">
        <v>4762</v>
      </c>
      <c r="D2360" s="101" t="s">
        <v>4763</v>
      </c>
      <c r="E2360" s="101" t="s">
        <v>6658</v>
      </c>
      <c r="F2360" s="101" t="s">
        <v>7266</v>
      </c>
      <c r="G2360" s="101" t="s">
        <v>7267</v>
      </c>
      <c r="H2360" s="103">
        <v>77.010000000000005</v>
      </c>
      <c r="I2360" s="101" t="s">
        <v>7175</v>
      </c>
      <c r="J2360" s="102">
        <v>42795</v>
      </c>
      <c r="K2360" s="102">
        <v>73050</v>
      </c>
      <c r="L2360" s="101" t="s">
        <v>6332</v>
      </c>
      <c r="M2360" s="101" t="s">
        <v>4762</v>
      </c>
    </row>
    <row r="2361" spans="1:13" x14ac:dyDescent="0.25">
      <c r="A2361" s="74" t="s">
        <v>344</v>
      </c>
      <c r="B2361" s="107" t="str">
        <f t="shared" si="36"/>
        <v>106333602100</v>
      </c>
      <c r="C2361" s="101" t="s">
        <v>7696</v>
      </c>
      <c r="D2361" s="101" t="s">
        <v>7697</v>
      </c>
      <c r="E2361" s="101" t="s">
        <v>7254</v>
      </c>
      <c r="F2361" s="101" t="s">
        <v>7313</v>
      </c>
      <c r="G2361" s="101" t="s">
        <v>7368</v>
      </c>
      <c r="H2361" s="103">
        <v>28.26</v>
      </c>
      <c r="I2361" s="101" t="s">
        <v>7175</v>
      </c>
      <c r="J2361" s="102">
        <v>42758</v>
      </c>
      <c r="K2361" s="102">
        <v>43496</v>
      </c>
      <c r="L2361" s="101" t="s">
        <v>6332</v>
      </c>
      <c r="M2361" s="101" t="s">
        <v>7696</v>
      </c>
    </row>
    <row r="2362" spans="1:13" x14ac:dyDescent="0.25">
      <c r="A2362" s="74" t="s">
        <v>344</v>
      </c>
      <c r="B2362" s="107" t="str">
        <f t="shared" si="36"/>
        <v>106337264310</v>
      </c>
      <c r="C2362" s="101" t="s">
        <v>4764</v>
      </c>
      <c r="D2362" s="101" t="s">
        <v>4765</v>
      </c>
      <c r="E2362" s="101" t="s">
        <v>7227</v>
      </c>
      <c r="F2362" s="101" t="s">
        <v>7185</v>
      </c>
      <c r="G2362" s="101" t="s">
        <v>7186</v>
      </c>
      <c r="H2362" s="103">
        <v>58.8</v>
      </c>
      <c r="I2362" s="101" t="s">
        <v>7175</v>
      </c>
      <c r="J2362" s="102">
        <v>42767</v>
      </c>
      <c r="K2362" s="102">
        <v>73050</v>
      </c>
      <c r="L2362" s="101" t="s">
        <v>6332</v>
      </c>
      <c r="M2362" s="101" t="s">
        <v>4764</v>
      </c>
    </row>
    <row r="2363" spans="1:13" x14ac:dyDescent="0.25">
      <c r="A2363" s="74" t="s">
        <v>344</v>
      </c>
      <c r="B2363" s="107" t="str">
        <f t="shared" si="36"/>
        <v>106364171200</v>
      </c>
      <c r="C2363" s="101" t="s">
        <v>4766</v>
      </c>
      <c r="D2363" s="101" t="s">
        <v>4767</v>
      </c>
      <c r="E2363" s="101" t="s">
        <v>6369</v>
      </c>
      <c r="F2363" s="101" t="s">
        <v>7212</v>
      </c>
      <c r="G2363" s="101" t="s">
        <v>7181</v>
      </c>
      <c r="H2363" s="103">
        <v>53.16</v>
      </c>
      <c r="I2363" s="101" t="s">
        <v>7175</v>
      </c>
      <c r="J2363" s="102">
        <v>42828</v>
      </c>
      <c r="K2363" s="102">
        <v>73050</v>
      </c>
      <c r="L2363" s="101" t="s">
        <v>6332</v>
      </c>
      <c r="M2363" s="101" t="s">
        <v>4766</v>
      </c>
    </row>
    <row r="2364" spans="1:13" x14ac:dyDescent="0.25">
      <c r="A2364" s="74" t="s">
        <v>344</v>
      </c>
      <c r="B2364" s="107" t="str">
        <f t="shared" si="36"/>
        <v>106365171100</v>
      </c>
      <c r="C2364" s="101" t="s">
        <v>7698</v>
      </c>
      <c r="D2364" s="101" t="s">
        <v>7699</v>
      </c>
      <c r="E2364" s="101" t="s">
        <v>6639</v>
      </c>
      <c r="F2364" s="101" t="s">
        <v>7212</v>
      </c>
      <c r="G2364" s="101" t="s">
        <v>7181</v>
      </c>
      <c r="H2364" s="103">
        <v>51.22</v>
      </c>
      <c r="I2364" s="101" t="s">
        <v>7175</v>
      </c>
      <c r="J2364" s="102">
        <v>42828</v>
      </c>
      <c r="K2364" s="102">
        <v>43616</v>
      </c>
      <c r="L2364" s="101" t="s">
        <v>6332</v>
      </c>
      <c r="M2364" s="101" t="s">
        <v>7698</v>
      </c>
    </row>
    <row r="2365" spans="1:13" x14ac:dyDescent="0.25">
      <c r="A2365" s="74" t="s">
        <v>344</v>
      </c>
      <c r="B2365" s="107" t="str">
        <f t="shared" si="36"/>
        <v>106366173910</v>
      </c>
      <c r="C2365" s="101" t="s">
        <v>4768</v>
      </c>
      <c r="D2365" s="101" t="s">
        <v>4769</v>
      </c>
      <c r="E2365" s="101" t="s">
        <v>7373</v>
      </c>
      <c r="F2365" s="101" t="s">
        <v>7203</v>
      </c>
      <c r="G2365" s="101" t="s">
        <v>7222</v>
      </c>
      <c r="H2365" s="103">
        <v>65.5</v>
      </c>
      <c r="I2365" s="101" t="s">
        <v>7175</v>
      </c>
      <c r="J2365" s="102">
        <v>42887</v>
      </c>
      <c r="K2365" s="102">
        <v>73050</v>
      </c>
      <c r="L2365" s="101" t="s">
        <v>6332</v>
      </c>
      <c r="M2365" s="101" t="s">
        <v>4768</v>
      </c>
    </row>
    <row r="2366" spans="1:13" x14ac:dyDescent="0.25">
      <c r="A2366" s="74" t="s">
        <v>344</v>
      </c>
      <c r="B2366" s="107" t="str">
        <f t="shared" si="36"/>
        <v>106367754600</v>
      </c>
      <c r="C2366" s="101" t="s">
        <v>4770</v>
      </c>
      <c r="D2366" s="101" t="s">
        <v>4771</v>
      </c>
      <c r="E2366" s="101" t="s">
        <v>7365</v>
      </c>
      <c r="F2366" s="101" t="s">
        <v>7247</v>
      </c>
      <c r="G2366" s="101" t="s">
        <v>7178</v>
      </c>
      <c r="H2366" s="103">
        <v>45.45</v>
      </c>
      <c r="I2366" s="101" t="s">
        <v>7175</v>
      </c>
      <c r="J2366" s="102">
        <v>42835</v>
      </c>
      <c r="K2366" s="102">
        <v>73050</v>
      </c>
      <c r="L2366" s="101" t="s">
        <v>6332</v>
      </c>
      <c r="M2366" s="101" t="s">
        <v>4770</v>
      </c>
    </row>
    <row r="2367" spans="1:13" x14ac:dyDescent="0.25">
      <c r="A2367" s="74" t="s">
        <v>344</v>
      </c>
      <c r="B2367" s="107" t="str">
        <f t="shared" si="36"/>
        <v>106368171300</v>
      </c>
      <c r="C2367" s="101" t="s">
        <v>4772</v>
      </c>
      <c r="D2367" s="101" t="s">
        <v>4773</v>
      </c>
      <c r="E2367" s="101" t="s">
        <v>6367</v>
      </c>
      <c r="F2367" s="101" t="s">
        <v>7212</v>
      </c>
      <c r="G2367" s="101" t="s">
        <v>7181</v>
      </c>
      <c r="H2367" s="103">
        <v>53.12</v>
      </c>
      <c r="I2367" s="101" t="s">
        <v>7175</v>
      </c>
      <c r="J2367" s="102">
        <v>42800</v>
      </c>
      <c r="K2367" s="102">
        <v>73050</v>
      </c>
      <c r="L2367" s="101" t="s">
        <v>6332</v>
      </c>
      <c r="M2367" s="101" t="s">
        <v>4772</v>
      </c>
    </row>
    <row r="2368" spans="1:13" x14ac:dyDescent="0.25">
      <c r="A2368" s="74" t="s">
        <v>344</v>
      </c>
      <c r="B2368" s="107" t="str">
        <f t="shared" si="36"/>
        <v>106377261050</v>
      </c>
      <c r="C2368" s="101" t="s">
        <v>7700</v>
      </c>
      <c r="D2368" s="101" t="s">
        <v>7701</v>
      </c>
      <c r="E2368" s="101" t="s">
        <v>7499</v>
      </c>
      <c r="F2368" s="101" t="s">
        <v>7185</v>
      </c>
      <c r="G2368" s="101" t="s">
        <v>7186</v>
      </c>
      <c r="H2368" s="103">
        <v>54.15</v>
      </c>
      <c r="I2368" s="101" t="s">
        <v>7175</v>
      </c>
      <c r="J2368" s="102">
        <v>42767</v>
      </c>
      <c r="K2368" s="102">
        <v>43496</v>
      </c>
      <c r="L2368" s="101" t="s">
        <v>6332</v>
      </c>
      <c r="M2368" s="101" t="s">
        <v>7700</v>
      </c>
    </row>
    <row r="2369" spans="1:13" x14ac:dyDescent="0.25">
      <c r="A2369" s="74" t="s">
        <v>344</v>
      </c>
      <c r="B2369" s="107" t="str">
        <f t="shared" si="36"/>
        <v>106384602100</v>
      </c>
      <c r="C2369" s="101" t="s">
        <v>4774</v>
      </c>
      <c r="D2369" s="101" t="s">
        <v>4775</v>
      </c>
      <c r="E2369" s="101" t="s">
        <v>7254</v>
      </c>
      <c r="F2369" s="101" t="s">
        <v>7217</v>
      </c>
      <c r="G2369" s="101" t="s">
        <v>7218</v>
      </c>
      <c r="H2369" s="103">
        <v>29.72</v>
      </c>
      <c r="I2369" s="101" t="s">
        <v>7175</v>
      </c>
      <c r="J2369" s="102">
        <v>42800</v>
      </c>
      <c r="K2369" s="102">
        <v>73050</v>
      </c>
      <c r="L2369" s="101" t="s">
        <v>6332</v>
      </c>
      <c r="M2369" s="101" t="s">
        <v>4774</v>
      </c>
    </row>
    <row r="2370" spans="1:13" x14ac:dyDescent="0.25">
      <c r="A2370" s="74" t="s">
        <v>344</v>
      </c>
      <c r="B2370" s="107" t="str">
        <f t="shared" si="36"/>
        <v>106385311600</v>
      </c>
      <c r="C2370" s="101" t="s">
        <v>4776</v>
      </c>
      <c r="D2370" s="101" t="s">
        <v>4777</v>
      </c>
      <c r="E2370" s="101" t="s">
        <v>6545</v>
      </c>
      <c r="F2370" s="101" t="s">
        <v>7212</v>
      </c>
      <c r="G2370" s="101" t="s">
        <v>7181</v>
      </c>
      <c r="H2370" s="103">
        <v>54.21</v>
      </c>
      <c r="I2370" s="101" t="s">
        <v>7175</v>
      </c>
      <c r="J2370" s="102">
        <v>42887</v>
      </c>
      <c r="K2370" s="102">
        <v>73050</v>
      </c>
      <c r="L2370" s="101" t="s">
        <v>6332</v>
      </c>
      <c r="M2370" s="101" t="s">
        <v>4776</v>
      </c>
    </row>
    <row r="2371" spans="1:13" x14ac:dyDescent="0.25">
      <c r="A2371" s="74" t="s">
        <v>344</v>
      </c>
      <c r="B2371" s="107" t="str">
        <f t="shared" si="36"/>
        <v>106386311500</v>
      </c>
      <c r="C2371" s="101" t="s">
        <v>4778</v>
      </c>
      <c r="D2371" s="101" t="s">
        <v>4779</v>
      </c>
      <c r="E2371" s="101" t="s">
        <v>7255</v>
      </c>
      <c r="F2371" s="101" t="s">
        <v>7212</v>
      </c>
      <c r="G2371" s="101" t="s">
        <v>7181</v>
      </c>
      <c r="H2371" s="103">
        <v>53.8</v>
      </c>
      <c r="I2371" s="101" t="s">
        <v>7175</v>
      </c>
      <c r="J2371" s="102">
        <v>42887</v>
      </c>
      <c r="K2371" s="102">
        <v>73050</v>
      </c>
      <c r="L2371" s="101" t="s">
        <v>6332</v>
      </c>
      <c r="M2371" s="101" t="s">
        <v>4778</v>
      </c>
    </row>
    <row r="2372" spans="1:13" x14ac:dyDescent="0.25">
      <c r="A2372" s="74" t="s">
        <v>344</v>
      </c>
      <c r="B2372" s="107" t="str">
        <f t="shared" si="36"/>
        <v>106388264340</v>
      </c>
      <c r="C2372" s="101" t="s">
        <v>4780</v>
      </c>
      <c r="D2372" s="101" t="s">
        <v>4781</v>
      </c>
      <c r="E2372" s="101" t="s">
        <v>7397</v>
      </c>
      <c r="F2372" s="101" t="s">
        <v>7185</v>
      </c>
      <c r="G2372" s="101" t="s">
        <v>7186</v>
      </c>
      <c r="H2372" s="103">
        <v>60.58</v>
      </c>
      <c r="I2372" s="101" t="s">
        <v>7175</v>
      </c>
      <c r="J2372" s="102">
        <v>42795</v>
      </c>
      <c r="K2372" s="102">
        <v>73050</v>
      </c>
      <c r="L2372" s="101" t="s">
        <v>6332</v>
      </c>
      <c r="M2372" s="101" t="s">
        <v>4780</v>
      </c>
    </row>
    <row r="2373" spans="1:13" x14ac:dyDescent="0.25">
      <c r="A2373" s="74" t="s">
        <v>344</v>
      </c>
      <c r="B2373" s="107" t="str">
        <f t="shared" si="36"/>
        <v>106390171400</v>
      </c>
      <c r="C2373" s="101" t="s">
        <v>4782</v>
      </c>
      <c r="D2373" s="101" t="s">
        <v>4783</v>
      </c>
      <c r="E2373" s="101" t="s">
        <v>6681</v>
      </c>
      <c r="F2373" s="101" t="s">
        <v>7212</v>
      </c>
      <c r="G2373" s="101" t="s">
        <v>7178</v>
      </c>
      <c r="H2373" s="103">
        <v>43.06</v>
      </c>
      <c r="I2373" s="101" t="s">
        <v>7175</v>
      </c>
      <c r="J2373" s="102">
        <v>42887</v>
      </c>
      <c r="K2373" s="102">
        <v>73050</v>
      </c>
      <c r="L2373" s="101" t="s">
        <v>6332</v>
      </c>
      <c r="M2373" s="101" t="s">
        <v>4782</v>
      </c>
    </row>
    <row r="2374" spans="1:13" x14ac:dyDescent="0.25">
      <c r="A2374" s="74" t="s">
        <v>344</v>
      </c>
      <c r="B2374" s="107" t="str">
        <f t="shared" ref="B2374:B2437" si="37">CONCATENATE(C2374,E2374)</f>
        <v>106391121110</v>
      </c>
      <c r="C2374" s="101" t="s">
        <v>4784</v>
      </c>
      <c r="D2374" s="101" t="s">
        <v>4785</v>
      </c>
      <c r="E2374" s="101" t="s">
        <v>6338</v>
      </c>
      <c r="F2374" s="101" t="s">
        <v>7185</v>
      </c>
      <c r="G2374" s="101" t="s">
        <v>7181</v>
      </c>
      <c r="H2374" s="103">
        <v>52.72</v>
      </c>
      <c r="I2374" s="101" t="s">
        <v>7175</v>
      </c>
      <c r="J2374" s="102">
        <v>42948</v>
      </c>
      <c r="K2374" s="102">
        <v>73050</v>
      </c>
      <c r="L2374" s="101" t="s">
        <v>6332</v>
      </c>
      <c r="M2374" s="101" t="s">
        <v>4784</v>
      </c>
    </row>
    <row r="2375" spans="1:13" x14ac:dyDescent="0.25">
      <c r="A2375" s="74" t="s">
        <v>344</v>
      </c>
      <c r="B2375" s="107" t="str">
        <f t="shared" si="37"/>
        <v>106406191200</v>
      </c>
      <c r="C2375" s="101" t="s">
        <v>7702</v>
      </c>
      <c r="D2375" s="101" t="s">
        <v>7703</v>
      </c>
      <c r="E2375" s="101" t="s">
        <v>6462</v>
      </c>
      <c r="F2375" s="101" t="s">
        <v>7212</v>
      </c>
      <c r="G2375" s="101" t="s">
        <v>7181</v>
      </c>
      <c r="H2375" s="103">
        <v>37.24</v>
      </c>
      <c r="I2375" s="101" t="s">
        <v>7175</v>
      </c>
      <c r="J2375" s="102">
        <v>42826</v>
      </c>
      <c r="K2375" s="102">
        <v>43555</v>
      </c>
      <c r="L2375" s="101" t="s">
        <v>6332</v>
      </c>
      <c r="M2375" s="101" t="s">
        <v>7702</v>
      </c>
    </row>
    <row r="2376" spans="1:13" x14ac:dyDescent="0.25">
      <c r="A2376" s="74" t="s">
        <v>344</v>
      </c>
      <c r="B2376" s="107" t="str">
        <f t="shared" si="37"/>
        <v>106407191200</v>
      </c>
      <c r="C2376" s="101" t="s">
        <v>7704</v>
      </c>
      <c r="D2376" s="101" t="s">
        <v>7705</v>
      </c>
      <c r="E2376" s="101" t="s">
        <v>6462</v>
      </c>
      <c r="F2376" s="101" t="s">
        <v>7212</v>
      </c>
      <c r="G2376" s="101" t="s">
        <v>7181</v>
      </c>
      <c r="H2376" s="103">
        <v>41.05</v>
      </c>
      <c r="I2376" s="101" t="s">
        <v>7175</v>
      </c>
      <c r="J2376" s="102">
        <v>42826</v>
      </c>
      <c r="K2376" s="102">
        <v>43496</v>
      </c>
      <c r="L2376" s="101" t="s">
        <v>6332</v>
      </c>
      <c r="M2376" s="101" t="s">
        <v>7704</v>
      </c>
    </row>
    <row r="2377" spans="1:13" x14ac:dyDescent="0.25">
      <c r="A2377" s="74" t="s">
        <v>344</v>
      </c>
      <c r="B2377" s="107" t="str">
        <f t="shared" si="37"/>
        <v>106408191400</v>
      </c>
      <c r="C2377" s="101" t="s">
        <v>4786</v>
      </c>
      <c r="D2377" s="101" t="s">
        <v>4787</v>
      </c>
      <c r="E2377" s="101" t="s">
        <v>7237</v>
      </c>
      <c r="F2377" s="101" t="s">
        <v>7212</v>
      </c>
      <c r="G2377" s="101" t="s">
        <v>7181</v>
      </c>
      <c r="H2377" s="103">
        <v>54.57</v>
      </c>
      <c r="I2377" s="101" t="s">
        <v>7175</v>
      </c>
      <c r="J2377" s="102">
        <v>42826</v>
      </c>
      <c r="K2377" s="102">
        <v>73050</v>
      </c>
      <c r="L2377" s="101" t="s">
        <v>6332</v>
      </c>
      <c r="M2377" s="101" t="s">
        <v>4786</v>
      </c>
    </row>
    <row r="2378" spans="1:13" x14ac:dyDescent="0.25">
      <c r="A2378" s="74" t="s">
        <v>344</v>
      </c>
      <c r="B2378" s="107" t="str">
        <f t="shared" si="37"/>
        <v>106413121110</v>
      </c>
      <c r="C2378" s="101" t="s">
        <v>4788</v>
      </c>
      <c r="D2378" s="101" t="s">
        <v>4789</v>
      </c>
      <c r="E2378" s="101" t="s">
        <v>6338</v>
      </c>
      <c r="F2378" s="101" t="s">
        <v>7212</v>
      </c>
      <c r="G2378" s="101" t="s">
        <v>7181</v>
      </c>
      <c r="H2378" s="103">
        <v>48.39</v>
      </c>
      <c r="I2378" s="101" t="s">
        <v>7175</v>
      </c>
      <c r="J2378" s="102">
        <v>42948</v>
      </c>
      <c r="K2378" s="102">
        <v>73050</v>
      </c>
      <c r="L2378" s="101" t="s">
        <v>6332</v>
      </c>
      <c r="M2378" s="101" t="s">
        <v>4788</v>
      </c>
    </row>
    <row r="2379" spans="1:13" x14ac:dyDescent="0.25">
      <c r="A2379" s="74" t="s">
        <v>344</v>
      </c>
      <c r="B2379" s="107" t="str">
        <f t="shared" si="37"/>
        <v>106414754200</v>
      </c>
      <c r="C2379" s="101" t="s">
        <v>4790</v>
      </c>
      <c r="D2379" s="101" t="s">
        <v>4791</v>
      </c>
      <c r="E2379" s="101" t="s">
        <v>7116</v>
      </c>
      <c r="F2379" s="101" t="s">
        <v>7245</v>
      </c>
      <c r="G2379" s="101" t="s">
        <v>7215</v>
      </c>
      <c r="H2379" s="103">
        <v>31.25</v>
      </c>
      <c r="I2379" s="101" t="s">
        <v>7175</v>
      </c>
      <c r="J2379" s="102">
        <v>42809</v>
      </c>
      <c r="K2379" s="102">
        <v>73050</v>
      </c>
      <c r="L2379" s="101" t="s">
        <v>6332</v>
      </c>
      <c r="M2379" s="101" t="s">
        <v>4790</v>
      </c>
    </row>
    <row r="2380" spans="1:13" x14ac:dyDescent="0.25">
      <c r="A2380" s="74" t="s">
        <v>344</v>
      </c>
      <c r="B2380" s="107" t="str">
        <f t="shared" si="37"/>
        <v>106416212100</v>
      </c>
      <c r="C2380" s="101" t="s">
        <v>7706</v>
      </c>
      <c r="D2380" s="101" t="s">
        <v>7707</v>
      </c>
      <c r="E2380" s="101" t="s">
        <v>7160</v>
      </c>
      <c r="F2380" s="101" t="s">
        <v>7262</v>
      </c>
      <c r="G2380" s="101" t="s">
        <v>7181</v>
      </c>
      <c r="H2380" s="103">
        <v>54.61</v>
      </c>
      <c r="I2380" s="101" t="s">
        <v>7175</v>
      </c>
      <c r="J2380" s="102">
        <v>42843</v>
      </c>
      <c r="K2380" s="102">
        <v>43646</v>
      </c>
      <c r="L2380" s="101" t="s">
        <v>6332</v>
      </c>
      <c r="M2380" s="101" t="s">
        <v>7706</v>
      </c>
    </row>
    <row r="2381" spans="1:13" x14ac:dyDescent="0.25">
      <c r="A2381" s="74" t="s">
        <v>344</v>
      </c>
      <c r="B2381" s="107" t="str">
        <f t="shared" si="37"/>
        <v>106418302100</v>
      </c>
      <c r="C2381" s="101" t="s">
        <v>7708</v>
      </c>
      <c r="D2381" s="101" t="s">
        <v>7709</v>
      </c>
      <c r="E2381" s="101" t="s">
        <v>7213</v>
      </c>
      <c r="F2381" s="101" t="s">
        <v>7217</v>
      </c>
      <c r="G2381" s="101" t="s">
        <v>7218</v>
      </c>
      <c r="H2381" s="103">
        <v>31.11</v>
      </c>
      <c r="I2381" s="101" t="s">
        <v>7175</v>
      </c>
      <c r="J2381" s="102">
        <v>42856</v>
      </c>
      <c r="K2381" s="102">
        <v>43585</v>
      </c>
      <c r="L2381" s="101" t="s">
        <v>6332</v>
      </c>
      <c r="M2381" s="101" t="s">
        <v>7708</v>
      </c>
    </row>
    <row r="2382" spans="1:13" x14ac:dyDescent="0.25">
      <c r="A2382" s="74" t="s">
        <v>344</v>
      </c>
      <c r="B2382" s="107" t="str">
        <f t="shared" si="37"/>
        <v>106420121110</v>
      </c>
      <c r="C2382" s="101" t="s">
        <v>4792</v>
      </c>
      <c r="D2382" s="101" t="s">
        <v>4793</v>
      </c>
      <c r="E2382" s="101" t="s">
        <v>6338</v>
      </c>
      <c r="F2382" s="101" t="s">
        <v>7185</v>
      </c>
      <c r="G2382" s="101" t="s">
        <v>7181</v>
      </c>
      <c r="H2382" s="103">
        <v>52.98</v>
      </c>
      <c r="I2382" s="101" t="s">
        <v>7175</v>
      </c>
      <c r="J2382" s="102">
        <v>42979</v>
      </c>
      <c r="K2382" s="102">
        <v>73050</v>
      </c>
      <c r="L2382" s="101" t="s">
        <v>6332</v>
      </c>
      <c r="M2382" s="101" t="s">
        <v>4792</v>
      </c>
    </row>
    <row r="2383" spans="1:13" x14ac:dyDescent="0.25">
      <c r="A2383" s="74" t="s">
        <v>344</v>
      </c>
      <c r="B2383" s="107" t="str">
        <f t="shared" si="37"/>
        <v>106421263130</v>
      </c>
      <c r="C2383" s="101" t="s">
        <v>4794</v>
      </c>
      <c r="D2383" s="101" t="s">
        <v>4795</v>
      </c>
      <c r="E2383" s="101" t="s">
        <v>6509</v>
      </c>
      <c r="F2383" s="101" t="s">
        <v>7214</v>
      </c>
      <c r="G2383" s="101" t="s">
        <v>7218</v>
      </c>
      <c r="H2383" s="103">
        <v>34.31</v>
      </c>
      <c r="I2383" s="101" t="s">
        <v>7175</v>
      </c>
      <c r="J2383" s="102">
        <v>42826</v>
      </c>
      <c r="K2383" s="102">
        <v>73050</v>
      </c>
      <c r="L2383" s="101" t="s">
        <v>6332</v>
      </c>
      <c r="M2383" s="101" t="s">
        <v>4794</v>
      </c>
    </row>
    <row r="2384" spans="1:13" x14ac:dyDescent="0.25">
      <c r="A2384" s="74" t="s">
        <v>344</v>
      </c>
      <c r="B2384" s="107" t="str">
        <f t="shared" si="37"/>
        <v>106429171400</v>
      </c>
      <c r="C2384" s="101" t="s">
        <v>4796</v>
      </c>
      <c r="D2384" s="101" t="s">
        <v>4797</v>
      </c>
      <c r="E2384" s="101" t="s">
        <v>6681</v>
      </c>
      <c r="F2384" s="101" t="s">
        <v>7185</v>
      </c>
      <c r="G2384" s="101" t="s">
        <v>7181</v>
      </c>
      <c r="H2384" s="103">
        <v>63.61</v>
      </c>
      <c r="I2384" s="101" t="s">
        <v>7175</v>
      </c>
      <c r="J2384" s="102">
        <v>42887</v>
      </c>
      <c r="K2384" s="102">
        <v>73050</v>
      </c>
      <c r="L2384" s="101" t="s">
        <v>6332</v>
      </c>
      <c r="M2384" s="101" t="s">
        <v>4796</v>
      </c>
    </row>
    <row r="2385" spans="1:13" x14ac:dyDescent="0.25">
      <c r="A2385" s="74" t="s">
        <v>344</v>
      </c>
      <c r="B2385" s="107" t="str">
        <f t="shared" si="37"/>
        <v>106431264340</v>
      </c>
      <c r="C2385" s="101" t="s">
        <v>4798</v>
      </c>
      <c r="D2385" s="101" t="s">
        <v>4799</v>
      </c>
      <c r="E2385" s="101" t="s">
        <v>7397</v>
      </c>
      <c r="F2385" s="101" t="s">
        <v>7185</v>
      </c>
      <c r="G2385" s="101" t="s">
        <v>7186</v>
      </c>
      <c r="H2385" s="103">
        <v>60.34</v>
      </c>
      <c r="I2385" s="101" t="s">
        <v>7175</v>
      </c>
      <c r="J2385" s="102">
        <v>42826</v>
      </c>
      <c r="K2385" s="102">
        <v>73050</v>
      </c>
      <c r="L2385" s="101" t="s">
        <v>6332</v>
      </c>
      <c r="M2385" s="101" t="s">
        <v>4798</v>
      </c>
    </row>
    <row r="2386" spans="1:13" x14ac:dyDescent="0.25">
      <c r="A2386" s="74" t="s">
        <v>344</v>
      </c>
      <c r="B2386" s="107" t="str">
        <f t="shared" si="37"/>
        <v>106434191100</v>
      </c>
      <c r="C2386" s="101" t="s">
        <v>7710</v>
      </c>
      <c r="D2386" s="101" t="s">
        <v>7711</v>
      </c>
      <c r="E2386" s="101" t="s">
        <v>6460</v>
      </c>
      <c r="F2386" s="101" t="s">
        <v>7295</v>
      </c>
      <c r="G2386" s="101" t="s">
        <v>7178</v>
      </c>
      <c r="H2386" s="103">
        <v>36.79</v>
      </c>
      <c r="I2386" s="101" t="s">
        <v>7175</v>
      </c>
      <c r="J2386" s="102">
        <v>42856</v>
      </c>
      <c r="K2386" s="102">
        <v>43585</v>
      </c>
      <c r="L2386" s="101" t="s">
        <v>6332</v>
      </c>
      <c r="M2386" s="101" t="s">
        <v>7710</v>
      </c>
    </row>
    <row r="2387" spans="1:13" x14ac:dyDescent="0.25">
      <c r="A2387" s="74" t="s">
        <v>344</v>
      </c>
      <c r="B2387" s="107" t="str">
        <f t="shared" si="37"/>
        <v>106440703500</v>
      </c>
      <c r="C2387" s="101" t="s">
        <v>4800</v>
      </c>
      <c r="D2387" s="101" t="s">
        <v>4801</v>
      </c>
      <c r="E2387" s="101" t="s">
        <v>6374</v>
      </c>
      <c r="F2387" s="101" t="s">
        <v>7247</v>
      </c>
      <c r="G2387" s="101" t="s">
        <v>7178</v>
      </c>
      <c r="H2387" s="103">
        <v>46.01</v>
      </c>
      <c r="I2387" s="101" t="s">
        <v>7175</v>
      </c>
      <c r="J2387" s="102">
        <v>42856</v>
      </c>
      <c r="K2387" s="102">
        <v>73050</v>
      </c>
      <c r="L2387" s="101" t="s">
        <v>6332</v>
      </c>
      <c r="M2387" s="101" t="s">
        <v>4800</v>
      </c>
    </row>
    <row r="2388" spans="1:13" x14ac:dyDescent="0.25">
      <c r="A2388" s="74" t="s">
        <v>344</v>
      </c>
      <c r="B2388" s="107" t="str">
        <f t="shared" si="37"/>
        <v>106446171400</v>
      </c>
      <c r="C2388" s="101" t="s">
        <v>4802</v>
      </c>
      <c r="D2388" s="101" t="s">
        <v>4803</v>
      </c>
      <c r="E2388" s="101" t="s">
        <v>6681</v>
      </c>
      <c r="F2388" s="101" t="s">
        <v>7212</v>
      </c>
      <c r="G2388" s="101" t="s">
        <v>7181</v>
      </c>
      <c r="H2388" s="103">
        <v>66.63</v>
      </c>
      <c r="I2388" s="101" t="s">
        <v>7175</v>
      </c>
      <c r="J2388" s="102">
        <v>42962</v>
      </c>
      <c r="K2388" s="102">
        <v>73050</v>
      </c>
      <c r="L2388" s="101" t="s">
        <v>6332</v>
      </c>
      <c r="M2388" s="101" t="s">
        <v>4802</v>
      </c>
    </row>
    <row r="2389" spans="1:13" x14ac:dyDescent="0.25">
      <c r="A2389" s="74" t="s">
        <v>344</v>
      </c>
      <c r="B2389" s="107" t="str">
        <f t="shared" si="37"/>
        <v>106450903120</v>
      </c>
      <c r="C2389" s="101" t="s">
        <v>4804</v>
      </c>
      <c r="D2389" s="101" t="s">
        <v>4805</v>
      </c>
      <c r="E2389" s="101" t="s">
        <v>7527</v>
      </c>
      <c r="F2389" s="101" t="s">
        <v>7226</v>
      </c>
      <c r="G2389" s="101" t="s">
        <v>7186</v>
      </c>
      <c r="H2389" s="103">
        <v>60.58</v>
      </c>
      <c r="I2389" s="101" t="s">
        <v>7175</v>
      </c>
      <c r="J2389" s="102">
        <v>42816</v>
      </c>
      <c r="K2389" s="102">
        <v>73050</v>
      </c>
      <c r="L2389" s="101" t="s">
        <v>6332</v>
      </c>
      <c r="M2389" s="101" t="s">
        <v>4804</v>
      </c>
    </row>
    <row r="2390" spans="1:13" x14ac:dyDescent="0.25">
      <c r="A2390" s="74" t="s">
        <v>344</v>
      </c>
      <c r="B2390" s="107" t="str">
        <f t="shared" si="37"/>
        <v>106455</v>
      </c>
      <c r="C2390" s="101" t="s">
        <v>4806</v>
      </c>
      <c r="D2390" s="101" t="s">
        <v>4807</v>
      </c>
      <c r="E2390" s="101"/>
      <c r="F2390" s="101"/>
      <c r="G2390" s="101" t="s">
        <v>7186</v>
      </c>
      <c r="H2390" s="103">
        <v>51.16</v>
      </c>
      <c r="I2390" s="101" t="s">
        <v>7175</v>
      </c>
      <c r="J2390" s="102">
        <v>42979</v>
      </c>
      <c r="K2390" s="102">
        <v>43677</v>
      </c>
      <c r="L2390" s="101" t="s">
        <v>6332</v>
      </c>
      <c r="M2390" s="101" t="s">
        <v>4806</v>
      </c>
    </row>
    <row r="2391" spans="1:13" x14ac:dyDescent="0.25">
      <c r="A2391" s="74" t="s">
        <v>344</v>
      </c>
      <c r="B2391" s="107" t="str">
        <f t="shared" si="37"/>
        <v>106460903120</v>
      </c>
      <c r="C2391" s="101" t="s">
        <v>4808</v>
      </c>
      <c r="D2391" s="101" t="s">
        <v>4809</v>
      </c>
      <c r="E2391" s="101" t="s">
        <v>7527</v>
      </c>
      <c r="F2391" s="101" t="s">
        <v>7226</v>
      </c>
      <c r="G2391" s="101" t="s">
        <v>7186</v>
      </c>
      <c r="H2391" s="103">
        <v>57.31</v>
      </c>
      <c r="I2391" s="101" t="s">
        <v>7175</v>
      </c>
      <c r="J2391" s="102">
        <v>42856</v>
      </c>
      <c r="K2391" s="102">
        <v>73050</v>
      </c>
      <c r="L2391" s="101" t="s">
        <v>6332</v>
      </c>
      <c r="M2391" s="101" t="s">
        <v>4808</v>
      </c>
    </row>
    <row r="2392" spans="1:13" x14ac:dyDescent="0.25">
      <c r="A2392" s="74" t="s">
        <v>344</v>
      </c>
      <c r="B2392" s="107" t="str">
        <f t="shared" si="37"/>
        <v>106461372100</v>
      </c>
      <c r="C2392" s="101" t="s">
        <v>4810</v>
      </c>
      <c r="D2392" s="101" t="s">
        <v>4811</v>
      </c>
      <c r="E2392" s="101" t="s">
        <v>7349</v>
      </c>
      <c r="F2392" s="101" t="s">
        <v>7200</v>
      </c>
      <c r="G2392" s="101" t="s">
        <v>7368</v>
      </c>
      <c r="H2392" s="103">
        <v>24.77</v>
      </c>
      <c r="I2392" s="101" t="s">
        <v>7175</v>
      </c>
      <c r="J2392" s="102">
        <v>42814</v>
      </c>
      <c r="K2392" s="102">
        <v>73050</v>
      </c>
      <c r="L2392" s="101" t="s">
        <v>6332</v>
      </c>
      <c r="M2392" s="101" t="s">
        <v>4810</v>
      </c>
    </row>
    <row r="2393" spans="1:13" x14ac:dyDescent="0.25">
      <c r="A2393" s="74" t="s">
        <v>344</v>
      </c>
      <c r="B2393" s="107" t="str">
        <f t="shared" si="37"/>
        <v>106469323920</v>
      </c>
      <c r="C2393" s="101" t="s">
        <v>4812</v>
      </c>
      <c r="D2393" s="101" t="s">
        <v>4813</v>
      </c>
      <c r="E2393" s="101" t="s">
        <v>7653</v>
      </c>
      <c r="F2393" s="101" t="s">
        <v>7332</v>
      </c>
      <c r="G2393" s="101" t="s">
        <v>7218</v>
      </c>
      <c r="H2393" s="103">
        <v>35.450000000000003</v>
      </c>
      <c r="I2393" s="101" t="s">
        <v>7175</v>
      </c>
      <c r="J2393" s="102">
        <v>42842</v>
      </c>
      <c r="K2393" s="102">
        <v>73050</v>
      </c>
      <c r="L2393" s="101" t="s">
        <v>6332</v>
      </c>
      <c r="M2393" s="101" t="s">
        <v>4812</v>
      </c>
    </row>
    <row r="2394" spans="1:13" x14ac:dyDescent="0.25">
      <c r="A2394" s="74" t="s">
        <v>344</v>
      </c>
      <c r="B2394" s="107" t="str">
        <f t="shared" si="37"/>
        <v>106471803030</v>
      </c>
      <c r="C2394" s="101" t="s">
        <v>4814</v>
      </c>
      <c r="D2394" s="101" t="s">
        <v>4815</v>
      </c>
      <c r="E2394" s="101" t="s">
        <v>6609</v>
      </c>
      <c r="F2394" s="101" t="s">
        <v>7214</v>
      </c>
      <c r="G2394" s="101" t="s">
        <v>7215</v>
      </c>
      <c r="H2394" s="103">
        <v>36.04</v>
      </c>
      <c r="I2394" s="101" t="s">
        <v>7175</v>
      </c>
      <c r="J2394" s="102">
        <v>42856</v>
      </c>
      <c r="K2394" s="102">
        <v>73050</v>
      </c>
      <c r="L2394" s="101" t="s">
        <v>6332</v>
      </c>
      <c r="M2394" s="101" t="s">
        <v>4814</v>
      </c>
    </row>
    <row r="2395" spans="1:13" x14ac:dyDescent="0.25">
      <c r="A2395" s="74" t="s">
        <v>344</v>
      </c>
      <c r="B2395" s="107" t="str">
        <f t="shared" si="37"/>
        <v>106472468110</v>
      </c>
      <c r="C2395" s="101" t="s">
        <v>6785</v>
      </c>
      <c r="D2395" s="101" t="s">
        <v>6786</v>
      </c>
      <c r="E2395" s="101" t="s">
        <v>6787</v>
      </c>
      <c r="F2395" s="101" t="s">
        <v>7225</v>
      </c>
      <c r="G2395" s="101" t="s">
        <v>7174</v>
      </c>
      <c r="H2395" s="103">
        <v>28.9</v>
      </c>
      <c r="I2395" s="101" t="s">
        <v>7175</v>
      </c>
      <c r="J2395" s="102">
        <v>42856</v>
      </c>
      <c r="K2395" s="102">
        <v>43585</v>
      </c>
      <c r="L2395" s="101" t="s">
        <v>6332</v>
      </c>
      <c r="M2395" s="101" t="s">
        <v>6785</v>
      </c>
    </row>
    <row r="2396" spans="1:13" x14ac:dyDescent="0.25">
      <c r="A2396" s="74" t="s">
        <v>344</v>
      </c>
      <c r="B2396" s="107" t="str">
        <f t="shared" si="37"/>
        <v>106474803600</v>
      </c>
      <c r="C2396" s="101" t="s">
        <v>4816</v>
      </c>
      <c r="D2396" s="101" t="s">
        <v>4817</v>
      </c>
      <c r="E2396" s="101" t="s">
        <v>7537</v>
      </c>
      <c r="F2396" s="101" t="s">
        <v>7244</v>
      </c>
      <c r="G2396" s="101" t="s">
        <v>7215</v>
      </c>
      <c r="H2396" s="103">
        <v>31.88</v>
      </c>
      <c r="I2396" s="101" t="s">
        <v>7175</v>
      </c>
      <c r="J2396" s="102">
        <v>42863</v>
      </c>
      <c r="K2396" s="102">
        <v>73050</v>
      </c>
      <c r="L2396" s="101" t="s">
        <v>6332</v>
      </c>
      <c r="M2396" s="101" t="s">
        <v>4816</v>
      </c>
    </row>
    <row r="2397" spans="1:13" x14ac:dyDescent="0.25">
      <c r="A2397" s="74" t="s">
        <v>344</v>
      </c>
      <c r="B2397" s="107" t="str">
        <f t="shared" si="37"/>
        <v>106475231401</v>
      </c>
      <c r="C2397" s="101" t="s">
        <v>4818</v>
      </c>
      <c r="D2397" s="101" t="s">
        <v>4819</v>
      </c>
      <c r="E2397" s="101" t="s">
        <v>6496</v>
      </c>
      <c r="F2397" s="101" t="s">
        <v>7212</v>
      </c>
      <c r="G2397" s="101" t="s">
        <v>7181</v>
      </c>
      <c r="H2397" s="103">
        <v>51.93</v>
      </c>
      <c r="I2397" s="101" t="s">
        <v>7175</v>
      </c>
      <c r="J2397" s="102">
        <v>42837</v>
      </c>
      <c r="K2397" s="102">
        <v>73050</v>
      </c>
      <c r="L2397" s="101" t="s">
        <v>6332</v>
      </c>
      <c r="M2397" s="101" t="s">
        <v>4818</v>
      </c>
    </row>
    <row r="2398" spans="1:13" x14ac:dyDescent="0.25">
      <c r="A2398" s="74" t="s">
        <v>344</v>
      </c>
      <c r="B2398" s="107" t="str">
        <f t="shared" si="37"/>
        <v>106477311700</v>
      </c>
      <c r="C2398" s="101" t="s">
        <v>4820</v>
      </c>
      <c r="D2398" s="101" t="s">
        <v>4821</v>
      </c>
      <c r="E2398" s="101" t="s">
        <v>6694</v>
      </c>
      <c r="F2398" s="101" t="s">
        <v>7212</v>
      </c>
      <c r="G2398" s="101" t="s">
        <v>7181</v>
      </c>
      <c r="H2398" s="103">
        <v>45.68</v>
      </c>
      <c r="I2398" s="101" t="s">
        <v>7175</v>
      </c>
      <c r="J2398" s="102">
        <v>42863</v>
      </c>
      <c r="K2398" s="102">
        <v>73050</v>
      </c>
      <c r="L2398" s="101" t="s">
        <v>6332</v>
      </c>
      <c r="M2398" s="101" t="s">
        <v>4820</v>
      </c>
    </row>
    <row r="2399" spans="1:13" x14ac:dyDescent="0.25">
      <c r="A2399" s="74" t="s">
        <v>344</v>
      </c>
      <c r="B2399" s="107" t="str">
        <f t="shared" si="37"/>
        <v>106478192100</v>
      </c>
      <c r="C2399" s="101" t="s">
        <v>4822</v>
      </c>
      <c r="D2399" s="101" t="s">
        <v>4823</v>
      </c>
      <c r="E2399" s="101" t="s">
        <v>6456</v>
      </c>
      <c r="F2399" s="101" t="s">
        <v>7712</v>
      </c>
      <c r="G2399" s="101" t="s">
        <v>7192</v>
      </c>
      <c r="H2399" s="103">
        <v>21.24</v>
      </c>
      <c r="I2399" s="101" t="s">
        <v>7175</v>
      </c>
      <c r="J2399" s="102">
        <v>42975</v>
      </c>
      <c r="K2399" s="102">
        <v>73050</v>
      </c>
      <c r="L2399" s="101" t="s">
        <v>6332</v>
      </c>
      <c r="M2399" s="101" t="s">
        <v>4822</v>
      </c>
    </row>
    <row r="2400" spans="1:13" x14ac:dyDescent="0.25">
      <c r="A2400" s="74" t="s">
        <v>344</v>
      </c>
      <c r="B2400" s="107" t="str">
        <f t="shared" si="37"/>
        <v>106479171200</v>
      </c>
      <c r="C2400" s="101" t="s">
        <v>4824</v>
      </c>
      <c r="D2400" s="101" t="s">
        <v>4825</v>
      </c>
      <c r="E2400" s="101" t="s">
        <v>6369</v>
      </c>
      <c r="F2400" s="101" t="s">
        <v>7295</v>
      </c>
      <c r="G2400" s="101" t="s">
        <v>7178</v>
      </c>
      <c r="H2400" s="103">
        <v>39.590000000000003</v>
      </c>
      <c r="I2400" s="101" t="s">
        <v>7175</v>
      </c>
      <c r="J2400" s="102">
        <v>42870</v>
      </c>
      <c r="K2400" s="102">
        <v>73050</v>
      </c>
      <c r="L2400" s="101" t="s">
        <v>6332</v>
      </c>
      <c r="M2400" s="101" t="s">
        <v>4824</v>
      </c>
    </row>
    <row r="2401" spans="1:13" x14ac:dyDescent="0.25">
      <c r="A2401" s="74" t="s">
        <v>344</v>
      </c>
      <c r="B2401" s="107" t="str">
        <f t="shared" si="37"/>
        <v>106480603510</v>
      </c>
      <c r="C2401" s="101" t="s">
        <v>4826</v>
      </c>
      <c r="D2401" s="101" t="s">
        <v>4827</v>
      </c>
      <c r="E2401" s="101" t="s">
        <v>7281</v>
      </c>
      <c r="F2401" s="101" t="s">
        <v>7245</v>
      </c>
      <c r="G2401" s="101" t="s">
        <v>7174</v>
      </c>
      <c r="H2401" s="103">
        <v>40.01</v>
      </c>
      <c r="I2401" s="101" t="s">
        <v>7175</v>
      </c>
      <c r="J2401" s="102">
        <v>42887</v>
      </c>
      <c r="K2401" s="102">
        <v>73050</v>
      </c>
      <c r="L2401" s="101" t="s">
        <v>6332</v>
      </c>
      <c r="M2401" s="101" t="s">
        <v>4826</v>
      </c>
    </row>
    <row r="2402" spans="1:13" x14ac:dyDescent="0.25">
      <c r="A2402" s="74" t="s">
        <v>344</v>
      </c>
      <c r="B2402" s="107" t="str">
        <f t="shared" si="37"/>
        <v>106482264260</v>
      </c>
      <c r="C2402" s="101" t="s">
        <v>4828</v>
      </c>
      <c r="D2402" s="101" t="s">
        <v>4829</v>
      </c>
      <c r="E2402" s="101" t="s">
        <v>7232</v>
      </c>
      <c r="F2402" s="101" t="s">
        <v>7212</v>
      </c>
      <c r="G2402" s="101" t="s">
        <v>7186</v>
      </c>
      <c r="H2402" s="103">
        <v>54.17</v>
      </c>
      <c r="I2402" s="101" t="s">
        <v>7175</v>
      </c>
      <c r="J2402" s="102">
        <v>42948</v>
      </c>
      <c r="K2402" s="102">
        <v>73050</v>
      </c>
      <c r="L2402" s="101" t="s">
        <v>6332</v>
      </c>
      <c r="M2402" s="101" t="s">
        <v>4828</v>
      </c>
    </row>
    <row r="2403" spans="1:13" x14ac:dyDescent="0.25">
      <c r="A2403" s="74" t="s">
        <v>344</v>
      </c>
      <c r="B2403" s="107" t="str">
        <f t="shared" si="37"/>
        <v>106487191100</v>
      </c>
      <c r="C2403" s="101" t="s">
        <v>4830</v>
      </c>
      <c r="D2403" s="101" t="s">
        <v>4831</v>
      </c>
      <c r="E2403" s="101" t="s">
        <v>6460</v>
      </c>
      <c r="F2403" s="101" t="s">
        <v>7212</v>
      </c>
      <c r="G2403" s="101" t="s">
        <v>7181</v>
      </c>
      <c r="H2403" s="103">
        <v>48.95</v>
      </c>
      <c r="I2403" s="101" t="s">
        <v>7175</v>
      </c>
      <c r="J2403" s="102">
        <v>42961</v>
      </c>
      <c r="K2403" s="102">
        <v>73050</v>
      </c>
      <c r="L2403" s="101" t="s">
        <v>6332</v>
      </c>
      <c r="M2403" s="101" t="s">
        <v>4830</v>
      </c>
    </row>
    <row r="2404" spans="1:13" x14ac:dyDescent="0.25">
      <c r="A2404" s="74" t="s">
        <v>344</v>
      </c>
      <c r="B2404" s="107" t="str">
        <f t="shared" si="37"/>
        <v>106492502030</v>
      </c>
      <c r="C2404" s="101" t="s">
        <v>4832</v>
      </c>
      <c r="D2404" s="101" t="s">
        <v>4833</v>
      </c>
      <c r="E2404" s="101" t="s">
        <v>7100</v>
      </c>
      <c r="F2404" s="101" t="s">
        <v>7226</v>
      </c>
      <c r="G2404" s="101" t="s">
        <v>7186</v>
      </c>
      <c r="H2404" s="103">
        <v>61.53</v>
      </c>
      <c r="I2404" s="101" t="s">
        <v>7175</v>
      </c>
      <c r="J2404" s="102">
        <v>42856</v>
      </c>
      <c r="K2404" s="102">
        <v>73050</v>
      </c>
      <c r="L2404" s="101" t="s">
        <v>6332</v>
      </c>
      <c r="M2404" s="101" t="s">
        <v>4832</v>
      </c>
    </row>
    <row r="2405" spans="1:13" x14ac:dyDescent="0.25">
      <c r="A2405" s="74" t="s">
        <v>344</v>
      </c>
      <c r="B2405" s="107" t="str">
        <f t="shared" si="37"/>
        <v>106493311200</v>
      </c>
      <c r="C2405" s="101" t="s">
        <v>4834</v>
      </c>
      <c r="D2405" s="101" t="s">
        <v>4835</v>
      </c>
      <c r="E2405" s="101" t="s">
        <v>6541</v>
      </c>
      <c r="F2405" s="101" t="s">
        <v>7212</v>
      </c>
      <c r="G2405" s="101" t="s">
        <v>7181</v>
      </c>
      <c r="H2405" s="103">
        <v>54.14</v>
      </c>
      <c r="I2405" s="101" t="s">
        <v>7175</v>
      </c>
      <c r="J2405" s="102">
        <v>42887</v>
      </c>
      <c r="K2405" s="102">
        <v>73050</v>
      </c>
      <c r="L2405" s="101" t="s">
        <v>6332</v>
      </c>
      <c r="M2405" s="101" t="s">
        <v>4834</v>
      </c>
    </row>
    <row r="2406" spans="1:13" x14ac:dyDescent="0.25">
      <c r="A2406" s="74" t="s">
        <v>344</v>
      </c>
      <c r="B2406" s="107" t="str">
        <f t="shared" si="37"/>
        <v>106498703500</v>
      </c>
      <c r="C2406" s="101" t="s">
        <v>4836</v>
      </c>
      <c r="D2406" s="101" t="s">
        <v>4837</v>
      </c>
      <c r="E2406" s="101" t="s">
        <v>6374</v>
      </c>
      <c r="F2406" s="101" t="s">
        <v>7247</v>
      </c>
      <c r="G2406" s="101" t="s">
        <v>7215</v>
      </c>
      <c r="H2406" s="103">
        <v>44.05</v>
      </c>
      <c r="I2406" s="101" t="s">
        <v>7175</v>
      </c>
      <c r="J2406" s="102">
        <v>42887</v>
      </c>
      <c r="K2406" s="102">
        <v>73050</v>
      </c>
      <c r="L2406" s="101" t="s">
        <v>6332</v>
      </c>
      <c r="M2406" s="101" t="s">
        <v>4836</v>
      </c>
    </row>
    <row r="2407" spans="1:13" x14ac:dyDescent="0.25">
      <c r="A2407" s="74" t="s">
        <v>344</v>
      </c>
      <c r="B2407" s="107" t="str">
        <f t="shared" si="37"/>
        <v>106501753910</v>
      </c>
      <c r="C2407" s="101" t="s">
        <v>4838</v>
      </c>
      <c r="D2407" s="101" t="s">
        <v>4839</v>
      </c>
      <c r="E2407" s="101" t="s">
        <v>7713</v>
      </c>
      <c r="F2407" s="101" t="s">
        <v>7203</v>
      </c>
      <c r="G2407" s="101" t="s">
        <v>7222</v>
      </c>
      <c r="H2407" s="103">
        <v>70.55</v>
      </c>
      <c r="I2407" s="101" t="s">
        <v>7175</v>
      </c>
      <c r="J2407" s="102">
        <v>42887</v>
      </c>
      <c r="K2407" s="102">
        <v>73050</v>
      </c>
      <c r="L2407" s="101" t="s">
        <v>6332</v>
      </c>
      <c r="M2407" s="101" t="s">
        <v>4838</v>
      </c>
    </row>
    <row r="2408" spans="1:13" x14ac:dyDescent="0.25">
      <c r="A2408" s="74" t="s">
        <v>344</v>
      </c>
      <c r="B2408" s="107" t="str">
        <f t="shared" si="37"/>
        <v>106503362100</v>
      </c>
      <c r="C2408" s="101" t="s">
        <v>4840</v>
      </c>
      <c r="D2408" s="101" t="s">
        <v>4841</v>
      </c>
      <c r="E2408" s="101" t="s">
        <v>7346</v>
      </c>
      <c r="F2408" s="101" t="s">
        <v>7214</v>
      </c>
      <c r="G2408" s="101" t="s">
        <v>7215</v>
      </c>
      <c r="H2408" s="103">
        <v>37.47</v>
      </c>
      <c r="I2408" s="101" t="s">
        <v>7175</v>
      </c>
      <c r="J2408" s="102">
        <v>42948</v>
      </c>
      <c r="K2408" s="102">
        <v>73050</v>
      </c>
      <c r="L2408" s="101" t="s">
        <v>6332</v>
      </c>
      <c r="M2408" s="101" t="s">
        <v>4840</v>
      </c>
    </row>
    <row r="2409" spans="1:13" x14ac:dyDescent="0.25">
      <c r="A2409" s="74" t="s">
        <v>344</v>
      </c>
      <c r="B2409" s="107" t="str">
        <f t="shared" si="37"/>
        <v>106504171200</v>
      </c>
      <c r="C2409" s="101" t="s">
        <v>4842</v>
      </c>
      <c r="D2409" s="101" t="s">
        <v>4843</v>
      </c>
      <c r="E2409" s="101" t="s">
        <v>6369</v>
      </c>
      <c r="F2409" s="101" t="s">
        <v>7212</v>
      </c>
      <c r="G2409" s="101" t="s">
        <v>7181</v>
      </c>
      <c r="H2409" s="103">
        <v>50.28</v>
      </c>
      <c r="I2409" s="101" t="s">
        <v>7175</v>
      </c>
      <c r="J2409" s="102">
        <v>42962</v>
      </c>
      <c r="K2409" s="102">
        <v>73050</v>
      </c>
      <c r="L2409" s="101" t="s">
        <v>6332</v>
      </c>
      <c r="M2409" s="101" t="s">
        <v>4842</v>
      </c>
    </row>
    <row r="2410" spans="1:13" x14ac:dyDescent="0.25">
      <c r="A2410" s="74" t="s">
        <v>344</v>
      </c>
      <c r="B2410" s="107" t="str">
        <f t="shared" si="37"/>
        <v>106505261050</v>
      </c>
      <c r="C2410" s="101" t="s">
        <v>7714</v>
      </c>
      <c r="D2410" s="101" t="s">
        <v>7715</v>
      </c>
      <c r="E2410" s="101" t="s">
        <v>7499</v>
      </c>
      <c r="F2410" s="101" t="s">
        <v>7185</v>
      </c>
      <c r="G2410" s="101" t="s">
        <v>7186</v>
      </c>
      <c r="H2410" s="103">
        <v>17.309999999999999</v>
      </c>
      <c r="I2410" s="101" t="s">
        <v>7175</v>
      </c>
      <c r="J2410" s="102">
        <v>42870</v>
      </c>
      <c r="K2410" s="102">
        <v>43496</v>
      </c>
      <c r="L2410" s="101" t="s">
        <v>6332</v>
      </c>
      <c r="M2410" s="101" t="s">
        <v>7714</v>
      </c>
    </row>
    <row r="2411" spans="1:13" x14ac:dyDescent="0.25">
      <c r="A2411" s="74" t="s">
        <v>344</v>
      </c>
      <c r="B2411" s="107" t="str">
        <f t="shared" si="37"/>
        <v>106506181500</v>
      </c>
      <c r="C2411" s="101" t="s">
        <v>6439</v>
      </c>
      <c r="D2411" s="101" t="s">
        <v>6440</v>
      </c>
      <c r="E2411" s="101" t="s">
        <v>6421</v>
      </c>
      <c r="F2411" s="101" t="s">
        <v>7295</v>
      </c>
      <c r="G2411" s="101" t="s">
        <v>7178</v>
      </c>
      <c r="H2411" s="103">
        <v>39.71</v>
      </c>
      <c r="I2411" s="101" t="s">
        <v>7175</v>
      </c>
      <c r="J2411" s="102">
        <v>42870</v>
      </c>
      <c r="K2411" s="102">
        <v>43599</v>
      </c>
      <c r="L2411" s="101" t="s">
        <v>6332</v>
      </c>
      <c r="M2411" s="101" t="s">
        <v>6439</v>
      </c>
    </row>
    <row r="2412" spans="1:13" x14ac:dyDescent="0.25">
      <c r="A2412" s="74" t="s">
        <v>344</v>
      </c>
      <c r="B2412" s="107" t="str">
        <f t="shared" si="37"/>
        <v>106507498700</v>
      </c>
      <c r="C2412" s="101" t="s">
        <v>4844</v>
      </c>
      <c r="D2412" s="101" t="s">
        <v>4845</v>
      </c>
      <c r="E2412" s="101" t="s">
        <v>7005</v>
      </c>
      <c r="F2412" s="101" t="s">
        <v>7393</v>
      </c>
      <c r="G2412" s="101" t="s">
        <v>7394</v>
      </c>
      <c r="H2412" s="103">
        <v>87.47</v>
      </c>
      <c r="I2412" s="101" t="s">
        <v>7175</v>
      </c>
      <c r="J2412" s="102">
        <v>42888</v>
      </c>
      <c r="K2412" s="102">
        <v>73050</v>
      </c>
      <c r="L2412" s="101" t="s">
        <v>6332</v>
      </c>
      <c r="M2412" s="101" t="s">
        <v>4844</v>
      </c>
    </row>
    <row r="2413" spans="1:13" x14ac:dyDescent="0.25">
      <c r="A2413" s="74" t="s">
        <v>344</v>
      </c>
      <c r="B2413" s="107" t="str">
        <f t="shared" si="37"/>
        <v>106508603930</v>
      </c>
      <c r="C2413" s="101" t="s">
        <v>4846</v>
      </c>
      <c r="D2413" s="101" t="s">
        <v>4847</v>
      </c>
      <c r="E2413" s="101" t="s">
        <v>7257</v>
      </c>
      <c r="F2413" s="101" t="s">
        <v>7214</v>
      </c>
      <c r="G2413" s="101" t="s">
        <v>7215</v>
      </c>
      <c r="H2413" s="103">
        <v>37.1</v>
      </c>
      <c r="I2413" s="101" t="s">
        <v>7175</v>
      </c>
      <c r="J2413" s="102">
        <v>42870</v>
      </c>
      <c r="K2413" s="102">
        <v>73050</v>
      </c>
      <c r="L2413" s="101" t="s">
        <v>6332</v>
      </c>
      <c r="M2413" s="101" t="s">
        <v>4846</v>
      </c>
    </row>
    <row r="2414" spans="1:13" x14ac:dyDescent="0.25">
      <c r="A2414" s="74" t="s">
        <v>344</v>
      </c>
      <c r="B2414" s="107" t="str">
        <f t="shared" si="37"/>
        <v>106511321100</v>
      </c>
      <c r="C2414" s="101" t="s">
        <v>4848</v>
      </c>
      <c r="D2414" s="101" t="s">
        <v>4849</v>
      </c>
      <c r="E2414" s="101" t="s">
        <v>7003</v>
      </c>
      <c r="F2414" s="101" t="s">
        <v>7185</v>
      </c>
      <c r="G2414" s="101" t="s">
        <v>7186</v>
      </c>
      <c r="H2414" s="103">
        <v>43.87</v>
      </c>
      <c r="I2414" s="101" t="s">
        <v>7175</v>
      </c>
      <c r="J2414" s="102">
        <v>42979</v>
      </c>
      <c r="K2414" s="102">
        <v>44003</v>
      </c>
      <c r="L2414" s="101" t="s">
        <v>6332</v>
      </c>
      <c r="M2414" s="101" t="s">
        <v>4848</v>
      </c>
    </row>
    <row r="2415" spans="1:13" x14ac:dyDescent="0.25">
      <c r="A2415" s="74" t="s">
        <v>344</v>
      </c>
      <c r="B2415" s="107" t="str">
        <f t="shared" si="37"/>
        <v>106516141300</v>
      </c>
      <c r="C2415" s="101" t="s">
        <v>4850</v>
      </c>
      <c r="D2415" s="101" t="s">
        <v>4851</v>
      </c>
      <c r="E2415" s="101" t="s">
        <v>6349</v>
      </c>
      <c r="F2415" s="101" t="s">
        <v>7212</v>
      </c>
      <c r="G2415" s="101" t="s">
        <v>7181</v>
      </c>
      <c r="H2415" s="103">
        <v>49.75</v>
      </c>
      <c r="I2415" s="101" t="s">
        <v>7175</v>
      </c>
      <c r="J2415" s="102">
        <v>42948</v>
      </c>
      <c r="K2415" s="102">
        <v>73050</v>
      </c>
      <c r="L2415" s="101" t="s">
        <v>6332</v>
      </c>
      <c r="M2415" s="101" t="s">
        <v>4850</v>
      </c>
    </row>
    <row r="2416" spans="1:13" x14ac:dyDescent="0.25">
      <c r="A2416" s="74" t="s">
        <v>344</v>
      </c>
      <c r="B2416" s="107" t="str">
        <f t="shared" si="37"/>
        <v>106518372100</v>
      </c>
      <c r="C2416" s="101" t="s">
        <v>4852</v>
      </c>
      <c r="D2416" s="101" t="s">
        <v>4853</v>
      </c>
      <c r="E2416" s="101" t="s">
        <v>7349</v>
      </c>
      <c r="F2416" s="101" t="s">
        <v>7217</v>
      </c>
      <c r="G2416" s="101"/>
      <c r="H2416" s="103">
        <v>27.91</v>
      </c>
      <c r="I2416" s="101" t="s">
        <v>7175</v>
      </c>
      <c r="J2416" s="102">
        <v>42849</v>
      </c>
      <c r="K2416" s="102">
        <v>73050</v>
      </c>
      <c r="L2416" s="101" t="s">
        <v>6332</v>
      </c>
      <c r="M2416" s="101" t="s">
        <v>4852</v>
      </c>
    </row>
    <row r="2417" spans="1:13" x14ac:dyDescent="0.25">
      <c r="A2417" s="74" t="s">
        <v>344</v>
      </c>
      <c r="B2417" s="107" t="str">
        <f t="shared" si="37"/>
        <v>106521195100</v>
      </c>
      <c r="C2417" s="101" t="s">
        <v>4854</v>
      </c>
      <c r="D2417" s="101" t="s">
        <v>4855</v>
      </c>
      <c r="E2417" s="101" t="s">
        <v>7485</v>
      </c>
      <c r="F2417" s="101" t="s">
        <v>7356</v>
      </c>
      <c r="G2417" s="101" t="s">
        <v>7716</v>
      </c>
      <c r="H2417" s="103">
        <v>19.96</v>
      </c>
      <c r="I2417" s="101" t="s">
        <v>7175</v>
      </c>
      <c r="J2417" s="102">
        <v>42875</v>
      </c>
      <c r="K2417" s="102">
        <v>73050</v>
      </c>
      <c r="L2417" s="101" t="s">
        <v>6332</v>
      </c>
      <c r="M2417" s="101" t="s">
        <v>4854</v>
      </c>
    </row>
    <row r="2418" spans="1:13" x14ac:dyDescent="0.25">
      <c r="A2418" s="74" t="s">
        <v>344</v>
      </c>
      <c r="B2418" s="107" t="str">
        <f t="shared" si="37"/>
        <v>106523111250</v>
      </c>
      <c r="C2418" s="101" t="s">
        <v>7717</v>
      </c>
      <c r="D2418" s="101" t="s">
        <v>7718</v>
      </c>
      <c r="E2418" s="101" t="s">
        <v>6330</v>
      </c>
      <c r="F2418" s="101" t="s">
        <v>7214</v>
      </c>
      <c r="G2418" s="101" t="s">
        <v>7215</v>
      </c>
      <c r="H2418" s="103">
        <v>28.39</v>
      </c>
      <c r="I2418" s="101" t="s">
        <v>7175</v>
      </c>
      <c r="J2418" s="102">
        <v>42877</v>
      </c>
      <c r="K2418" s="102">
        <v>43606</v>
      </c>
      <c r="L2418" s="101" t="s">
        <v>6332</v>
      </c>
      <c r="M2418" s="101" t="s">
        <v>7717</v>
      </c>
    </row>
    <row r="2419" spans="1:13" x14ac:dyDescent="0.25">
      <c r="A2419" s="74" t="s">
        <v>344</v>
      </c>
      <c r="B2419" s="107" t="str">
        <f t="shared" si="37"/>
        <v>106524121110</v>
      </c>
      <c r="C2419" s="101" t="s">
        <v>4856</v>
      </c>
      <c r="D2419" s="101" t="s">
        <v>4857</v>
      </c>
      <c r="E2419" s="101" t="s">
        <v>6338</v>
      </c>
      <c r="F2419" s="101" t="s">
        <v>7212</v>
      </c>
      <c r="G2419" s="101" t="s">
        <v>7181</v>
      </c>
      <c r="H2419" s="103">
        <v>45.92</v>
      </c>
      <c r="I2419" s="101" t="s">
        <v>7175</v>
      </c>
      <c r="J2419" s="102">
        <v>42968</v>
      </c>
      <c r="K2419" s="102">
        <v>73050</v>
      </c>
      <c r="L2419" s="101" t="s">
        <v>6332</v>
      </c>
      <c r="M2419" s="101" t="s">
        <v>4856</v>
      </c>
    </row>
    <row r="2420" spans="1:13" x14ac:dyDescent="0.25">
      <c r="A2420" s="74" t="s">
        <v>344</v>
      </c>
      <c r="B2420" s="107" t="str">
        <f t="shared" si="37"/>
        <v>106527261050</v>
      </c>
      <c r="C2420" s="101" t="s">
        <v>7719</v>
      </c>
      <c r="D2420" s="101" t="s">
        <v>7720</v>
      </c>
      <c r="E2420" s="101" t="s">
        <v>7499</v>
      </c>
      <c r="F2420" s="101" t="s">
        <v>7212</v>
      </c>
      <c r="G2420" s="101" t="s">
        <v>7181</v>
      </c>
      <c r="H2420" s="103">
        <v>52.83</v>
      </c>
      <c r="I2420" s="101" t="s">
        <v>7175</v>
      </c>
      <c r="J2420" s="102">
        <v>42887</v>
      </c>
      <c r="K2420" s="102">
        <v>43567</v>
      </c>
      <c r="L2420" s="101" t="s">
        <v>6332</v>
      </c>
      <c r="M2420" s="101" t="s">
        <v>7719</v>
      </c>
    </row>
    <row r="2421" spans="1:13" x14ac:dyDescent="0.25">
      <c r="A2421" s="74" t="s">
        <v>344</v>
      </c>
      <c r="B2421" s="107" t="str">
        <f t="shared" si="37"/>
        <v>106528311200</v>
      </c>
      <c r="C2421" s="101" t="s">
        <v>4858</v>
      </c>
      <c r="D2421" s="101" t="s">
        <v>4859</v>
      </c>
      <c r="E2421" s="101" t="s">
        <v>6541</v>
      </c>
      <c r="F2421" s="101" t="s">
        <v>7212</v>
      </c>
      <c r="G2421" s="101" t="s">
        <v>7181</v>
      </c>
      <c r="H2421" s="103">
        <v>54.82</v>
      </c>
      <c r="I2421" s="101" t="s">
        <v>7175</v>
      </c>
      <c r="J2421" s="102">
        <v>42968</v>
      </c>
      <c r="K2421" s="102">
        <v>73050</v>
      </c>
      <c r="L2421" s="101" t="s">
        <v>6332</v>
      </c>
      <c r="M2421" s="101" t="s">
        <v>4858</v>
      </c>
    </row>
    <row r="2422" spans="1:13" x14ac:dyDescent="0.25">
      <c r="A2422" s="74" t="s">
        <v>344</v>
      </c>
      <c r="B2422" s="107" t="str">
        <f t="shared" si="37"/>
        <v>106530311200</v>
      </c>
      <c r="C2422" s="101" t="s">
        <v>4860</v>
      </c>
      <c r="D2422" s="101" t="s">
        <v>4861</v>
      </c>
      <c r="E2422" s="101" t="s">
        <v>6541</v>
      </c>
      <c r="F2422" s="101" t="s">
        <v>7212</v>
      </c>
      <c r="G2422" s="101" t="s">
        <v>7181</v>
      </c>
      <c r="H2422" s="103">
        <v>53.95</v>
      </c>
      <c r="I2422" s="101" t="s">
        <v>7175</v>
      </c>
      <c r="J2422" s="102">
        <v>42917</v>
      </c>
      <c r="K2422" s="102">
        <v>73050</v>
      </c>
      <c r="L2422" s="101" t="s">
        <v>6332</v>
      </c>
      <c r="M2422" s="101" t="s">
        <v>4860</v>
      </c>
    </row>
    <row r="2423" spans="1:13" x14ac:dyDescent="0.25">
      <c r="A2423" s="74" t="s">
        <v>344</v>
      </c>
      <c r="B2423" s="107" t="str">
        <f t="shared" si="37"/>
        <v>106532802100</v>
      </c>
      <c r="C2423" s="101" t="s">
        <v>4862</v>
      </c>
      <c r="D2423" s="101" t="s">
        <v>4863</v>
      </c>
      <c r="E2423" s="101" t="s">
        <v>7176</v>
      </c>
      <c r="F2423" s="101" t="s">
        <v>7243</v>
      </c>
      <c r="G2423" s="101" t="s">
        <v>7178</v>
      </c>
      <c r="H2423" s="103">
        <v>45.72</v>
      </c>
      <c r="I2423" s="101" t="s">
        <v>7175</v>
      </c>
      <c r="J2423" s="102">
        <v>42917</v>
      </c>
      <c r="K2423" s="102">
        <v>73050</v>
      </c>
      <c r="L2423" s="101" t="s">
        <v>6332</v>
      </c>
      <c r="M2423" s="101" t="s">
        <v>4862</v>
      </c>
    </row>
    <row r="2424" spans="1:13" x14ac:dyDescent="0.25">
      <c r="A2424" s="74" t="s">
        <v>344</v>
      </c>
      <c r="B2424" s="107" t="str">
        <f t="shared" si="37"/>
        <v>106536121110</v>
      </c>
      <c r="C2424" s="101" t="s">
        <v>4864</v>
      </c>
      <c r="D2424" s="101" t="s">
        <v>4865</v>
      </c>
      <c r="E2424" s="101" t="s">
        <v>6338</v>
      </c>
      <c r="F2424" s="101" t="s">
        <v>7212</v>
      </c>
      <c r="G2424" s="101" t="s">
        <v>7181</v>
      </c>
      <c r="H2424" s="103">
        <v>44.86</v>
      </c>
      <c r="I2424" s="101" t="s">
        <v>7175</v>
      </c>
      <c r="J2424" s="102">
        <v>42948</v>
      </c>
      <c r="K2424" s="102">
        <v>73050</v>
      </c>
      <c r="L2424" s="101" t="s">
        <v>6332</v>
      </c>
      <c r="M2424" s="101" t="s">
        <v>4864</v>
      </c>
    </row>
    <row r="2425" spans="1:13" x14ac:dyDescent="0.25">
      <c r="A2425" s="74" t="s">
        <v>344</v>
      </c>
      <c r="B2425" s="107" t="str">
        <f t="shared" si="37"/>
        <v>106542171600</v>
      </c>
      <c r="C2425" s="101" t="s">
        <v>4866</v>
      </c>
      <c r="D2425" s="101" t="s">
        <v>4867</v>
      </c>
      <c r="E2425" s="101" t="s">
        <v>6363</v>
      </c>
      <c r="F2425" s="101" t="s">
        <v>7212</v>
      </c>
      <c r="G2425" s="101" t="s">
        <v>7178</v>
      </c>
      <c r="H2425" s="103">
        <v>40.54</v>
      </c>
      <c r="I2425" s="101" t="s">
        <v>7175</v>
      </c>
      <c r="J2425" s="102">
        <v>42962</v>
      </c>
      <c r="K2425" s="102">
        <v>73050</v>
      </c>
      <c r="L2425" s="101" t="s">
        <v>6332</v>
      </c>
      <c r="M2425" s="101" t="s">
        <v>4866</v>
      </c>
    </row>
    <row r="2426" spans="1:13" x14ac:dyDescent="0.25">
      <c r="A2426" s="74" t="s">
        <v>344</v>
      </c>
      <c r="B2426" s="107" t="str">
        <f t="shared" si="37"/>
        <v>106543311600</v>
      </c>
      <c r="C2426" s="101" t="s">
        <v>4868</v>
      </c>
      <c r="D2426" s="101" t="s">
        <v>4869</v>
      </c>
      <c r="E2426" s="101" t="s">
        <v>6545</v>
      </c>
      <c r="F2426" s="101" t="s">
        <v>7212</v>
      </c>
      <c r="G2426" s="101" t="s">
        <v>7181</v>
      </c>
      <c r="H2426" s="103">
        <v>54.09</v>
      </c>
      <c r="I2426" s="101" t="s">
        <v>7175</v>
      </c>
      <c r="J2426" s="102">
        <v>43009</v>
      </c>
      <c r="K2426" s="102">
        <v>73050</v>
      </c>
      <c r="L2426" s="101" t="s">
        <v>6332</v>
      </c>
      <c r="M2426" s="101" t="s">
        <v>4868</v>
      </c>
    </row>
    <row r="2427" spans="1:13" x14ac:dyDescent="0.25">
      <c r="A2427" s="74" t="s">
        <v>344</v>
      </c>
      <c r="B2427" s="107" t="str">
        <f t="shared" si="37"/>
        <v>106544185120</v>
      </c>
      <c r="C2427" s="101" t="s">
        <v>4870</v>
      </c>
      <c r="D2427" s="101" t="s">
        <v>4871</v>
      </c>
      <c r="E2427" s="101" t="s">
        <v>6433</v>
      </c>
      <c r="F2427" s="101" t="s">
        <v>7268</v>
      </c>
      <c r="G2427" s="101" t="s">
        <v>7201</v>
      </c>
      <c r="H2427" s="103">
        <v>30.54</v>
      </c>
      <c r="I2427" s="101" t="s">
        <v>7175</v>
      </c>
      <c r="J2427" s="102">
        <v>42962</v>
      </c>
      <c r="K2427" s="102">
        <v>73050</v>
      </c>
      <c r="L2427" s="101" t="s">
        <v>6332</v>
      </c>
      <c r="M2427" s="101" t="s">
        <v>4870</v>
      </c>
    </row>
    <row r="2428" spans="1:13" x14ac:dyDescent="0.25">
      <c r="A2428" s="74" t="s">
        <v>344</v>
      </c>
      <c r="B2428" s="107" t="str">
        <f t="shared" si="37"/>
        <v>106549171600</v>
      </c>
      <c r="C2428" s="101" t="s">
        <v>4872</v>
      </c>
      <c r="D2428" s="101" t="s">
        <v>4873</v>
      </c>
      <c r="E2428" s="101" t="s">
        <v>6363</v>
      </c>
      <c r="F2428" s="101" t="s">
        <v>7212</v>
      </c>
      <c r="G2428" s="101" t="s">
        <v>7181</v>
      </c>
      <c r="H2428" s="103">
        <v>43.93</v>
      </c>
      <c r="I2428" s="101" t="s">
        <v>7175</v>
      </c>
      <c r="J2428" s="102">
        <v>42962</v>
      </c>
      <c r="K2428" s="102">
        <v>73050</v>
      </c>
      <c r="L2428" s="101" t="s">
        <v>6332</v>
      </c>
      <c r="M2428" s="101" t="s">
        <v>4872</v>
      </c>
    </row>
    <row r="2429" spans="1:13" x14ac:dyDescent="0.25">
      <c r="A2429" s="74" t="s">
        <v>344</v>
      </c>
      <c r="B2429" s="107" t="str">
        <f t="shared" si="37"/>
        <v>106550171200</v>
      </c>
      <c r="C2429" s="101" t="s">
        <v>4874</v>
      </c>
      <c r="D2429" s="101" t="s">
        <v>4875</v>
      </c>
      <c r="E2429" s="101" t="s">
        <v>6369</v>
      </c>
      <c r="F2429" s="101" t="s">
        <v>7212</v>
      </c>
      <c r="G2429" s="101" t="s">
        <v>7181</v>
      </c>
      <c r="H2429" s="103">
        <v>53.81</v>
      </c>
      <c r="I2429" s="101" t="s">
        <v>7175</v>
      </c>
      <c r="J2429" s="102">
        <v>42962</v>
      </c>
      <c r="K2429" s="102">
        <v>73050</v>
      </c>
      <c r="L2429" s="101" t="s">
        <v>6332</v>
      </c>
      <c r="M2429" s="101" t="s">
        <v>4874</v>
      </c>
    </row>
    <row r="2430" spans="1:13" x14ac:dyDescent="0.25">
      <c r="A2430" s="74" t="s">
        <v>344</v>
      </c>
      <c r="B2430" s="107" t="str">
        <f t="shared" si="37"/>
        <v>106551351200</v>
      </c>
      <c r="C2430" s="101" t="s">
        <v>4876</v>
      </c>
      <c r="D2430" s="101" t="s">
        <v>4877</v>
      </c>
      <c r="E2430" s="101" t="s">
        <v>6565</v>
      </c>
      <c r="F2430" s="101" t="s">
        <v>7212</v>
      </c>
      <c r="G2430" s="101" t="s">
        <v>7181</v>
      </c>
      <c r="H2430" s="103">
        <v>50.93</v>
      </c>
      <c r="I2430" s="101" t="s">
        <v>7175</v>
      </c>
      <c r="J2430" s="102">
        <v>42961</v>
      </c>
      <c r="K2430" s="102">
        <v>73050</v>
      </c>
      <c r="L2430" s="101" t="s">
        <v>6332</v>
      </c>
      <c r="M2430" s="101" t="s">
        <v>4876</v>
      </c>
    </row>
    <row r="2431" spans="1:13" x14ac:dyDescent="0.25">
      <c r="A2431" s="74" t="s">
        <v>344</v>
      </c>
      <c r="B2431" s="107" t="str">
        <f t="shared" si="37"/>
        <v>106552181300</v>
      </c>
      <c r="C2431" s="101" t="s">
        <v>4878</v>
      </c>
      <c r="D2431" s="101" t="s">
        <v>4879</v>
      </c>
      <c r="E2431" s="101" t="s">
        <v>6386</v>
      </c>
      <c r="F2431" s="101" t="s">
        <v>7212</v>
      </c>
      <c r="G2431" s="101" t="s">
        <v>7181</v>
      </c>
      <c r="H2431" s="103">
        <v>53.76</v>
      </c>
      <c r="I2431" s="101" t="s">
        <v>7175</v>
      </c>
      <c r="J2431" s="102">
        <v>42962</v>
      </c>
      <c r="K2431" s="102">
        <v>73050</v>
      </c>
      <c r="L2431" s="101" t="s">
        <v>6332</v>
      </c>
      <c r="M2431" s="101" t="s">
        <v>4878</v>
      </c>
    </row>
    <row r="2432" spans="1:13" x14ac:dyDescent="0.25">
      <c r="A2432" s="74" t="s">
        <v>344</v>
      </c>
      <c r="B2432" s="107" t="str">
        <f t="shared" si="37"/>
        <v>106557603300</v>
      </c>
      <c r="C2432" s="101" t="s">
        <v>4880</v>
      </c>
      <c r="D2432" s="101" t="s">
        <v>4881</v>
      </c>
      <c r="E2432" s="101" t="s">
        <v>7249</v>
      </c>
      <c r="F2432" s="101" t="s">
        <v>7313</v>
      </c>
      <c r="G2432" s="101" t="s">
        <v>7368</v>
      </c>
      <c r="H2432" s="103">
        <v>28.17</v>
      </c>
      <c r="I2432" s="101" t="s">
        <v>7175</v>
      </c>
      <c r="J2432" s="102">
        <v>42948</v>
      </c>
      <c r="K2432" s="102">
        <v>73050</v>
      </c>
      <c r="L2432" s="101" t="s">
        <v>6332</v>
      </c>
      <c r="M2432" s="101" t="s">
        <v>4880</v>
      </c>
    </row>
    <row r="2433" spans="1:13" x14ac:dyDescent="0.25">
      <c r="A2433" s="74" t="s">
        <v>344</v>
      </c>
      <c r="B2433" s="107" t="str">
        <f t="shared" si="37"/>
        <v>106558185120</v>
      </c>
      <c r="C2433" s="101" t="s">
        <v>4882</v>
      </c>
      <c r="D2433" s="101" t="s">
        <v>4883</v>
      </c>
      <c r="E2433" s="101" t="s">
        <v>6433</v>
      </c>
      <c r="F2433" s="101" t="s">
        <v>7268</v>
      </c>
      <c r="G2433" s="101" t="s">
        <v>7201</v>
      </c>
      <c r="H2433" s="103">
        <v>27.57</v>
      </c>
      <c r="I2433" s="101" t="s">
        <v>7175</v>
      </c>
      <c r="J2433" s="102">
        <v>42962</v>
      </c>
      <c r="K2433" s="102">
        <v>43691</v>
      </c>
      <c r="L2433" s="101" t="s">
        <v>6332</v>
      </c>
      <c r="M2433" s="101" t="s">
        <v>4882</v>
      </c>
    </row>
    <row r="2434" spans="1:13" x14ac:dyDescent="0.25">
      <c r="A2434" s="74" t="s">
        <v>344</v>
      </c>
      <c r="B2434" s="107" t="str">
        <f t="shared" si="37"/>
        <v>106559754300</v>
      </c>
      <c r="C2434" s="101" t="s">
        <v>4884</v>
      </c>
      <c r="D2434" s="101" t="s">
        <v>4885</v>
      </c>
      <c r="E2434" s="101" t="s">
        <v>7112</v>
      </c>
      <c r="F2434" s="101" t="s">
        <v>7313</v>
      </c>
      <c r="G2434" s="101" t="s">
        <v>7192</v>
      </c>
      <c r="H2434" s="103">
        <v>21.37</v>
      </c>
      <c r="I2434" s="101" t="s">
        <v>7175</v>
      </c>
      <c r="J2434" s="102">
        <v>43012</v>
      </c>
      <c r="K2434" s="102">
        <v>73050</v>
      </c>
      <c r="L2434" s="101" t="s">
        <v>6332</v>
      </c>
      <c r="M2434" s="101" t="s">
        <v>4884</v>
      </c>
    </row>
    <row r="2435" spans="1:13" x14ac:dyDescent="0.25">
      <c r="A2435" s="74" t="s">
        <v>344</v>
      </c>
      <c r="B2435" s="107" t="str">
        <f t="shared" si="37"/>
        <v>106564361200</v>
      </c>
      <c r="C2435" s="101" t="s">
        <v>4886</v>
      </c>
      <c r="D2435" s="101" t="s">
        <v>4887</v>
      </c>
      <c r="E2435" s="101" t="s">
        <v>6581</v>
      </c>
      <c r="F2435" s="101" t="s">
        <v>7212</v>
      </c>
      <c r="G2435" s="101" t="s">
        <v>7181</v>
      </c>
      <c r="H2435" s="103">
        <v>47.02</v>
      </c>
      <c r="I2435" s="101" t="s">
        <v>7175</v>
      </c>
      <c r="J2435" s="102">
        <v>42948</v>
      </c>
      <c r="K2435" s="102">
        <v>73050</v>
      </c>
      <c r="L2435" s="101" t="s">
        <v>6332</v>
      </c>
      <c r="M2435" s="101" t="s">
        <v>4886</v>
      </c>
    </row>
    <row r="2436" spans="1:13" x14ac:dyDescent="0.25">
      <c r="A2436" s="74" t="s">
        <v>344</v>
      </c>
      <c r="B2436" s="107" t="str">
        <f t="shared" si="37"/>
        <v>106566321300</v>
      </c>
      <c r="C2436" s="101" t="s">
        <v>4888</v>
      </c>
      <c r="D2436" s="101" t="s">
        <v>4889</v>
      </c>
      <c r="E2436" s="101" t="s">
        <v>6553</v>
      </c>
      <c r="F2436" s="101" t="s">
        <v>7212</v>
      </c>
      <c r="G2436" s="101" t="s">
        <v>7181</v>
      </c>
      <c r="H2436" s="103">
        <v>51.75</v>
      </c>
      <c r="I2436" s="101" t="s">
        <v>7175</v>
      </c>
      <c r="J2436" s="102">
        <v>42948</v>
      </c>
      <c r="K2436" s="102">
        <v>73050</v>
      </c>
      <c r="L2436" s="101" t="s">
        <v>6332</v>
      </c>
      <c r="M2436" s="101" t="s">
        <v>4888</v>
      </c>
    </row>
    <row r="2437" spans="1:13" x14ac:dyDescent="0.25">
      <c r="A2437" s="74" t="s">
        <v>344</v>
      </c>
      <c r="B2437" s="107" t="str">
        <f t="shared" si="37"/>
        <v>106567281110</v>
      </c>
      <c r="C2437" s="101" t="s">
        <v>4890</v>
      </c>
      <c r="D2437" s="101" t="s">
        <v>4891</v>
      </c>
      <c r="E2437" s="101" t="s">
        <v>6523</v>
      </c>
      <c r="F2437" s="101" t="s">
        <v>7212</v>
      </c>
      <c r="G2437" s="101" t="s">
        <v>7181</v>
      </c>
      <c r="H2437" s="103">
        <v>44.8</v>
      </c>
      <c r="I2437" s="101" t="s">
        <v>7175</v>
      </c>
      <c r="J2437" s="102">
        <v>42968</v>
      </c>
      <c r="K2437" s="102">
        <v>73050</v>
      </c>
      <c r="L2437" s="101" t="s">
        <v>6332</v>
      </c>
      <c r="M2437" s="101" t="s">
        <v>4890</v>
      </c>
    </row>
    <row r="2438" spans="1:13" x14ac:dyDescent="0.25">
      <c r="A2438" s="74" t="s">
        <v>344</v>
      </c>
      <c r="B2438" s="107" t="str">
        <f t="shared" ref="B2438:B2501" si="38">CONCATENATE(C2438,E2438)</f>
        <v>106569351100</v>
      </c>
      <c r="C2438" s="101" t="s">
        <v>4892</v>
      </c>
      <c r="D2438" s="101" t="s">
        <v>4893</v>
      </c>
      <c r="E2438" s="101" t="s">
        <v>6563</v>
      </c>
      <c r="F2438" s="101" t="s">
        <v>7212</v>
      </c>
      <c r="G2438" s="101" t="s">
        <v>7181</v>
      </c>
      <c r="H2438" s="103">
        <v>53.33</v>
      </c>
      <c r="I2438" s="101" t="s">
        <v>7175</v>
      </c>
      <c r="J2438" s="102">
        <v>42961</v>
      </c>
      <c r="K2438" s="102">
        <v>73050</v>
      </c>
      <c r="L2438" s="101" t="s">
        <v>6332</v>
      </c>
      <c r="M2438" s="101" t="s">
        <v>4892</v>
      </c>
    </row>
    <row r="2439" spans="1:13" x14ac:dyDescent="0.25">
      <c r="A2439" s="74" t="s">
        <v>344</v>
      </c>
      <c r="B2439" s="107" t="str">
        <f t="shared" si="38"/>
        <v>106570231401</v>
      </c>
      <c r="C2439" s="101" t="s">
        <v>4894</v>
      </c>
      <c r="D2439" s="101" t="s">
        <v>4895</v>
      </c>
      <c r="E2439" s="101" t="s">
        <v>6496</v>
      </c>
      <c r="F2439" s="101" t="s">
        <v>7212</v>
      </c>
      <c r="G2439" s="101" t="s">
        <v>7181</v>
      </c>
      <c r="H2439" s="103">
        <v>49.99</v>
      </c>
      <c r="I2439" s="101" t="s">
        <v>7175</v>
      </c>
      <c r="J2439" s="102">
        <v>42961</v>
      </c>
      <c r="K2439" s="102">
        <v>73050</v>
      </c>
      <c r="L2439" s="101" t="s">
        <v>6332</v>
      </c>
      <c r="M2439" s="101" t="s">
        <v>4894</v>
      </c>
    </row>
    <row r="2440" spans="1:13" x14ac:dyDescent="0.25">
      <c r="A2440" s="74" t="s">
        <v>344</v>
      </c>
      <c r="B2440" s="107" t="str">
        <f t="shared" si="38"/>
        <v>106571351100</v>
      </c>
      <c r="C2440" s="101" t="s">
        <v>4896</v>
      </c>
      <c r="D2440" s="101" t="s">
        <v>4897</v>
      </c>
      <c r="E2440" s="101" t="s">
        <v>6563</v>
      </c>
      <c r="F2440" s="101" t="s">
        <v>7212</v>
      </c>
      <c r="G2440" s="101" t="s">
        <v>7181</v>
      </c>
      <c r="H2440" s="103">
        <v>55.75</v>
      </c>
      <c r="I2440" s="101" t="s">
        <v>7175</v>
      </c>
      <c r="J2440" s="102">
        <v>42961</v>
      </c>
      <c r="K2440" s="102">
        <v>73050</v>
      </c>
      <c r="L2440" s="101" t="s">
        <v>6332</v>
      </c>
      <c r="M2440" s="101" t="s">
        <v>4896</v>
      </c>
    </row>
    <row r="2441" spans="1:13" x14ac:dyDescent="0.25">
      <c r="A2441" s="74" t="s">
        <v>344</v>
      </c>
      <c r="B2441" s="107" t="str">
        <f t="shared" si="38"/>
        <v>106579361100</v>
      </c>
      <c r="C2441" s="101" t="s">
        <v>4898</v>
      </c>
      <c r="D2441" s="101" t="s">
        <v>4899</v>
      </c>
      <c r="E2441" s="101" t="s">
        <v>6415</v>
      </c>
      <c r="F2441" s="101" t="s">
        <v>7212</v>
      </c>
      <c r="G2441" s="101" t="s">
        <v>7181</v>
      </c>
      <c r="H2441" s="103">
        <v>52.87</v>
      </c>
      <c r="I2441" s="101" t="s">
        <v>7175</v>
      </c>
      <c r="J2441" s="102">
        <v>42961</v>
      </c>
      <c r="K2441" s="102">
        <v>73050</v>
      </c>
      <c r="L2441" s="101" t="s">
        <v>6332</v>
      </c>
      <c r="M2441" s="101" t="s">
        <v>4898</v>
      </c>
    </row>
    <row r="2442" spans="1:13" x14ac:dyDescent="0.25">
      <c r="A2442" s="74" t="s">
        <v>344</v>
      </c>
      <c r="B2442" s="107" t="str">
        <f t="shared" si="38"/>
        <v>106580321200</v>
      </c>
      <c r="C2442" s="101" t="s">
        <v>4900</v>
      </c>
      <c r="D2442" s="101" t="s">
        <v>4901</v>
      </c>
      <c r="E2442" s="101" t="s">
        <v>7001</v>
      </c>
      <c r="F2442" s="101" t="s">
        <v>7212</v>
      </c>
      <c r="G2442" s="101" t="s">
        <v>7181</v>
      </c>
      <c r="H2442" s="103">
        <v>50.93</v>
      </c>
      <c r="I2442" s="101" t="s">
        <v>7175</v>
      </c>
      <c r="J2442" s="102">
        <v>42968</v>
      </c>
      <c r="K2442" s="102">
        <v>73050</v>
      </c>
      <c r="L2442" s="101" t="s">
        <v>6332</v>
      </c>
      <c r="M2442" s="101" t="s">
        <v>4900</v>
      </c>
    </row>
    <row r="2443" spans="1:13" x14ac:dyDescent="0.25">
      <c r="A2443" s="74" t="s">
        <v>344</v>
      </c>
      <c r="B2443" s="107" t="str">
        <f t="shared" si="38"/>
        <v>106581191100</v>
      </c>
      <c r="C2443" s="101" t="s">
        <v>4902</v>
      </c>
      <c r="D2443" s="101" t="s">
        <v>4903</v>
      </c>
      <c r="E2443" s="101" t="s">
        <v>6460</v>
      </c>
      <c r="F2443" s="101" t="s">
        <v>7212</v>
      </c>
      <c r="G2443" s="101" t="s">
        <v>7181</v>
      </c>
      <c r="H2443" s="103">
        <v>51.1</v>
      </c>
      <c r="I2443" s="101" t="s">
        <v>7175</v>
      </c>
      <c r="J2443" s="102">
        <v>42968</v>
      </c>
      <c r="K2443" s="102">
        <v>73050</v>
      </c>
      <c r="L2443" s="101" t="s">
        <v>6332</v>
      </c>
      <c r="M2443" s="101" t="s">
        <v>4902</v>
      </c>
    </row>
    <row r="2444" spans="1:13" x14ac:dyDescent="0.25">
      <c r="A2444" s="74" t="s">
        <v>344</v>
      </c>
      <c r="B2444" s="107" t="str">
        <f t="shared" si="38"/>
        <v>106584281110</v>
      </c>
      <c r="C2444" s="101" t="s">
        <v>7721</v>
      </c>
      <c r="D2444" s="101" t="s">
        <v>7722</v>
      </c>
      <c r="E2444" s="101" t="s">
        <v>6523</v>
      </c>
      <c r="F2444" s="101" t="s">
        <v>7212</v>
      </c>
      <c r="G2444" s="101" t="s">
        <v>7181</v>
      </c>
      <c r="H2444" s="103">
        <v>55.31</v>
      </c>
      <c r="I2444" s="101" t="s">
        <v>7175</v>
      </c>
      <c r="J2444" s="102">
        <v>42968</v>
      </c>
      <c r="K2444" s="102">
        <v>43496</v>
      </c>
      <c r="L2444" s="101" t="s">
        <v>6332</v>
      </c>
      <c r="M2444" s="101" t="s">
        <v>7721</v>
      </c>
    </row>
    <row r="2445" spans="1:13" x14ac:dyDescent="0.25">
      <c r="A2445" s="74" t="s">
        <v>344</v>
      </c>
      <c r="B2445" s="107" t="str">
        <f t="shared" si="38"/>
        <v>106585185120</v>
      </c>
      <c r="C2445" s="101" t="s">
        <v>4904</v>
      </c>
      <c r="D2445" s="101" t="s">
        <v>4905</v>
      </c>
      <c r="E2445" s="101" t="s">
        <v>6433</v>
      </c>
      <c r="F2445" s="101" t="s">
        <v>7268</v>
      </c>
      <c r="G2445" s="101" t="s">
        <v>7201</v>
      </c>
      <c r="H2445" s="103">
        <v>30.62</v>
      </c>
      <c r="I2445" s="101" t="s">
        <v>7175</v>
      </c>
      <c r="J2445" s="102">
        <v>42962</v>
      </c>
      <c r="K2445" s="102">
        <v>73050</v>
      </c>
      <c r="L2445" s="101" t="s">
        <v>6332</v>
      </c>
      <c r="M2445" s="101" t="s">
        <v>4904</v>
      </c>
    </row>
    <row r="2446" spans="1:13" x14ac:dyDescent="0.25">
      <c r="A2446" s="74" t="s">
        <v>344</v>
      </c>
      <c r="B2446" s="107" t="str">
        <f t="shared" si="38"/>
        <v>106587331200</v>
      </c>
      <c r="C2446" s="101" t="s">
        <v>4906</v>
      </c>
      <c r="D2446" s="101" t="s">
        <v>4907</v>
      </c>
      <c r="E2446" s="101" t="s">
        <v>6629</v>
      </c>
      <c r="F2446" s="101" t="s">
        <v>7212</v>
      </c>
      <c r="G2446" s="101" t="s">
        <v>7181</v>
      </c>
      <c r="H2446" s="103">
        <v>53.02</v>
      </c>
      <c r="I2446" s="101" t="s">
        <v>7175</v>
      </c>
      <c r="J2446" s="102">
        <v>42948</v>
      </c>
      <c r="K2446" s="102">
        <v>73050</v>
      </c>
      <c r="L2446" s="101" t="s">
        <v>6332</v>
      </c>
      <c r="M2446" s="101" t="s">
        <v>4906</v>
      </c>
    </row>
    <row r="2447" spans="1:13" x14ac:dyDescent="0.25">
      <c r="A2447" s="74" t="s">
        <v>344</v>
      </c>
      <c r="B2447" s="107" t="str">
        <f t="shared" si="38"/>
        <v>106589321200</v>
      </c>
      <c r="C2447" s="101" t="s">
        <v>4908</v>
      </c>
      <c r="D2447" s="101" t="s">
        <v>4909</v>
      </c>
      <c r="E2447" s="101" t="s">
        <v>7001</v>
      </c>
      <c r="F2447" s="101" t="s">
        <v>7212</v>
      </c>
      <c r="G2447" s="101" t="s">
        <v>7181</v>
      </c>
      <c r="H2447" s="103">
        <v>48.18</v>
      </c>
      <c r="I2447" s="101" t="s">
        <v>7175</v>
      </c>
      <c r="J2447" s="102">
        <v>42962</v>
      </c>
      <c r="K2447" s="102">
        <v>73050</v>
      </c>
      <c r="L2447" s="101" t="s">
        <v>6332</v>
      </c>
      <c r="M2447" s="101" t="s">
        <v>4908</v>
      </c>
    </row>
    <row r="2448" spans="1:13" x14ac:dyDescent="0.25">
      <c r="A2448" s="74" t="s">
        <v>344</v>
      </c>
      <c r="B2448" s="107" t="str">
        <f t="shared" si="38"/>
        <v>106592171600</v>
      </c>
      <c r="C2448" s="101" t="s">
        <v>4910</v>
      </c>
      <c r="D2448" s="101" t="s">
        <v>4911</v>
      </c>
      <c r="E2448" s="101" t="s">
        <v>6363</v>
      </c>
      <c r="F2448" s="101" t="s">
        <v>7212</v>
      </c>
      <c r="G2448" s="101" t="s">
        <v>7181</v>
      </c>
      <c r="H2448" s="103">
        <v>45.61</v>
      </c>
      <c r="I2448" s="101" t="s">
        <v>7175</v>
      </c>
      <c r="J2448" s="102">
        <v>42962</v>
      </c>
      <c r="K2448" s="102">
        <v>73050</v>
      </c>
      <c r="L2448" s="101" t="s">
        <v>6332</v>
      </c>
      <c r="M2448" s="101" t="s">
        <v>4910</v>
      </c>
    </row>
    <row r="2449" spans="1:13" x14ac:dyDescent="0.25">
      <c r="A2449" s="74" t="s">
        <v>344</v>
      </c>
      <c r="B2449" s="107" t="str">
        <f t="shared" si="38"/>
        <v>106601175100</v>
      </c>
      <c r="C2449" s="101" t="s">
        <v>4912</v>
      </c>
      <c r="D2449" s="101" t="s">
        <v>4913</v>
      </c>
      <c r="E2449" s="101" t="s">
        <v>6679</v>
      </c>
      <c r="F2449" s="101" t="s">
        <v>7225</v>
      </c>
      <c r="G2449" s="101" t="s">
        <v>7174</v>
      </c>
      <c r="H2449" s="103">
        <v>42.99</v>
      </c>
      <c r="I2449" s="101" t="s">
        <v>7175</v>
      </c>
      <c r="J2449" s="102">
        <v>42968</v>
      </c>
      <c r="K2449" s="102">
        <v>73050</v>
      </c>
      <c r="L2449" s="101" t="s">
        <v>6332</v>
      </c>
      <c r="M2449" s="101" t="s">
        <v>4912</v>
      </c>
    </row>
    <row r="2450" spans="1:13" x14ac:dyDescent="0.25">
      <c r="A2450" s="74" t="s">
        <v>344</v>
      </c>
      <c r="B2450" s="107" t="str">
        <f t="shared" si="38"/>
        <v>106604803010</v>
      </c>
      <c r="C2450" s="101" t="s">
        <v>4914</v>
      </c>
      <c r="D2450" s="101" t="s">
        <v>4915</v>
      </c>
      <c r="E2450" s="101" t="s">
        <v>7155</v>
      </c>
      <c r="F2450" s="101" t="s">
        <v>7251</v>
      </c>
      <c r="G2450" s="101" t="s">
        <v>7215</v>
      </c>
      <c r="H2450" s="103">
        <v>29.77</v>
      </c>
      <c r="I2450" s="101" t="s">
        <v>7175</v>
      </c>
      <c r="J2450" s="102">
        <v>42917</v>
      </c>
      <c r="K2450" s="102">
        <v>73050</v>
      </c>
      <c r="L2450" s="101" t="s">
        <v>6332</v>
      </c>
      <c r="M2450" s="101" t="s">
        <v>4914</v>
      </c>
    </row>
    <row r="2451" spans="1:13" x14ac:dyDescent="0.25">
      <c r="A2451" s="74" t="s">
        <v>344</v>
      </c>
      <c r="B2451" s="107" t="str">
        <f t="shared" si="38"/>
        <v>106607361200</v>
      </c>
      <c r="C2451" s="101" t="s">
        <v>7723</v>
      </c>
      <c r="D2451" s="101" t="s">
        <v>7724</v>
      </c>
      <c r="E2451" s="101" t="s">
        <v>6581</v>
      </c>
      <c r="F2451" s="101" t="s">
        <v>7295</v>
      </c>
      <c r="G2451" s="101" t="s">
        <v>7178</v>
      </c>
      <c r="H2451" s="103">
        <v>35.26</v>
      </c>
      <c r="I2451" s="101" t="s">
        <v>7175</v>
      </c>
      <c r="J2451" s="102">
        <v>42962</v>
      </c>
      <c r="K2451" s="102">
        <v>43691</v>
      </c>
      <c r="L2451" s="101" t="s">
        <v>6332</v>
      </c>
      <c r="M2451" s="101" t="s">
        <v>7723</v>
      </c>
    </row>
    <row r="2452" spans="1:13" x14ac:dyDescent="0.25">
      <c r="A2452" s="74" t="s">
        <v>344</v>
      </c>
      <c r="B2452" s="107" t="str">
        <f t="shared" si="38"/>
        <v>106608281110</v>
      </c>
      <c r="C2452" s="101" t="s">
        <v>7725</v>
      </c>
      <c r="D2452" s="101" t="s">
        <v>7726</v>
      </c>
      <c r="E2452" s="101" t="s">
        <v>6523</v>
      </c>
      <c r="F2452" s="101" t="s">
        <v>7212</v>
      </c>
      <c r="G2452" s="101" t="s">
        <v>7181</v>
      </c>
      <c r="H2452" s="103">
        <v>48.16</v>
      </c>
      <c r="I2452" s="101" t="s">
        <v>7175</v>
      </c>
      <c r="J2452" s="102">
        <v>42968</v>
      </c>
      <c r="K2452" s="102">
        <v>43692</v>
      </c>
      <c r="L2452" s="101" t="s">
        <v>6332</v>
      </c>
      <c r="M2452" s="101" t="s">
        <v>7725</v>
      </c>
    </row>
    <row r="2453" spans="1:13" x14ac:dyDescent="0.25">
      <c r="A2453" s="74" t="s">
        <v>344</v>
      </c>
      <c r="B2453" s="107" t="str">
        <f t="shared" si="38"/>
        <v>106609264260</v>
      </c>
      <c r="C2453" s="101" t="s">
        <v>7727</v>
      </c>
      <c r="D2453" s="101" t="s">
        <v>7728</v>
      </c>
      <c r="E2453" s="101" t="s">
        <v>7232</v>
      </c>
      <c r="F2453" s="101" t="s">
        <v>7212</v>
      </c>
      <c r="G2453" s="101" t="s">
        <v>7181</v>
      </c>
      <c r="H2453" s="103">
        <v>51.07</v>
      </c>
      <c r="I2453" s="101" t="s">
        <v>7175</v>
      </c>
      <c r="J2453" s="102">
        <v>42968</v>
      </c>
      <c r="K2453" s="102">
        <v>73050</v>
      </c>
      <c r="L2453" s="101" t="s">
        <v>6332</v>
      </c>
      <c r="M2453" s="101" t="s">
        <v>7727</v>
      </c>
    </row>
    <row r="2454" spans="1:13" x14ac:dyDescent="0.25">
      <c r="A2454" s="74" t="s">
        <v>344</v>
      </c>
      <c r="B2454" s="107" t="str">
        <f t="shared" si="38"/>
        <v>106613472500</v>
      </c>
      <c r="C2454" s="101" t="s">
        <v>4916</v>
      </c>
      <c r="D2454" s="101" t="s">
        <v>4917</v>
      </c>
      <c r="E2454" s="101" t="s">
        <v>6590</v>
      </c>
      <c r="F2454" s="101" t="s">
        <v>7217</v>
      </c>
      <c r="G2454" s="101" t="s">
        <v>7218</v>
      </c>
      <c r="H2454" s="103">
        <v>27.88</v>
      </c>
      <c r="I2454" s="101" t="s">
        <v>7175</v>
      </c>
      <c r="J2454" s="102">
        <v>42993</v>
      </c>
      <c r="K2454" s="102">
        <v>43722</v>
      </c>
      <c r="L2454" s="101" t="s">
        <v>6332</v>
      </c>
      <c r="M2454" s="101" t="s">
        <v>4916</v>
      </c>
    </row>
    <row r="2455" spans="1:13" x14ac:dyDescent="0.25">
      <c r="A2455" s="74" t="s">
        <v>344</v>
      </c>
      <c r="B2455" s="107" t="str">
        <f t="shared" si="38"/>
        <v>106614313920</v>
      </c>
      <c r="C2455" s="101" t="s">
        <v>4918</v>
      </c>
      <c r="D2455" s="101" t="s">
        <v>4919</v>
      </c>
      <c r="E2455" s="101" t="s">
        <v>6535</v>
      </c>
      <c r="F2455" s="101" t="s">
        <v>7212</v>
      </c>
      <c r="G2455" s="101" t="s">
        <v>7181</v>
      </c>
      <c r="H2455" s="103">
        <v>53.79</v>
      </c>
      <c r="I2455" s="101" t="s">
        <v>7175</v>
      </c>
      <c r="J2455" s="102">
        <v>43040</v>
      </c>
      <c r="K2455" s="102">
        <v>73050</v>
      </c>
      <c r="L2455" s="101" t="s">
        <v>6332</v>
      </c>
      <c r="M2455" s="101" t="s">
        <v>4918</v>
      </c>
    </row>
    <row r="2456" spans="1:13" x14ac:dyDescent="0.25">
      <c r="A2456" s="74" t="s">
        <v>344</v>
      </c>
      <c r="B2456" s="107" t="str">
        <f t="shared" si="38"/>
        <v>106617264360</v>
      </c>
      <c r="C2456" s="101" t="s">
        <v>4920</v>
      </c>
      <c r="D2456" s="101" t="s">
        <v>4921</v>
      </c>
      <c r="E2456" s="101" t="s">
        <v>7293</v>
      </c>
      <c r="F2456" s="101" t="s">
        <v>7212</v>
      </c>
      <c r="G2456" s="101" t="s">
        <v>7181</v>
      </c>
      <c r="H2456" s="103">
        <v>54.57</v>
      </c>
      <c r="I2456" s="101" t="s">
        <v>7175</v>
      </c>
      <c r="J2456" s="102">
        <v>42948</v>
      </c>
      <c r="K2456" s="102">
        <v>73050</v>
      </c>
      <c r="L2456" s="101" t="s">
        <v>6332</v>
      </c>
      <c r="M2456" s="101" t="s">
        <v>4920</v>
      </c>
    </row>
    <row r="2457" spans="1:13" x14ac:dyDescent="0.25">
      <c r="A2457" s="74" t="s">
        <v>344</v>
      </c>
      <c r="B2457" s="107" t="str">
        <f t="shared" si="38"/>
        <v>106620115100</v>
      </c>
      <c r="C2457" s="101" t="s">
        <v>4922</v>
      </c>
      <c r="D2457" s="101" t="s">
        <v>4923</v>
      </c>
      <c r="E2457" s="101" t="s">
        <v>7238</v>
      </c>
      <c r="F2457" s="101" t="s">
        <v>7239</v>
      </c>
      <c r="G2457" s="101" t="s">
        <v>7215</v>
      </c>
      <c r="H2457" s="103">
        <v>36.07</v>
      </c>
      <c r="I2457" s="101" t="s">
        <v>7175</v>
      </c>
      <c r="J2457" s="102">
        <v>42979</v>
      </c>
      <c r="K2457" s="102">
        <v>73050</v>
      </c>
      <c r="L2457" s="101" t="s">
        <v>6332</v>
      </c>
      <c r="M2457" s="101" t="s">
        <v>4922</v>
      </c>
    </row>
    <row r="2458" spans="1:13" x14ac:dyDescent="0.25">
      <c r="A2458" s="74" t="s">
        <v>344</v>
      </c>
      <c r="B2458" s="107" t="str">
        <f t="shared" si="38"/>
        <v>106621191100</v>
      </c>
      <c r="C2458" s="101" t="s">
        <v>4924</v>
      </c>
      <c r="D2458" s="101" t="s">
        <v>4925</v>
      </c>
      <c r="E2458" s="101" t="s">
        <v>6460</v>
      </c>
      <c r="F2458" s="101" t="s">
        <v>7212</v>
      </c>
      <c r="G2458" s="101" t="s">
        <v>7181</v>
      </c>
      <c r="H2458" s="103">
        <v>54.57</v>
      </c>
      <c r="I2458" s="101" t="s">
        <v>7175</v>
      </c>
      <c r="J2458" s="102">
        <v>42968</v>
      </c>
      <c r="K2458" s="102">
        <v>73050</v>
      </c>
      <c r="L2458" s="101" t="s">
        <v>6332</v>
      </c>
      <c r="M2458" s="101" t="s">
        <v>4924</v>
      </c>
    </row>
    <row r="2459" spans="1:13" x14ac:dyDescent="0.25">
      <c r="A2459" s="74" t="s">
        <v>344</v>
      </c>
      <c r="B2459" s="107" t="str">
        <f t="shared" si="38"/>
        <v>106623191100</v>
      </c>
      <c r="C2459" s="101" t="s">
        <v>4926</v>
      </c>
      <c r="D2459" s="101" t="s">
        <v>4927</v>
      </c>
      <c r="E2459" s="101" t="s">
        <v>6460</v>
      </c>
      <c r="F2459" s="101" t="s">
        <v>7212</v>
      </c>
      <c r="G2459" s="101" t="s">
        <v>7181</v>
      </c>
      <c r="H2459" s="103">
        <v>54.53</v>
      </c>
      <c r="I2459" s="101" t="s">
        <v>7175</v>
      </c>
      <c r="J2459" s="102">
        <v>42968</v>
      </c>
      <c r="K2459" s="102">
        <v>73050</v>
      </c>
      <c r="L2459" s="101" t="s">
        <v>6332</v>
      </c>
      <c r="M2459" s="101" t="s">
        <v>4926</v>
      </c>
    </row>
    <row r="2460" spans="1:13" x14ac:dyDescent="0.25">
      <c r="A2460" s="74" t="s">
        <v>344</v>
      </c>
      <c r="B2460" s="107" t="str">
        <f t="shared" si="38"/>
        <v>106625371210</v>
      </c>
      <c r="C2460" s="101" t="s">
        <v>4928</v>
      </c>
      <c r="D2460" s="101" t="s">
        <v>4929</v>
      </c>
      <c r="E2460" s="101" t="s">
        <v>7502</v>
      </c>
      <c r="F2460" s="101" t="s">
        <v>7212</v>
      </c>
      <c r="G2460" s="101" t="s">
        <v>7181</v>
      </c>
      <c r="H2460" s="103">
        <v>53.54</v>
      </c>
      <c r="I2460" s="101" t="s">
        <v>7175</v>
      </c>
      <c r="J2460" s="102">
        <v>42961</v>
      </c>
      <c r="K2460" s="102">
        <v>73050</v>
      </c>
      <c r="L2460" s="101" t="s">
        <v>6332</v>
      </c>
      <c r="M2460" s="101" t="s">
        <v>4928</v>
      </c>
    </row>
    <row r="2461" spans="1:13" x14ac:dyDescent="0.25">
      <c r="A2461" s="74" t="s">
        <v>344</v>
      </c>
      <c r="B2461" s="107" t="str">
        <f t="shared" si="38"/>
        <v>106626141002</v>
      </c>
      <c r="C2461" s="101" t="s">
        <v>4930</v>
      </c>
      <c r="D2461" s="101" t="s">
        <v>4931</v>
      </c>
      <c r="E2461" s="101" t="s">
        <v>6347</v>
      </c>
      <c r="F2461" s="101" t="s">
        <v>7212</v>
      </c>
      <c r="G2461" s="101" t="s">
        <v>7181</v>
      </c>
      <c r="H2461" s="103">
        <v>53.74</v>
      </c>
      <c r="I2461" s="101" t="s">
        <v>7175</v>
      </c>
      <c r="J2461" s="102">
        <v>42961</v>
      </c>
      <c r="K2461" s="102">
        <v>73050</v>
      </c>
      <c r="L2461" s="101" t="s">
        <v>6332</v>
      </c>
      <c r="M2461" s="101" t="s">
        <v>4930</v>
      </c>
    </row>
    <row r="2462" spans="1:13" x14ac:dyDescent="0.25">
      <c r="A2462" s="74" t="s">
        <v>344</v>
      </c>
      <c r="B2462" s="107" t="str">
        <f t="shared" si="38"/>
        <v>106628191100</v>
      </c>
      <c r="C2462" s="101" t="s">
        <v>7729</v>
      </c>
      <c r="D2462" s="101" t="s">
        <v>7730</v>
      </c>
      <c r="E2462" s="101" t="s">
        <v>6460</v>
      </c>
      <c r="F2462" s="101" t="s">
        <v>7212</v>
      </c>
      <c r="G2462" s="101" t="s">
        <v>7181</v>
      </c>
      <c r="H2462" s="103">
        <v>41.58</v>
      </c>
      <c r="I2462" s="101" t="s">
        <v>7175</v>
      </c>
      <c r="J2462" s="102">
        <v>42968</v>
      </c>
      <c r="K2462" s="102">
        <v>43697</v>
      </c>
      <c r="L2462" s="101" t="s">
        <v>6332</v>
      </c>
      <c r="M2462" s="101" t="s">
        <v>7729</v>
      </c>
    </row>
    <row r="2463" spans="1:13" x14ac:dyDescent="0.25">
      <c r="A2463" s="74" t="s">
        <v>344</v>
      </c>
      <c r="B2463" s="107" t="str">
        <f t="shared" si="38"/>
        <v>106630371100</v>
      </c>
      <c r="C2463" s="101" t="s">
        <v>7731</v>
      </c>
      <c r="D2463" s="101" t="s">
        <v>7732</v>
      </c>
      <c r="E2463" s="101" t="s">
        <v>7467</v>
      </c>
      <c r="F2463" s="101" t="s">
        <v>7212</v>
      </c>
      <c r="G2463" s="101" t="s">
        <v>7181</v>
      </c>
      <c r="H2463" s="103">
        <v>53.78</v>
      </c>
      <c r="I2463" s="101" t="s">
        <v>7175</v>
      </c>
      <c r="J2463" s="102">
        <v>42961</v>
      </c>
      <c r="K2463" s="102">
        <v>43690</v>
      </c>
      <c r="L2463" s="101" t="s">
        <v>6332</v>
      </c>
      <c r="M2463" s="101" t="s">
        <v>7731</v>
      </c>
    </row>
    <row r="2464" spans="1:13" x14ac:dyDescent="0.25">
      <c r="A2464" s="74" t="s">
        <v>344</v>
      </c>
      <c r="B2464" s="107" t="str">
        <f t="shared" si="38"/>
        <v>106632181200</v>
      </c>
      <c r="C2464" s="101" t="s">
        <v>4932</v>
      </c>
      <c r="D2464" s="101" t="s">
        <v>4933</v>
      </c>
      <c r="E2464" s="101" t="s">
        <v>6390</v>
      </c>
      <c r="F2464" s="101" t="s">
        <v>7212</v>
      </c>
      <c r="G2464" s="101" t="s">
        <v>7181</v>
      </c>
      <c r="H2464" s="103">
        <v>41.79</v>
      </c>
      <c r="I2464" s="101" t="s">
        <v>7175</v>
      </c>
      <c r="J2464" s="102">
        <v>43009</v>
      </c>
      <c r="K2464" s="102">
        <v>73050</v>
      </c>
      <c r="L2464" s="101" t="s">
        <v>6332</v>
      </c>
      <c r="M2464" s="101" t="s">
        <v>4932</v>
      </c>
    </row>
    <row r="2465" spans="1:13" x14ac:dyDescent="0.25">
      <c r="A2465" s="74" t="s">
        <v>344</v>
      </c>
      <c r="B2465" s="107" t="str">
        <f t="shared" si="38"/>
        <v>106633181500</v>
      </c>
      <c r="C2465" s="101" t="s">
        <v>4934</v>
      </c>
      <c r="D2465" s="101" t="s">
        <v>4935</v>
      </c>
      <c r="E2465" s="101" t="s">
        <v>6421</v>
      </c>
      <c r="F2465" s="101" t="s">
        <v>7212</v>
      </c>
      <c r="G2465" s="101" t="s">
        <v>7178</v>
      </c>
      <c r="H2465" s="103">
        <v>41.6</v>
      </c>
      <c r="I2465" s="101" t="s">
        <v>7175</v>
      </c>
      <c r="J2465" s="102">
        <v>42979</v>
      </c>
      <c r="K2465" s="102">
        <v>73050</v>
      </c>
      <c r="L2465" s="101" t="s">
        <v>6332</v>
      </c>
      <c r="M2465" s="101" t="s">
        <v>4934</v>
      </c>
    </row>
    <row r="2466" spans="1:13" x14ac:dyDescent="0.25">
      <c r="A2466" s="74" t="s">
        <v>344</v>
      </c>
      <c r="B2466" s="107" t="str">
        <f t="shared" si="38"/>
        <v>106634185120</v>
      </c>
      <c r="C2466" s="101" t="s">
        <v>4936</v>
      </c>
      <c r="D2466" s="101" t="s">
        <v>4937</v>
      </c>
      <c r="E2466" s="101" t="s">
        <v>6433</v>
      </c>
      <c r="F2466" s="101" t="s">
        <v>7268</v>
      </c>
      <c r="G2466" s="101" t="s">
        <v>7201</v>
      </c>
      <c r="H2466" s="103">
        <v>32.270000000000003</v>
      </c>
      <c r="I2466" s="101" t="s">
        <v>7175</v>
      </c>
      <c r="J2466" s="102">
        <v>42962</v>
      </c>
      <c r="K2466" s="102">
        <v>73050</v>
      </c>
      <c r="L2466" s="101" t="s">
        <v>6332</v>
      </c>
      <c r="M2466" s="101" t="s">
        <v>4936</v>
      </c>
    </row>
    <row r="2467" spans="1:13" x14ac:dyDescent="0.25">
      <c r="A2467" s="74" t="s">
        <v>344</v>
      </c>
      <c r="B2467" s="107" t="str">
        <f t="shared" si="38"/>
        <v>106635231100</v>
      </c>
      <c r="C2467" s="101" t="s">
        <v>4938</v>
      </c>
      <c r="D2467" s="101" t="s">
        <v>4939</v>
      </c>
      <c r="E2467" s="101" t="s">
        <v>7333</v>
      </c>
      <c r="F2467" s="101" t="s">
        <v>7295</v>
      </c>
      <c r="G2467" s="101" t="s">
        <v>7178</v>
      </c>
      <c r="H2467" s="103">
        <v>46.46</v>
      </c>
      <c r="I2467" s="101" t="s">
        <v>7175</v>
      </c>
      <c r="J2467" s="102">
        <v>42968</v>
      </c>
      <c r="K2467" s="102">
        <v>73050</v>
      </c>
      <c r="L2467" s="101" t="s">
        <v>6332</v>
      </c>
      <c r="M2467" s="101" t="s">
        <v>4938</v>
      </c>
    </row>
    <row r="2468" spans="1:13" x14ac:dyDescent="0.25">
      <c r="A2468" s="74" t="s">
        <v>344</v>
      </c>
      <c r="B2468" s="107" t="str">
        <f t="shared" si="38"/>
        <v>106636183910</v>
      </c>
      <c r="C2468" s="101" t="s">
        <v>4940</v>
      </c>
      <c r="D2468" s="101" t="s">
        <v>4941</v>
      </c>
      <c r="E2468" s="101" t="s">
        <v>7461</v>
      </c>
      <c r="F2468" s="101" t="s">
        <v>7266</v>
      </c>
      <c r="G2468" s="101" t="s">
        <v>7267</v>
      </c>
      <c r="H2468" s="103">
        <v>77.14</v>
      </c>
      <c r="I2468" s="101" t="s">
        <v>7175</v>
      </c>
      <c r="J2468" s="102">
        <v>42994</v>
      </c>
      <c r="K2468" s="102">
        <v>73050</v>
      </c>
      <c r="L2468" s="101" t="s">
        <v>6332</v>
      </c>
      <c r="M2468" s="101" t="s">
        <v>4940</v>
      </c>
    </row>
    <row r="2469" spans="1:13" x14ac:dyDescent="0.25">
      <c r="A2469" s="74" t="s">
        <v>344</v>
      </c>
      <c r="B2469" s="107" t="str">
        <f t="shared" si="38"/>
        <v>106638703910</v>
      </c>
      <c r="C2469" s="101" t="s">
        <v>4942</v>
      </c>
      <c r="D2469" s="101" t="s">
        <v>4943</v>
      </c>
      <c r="E2469" s="101" t="s">
        <v>7311</v>
      </c>
      <c r="F2469" s="101" t="s">
        <v>7203</v>
      </c>
      <c r="G2469" s="101" t="s">
        <v>7222</v>
      </c>
      <c r="H2469" s="103">
        <v>65.03</v>
      </c>
      <c r="I2469" s="101" t="s">
        <v>7175</v>
      </c>
      <c r="J2469" s="102">
        <v>42968</v>
      </c>
      <c r="K2469" s="102">
        <v>73050</v>
      </c>
      <c r="L2469" s="101" t="s">
        <v>6332</v>
      </c>
      <c r="M2469" s="101" t="s">
        <v>4942</v>
      </c>
    </row>
    <row r="2470" spans="1:13" x14ac:dyDescent="0.25">
      <c r="A2470" s="74" t="s">
        <v>344</v>
      </c>
      <c r="B2470" s="107" t="str">
        <f t="shared" si="38"/>
        <v>106639264320</v>
      </c>
      <c r="C2470" s="101" t="s">
        <v>4944</v>
      </c>
      <c r="D2470" s="101" t="s">
        <v>4945</v>
      </c>
      <c r="E2470" s="101" t="s">
        <v>7647</v>
      </c>
      <c r="F2470" s="101" t="s">
        <v>7185</v>
      </c>
      <c r="G2470" s="101" t="s">
        <v>7186</v>
      </c>
      <c r="H2470" s="103">
        <v>62.11</v>
      </c>
      <c r="I2470" s="101" t="s">
        <v>7175</v>
      </c>
      <c r="J2470" s="102">
        <v>42979</v>
      </c>
      <c r="K2470" s="102">
        <v>73050</v>
      </c>
      <c r="L2470" s="101" t="s">
        <v>6332</v>
      </c>
      <c r="M2470" s="101" t="s">
        <v>4944</v>
      </c>
    </row>
    <row r="2471" spans="1:13" x14ac:dyDescent="0.25">
      <c r="A2471" s="74" t="s">
        <v>344</v>
      </c>
      <c r="B2471" s="107" t="str">
        <f t="shared" si="38"/>
        <v>106640185120</v>
      </c>
      <c r="C2471" s="101" t="s">
        <v>7733</v>
      </c>
      <c r="D2471" s="101" t="s">
        <v>7734</v>
      </c>
      <c r="E2471" s="101" t="s">
        <v>6433</v>
      </c>
      <c r="F2471" s="101" t="s">
        <v>7268</v>
      </c>
      <c r="G2471" s="101" t="s">
        <v>7201</v>
      </c>
      <c r="H2471" s="103">
        <v>24.82</v>
      </c>
      <c r="I2471" s="101" t="s">
        <v>7175</v>
      </c>
      <c r="J2471" s="102">
        <v>42979</v>
      </c>
      <c r="K2471" s="102">
        <v>43496</v>
      </c>
      <c r="L2471" s="101" t="s">
        <v>6332</v>
      </c>
      <c r="M2471" s="101" t="s">
        <v>7733</v>
      </c>
    </row>
    <row r="2472" spans="1:13" x14ac:dyDescent="0.25">
      <c r="A2472" s="74" t="s">
        <v>344</v>
      </c>
      <c r="B2472" s="107" t="str">
        <f t="shared" si="38"/>
        <v>106641603600</v>
      </c>
      <c r="C2472" s="101" t="s">
        <v>4946</v>
      </c>
      <c r="D2472" s="101" t="s">
        <v>4947</v>
      </c>
      <c r="E2472" s="101" t="s">
        <v>7279</v>
      </c>
      <c r="F2472" s="101" t="s">
        <v>7191</v>
      </c>
      <c r="G2472" s="101" t="s">
        <v>7192</v>
      </c>
      <c r="H2472" s="103">
        <v>29.22</v>
      </c>
      <c r="I2472" s="101" t="s">
        <v>7175</v>
      </c>
      <c r="J2472" s="102">
        <v>42968</v>
      </c>
      <c r="K2472" s="102">
        <v>73050</v>
      </c>
      <c r="L2472" s="101" t="s">
        <v>6332</v>
      </c>
      <c r="M2472" s="101" t="s">
        <v>4946</v>
      </c>
    </row>
    <row r="2473" spans="1:13" x14ac:dyDescent="0.25">
      <c r="A2473" s="74" t="s">
        <v>344</v>
      </c>
      <c r="B2473" s="107" t="str">
        <f t="shared" si="38"/>
        <v>106643264330</v>
      </c>
      <c r="C2473" s="101" t="s">
        <v>4948</v>
      </c>
      <c r="D2473" s="101" t="s">
        <v>4949</v>
      </c>
      <c r="E2473" s="101" t="s">
        <v>7300</v>
      </c>
      <c r="F2473" s="101" t="s">
        <v>7212</v>
      </c>
      <c r="G2473" s="101" t="s">
        <v>7181</v>
      </c>
      <c r="H2473" s="103">
        <v>51.65</v>
      </c>
      <c r="I2473" s="101" t="s">
        <v>7175</v>
      </c>
      <c r="J2473" s="102">
        <v>42948</v>
      </c>
      <c r="K2473" s="102">
        <v>73050</v>
      </c>
      <c r="L2473" s="101" t="s">
        <v>6332</v>
      </c>
      <c r="M2473" s="101" t="s">
        <v>4948</v>
      </c>
    </row>
    <row r="2474" spans="1:13" x14ac:dyDescent="0.25">
      <c r="A2474" s="74" t="s">
        <v>344</v>
      </c>
      <c r="B2474" s="107" t="str">
        <f t="shared" si="38"/>
        <v>106651371160</v>
      </c>
      <c r="C2474" s="101" t="s">
        <v>4950</v>
      </c>
      <c r="D2474" s="101" t="s">
        <v>4951</v>
      </c>
      <c r="E2474" s="101" t="s">
        <v>7645</v>
      </c>
      <c r="F2474" s="101" t="s">
        <v>7212</v>
      </c>
      <c r="G2474" s="101" t="s">
        <v>7181</v>
      </c>
      <c r="H2474" s="103">
        <v>53.79</v>
      </c>
      <c r="I2474" s="101" t="s">
        <v>7175</v>
      </c>
      <c r="J2474" s="102">
        <v>42961</v>
      </c>
      <c r="K2474" s="102">
        <v>73050</v>
      </c>
      <c r="L2474" s="101" t="s">
        <v>6332</v>
      </c>
      <c r="M2474" s="101" t="s">
        <v>4950</v>
      </c>
    </row>
    <row r="2475" spans="1:13" x14ac:dyDescent="0.25">
      <c r="A2475" s="74" t="s">
        <v>344</v>
      </c>
      <c r="B2475" s="107" t="str">
        <f t="shared" si="38"/>
        <v>106655212100</v>
      </c>
      <c r="C2475" s="101" t="s">
        <v>4952</v>
      </c>
      <c r="D2475" s="101" t="s">
        <v>4953</v>
      </c>
      <c r="E2475" s="101" t="s">
        <v>7160</v>
      </c>
      <c r="F2475" s="101" t="s">
        <v>7217</v>
      </c>
      <c r="G2475" s="101" t="s">
        <v>7201</v>
      </c>
      <c r="H2475" s="103">
        <v>24.24</v>
      </c>
      <c r="I2475" s="101" t="s">
        <v>7175</v>
      </c>
      <c r="J2475" s="102">
        <v>42968</v>
      </c>
      <c r="K2475" s="102">
        <v>73050</v>
      </c>
      <c r="L2475" s="101" t="s">
        <v>6332</v>
      </c>
      <c r="M2475" s="101" t="s">
        <v>4952</v>
      </c>
    </row>
    <row r="2476" spans="1:13" x14ac:dyDescent="0.25">
      <c r="A2476" s="74" t="s">
        <v>344</v>
      </c>
      <c r="B2476" s="107" t="str">
        <f t="shared" si="38"/>
        <v>106656231300</v>
      </c>
      <c r="C2476" s="101" t="s">
        <v>4954</v>
      </c>
      <c r="D2476" s="101" t="s">
        <v>4955</v>
      </c>
      <c r="E2476" s="101" t="s">
        <v>7193</v>
      </c>
      <c r="F2476" s="101" t="s">
        <v>7212</v>
      </c>
      <c r="G2476" s="101" t="s">
        <v>7181</v>
      </c>
      <c r="H2476" s="103">
        <v>53</v>
      </c>
      <c r="I2476" s="101" t="s">
        <v>7175</v>
      </c>
      <c r="J2476" s="102">
        <v>42979</v>
      </c>
      <c r="K2476" s="102">
        <v>73050</v>
      </c>
      <c r="L2476" s="101" t="s">
        <v>6332</v>
      </c>
      <c r="M2476" s="101" t="s">
        <v>4954</v>
      </c>
    </row>
    <row r="2477" spans="1:13" x14ac:dyDescent="0.25">
      <c r="A2477" s="74" t="s">
        <v>344</v>
      </c>
      <c r="B2477" s="107" t="str">
        <f t="shared" si="38"/>
        <v>106658321200</v>
      </c>
      <c r="C2477" s="101" t="s">
        <v>4956</v>
      </c>
      <c r="D2477" s="101" t="s">
        <v>4957</v>
      </c>
      <c r="E2477" s="101" t="s">
        <v>7001</v>
      </c>
      <c r="F2477" s="101" t="s">
        <v>7212</v>
      </c>
      <c r="G2477" s="101" t="s">
        <v>7181</v>
      </c>
      <c r="H2477" s="103">
        <v>54.39</v>
      </c>
      <c r="I2477" s="101" t="s">
        <v>7175</v>
      </c>
      <c r="J2477" s="102">
        <v>42948</v>
      </c>
      <c r="K2477" s="102">
        <v>73050</v>
      </c>
      <c r="L2477" s="101" t="s">
        <v>6332</v>
      </c>
      <c r="M2477" s="101" t="s">
        <v>4956</v>
      </c>
    </row>
    <row r="2478" spans="1:13" x14ac:dyDescent="0.25">
      <c r="A2478" s="74" t="s">
        <v>344</v>
      </c>
      <c r="B2478" s="107" t="str">
        <f t="shared" si="38"/>
        <v>106660281110</v>
      </c>
      <c r="C2478" s="101" t="s">
        <v>4958</v>
      </c>
      <c r="D2478" s="101" t="s">
        <v>4959</v>
      </c>
      <c r="E2478" s="101" t="s">
        <v>6523</v>
      </c>
      <c r="F2478" s="101" t="s">
        <v>7212</v>
      </c>
      <c r="G2478" s="101" t="s">
        <v>7181</v>
      </c>
      <c r="H2478" s="103">
        <v>51.24</v>
      </c>
      <c r="I2478" s="101" t="s">
        <v>7175</v>
      </c>
      <c r="J2478" s="102">
        <v>42968</v>
      </c>
      <c r="K2478" s="102">
        <v>73050</v>
      </c>
      <c r="L2478" s="101" t="s">
        <v>6332</v>
      </c>
      <c r="M2478" s="101" t="s">
        <v>4958</v>
      </c>
    </row>
    <row r="2479" spans="1:13" x14ac:dyDescent="0.25">
      <c r="A2479" s="74" t="s">
        <v>344</v>
      </c>
      <c r="B2479" s="107" t="str">
        <f t="shared" si="38"/>
        <v>106669703400</v>
      </c>
      <c r="C2479" s="101" t="s">
        <v>4960</v>
      </c>
      <c r="D2479" s="101" t="s">
        <v>4961</v>
      </c>
      <c r="E2479" s="101" t="s">
        <v>7246</v>
      </c>
      <c r="F2479" s="101" t="s">
        <v>7231</v>
      </c>
      <c r="G2479" s="101" t="s">
        <v>7181</v>
      </c>
      <c r="H2479" s="103">
        <v>53.28</v>
      </c>
      <c r="I2479" s="101" t="s">
        <v>7175</v>
      </c>
      <c r="J2479" s="102">
        <v>43009</v>
      </c>
      <c r="K2479" s="102">
        <v>73050</v>
      </c>
      <c r="L2479" s="101" t="s">
        <v>6332</v>
      </c>
      <c r="M2479" s="101" t="s">
        <v>4960</v>
      </c>
    </row>
    <row r="2480" spans="1:13" x14ac:dyDescent="0.25">
      <c r="A2480" s="74" t="s">
        <v>344</v>
      </c>
      <c r="B2480" s="107" t="str">
        <f t="shared" si="38"/>
        <v>106674754600</v>
      </c>
      <c r="C2480" s="101" t="s">
        <v>4962</v>
      </c>
      <c r="D2480" s="101" t="s">
        <v>4963</v>
      </c>
      <c r="E2480" s="101" t="s">
        <v>7365</v>
      </c>
      <c r="F2480" s="101" t="s">
        <v>7247</v>
      </c>
      <c r="G2480" s="101"/>
      <c r="H2480" s="103">
        <v>46.51</v>
      </c>
      <c r="I2480" s="101" t="s">
        <v>7175</v>
      </c>
      <c r="J2480" s="102">
        <v>43040</v>
      </c>
      <c r="K2480" s="102">
        <v>43769</v>
      </c>
      <c r="L2480" s="101" t="s">
        <v>6332</v>
      </c>
      <c r="M2480" s="101" t="s">
        <v>4962</v>
      </c>
    </row>
    <row r="2481" spans="1:13" x14ac:dyDescent="0.25">
      <c r="A2481" s="74" t="s">
        <v>344</v>
      </c>
      <c r="B2481" s="107" t="str">
        <f t="shared" si="38"/>
        <v>106678753910</v>
      </c>
      <c r="C2481" s="101" t="s">
        <v>4964</v>
      </c>
      <c r="D2481" s="101" t="s">
        <v>4965</v>
      </c>
      <c r="E2481" s="101" t="s">
        <v>7713</v>
      </c>
      <c r="F2481" s="101" t="s">
        <v>7266</v>
      </c>
      <c r="G2481" s="101" t="s">
        <v>7267</v>
      </c>
      <c r="H2481" s="103">
        <v>77.91</v>
      </c>
      <c r="I2481" s="101" t="s">
        <v>7175</v>
      </c>
      <c r="J2481" s="102">
        <v>43040</v>
      </c>
      <c r="K2481" s="102">
        <v>73050</v>
      </c>
      <c r="L2481" s="101" t="s">
        <v>6332</v>
      </c>
      <c r="M2481" s="101" t="s">
        <v>4964</v>
      </c>
    </row>
    <row r="2482" spans="1:13" x14ac:dyDescent="0.25">
      <c r="A2482" s="74" t="s">
        <v>344</v>
      </c>
      <c r="B2482" s="107" t="str">
        <f t="shared" si="38"/>
        <v>106683282100</v>
      </c>
      <c r="C2482" s="101" t="s">
        <v>4966</v>
      </c>
      <c r="D2482" s="101" t="s">
        <v>4967</v>
      </c>
      <c r="E2482" s="101" t="s">
        <v>7457</v>
      </c>
      <c r="F2482" s="101" t="s">
        <v>7214</v>
      </c>
      <c r="G2482" s="101" t="s">
        <v>7215</v>
      </c>
      <c r="H2482" s="103">
        <v>37.630000000000003</v>
      </c>
      <c r="I2482" s="101" t="s">
        <v>7175</v>
      </c>
      <c r="J2482" s="102">
        <v>42996</v>
      </c>
      <c r="K2482" s="102">
        <v>73050</v>
      </c>
      <c r="L2482" s="101" t="s">
        <v>6332</v>
      </c>
      <c r="M2482" s="101" t="s">
        <v>4966</v>
      </c>
    </row>
    <row r="2483" spans="1:13" x14ac:dyDescent="0.25">
      <c r="A2483" s="74" t="s">
        <v>344</v>
      </c>
      <c r="B2483" s="107" t="str">
        <f t="shared" si="38"/>
        <v>106704371100</v>
      </c>
      <c r="C2483" s="101" t="s">
        <v>7735</v>
      </c>
      <c r="D2483" s="101" t="s">
        <v>7736</v>
      </c>
      <c r="E2483" s="101" t="s">
        <v>7467</v>
      </c>
      <c r="F2483" s="101" t="s">
        <v>7212</v>
      </c>
      <c r="G2483" s="101"/>
      <c r="H2483" s="103">
        <v>53.02</v>
      </c>
      <c r="I2483" s="101" t="s">
        <v>7175</v>
      </c>
      <c r="J2483" s="102">
        <v>43040</v>
      </c>
      <c r="K2483" s="102">
        <v>73050</v>
      </c>
      <c r="L2483" s="101" t="s">
        <v>6332</v>
      </c>
      <c r="M2483" s="101" t="s">
        <v>7735</v>
      </c>
    </row>
    <row r="2484" spans="1:13" x14ac:dyDescent="0.25">
      <c r="A2484" s="74" t="s">
        <v>344</v>
      </c>
      <c r="B2484" s="107" t="str">
        <f t="shared" si="38"/>
        <v>106705231100</v>
      </c>
      <c r="C2484" s="101" t="s">
        <v>4968</v>
      </c>
      <c r="D2484" s="101" t="s">
        <v>4969</v>
      </c>
      <c r="E2484" s="101" t="s">
        <v>7333</v>
      </c>
      <c r="F2484" s="101" t="s">
        <v>7212</v>
      </c>
      <c r="G2484" s="101"/>
      <c r="H2484" s="103">
        <v>45.59</v>
      </c>
      <c r="I2484" s="101" t="s">
        <v>7175</v>
      </c>
      <c r="J2484" s="102">
        <v>42968</v>
      </c>
      <c r="K2484" s="102">
        <v>73050</v>
      </c>
      <c r="L2484" s="101" t="s">
        <v>6332</v>
      </c>
      <c r="M2484" s="101" t="s">
        <v>4968</v>
      </c>
    </row>
    <row r="2485" spans="1:13" x14ac:dyDescent="0.25">
      <c r="A2485" s="74" t="s">
        <v>344</v>
      </c>
      <c r="B2485" s="107" t="str">
        <f t="shared" si="38"/>
        <v>106714283920</v>
      </c>
      <c r="C2485" s="101" t="s">
        <v>4970</v>
      </c>
      <c r="D2485" s="101" t="s">
        <v>4971</v>
      </c>
      <c r="E2485" s="101" t="s">
        <v>7560</v>
      </c>
      <c r="F2485" s="101" t="s">
        <v>7332</v>
      </c>
      <c r="G2485" s="101"/>
      <c r="H2485" s="103">
        <v>32.99</v>
      </c>
      <c r="I2485" s="101" t="s">
        <v>7175</v>
      </c>
      <c r="J2485" s="102">
        <v>43009</v>
      </c>
      <c r="K2485" s="102">
        <v>73050</v>
      </c>
      <c r="L2485" s="101" t="s">
        <v>6332</v>
      </c>
      <c r="M2485" s="101" t="s">
        <v>4970</v>
      </c>
    </row>
    <row r="2486" spans="1:13" x14ac:dyDescent="0.25">
      <c r="A2486" s="74" t="s">
        <v>344</v>
      </c>
      <c r="B2486" s="107" t="str">
        <f t="shared" si="38"/>
        <v>106721472600</v>
      </c>
      <c r="C2486" s="101" t="s">
        <v>6816</v>
      </c>
      <c r="D2486" s="101" t="s">
        <v>6817</v>
      </c>
      <c r="E2486" s="101" t="s">
        <v>6802</v>
      </c>
      <c r="F2486" s="101" t="s">
        <v>7214</v>
      </c>
      <c r="G2486" s="101"/>
      <c r="H2486" s="103">
        <v>34.56</v>
      </c>
      <c r="I2486" s="101" t="s">
        <v>7175</v>
      </c>
      <c r="J2486" s="102">
        <v>43023</v>
      </c>
      <c r="K2486" s="102">
        <v>73050</v>
      </c>
      <c r="L2486" s="101" t="s">
        <v>6332</v>
      </c>
      <c r="M2486" s="101" t="s">
        <v>6816</v>
      </c>
    </row>
    <row r="2487" spans="1:13" x14ac:dyDescent="0.25">
      <c r="A2487" s="74" t="s">
        <v>344</v>
      </c>
      <c r="B2487" s="107" t="str">
        <f t="shared" si="38"/>
        <v>106724603300</v>
      </c>
      <c r="C2487" s="101" t="s">
        <v>4972</v>
      </c>
      <c r="D2487" s="101" t="s">
        <v>4973</v>
      </c>
      <c r="E2487" s="101" t="s">
        <v>7249</v>
      </c>
      <c r="F2487" s="101" t="s">
        <v>7247</v>
      </c>
      <c r="G2487" s="101"/>
      <c r="H2487" s="103">
        <v>44.67</v>
      </c>
      <c r="I2487" s="101" t="s">
        <v>7175</v>
      </c>
      <c r="J2487" s="102">
        <v>43040</v>
      </c>
      <c r="K2487" s="102">
        <v>73050</v>
      </c>
      <c r="L2487" s="101" t="s">
        <v>6332</v>
      </c>
      <c r="M2487" s="101" t="s">
        <v>4972</v>
      </c>
    </row>
    <row r="2488" spans="1:13" x14ac:dyDescent="0.25">
      <c r="A2488" s="74" t="s">
        <v>344</v>
      </c>
      <c r="B2488" s="107" t="str">
        <f t="shared" si="38"/>
        <v>106725321100</v>
      </c>
      <c r="C2488" s="101" t="s">
        <v>4974</v>
      </c>
      <c r="D2488" s="101" t="s">
        <v>4975</v>
      </c>
      <c r="E2488" s="101" t="s">
        <v>7003</v>
      </c>
      <c r="F2488" s="101" t="s">
        <v>7212</v>
      </c>
      <c r="G2488" s="101" t="s">
        <v>7181</v>
      </c>
      <c r="H2488" s="103">
        <v>46.62</v>
      </c>
      <c r="I2488" s="101" t="s">
        <v>7175</v>
      </c>
      <c r="J2488" s="102">
        <v>43040</v>
      </c>
      <c r="K2488" s="102">
        <v>73050</v>
      </c>
      <c r="L2488" s="101" t="s">
        <v>6332</v>
      </c>
      <c r="M2488" s="101" t="s">
        <v>4974</v>
      </c>
    </row>
    <row r="2489" spans="1:13" x14ac:dyDescent="0.25">
      <c r="A2489" s="74" t="s">
        <v>344</v>
      </c>
      <c r="B2489" s="107" t="str">
        <f t="shared" si="38"/>
        <v>106738341200</v>
      </c>
      <c r="C2489" s="101" t="s">
        <v>7737</v>
      </c>
      <c r="D2489" s="101" t="s">
        <v>7738</v>
      </c>
      <c r="E2489" s="101" t="s">
        <v>6559</v>
      </c>
      <c r="F2489" s="101" t="s">
        <v>7212</v>
      </c>
      <c r="G2489" s="101" t="s">
        <v>7181</v>
      </c>
      <c r="H2489" s="103">
        <v>51.45</v>
      </c>
      <c r="I2489" s="101" t="s">
        <v>7175</v>
      </c>
      <c r="J2489" s="102">
        <v>43032</v>
      </c>
      <c r="K2489" s="102">
        <v>43677</v>
      </c>
      <c r="L2489" s="101" t="s">
        <v>6332</v>
      </c>
      <c r="M2489" s="101" t="s">
        <v>7737</v>
      </c>
    </row>
    <row r="2490" spans="1:13" x14ac:dyDescent="0.25">
      <c r="A2490" s="74" t="s">
        <v>344</v>
      </c>
      <c r="B2490" s="107" t="str">
        <f t="shared" si="38"/>
        <v>106739281110</v>
      </c>
      <c r="C2490" s="101" t="s">
        <v>4976</v>
      </c>
      <c r="D2490" s="101" t="s">
        <v>4977</v>
      </c>
      <c r="E2490" s="101" t="s">
        <v>6523</v>
      </c>
      <c r="F2490" s="101" t="s">
        <v>7212</v>
      </c>
      <c r="G2490" s="101" t="s">
        <v>7181</v>
      </c>
      <c r="H2490" s="103">
        <v>53.84</v>
      </c>
      <c r="I2490" s="101" t="s">
        <v>7175</v>
      </c>
      <c r="J2490" s="102">
        <v>43031</v>
      </c>
      <c r="K2490" s="102">
        <v>73050</v>
      </c>
      <c r="L2490" s="101" t="s">
        <v>6332</v>
      </c>
      <c r="M2490" s="101" t="s">
        <v>4976</v>
      </c>
    </row>
    <row r="2491" spans="1:13" x14ac:dyDescent="0.25">
      <c r="A2491" s="74" t="s">
        <v>344</v>
      </c>
      <c r="B2491" s="107" t="str">
        <f t="shared" si="38"/>
        <v>106742111400</v>
      </c>
      <c r="C2491" s="101" t="s">
        <v>4978</v>
      </c>
      <c r="D2491" s="101" t="s">
        <v>4979</v>
      </c>
      <c r="E2491" s="101" t="s">
        <v>7228</v>
      </c>
      <c r="F2491" s="101" t="s">
        <v>7212</v>
      </c>
      <c r="G2491" s="101"/>
      <c r="H2491" s="103">
        <v>53.58</v>
      </c>
      <c r="I2491" s="101" t="s">
        <v>7175</v>
      </c>
      <c r="J2491" s="102">
        <v>43009</v>
      </c>
      <c r="K2491" s="102">
        <v>73050</v>
      </c>
      <c r="L2491" s="101" t="s">
        <v>6332</v>
      </c>
      <c r="M2491" s="101" t="s">
        <v>4978</v>
      </c>
    </row>
    <row r="2492" spans="1:13" x14ac:dyDescent="0.25">
      <c r="A2492" s="74" t="s">
        <v>344</v>
      </c>
      <c r="B2492" s="107" t="str">
        <f t="shared" si="38"/>
        <v>106750803010</v>
      </c>
      <c r="C2492" s="101" t="s">
        <v>4980</v>
      </c>
      <c r="D2492" s="101" t="s">
        <v>4981</v>
      </c>
      <c r="E2492" s="101" t="s">
        <v>7155</v>
      </c>
      <c r="F2492" s="101" t="s">
        <v>7247</v>
      </c>
      <c r="G2492" s="101"/>
      <c r="H2492" s="103">
        <v>39.56</v>
      </c>
      <c r="I2492" s="101" t="s">
        <v>7175</v>
      </c>
      <c r="J2492" s="102">
        <v>43101</v>
      </c>
      <c r="K2492" s="102">
        <v>73050</v>
      </c>
      <c r="L2492" s="101" t="s">
        <v>6332</v>
      </c>
      <c r="M2492" s="101" t="s">
        <v>4980</v>
      </c>
    </row>
    <row r="2493" spans="1:13" x14ac:dyDescent="0.25">
      <c r="A2493" s="74" t="s">
        <v>344</v>
      </c>
      <c r="B2493" s="107" t="str">
        <f t="shared" si="38"/>
        <v>106758211110</v>
      </c>
      <c r="C2493" s="101" t="s">
        <v>4982</v>
      </c>
      <c r="D2493" s="101" t="s">
        <v>4983</v>
      </c>
      <c r="E2493" s="101" t="s">
        <v>6488</v>
      </c>
      <c r="F2493" s="101" t="s">
        <v>7212</v>
      </c>
      <c r="G2493" s="101"/>
      <c r="H2493" s="103">
        <v>54.77</v>
      </c>
      <c r="I2493" s="101" t="s">
        <v>7175</v>
      </c>
      <c r="J2493" s="102">
        <v>43040</v>
      </c>
      <c r="K2493" s="102">
        <v>73050</v>
      </c>
      <c r="L2493" s="101" t="s">
        <v>6332</v>
      </c>
      <c r="M2493" s="101" t="s">
        <v>4982</v>
      </c>
    </row>
    <row r="2494" spans="1:13" x14ac:dyDescent="0.25">
      <c r="A2494" s="74" t="s">
        <v>344</v>
      </c>
      <c r="B2494" s="107" t="str">
        <f t="shared" si="38"/>
        <v>106759341200</v>
      </c>
      <c r="C2494" s="101" t="s">
        <v>7739</v>
      </c>
      <c r="D2494" s="101" t="s">
        <v>7740</v>
      </c>
      <c r="E2494" s="101" t="s">
        <v>6559</v>
      </c>
      <c r="F2494" s="101" t="s">
        <v>7295</v>
      </c>
      <c r="G2494" s="101" t="s">
        <v>7181</v>
      </c>
      <c r="H2494" s="103">
        <v>36.369999999999997</v>
      </c>
      <c r="I2494" s="101" t="s">
        <v>7175</v>
      </c>
      <c r="J2494" s="102">
        <v>43040</v>
      </c>
      <c r="K2494" s="102">
        <v>43677</v>
      </c>
      <c r="L2494" s="101" t="s">
        <v>6332</v>
      </c>
      <c r="M2494" s="101" t="s">
        <v>7739</v>
      </c>
    </row>
    <row r="2495" spans="1:13" x14ac:dyDescent="0.25">
      <c r="A2495" s="74" t="s">
        <v>344</v>
      </c>
      <c r="B2495" s="107" t="str">
        <f t="shared" si="38"/>
        <v>106762311700</v>
      </c>
      <c r="C2495" s="101" t="s">
        <v>4984</v>
      </c>
      <c r="D2495" s="101" t="s">
        <v>4985</v>
      </c>
      <c r="E2495" s="101" t="s">
        <v>6694</v>
      </c>
      <c r="F2495" s="101" t="s">
        <v>7212</v>
      </c>
      <c r="G2495" s="101"/>
      <c r="H2495" s="103">
        <v>51.9</v>
      </c>
      <c r="I2495" s="101" t="s">
        <v>7175</v>
      </c>
      <c r="J2495" s="102">
        <v>43070</v>
      </c>
      <c r="K2495" s="102">
        <v>73050</v>
      </c>
      <c r="L2495" s="101" t="s">
        <v>6332</v>
      </c>
      <c r="M2495" s="101" t="s">
        <v>4984</v>
      </c>
    </row>
    <row r="2496" spans="1:13" x14ac:dyDescent="0.25">
      <c r="A2496" s="74" t="s">
        <v>344</v>
      </c>
      <c r="B2496" s="107" t="str">
        <f t="shared" si="38"/>
        <v>106764192100</v>
      </c>
      <c r="C2496" s="101" t="s">
        <v>4986</v>
      </c>
      <c r="D2496" s="101" t="s">
        <v>4987</v>
      </c>
      <c r="E2496" s="101" t="s">
        <v>6456</v>
      </c>
      <c r="F2496" s="101" t="s">
        <v>7200</v>
      </c>
      <c r="G2496" s="101"/>
      <c r="H2496" s="103">
        <v>28.24</v>
      </c>
      <c r="I2496" s="101" t="s">
        <v>7175</v>
      </c>
      <c r="J2496" s="102">
        <v>43070</v>
      </c>
      <c r="K2496" s="102">
        <v>73050</v>
      </c>
      <c r="L2496" s="101" t="s">
        <v>6332</v>
      </c>
      <c r="M2496" s="101" t="s">
        <v>4986</v>
      </c>
    </row>
    <row r="2497" spans="1:13" x14ac:dyDescent="0.25">
      <c r="A2497" s="74" t="s">
        <v>344</v>
      </c>
      <c r="B2497" s="107" t="str">
        <f t="shared" si="38"/>
        <v>106767171300</v>
      </c>
      <c r="C2497" s="101" t="s">
        <v>4988</v>
      </c>
      <c r="D2497" s="101" t="s">
        <v>4989</v>
      </c>
      <c r="E2497" s="101" t="s">
        <v>6367</v>
      </c>
      <c r="F2497" s="101" t="s">
        <v>7212</v>
      </c>
      <c r="G2497" s="101"/>
      <c r="H2497" s="103">
        <v>50.43</v>
      </c>
      <c r="I2497" s="101" t="s">
        <v>7175</v>
      </c>
      <c r="J2497" s="102">
        <v>43132</v>
      </c>
      <c r="K2497" s="102">
        <v>73050</v>
      </c>
      <c r="L2497" s="101" t="s">
        <v>6332</v>
      </c>
      <c r="M2497" s="101" t="s">
        <v>4988</v>
      </c>
    </row>
    <row r="2498" spans="1:13" x14ac:dyDescent="0.25">
      <c r="A2498" s="74" t="s">
        <v>344</v>
      </c>
      <c r="B2498" s="107" t="str">
        <f t="shared" si="38"/>
        <v>106771171300</v>
      </c>
      <c r="C2498" s="101" t="s">
        <v>4990</v>
      </c>
      <c r="D2498" s="101" t="s">
        <v>4991</v>
      </c>
      <c r="E2498" s="101" t="s">
        <v>6367</v>
      </c>
      <c r="F2498" s="101" t="s">
        <v>7212</v>
      </c>
      <c r="G2498" s="101"/>
      <c r="H2498" s="103">
        <v>50.32</v>
      </c>
      <c r="I2498" s="101" t="s">
        <v>7175</v>
      </c>
      <c r="J2498" s="102">
        <v>43040</v>
      </c>
      <c r="K2498" s="102">
        <v>73050</v>
      </c>
      <c r="L2498" s="101" t="s">
        <v>6332</v>
      </c>
      <c r="M2498" s="101" t="s">
        <v>4990</v>
      </c>
    </row>
    <row r="2499" spans="1:13" x14ac:dyDescent="0.25">
      <c r="A2499" s="74" t="s">
        <v>344</v>
      </c>
      <c r="B2499" s="107" t="str">
        <f t="shared" si="38"/>
        <v>106778322100</v>
      </c>
      <c r="C2499" s="101" t="s">
        <v>4992</v>
      </c>
      <c r="D2499" s="101" t="s">
        <v>4993</v>
      </c>
      <c r="E2499" s="101" t="s">
        <v>7312</v>
      </c>
      <c r="F2499" s="101" t="s">
        <v>7217</v>
      </c>
      <c r="G2499" s="101" t="s">
        <v>7201</v>
      </c>
      <c r="H2499" s="103">
        <v>32.68</v>
      </c>
      <c r="I2499" s="101" t="s">
        <v>7175</v>
      </c>
      <c r="J2499" s="102">
        <v>43070</v>
      </c>
      <c r="K2499" s="102">
        <v>73050</v>
      </c>
      <c r="L2499" s="101" t="s">
        <v>6332</v>
      </c>
      <c r="M2499" s="101" t="s">
        <v>4992</v>
      </c>
    </row>
    <row r="2500" spans="1:13" x14ac:dyDescent="0.25">
      <c r="A2500" s="74" t="s">
        <v>344</v>
      </c>
      <c r="B2500" s="107" t="str">
        <f t="shared" si="38"/>
        <v>106779754300</v>
      </c>
      <c r="C2500" s="101" t="s">
        <v>4994</v>
      </c>
      <c r="D2500" s="101" t="s">
        <v>4995</v>
      </c>
      <c r="E2500" s="101" t="s">
        <v>7112</v>
      </c>
      <c r="F2500" s="101" t="s">
        <v>7247</v>
      </c>
      <c r="G2500" s="101"/>
      <c r="H2500" s="103">
        <v>46</v>
      </c>
      <c r="I2500" s="101" t="s">
        <v>7175</v>
      </c>
      <c r="J2500" s="102">
        <v>43059</v>
      </c>
      <c r="K2500" s="102">
        <v>73050</v>
      </c>
      <c r="L2500" s="101" t="s">
        <v>6332</v>
      </c>
      <c r="M2500" s="101" t="s">
        <v>4994</v>
      </c>
    </row>
    <row r="2501" spans="1:13" x14ac:dyDescent="0.25">
      <c r="A2501" s="74" t="s">
        <v>344</v>
      </c>
      <c r="B2501" s="107" t="str">
        <f t="shared" si="38"/>
        <v>106780468200</v>
      </c>
      <c r="C2501" s="101" t="s">
        <v>4996</v>
      </c>
      <c r="D2501" s="101" t="s">
        <v>4997</v>
      </c>
      <c r="E2501" s="101" t="s">
        <v>6789</v>
      </c>
      <c r="F2501" s="101" t="s">
        <v>7393</v>
      </c>
      <c r="G2501" s="101"/>
      <c r="H2501" s="103">
        <v>72.45</v>
      </c>
      <c r="I2501" s="101" t="s">
        <v>7175</v>
      </c>
      <c r="J2501" s="102">
        <v>43101</v>
      </c>
      <c r="K2501" s="102">
        <v>73050</v>
      </c>
      <c r="L2501" s="101" t="s">
        <v>6332</v>
      </c>
      <c r="M2501" s="101" t="s">
        <v>4996</v>
      </c>
    </row>
    <row r="2502" spans="1:13" x14ac:dyDescent="0.25">
      <c r="A2502" s="74" t="s">
        <v>344</v>
      </c>
      <c r="B2502" s="107" t="str">
        <f t="shared" ref="B2502:B2565" si="39">CONCATENATE(C2502,E2502)</f>
        <v>106782342100</v>
      </c>
      <c r="C2502" s="101" t="s">
        <v>4998</v>
      </c>
      <c r="D2502" s="101" t="s">
        <v>4999</v>
      </c>
      <c r="E2502" s="101" t="s">
        <v>7316</v>
      </c>
      <c r="F2502" s="101" t="s">
        <v>7200</v>
      </c>
      <c r="G2502" s="101" t="s">
        <v>7201</v>
      </c>
      <c r="H2502" s="103">
        <v>24.9</v>
      </c>
      <c r="I2502" s="101" t="s">
        <v>7175</v>
      </c>
      <c r="J2502" s="102">
        <v>43046</v>
      </c>
      <c r="K2502" s="102">
        <v>73050</v>
      </c>
      <c r="L2502" s="101" t="s">
        <v>6332</v>
      </c>
      <c r="M2502" s="101" t="s">
        <v>4998</v>
      </c>
    </row>
    <row r="2503" spans="1:13" x14ac:dyDescent="0.25">
      <c r="A2503" s="74" t="s">
        <v>344</v>
      </c>
      <c r="B2503" s="107" t="str">
        <f t="shared" si="39"/>
        <v>106783311800</v>
      </c>
      <c r="C2503" s="101" t="s">
        <v>7741</v>
      </c>
      <c r="D2503" s="101" t="s">
        <v>5079</v>
      </c>
      <c r="E2503" s="101" t="s">
        <v>6543</v>
      </c>
      <c r="F2503" s="101" t="s">
        <v>7212</v>
      </c>
      <c r="G2503" s="101"/>
      <c r="H2503" s="103">
        <v>0</v>
      </c>
      <c r="I2503" s="101" t="s">
        <v>7175</v>
      </c>
      <c r="J2503" s="102">
        <v>43132</v>
      </c>
      <c r="K2503" s="102">
        <v>73050</v>
      </c>
      <c r="L2503" s="101" t="s">
        <v>6332</v>
      </c>
      <c r="M2503" s="101" t="s">
        <v>7741</v>
      </c>
    </row>
    <row r="2504" spans="1:13" x14ac:dyDescent="0.25">
      <c r="A2504" s="74" t="s">
        <v>344</v>
      </c>
      <c r="B2504" s="107" t="str">
        <f t="shared" si="39"/>
        <v>106784803931</v>
      </c>
      <c r="C2504" s="101" t="s">
        <v>5000</v>
      </c>
      <c r="D2504" s="101" t="s">
        <v>5001</v>
      </c>
      <c r="E2504" s="101" t="s">
        <v>7301</v>
      </c>
      <c r="F2504" s="101" t="s">
        <v>7302</v>
      </c>
      <c r="G2504" s="101"/>
      <c r="H2504" s="103">
        <v>61.94</v>
      </c>
      <c r="I2504" s="101" t="s">
        <v>7175</v>
      </c>
      <c r="J2504" s="102">
        <v>43040</v>
      </c>
      <c r="K2504" s="102">
        <v>73050</v>
      </c>
      <c r="L2504" s="101" t="s">
        <v>6332</v>
      </c>
      <c r="M2504" s="101" t="s">
        <v>5000</v>
      </c>
    </row>
    <row r="2505" spans="1:13" x14ac:dyDescent="0.25">
      <c r="A2505" s="74" t="s">
        <v>344</v>
      </c>
      <c r="B2505" s="107" t="str">
        <f t="shared" si="39"/>
        <v>106785213910</v>
      </c>
      <c r="C2505" s="101" t="s">
        <v>5002</v>
      </c>
      <c r="D2505" s="101" t="s">
        <v>5003</v>
      </c>
      <c r="E2505" s="101" t="s">
        <v>7337</v>
      </c>
      <c r="F2505" s="101" t="s">
        <v>7266</v>
      </c>
      <c r="G2505" s="101"/>
      <c r="H2505" s="103">
        <v>77.91</v>
      </c>
      <c r="I2505" s="101" t="s">
        <v>7175</v>
      </c>
      <c r="J2505" s="102">
        <v>43132</v>
      </c>
      <c r="K2505" s="102">
        <v>73050</v>
      </c>
      <c r="L2505" s="101" t="s">
        <v>6332</v>
      </c>
      <c r="M2505" s="101" t="s">
        <v>5002</v>
      </c>
    </row>
    <row r="2506" spans="1:13" x14ac:dyDescent="0.25">
      <c r="A2506" s="74" t="s">
        <v>344</v>
      </c>
      <c r="B2506" s="107" t="str">
        <f t="shared" si="39"/>
        <v>106786802400</v>
      </c>
      <c r="C2506" s="101" t="s">
        <v>7742</v>
      </c>
      <c r="D2506" s="101" t="s">
        <v>7743</v>
      </c>
      <c r="E2506" s="101" t="s">
        <v>7401</v>
      </c>
      <c r="F2506" s="101" t="s">
        <v>7217</v>
      </c>
      <c r="G2506" s="101"/>
      <c r="H2506" s="103">
        <v>31.15</v>
      </c>
      <c r="I2506" s="101" t="s">
        <v>7175</v>
      </c>
      <c r="J2506" s="102">
        <v>43070</v>
      </c>
      <c r="K2506" s="102">
        <v>43708</v>
      </c>
      <c r="L2506" s="101" t="s">
        <v>6332</v>
      </c>
      <c r="M2506" s="101" t="s">
        <v>7742</v>
      </c>
    </row>
    <row r="2507" spans="1:13" x14ac:dyDescent="0.25">
      <c r="A2507" s="74" t="s">
        <v>344</v>
      </c>
      <c r="B2507" s="107" t="str">
        <f t="shared" si="39"/>
        <v>106794311700</v>
      </c>
      <c r="C2507" s="101" t="s">
        <v>7744</v>
      </c>
      <c r="D2507" s="101" t="s">
        <v>7745</v>
      </c>
      <c r="E2507" s="101" t="s">
        <v>6694</v>
      </c>
      <c r="F2507" s="101" t="s">
        <v>7225</v>
      </c>
      <c r="G2507" s="101"/>
      <c r="H2507" s="103">
        <v>41.1</v>
      </c>
      <c r="I2507" s="101" t="s">
        <v>7175</v>
      </c>
      <c r="J2507" s="102">
        <v>43108</v>
      </c>
      <c r="K2507" s="102">
        <v>43472</v>
      </c>
      <c r="L2507" s="101" t="s">
        <v>6332</v>
      </c>
      <c r="M2507" s="101" t="s">
        <v>7744</v>
      </c>
    </row>
    <row r="2508" spans="1:13" x14ac:dyDescent="0.25">
      <c r="A2508" s="74" t="s">
        <v>344</v>
      </c>
      <c r="B2508" s="107" t="str">
        <f t="shared" si="39"/>
        <v>106797498000</v>
      </c>
      <c r="C2508" s="101" t="s">
        <v>5004</v>
      </c>
      <c r="D2508" s="101" t="s">
        <v>5005</v>
      </c>
      <c r="E2508" s="101" t="s">
        <v>7016</v>
      </c>
      <c r="F2508" s="101" t="s">
        <v>7393</v>
      </c>
      <c r="G2508" s="101" t="s">
        <v>7394</v>
      </c>
      <c r="H2508" s="103">
        <v>65.03</v>
      </c>
      <c r="I2508" s="101" t="s">
        <v>7175</v>
      </c>
      <c r="J2508" s="102">
        <v>43101</v>
      </c>
      <c r="K2508" s="102">
        <v>73050</v>
      </c>
      <c r="L2508" s="101" t="s">
        <v>6332</v>
      </c>
      <c r="M2508" s="101" t="s">
        <v>5004</v>
      </c>
    </row>
    <row r="2509" spans="1:13" x14ac:dyDescent="0.25">
      <c r="A2509" s="74" t="s">
        <v>344</v>
      </c>
      <c r="B2509" s="107" t="str">
        <f t="shared" si="39"/>
        <v>106798498100</v>
      </c>
      <c r="C2509" s="101" t="s">
        <v>6791</v>
      </c>
      <c r="D2509" s="101" t="s">
        <v>6792</v>
      </c>
      <c r="E2509" s="101" t="s">
        <v>6793</v>
      </c>
      <c r="F2509" s="101" t="s">
        <v>7393</v>
      </c>
      <c r="G2509" s="101" t="s">
        <v>7746</v>
      </c>
      <c r="H2509" s="103">
        <v>87.17</v>
      </c>
      <c r="I2509" s="101" t="s">
        <v>7175</v>
      </c>
      <c r="J2509" s="102">
        <v>43102</v>
      </c>
      <c r="K2509" s="102">
        <v>43830</v>
      </c>
      <c r="L2509" s="101" t="s">
        <v>6332</v>
      </c>
      <c r="M2509" s="101" t="s">
        <v>6791</v>
      </c>
    </row>
    <row r="2510" spans="1:13" x14ac:dyDescent="0.25">
      <c r="A2510" s="74" t="s">
        <v>344</v>
      </c>
      <c r="B2510" s="107" t="str">
        <f t="shared" si="39"/>
        <v>106799182100</v>
      </c>
      <c r="C2510" s="101" t="s">
        <v>5006</v>
      </c>
      <c r="D2510" s="101" t="s">
        <v>5007</v>
      </c>
      <c r="E2510" s="101" t="s">
        <v>6405</v>
      </c>
      <c r="F2510" s="101" t="s">
        <v>7200</v>
      </c>
      <c r="G2510" s="101"/>
      <c r="H2510" s="103">
        <v>28.48</v>
      </c>
      <c r="I2510" s="101" t="s">
        <v>7175</v>
      </c>
      <c r="J2510" s="102">
        <v>43052</v>
      </c>
      <c r="K2510" s="102">
        <v>73050</v>
      </c>
      <c r="L2510" s="101" t="s">
        <v>6332</v>
      </c>
      <c r="M2510" s="101" t="s">
        <v>5006</v>
      </c>
    </row>
    <row r="2511" spans="1:13" x14ac:dyDescent="0.25">
      <c r="A2511" s="74" t="s">
        <v>344</v>
      </c>
      <c r="B2511" s="107" t="str">
        <f t="shared" si="39"/>
        <v>106817111300</v>
      </c>
      <c r="C2511" s="101" t="s">
        <v>7747</v>
      </c>
      <c r="D2511" s="101" t="s">
        <v>7748</v>
      </c>
      <c r="E2511" s="101" t="s">
        <v>7261</v>
      </c>
      <c r="F2511" s="101" t="s">
        <v>7214</v>
      </c>
      <c r="G2511" s="101"/>
      <c r="H2511" s="103">
        <v>30.97</v>
      </c>
      <c r="I2511" s="101" t="s">
        <v>7175</v>
      </c>
      <c r="J2511" s="102">
        <v>43059</v>
      </c>
      <c r="K2511" s="102">
        <v>73050</v>
      </c>
      <c r="L2511" s="101" t="s">
        <v>6332</v>
      </c>
      <c r="M2511" s="101" t="s">
        <v>7747</v>
      </c>
    </row>
    <row r="2512" spans="1:13" x14ac:dyDescent="0.25">
      <c r="A2512" s="74" t="s">
        <v>344</v>
      </c>
      <c r="B2512" s="107" t="str">
        <f t="shared" si="39"/>
        <v>106819311400</v>
      </c>
      <c r="C2512" s="101" t="s">
        <v>5008</v>
      </c>
      <c r="D2512" s="101" t="s">
        <v>5009</v>
      </c>
      <c r="E2512" s="101" t="s">
        <v>6547</v>
      </c>
      <c r="F2512" s="101" t="s">
        <v>7212</v>
      </c>
      <c r="G2512" s="101"/>
      <c r="H2512" s="103">
        <v>54.53</v>
      </c>
      <c r="I2512" s="101" t="s">
        <v>7175</v>
      </c>
      <c r="J2512" s="102">
        <v>43132</v>
      </c>
      <c r="K2512" s="102">
        <v>73050</v>
      </c>
      <c r="L2512" s="101" t="s">
        <v>6332</v>
      </c>
      <c r="M2512" s="101" t="s">
        <v>5008</v>
      </c>
    </row>
    <row r="2513" spans="1:13" x14ac:dyDescent="0.25">
      <c r="A2513" s="74" t="s">
        <v>344</v>
      </c>
      <c r="B2513" s="107" t="str">
        <f t="shared" si="39"/>
        <v>106829313910</v>
      </c>
      <c r="C2513" s="101" t="s">
        <v>5010</v>
      </c>
      <c r="D2513" s="101" t="s">
        <v>5011</v>
      </c>
      <c r="E2513" s="101" t="s">
        <v>7248</v>
      </c>
      <c r="F2513" s="101" t="s">
        <v>7266</v>
      </c>
      <c r="G2513" s="101"/>
      <c r="H2513" s="103">
        <v>67.930000000000007</v>
      </c>
      <c r="I2513" s="101" t="s">
        <v>7175</v>
      </c>
      <c r="J2513" s="102">
        <v>43132</v>
      </c>
      <c r="K2513" s="102">
        <v>73050</v>
      </c>
      <c r="L2513" s="101" t="s">
        <v>6332</v>
      </c>
      <c r="M2513" s="101" t="s">
        <v>5010</v>
      </c>
    </row>
    <row r="2514" spans="1:13" x14ac:dyDescent="0.25">
      <c r="A2514" s="74" t="s">
        <v>344</v>
      </c>
      <c r="B2514" s="107" t="str">
        <f t="shared" si="39"/>
        <v>106832754100</v>
      </c>
      <c r="C2514" s="101" t="s">
        <v>5012</v>
      </c>
      <c r="D2514" s="101" t="s">
        <v>5013</v>
      </c>
      <c r="E2514" s="101" t="s">
        <v>7350</v>
      </c>
      <c r="F2514" s="101" t="s">
        <v>7214</v>
      </c>
      <c r="G2514" s="101"/>
      <c r="H2514" s="103">
        <v>34.090000000000003</v>
      </c>
      <c r="I2514" s="101" t="s">
        <v>7175</v>
      </c>
      <c r="J2514" s="102">
        <v>43101</v>
      </c>
      <c r="K2514" s="102">
        <v>73050</v>
      </c>
      <c r="L2514" s="101" t="s">
        <v>6332</v>
      </c>
      <c r="M2514" s="101" t="s">
        <v>5012</v>
      </c>
    </row>
    <row r="2515" spans="1:13" x14ac:dyDescent="0.25">
      <c r="A2515" s="74" t="s">
        <v>344</v>
      </c>
      <c r="B2515" s="107" t="str">
        <f t="shared" si="39"/>
        <v>106834231100</v>
      </c>
      <c r="C2515" s="101" t="s">
        <v>5014</v>
      </c>
      <c r="D2515" s="101" t="s">
        <v>5015</v>
      </c>
      <c r="E2515" s="101" t="s">
        <v>7333</v>
      </c>
      <c r="F2515" s="101" t="s">
        <v>7295</v>
      </c>
      <c r="G2515" s="101"/>
      <c r="H2515" s="103">
        <v>46.03</v>
      </c>
      <c r="I2515" s="101" t="s">
        <v>7175</v>
      </c>
      <c r="J2515" s="102">
        <v>43101</v>
      </c>
      <c r="K2515" s="102">
        <v>73050</v>
      </c>
      <c r="L2515" s="101" t="s">
        <v>6332</v>
      </c>
      <c r="M2515" s="101" t="s">
        <v>5014</v>
      </c>
    </row>
    <row r="2516" spans="1:13" x14ac:dyDescent="0.25">
      <c r="A2516" s="74" t="s">
        <v>344</v>
      </c>
      <c r="B2516" s="107" t="str">
        <f t="shared" si="39"/>
        <v>106836903000</v>
      </c>
      <c r="C2516" s="101" t="s">
        <v>7749</v>
      </c>
      <c r="D2516" s="101" t="s">
        <v>7750</v>
      </c>
      <c r="E2516" s="101" t="s">
        <v>7381</v>
      </c>
      <c r="F2516" s="101" t="s">
        <v>7247</v>
      </c>
      <c r="G2516" s="101"/>
      <c r="H2516" s="103">
        <v>0</v>
      </c>
      <c r="I2516" s="101" t="s">
        <v>7175</v>
      </c>
      <c r="J2516" s="102">
        <v>42736</v>
      </c>
      <c r="K2516" s="102">
        <v>73050</v>
      </c>
      <c r="L2516" s="101" t="s">
        <v>6332</v>
      </c>
      <c r="M2516" s="101" t="s">
        <v>7749</v>
      </c>
    </row>
    <row r="2517" spans="1:13" x14ac:dyDescent="0.25">
      <c r="A2517" s="74" t="s">
        <v>344</v>
      </c>
      <c r="B2517" s="107" t="str">
        <f t="shared" si="39"/>
        <v>106838603100</v>
      </c>
      <c r="C2517" s="101" t="s">
        <v>5016</v>
      </c>
      <c r="D2517" s="101" t="s">
        <v>5017</v>
      </c>
      <c r="E2517" s="101" t="s">
        <v>7234</v>
      </c>
      <c r="F2517" s="101" t="s">
        <v>7235</v>
      </c>
      <c r="G2517" s="101"/>
      <c r="H2517" s="103">
        <v>25.22</v>
      </c>
      <c r="I2517" s="101" t="s">
        <v>7175</v>
      </c>
      <c r="J2517" s="102">
        <v>43059</v>
      </c>
      <c r="K2517" s="102">
        <v>73050</v>
      </c>
      <c r="L2517" s="101" t="s">
        <v>6332</v>
      </c>
      <c r="M2517" s="101" t="s">
        <v>5016</v>
      </c>
    </row>
    <row r="2518" spans="1:13" x14ac:dyDescent="0.25">
      <c r="A2518" s="74" t="s">
        <v>344</v>
      </c>
      <c r="B2518" s="107" t="str">
        <f t="shared" si="39"/>
        <v>106844331100</v>
      </c>
      <c r="C2518" s="101" t="s">
        <v>5018</v>
      </c>
      <c r="D2518" s="101" t="s">
        <v>5019</v>
      </c>
      <c r="E2518" s="101" t="s">
        <v>7298</v>
      </c>
      <c r="F2518" s="101" t="s">
        <v>7212</v>
      </c>
      <c r="G2518" s="101"/>
      <c r="H2518" s="103">
        <v>51.52</v>
      </c>
      <c r="I2518" s="101" t="s">
        <v>7175</v>
      </c>
      <c r="J2518" s="102">
        <v>43101</v>
      </c>
      <c r="K2518" s="102">
        <v>73050</v>
      </c>
      <c r="L2518" s="101" t="s">
        <v>6332</v>
      </c>
      <c r="M2518" s="101" t="s">
        <v>5018</v>
      </c>
    </row>
    <row r="2519" spans="1:13" x14ac:dyDescent="0.25">
      <c r="A2519" s="74" t="s">
        <v>344</v>
      </c>
      <c r="B2519" s="107" t="str">
        <f t="shared" si="39"/>
        <v>106845171100</v>
      </c>
      <c r="C2519" s="101" t="s">
        <v>5020</v>
      </c>
      <c r="D2519" s="101" t="s">
        <v>5021</v>
      </c>
      <c r="E2519" s="101" t="s">
        <v>6639</v>
      </c>
      <c r="F2519" s="101" t="s">
        <v>7212</v>
      </c>
      <c r="G2519" s="101"/>
      <c r="H2519" s="103">
        <v>49.44</v>
      </c>
      <c r="I2519" s="101" t="s">
        <v>7175</v>
      </c>
      <c r="J2519" s="102">
        <v>43101</v>
      </c>
      <c r="K2519" s="102">
        <v>73050</v>
      </c>
      <c r="L2519" s="101" t="s">
        <v>6332</v>
      </c>
      <c r="M2519" s="101" t="s">
        <v>5020</v>
      </c>
    </row>
    <row r="2520" spans="1:13" x14ac:dyDescent="0.25">
      <c r="A2520" s="74" t="s">
        <v>344</v>
      </c>
      <c r="B2520" s="107" t="str">
        <f t="shared" si="39"/>
        <v>106846331100</v>
      </c>
      <c r="C2520" s="101" t="s">
        <v>5022</v>
      </c>
      <c r="D2520" s="101" t="s">
        <v>5023</v>
      </c>
      <c r="E2520" s="101" t="s">
        <v>7298</v>
      </c>
      <c r="F2520" s="101" t="s">
        <v>7212</v>
      </c>
      <c r="G2520" s="101"/>
      <c r="H2520" s="103">
        <v>49.32</v>
      </c>
      <c r="I2520" s="101" t="s">
        <v>7175</v>
      </c>
      <c r="J2520" s="102">
        <v>43101</v>
      </c>
      <c r="K2520" s="102">
        <v>43738</v>
      </c>
      <c r="L2520" s="101" t="s">
        <v>6332</v>
      </c>
      <c r="M2520" s="101" t="s">
        <v>5022</v>
      </c>
    </row>
    <row r="2521" spans="1:13" x14ac:dyDescent="0.25">
      <c r="A2521" s="74" t="s">
        <v>344</v>
      </c>
      <c r="B2521" s="107" t="str">
        <f t="shared" si="39"/>
        <v>106847331200</v>
      </c>
      <c r="C2521" s="101" t="s">
        <v>7751</v>
      </c>
      <c r="D2521" s="101" t="s">
        <v>7752</v>
      </c>
      <c r="E2521" s="101" t="s">
        <v>6629</v>
      </c>
      <c r="F2521" s="101" t="s">
        <v>7212</v>
      </c>
      <c r="G2521" s="101"/>
      <c r="H2521" s="103">
        <v>49.78</v>
      </c>
      <c r="I2521" s="101" t="s">
        <v>7175</v>
      </c>
      <c r="J2521" s="102">
        <v>43101</v>
      </c>
      <c r="K2521" s="102">
        <v>43677</v>
      </c>
      <c r="L2521" s="101" t="s">
        <v>6332</v>
      </c>
      <c r="M2521" s="101" t="s">
        <v>7751</v>
      </c>
    </row>
    <row r="2522" spans="1:13" x14ac:dyDescent="0.25">
      <c r="A2522" s="74" t="s">
        <v>344</v>
      </c>
      <c r="B2522" s="107" t="str">
        <f t="shared" si="39"/>
        <v>106848331200</v>
      </c>
      <c r="C2522" s="101" t="s">
        <v>5024</v>
      </c>
      <c r="D2522" s="101" t="s">
        <v>5025</v>
      </c>
      <c r="E2522" s="101" t="s">
        <v>6629</v>
      </c>
      <c r="F2522" s="101" t="s">
        <v>7212</v>
      </c>
      <c r="G2522" s="101"/>
      <c r="H2522" s="103">
        <v>54.24</v>
      </c>
      <c r="I2522" s="101" t="s">
        <v>7175</v>
      </c>
      <c r="J2522" s="102">
        <v>43101</v>
      </c>
      <c r="K2522" s="102">
        <v>73050</v>
      </c>
      <c r="L2522" s="101" t="s">
        <v>6332</v>
      </c>
      <c r="M2522" s="101" t="s">
        <v>5024</v>
      </c>
    </row>
    <row r="2523" spans="1:13" x14ac:dyDescent="0.25">
      <c r="A2523" s="74" t="s">
        <v>344</v>
      </c>
      <c r="B2523" s="107" t="str">
        <f t="shared" si="39"/>
        <v>106849331100</v>
      </c>
      <c r="C2523" s="101" t="s">
        <v>5026</v>
      </c>
      <c r="D2523" s="101" t="s">
        <v>5027</v>
      </c>
      <c r="E2523" s="101" t="s">
        <v>7298</v>
      </c>
      <c r="F2523" s="101" t="s">
        <v>7212</v>
      </c>
      <c r="G2523" s="101"/>
      <c r="H2523" s="103">
        <v>55.94</v>
      </c>
      <c r="I2523" s="101" t="s">
        <v>7175</v>
      </c>
      <c r="J2523" s="102">
        <v>43101</v>
      </c>
      <c r="K2523" s="102">
        <v>73050</v>
      </c>
      <c r="L2523" s="101" t="s">
        <v>6332</v>
      </c>
      <c r="M2523" s="101" t="s">
        <v>5026</v>
      </c>
    </row>
    <row r="2524" spans="1:13" x14ac:dyDescent="0.25">
      <c r="A2524" s="74" t="s">
        <v>344</v>
      </c>
      <c r="B2524" s="107" t="str">
        <f t="shared" si="39"/>
        <v>106850323910</v>
      </c>
      <c r="C2524" s="101" t="s">
        <v>5028</v>
      </c>
      <c r="D2524" s="101" t="s">
        <v>5029</v>
      </c>
      <c r="E2524" s="101" t="s">
        <v>7637</v>
      </c>
      <c r="F2524" s="101" t="s">
        <v>7203</v>
      </c>
      <c r="G2524" s="101" t="s">
        <v>7222</v>
      </c>
      <c r="H2524" s="103">
        <v>67.47</v>
      </c>
      <c r="I2524" s="101" t="s">
        <v>7175</v>
      </c>
      <c r="J2524" s="102">
        <v>43132</v>
      </c>
      <c r="K2524" s="102">
        <v>73050</v>
      </c>
      <c r="L2524" s="101" t="s">
        <v>6332</v>
      </c>
      <c r="M2524" s="101" t="s">
        <v>5028</v>
      </c>
    </row>
    <row r="2525" spans="1:13" x14ac:dyDescent="0.25">
      <c r="A2525" s="74" t="s">
        <v>344</v>
      </c>
      <c r="B2525" s="107" t="str">
        <f t="shared" si="39"/>
        <v>106856231201</v>
      </c>
      <c r="C2525" s="101" t="s">
        <v>5030</v>
      </c>
      <c r="D2525" s="101" t="s">
        <v>5031</v>
      </c>
      <c r="E2525" s="101" t="s">
        <v>6494</v>
      </c>
      <c r="F2525" s="101" t="s">
        <v>7212</v>
      </c>
      <c r="G2525" s="101"/>
      <c r="H2525" s="103">
        <v>49.18</v>
      </c>
      <c r="I2525" s="101" t="s">
        <v>7175</v>
      </c>
      <c r="J2525" s="102">
        <v>43101</v>
      </c>
      <c r="K2525" s="102">
        <v>73050</v>
      </c>
      <c r="L2525" s="101" t="s">
        <v>6332</v>
      </c>
      <c r="M2525" s="101" t="s">
        <v>5030</v>
      </c>
    </row>
    <row r="2526" spans="1:13" x14ac:dyDescent="0.25">
      <c r="A2526" s="74" t="s">
        <v>344</v>
      </c>
      <c r="B2526" s="107" t="str">
        <f t="shared" si="39"/>
        <v>106860603600</v>
      </c>
      <c r="C2526" s="101" t="s">
        <v>5032</v>
      </c>
      <c r="D2526" s="101" t="s">
        <v>5033</v>
      </c>
      <c r="E2526" s="101" t="s">
        <v>7279</v>
      </c>
      <c r="F2526" s="101" t="s">
        <v>7191</v>
      </c>
      <c r="G2526" s="101"/>
      <c r="H2526" s="103">
        <v>25.94</v>
      </c>
      <c r="I2526" s="101" t="s">
        <v>7175</v>
      </c>
      <c r="J2526" s="102">
        <v>43102</v>
      </c>
      <c r="K2526" s="102">
        <v>73050</v>
      </c>
      <c r="L2526" s="101" t="s">
        <v>6332</v>
      </c>
      <c r="M2526" s="101" t="s">
        <v>5032</v>
      </c>
    </row>
    <row r="2527" spans="1:13" x14ac:dyDescent="0.25">
      <c r="A2527" s="74" t="s">
        <v>344</v>
      </c>
      <c r="B2527" s="107" t="str">
        <f t="shared" si="39"/>
        <v>106861603400</v>
      </c>
      <c r="C2527" s="101" t="s">
        <v>5034</v>
      </c>
      <c r="D2527" s="101" t="s">
        <v>5035</v>
      </c>
      <c r="E2527" s="101" t="s">
        <v>7190</v>
      </c>
      <c r="F2527" s="101" t="s">
        <v>7229</v>
      </c>
      <c r="G2527" s="101"/>
      <c r="H2527" s="103">
        <v>23.15</v>
      </c>
      <c r="I2527" s="101" t="s">
        <v>7175</v>
      </c>
      <c r="J2527" s="102">
        <v>43108</v>
      </c>
      <c r="K2527" s="102">
        <v>73050</v>
      </c>
      <c r="L2527" s="101" t="s">
        <v>6332</v>
      </c>
      <c r="M2527" s="101" t="s">
        <v>5034</v>
      </c>
    </row>
    <row r="2528" spans="1:13" x14ac:dyDescent="0.25">
      <c r="A2528" s="74" t="s">
        <v>344</v>
      </c>
      <c r="B2528" s="107" t="str">
        <f t="shared" si="39"/>
        <v>106864171400</v>
      </c>
      <c r="C2528" s="101" t="s">
        <v>5036</v>
      </c>
      <c r="D2528" s="101" t="s">
        <v>5037</v>
      </c>
      <c r="E2528" s="101" t="s">
        <v>6681</v>
      </c>
      <c r="F2528" s="101" t="s">
        <v>7212</v>
      </c>
      <c r="G2528" s="101"/>
      <c r="H2528" s="103">
        <v>45.56</v>
      </c>
      <c r="I2528" s="101" t="s">
        <v>7175</v>
      </c>
      <c r="J2528" s="102">
        <v>43191</v>
      </c>
      <c r="K2528" s="102">
        <v>73050</v>
      </c>
      <c r="L2528" s="101" t="s">
        <v>6332</v>
      </c>
      <c r="M2528" s="101" t="s">
        <v>5036</v>
      </c>
    </row>
    <row r="2529" spans="1:13" x14ac:dyDescent="0.25">
      <c r="A2529" s="74" t="s">
        <v>344</v>
      </c>
      <c r="B2529" s="107" t="str">
        <f t="shared" si="39"/>
        <v>106867331200</v>
      </c>
      <c r="C2529" s="101" t="s">
        <v>5038</v>
      </c>
      <c r="D2529" s="101" t="s">
        <v>5039</v>
      </c>
      <c r="E2529" s="101" t="s">
        <v>6629</v>
      </c>
      <c r="F2529" s="101" t="s">
        <v>7212</v>
      </c>
      <c r="G2529" s="101"/>
      <c r="H2529" s="103">
        <v>53.03</v>
      </c>
      <c r="I2529" s="101" t="s">
        <v>7175</v>
      </c>
      <c r="J2529" s="102">
        <v>43101</v>
      </c>
      <c r="K2529" s="102">
        <v>73050</v>
      </c>
      <c r="L2529" s="101" t="s">
        <v>6332</v>
      </c>
      <c r="M2529" s="101" t="s">
        <v>5038</v>
      </c>
    </row>
    <row r="2530" spans="1:13" x14ac:dyDescent="0.25">
      <c r="A2530" s="74" t="s">
        <v>344</v>
      </c>
      <c r="B2530" s="107" t="str">
        <f t="shared" si="39"/>
        <v>106868803931</v>
      </c>
      <c r="C2530" s="101" t="s">
        <v>5040</v>
      </c>
      <c r="D2530" s="101" t="s">
        <v>5041</v>
      </c>
      <c r="E2530" s="101" t="s">
        <v>7301</v>
      </c>
      <c r="F2530" s="101" t="s">
        <v>7672</v>
      </c>
      <c r="G2530" s="101"/>
      <c r="H2530" s="103">
        <v>39.35</v>
      </c>
      <c r="I2530" s="101" t="s">
        <v>7175</v>
      </c>
      <c r="J2530" s="102">
        <v>43101</v>
      </c>
      <c r="K2530" s="102">
        <v>73050</v>
      </c>
      <c r="L2530" s="101" t="s">
        <v>6332</v>
      </c>
      <c r="M2530" s="101" t="s">
        <v>5040</v>
      </c>
    </row>
    <row r="2531" spans="1:13" x14ac:dyDescent="0.25">
      <c r="A2531" s="74" t="s">
        <v>344</v>
      </c>
      <c r="B2531" s="107" t="str">
        <f t="shared" si="39"/>
        <v>106870191100</v>
      </c>
      <c r="C2531" s="101" t="s">
        <v>5042</v>
      </c>
      <c r="D2531" s="101" t="s">
        <v>5043</v>
      </c>
      <c r="E2531" s="101" t="s">
        <v>6460</v>
      </c>
      <c r="F2531" s="101" t="s">
        <v>7217</v>
      </c>
      <c r="G2531" s="101"/>
      <c r="H2531" s="103">
        <v>29.1</v>
      </c>
      <c r="I2531" s="101" t="s">
        <v>7175</v>
      </c>
      <c r="J2531" s="102">
        <v>43109</v>
      </c>
      <c r="K2531" s="102">
        <v>73050</v>
      </c>
      <c r="L2531" s="101" t="s">
        <v>6332</v>
      </c>
      <c r="M2531" s="101" t="s">
        <v>5042</v>
      </c>
    </row>
    <row r="2532" spans="1:13" x14ac:dyDescent="0.25">
      <c r="A2532" s="74" t="s">
        <v>344</v>
      </c>
      <c r="B2532" s="107" t="str">
        <f t="shared" si="39"/>
        <v>106871231401</v>
      </c>
      <c r="C2532" s="101" t="s">
        <v>5044</v>
      </c>
      <c r="D2532" s="101" t="s">
        <v>5045</v>
      </c>
      <c r="E2532" s="101" t="s">
        <v>6496</v>
      </c>
      <c r="F2532" s="101" t="s">
        <v>7212</v>
      </c>
      <c r="G2532" s="101"/>
      <c r="H2532" s="103">
        <v>51.53</v>
      </c>
      <c r="I2532" s="101" t="s">
        <v>7175</v>
      </c>
      <c r="J2532" s="102">
        <v>43122</v>
      </c>
      <c r="K2532" s="102">
        <v>73050</v>
      </c>
      <c r="L2532" s="101" t="s">
        <v>6332</v>
      </c>
      <c r="M2532" s="101" t="s">
        <v>5044</v>
      </c>
    </row>
    <row r="2533" spans="1:13" x14ac:dyDescent="0.25">
      <c r="A2533" s="74" t="s">
        <v>344</v>
      </c>
      <c r="B2533" s="107" t="str">
        <f t="shared" si="39"/>
        <v>106872171300</v>
      </c>
      <c r="C2533" s="101" t="s">
        <v>5046</v>
      </c>
      <c r="D2533" s="101" t="s">
        <v>5047</v>
      </c>
      <c r="E2533" s="101" t="s">
        <v>6367</v>
      </c>
      <c r="F2533" s="101" t="s">
        <v>7212</v>
      </c>
      <c r="G2533" s="101"/>
      <c r="H2533" s="103">
        <v>53.79</v>
      </c>
      <c r="I2533" s="101" t="s">
        <v>7175</v>
      </c>
      <c r="J2533" s="102">
        <v>43132</v>
      </c>
      <c r="K2533" s="102">
        <v>73050</v>
      </c>
      <c r="L2533" s="101" t="s">
        <v>6332</v>
      </c>
      <c r="M2533" s="101" t="s">
        <v>5046</v>
      </c>
    </row>
    <row r="2534" spans="1:13" x14ac:dyDescent="0.25">
      <c r="A2534" s="74" t="s">
        <v>344</v>
      </c>
      <c r="B2534" s="107" t="str">
        <f t="shared" si="39"/>
        <v>106873171200</v>
      </c>
      <c r="C2534" s="101" t="s">
        <v>7753</v>
      </c>
      <c r="D2534" s="101" t="s">
        <v>7754</v>
      </c>
      <c r="E2534" s="101" t="s">
        <v>6369</v>
      </c>
      <c r="F2534" s="101" t="s">
        <v>7212</v>
      </c>
      <c r="G2534" s="101"/>
      <c r="H2534" s="103">
        <v>51.25</v>
      </c>
      <c r="I2534" s="101" t="s">
        <v>7175</v>
      </c>
      <c r="J2534" s="102">
        <v>43132</v>
      </c>
      <c r="K2534" s="102">
        <v>43496</v>
      </c>
      <c r="L2534" s="101" t="s">
        <v>6332</v>
      </c>
      <c r="M2534" s="101" t="s">
        <v>7753</v>
      </c>
    </row>
    <row r="2535" spans="1:13" x14ac:dyDescent="0.25">
      <c r="A2535" s="74" t="s">
        <v>344</v>
      </c>
      <c r="B2535" s="107" t="str">
        <f t="shared" si="39"/>
        <v>106874232100</v>
      </c>
      <c r="C2535" s="101" t="s">
        <v>5048</v>
      </c>
      <c r="D2535" s="101" t="s">
        <v>5049</v>
      </c>
      <c r="E2535" s="101" t="s">
        <v>6498</v>
      </c>
      <c r="F2535" s="101" t="s">
        <v>7214</v>
      </c>
      <c r="G2535" s="101"/>
      <c r="H2535" s="103">
        <v>36.79</v>
      </c>
      <c r="I2535" s="101" t="s">
        <v>7175</v>
      </c>
      <c r="J2535" s="102">
        <v>43101</v>
      </c>
      <c r="K2535" s="102">
        <v>73050</v>
      </c>
      <c r="L2535" s="101" t="s">
        <v>6332</v>
      </c>
      <c r="M2535" s="101" t="s">
        <v>5048</v>
      </c>
    </row>
    <row r="2536" spans="1:13" x14ac:dyDescent="0.25">
      <c r="A2536" s="74" t="s">
        <v>344</v>
      </c>
      <c r="B2536" s="107" t="str">
        <f t="shared" si="39"/>
        <v>106875171300</v>
      </c>
      <c r="C2536" s="101" t="s">
        <v>5050</v>
      </c>
      <c r="D2536" s="101" t="s">
        <v>5051</v>
      </c>
      <c r="E2536" s="101" t="s">
        <v>6367</v>
      </c>
      <c r="F2536" s="101" t="s">
        <v>7212</v>
      </c>
      <c r="G2536" s="101"/>
      <c r="H2536" s="103">
        <v>49.03</v>
      </c>
      <c r="I2536" s="101" t="s">
        <v>7175</v>
      </c>
      <c r="J2536" s="102">
        <v>43108</v>
      </c>
      <c r="K2536" s="102">
        <v>73050</v>
      </c>
      <c r="L2536" s="101" t="s">
        <v>6332</v>
      </c>
      <c r="M2536" s="101" t="s">
        <v>5050</v>
      </c>
    </row>
    <row r="2537" spans="1:13" x14ac:dyDescent="0.25">
      <c r="A2537" s="74" t="s">
        <v>344</v>
      </c>
      <c r="B2537" s="107" t="str">
        <f t="shared" si="39"/>
        <v>106876281110</v>
      </c>
      <c r="C2537" s="101" t="s">
        <v>5052</v>
      </c>
      <c r="D2537" s="101" t="s">
        <v>5053</v>
      </c>
      <c r="E2537" s="101" t="s">
        <v>6523</v>
      </c>
      <c r="F2537" s="101" t="s">
        <v>7212</v>
      </c>
      <c r="G2537" s="101"/>
      <c r="H2537" s="103">
        <v>53.79</v>
      </c>
      <c r="I2537" s="101" t="s">
        <v>7175</v>
      </c>
      <c r="J2537" s="102">
        <v>43129</v>
      </c>
      <c r="K2537" s="102">
        <v>73050</v>
      </c>
      <c r="L2537" s="101" t="s">
        <v>6332</v>
      </c>
      <c r="M2537" s="101" t="s">
        <v>5052</v>
      </c>
    </row>
    <row r="2538" spans="1:13" x14ac:dyDescent="0.25">
      <c r="A2538" s="74" t="s">
        <v>344</v>
      </c>
      <c r="B2538" s="107" t="str">
        <f t="shared" si="39"/>
        <v>106877141001</v>
      </c>
      <c r="C2538" s="101" t="s">
        <v>7755</v>
      </c>
      <c r="D2538" s="101" t="s">
        <v>7756</v>
      </c>
      <c r="E2538" s="101" t="s">
        <v>6351</v>
      </c>
      <c r="F2538" s="101" t="s">
        <v>7212</v>
      </c>
      <c r="G2538" s="101"/>
      <c r="H2538" s="103">
        <v>48.99</v>
      </c>
      <c r="I2538" s="101" t="s">
        <v>7175</v>
      </c>
      <c r="J2538" s="102">
        <v>43132</v>
      </c>
      <c r="K2538" s="102">
        <v>43585</v>
      </c>
      <c r="L2538" s="101" t="s">
        <v>6332</v>
      </c>
      <c r="M2538" s="101" t="s">
        <v>7755</v>
      </c>
    </row>
    <row r="2539" spans="1:13" x14ac:dyDescent="0.25">
      <c r="A2539" s="74" t="s">
        <v>344</v>
      </c>
      <c r="B2539" s="107" t="str">
        <f t="shared" si="39"/>
        <v>106880361200</v>
      </c>
      <c r="C2539" s="101" t="s">
        <v>5054</v>
      </c>
      <c r="D2539" s="101" t="s">
        <v>5055</v>
      </c>
      <c r="E2539" s="101" t="s">
        <v>6581</v>
      </c>
      <c r="F2539" s="101" t="s">
        <v>7212</v>
      </c>
      <c r="G2539" s="101"/>
      <c r="H2539" s="103">
        <v>53.07</v>
      </c>
      <c r="I2539" s="101" t="s">
        <v>7175</v>
      </c>
      <c r="J2539" s="102">
        <v>43108</v>
      </c>
      <c r="K2539" s="102">
        <v>73050</v>
      </c>
      <c r="L2539" s="101" t="s">
        <v>6332</v>
      </c>
      <c r="M2539" s="101" t="s">
        <v>5054</v>
      </c>
    </row>
    <row r="2540" spans="1:13" x14ac:dyDescent="0.25">
      <c r="A2540" s="74" t="s">
        <v>344</v>
      </c>
      <c r="B2540" s="107" t="str">
        <f t="shared" si="39"/>
        <v>106881282100</v>
      </c>
      <c r="C2540" s="101" t="s">
        <v>5056</v>
      </c>
      <c r="D2540" s="101" t="s">
        <v>5057</v>
      </c>
      <c r="E2540" s="101" t="s">
        <v>7457</v>
      </c>
      <c r="F2540" s="101" t="s">
        <v>7262</v>
      </c>
      <c r="G2540" s="101"/>
      <c r="H2540" s="103">
        <v>53.81</v>
      </c>
      <c r="I2540" s="101" t="s">
        <v>7175</v>
      </c>
      <c r="J2540" s="102">
        <v>43115</v>
      </c>
      <c r="K2540" s="102">
        <v>73050</v>
      </c>
      <c r="L2540" s="101" t="s">
        <v>6332</v>
      </c>
      <c r="M2540" s="101" t="s">
        <v>5056</v>
      </c>
    </row>
    <row r="2541" spans="1:13" x14ac:dyDescent="0.25">
      <c r="A2541" s="74" t="s">
        <v>344</v>
      </c>
      <c r="B2541" s="107" t="str">
        <f t="shared" si="39"/>
        <v>106882172100</v>
      </c>
      <c r="C2541" s="101" t="s">
        <v>5058</v>
      </c>
      <c r="D2541" s="101" t="s">
        <v>5059</v>
      </c>
      <c r="E2541" s="101" t="s">
        <v>7355</v>
      </c>
      <c r="F2541" s="101" t="s">
        <v>7245</v>
      </c>
      <c r="G2541" s="101"/>
      <c r="H2541" s="103">
        <v>40.39</v>
      </c>
      <c r="I2541" s="101" t="s">
        <v>7175</v>
      </c>
      <c r="J2541" s="102">
        <v>43132</v>
      </c>
      <c r="K2541" s="102">
        <v>73050</v>
      </c>
      <c r="L2541" s="101" t="s">
        <v>6332</v>
      </c>
      <c r="M2541" s="101" t="s">
        <v>5058</v>
      </c>
    </row>
    <row r="2542" spans="1:13" x14ac:dyDescent="0.25">
      <c r="A2542" s="74" t="s">
        <v>344</v>
      </c>
      <c r="B2542" s="107" t="str">
        <f t="shared" si="39"/>
        <v>106884171400</v>
      </c>
      <c r="C2542" s="101" t="s">
        <v>5060</v>
      </c>
      <c r="D2542" s="101" t="s">
        <v>5061</v>
      </c>
      <c r="E2542" s="101" t="s">
        <v>6681</v>
      </c>
      <c r="F2542" s="101" t="s">
        <v>7212</v>
      </c>
      <c r="G2542" s="101"/>
      <c r="H2542" s="103">
        <v>40.590000000000003</v>
      </c>
      <c r="I2542" s="101" t="s">
        <v>7175</v>
      </c>
      <c r="J2542" s="102">
        <v>43115</v>
      </c>
      <c r="K2542" s="102">
        <v>73050</v>
      </c>
      <c r="L2542" s="101" t="s">
        <v>6332</v>
      </c>
      <c r="M2542" s="101" t="s">
        <v>5060</v>
      </c>
    </row>
    <row r="2543" spans="1:13" x14ac:dyDescent="0.25">
      <c r="A2543" s="74" t="s">
        <v>344</v>
      </c>
      <c r="B2543" s="107" t="str">
        <f t="shared" si="39"/>
        <v>106886191400</v>
      </c>
      <c r="C2543" s="101" t="s">
        <v>5062</v>
      </c>
      <c r="D2543" s="101" t="s">
        <v>5063</v>
      </c>
      <c r="E2543" s="101" t="s">
        <v>7237</v>
      </c>
      <c r="F2543" s="101" t="s">
        <v>7295</v>
      </c>
      <c r="G2543" s="101"/>
      <c r="H2543" s="103">
        <v>31.9</v>
      </c>
      <c r="I2543" s="101" t="s">
        <v>7175</v>
      </c>
      <c r="J2543" s="102">
        <v>43139</v>
      </c>
      <c r="K2543" s="102">
        <v>73050</v>
      </c>
      <c r="L2543" s="101" t="s">
        <v>6332</v>
      </c>
      <c r="M2543" s="101" t="s">
        <v>5062</v>
      </c>
    </row>
    <row r="2544" spans="1:13" x14ac:dyDescent="0.25">
      <c r="A2544" s="74" t="s">
        <v>344</v>
      </c>
      <c r="B2544" s="107" t="str">
        <f t="shared" si="39"/>
        <v>106887181200</v>
      </c>
      <c r="C2544" s="101" t="s">
        <v>5064</v>
      </c>
      <c r="D2544" s="101" t="s">
        <v>5065</v>
      </c>
      <c r="E2544" s="101" t="s">
        <v>6390</v>
      </c>
      <c r="F2544" s="101" t="s">
        <v>7212</v>
      </c>
      <c r="G2544" s="101"/>
      <c r="H2544" s="103">
        <v>40.19</v>
      </c>
      <c r="I2544" s="101" t="s">
        <v>7175</v>
      </c>
      <c r="J2544" s="102">
        <v>43137</v>
      </c>
      <c r="K2544" s="102">
        <v>73050</v>
      </c>
      <c r="L2544" s="101" t="s">
        <v>6332</v>
      </c>
      <c r="M2544" s="101" t="s">
        <v>5064</v>
      </c>
    </row>
    <row r="2545" spans="1:13" x14ac:dyDescent="0.25">
      <c r="A2545" s="74" t="s">
        <v>344</v>
      </c>
      <c r="B2545" s="107" t="str">
        <f t="shared" si="39"/>
        <v>106888191400</v>
      </c>
      <c r="C2545" s="101" t="s">
        <v>5066</v>
      </c>
      <c r="D2545" s="101" t="s">
        <v>5067</v>
      </c>
      <c r="E2545" s="101" t="s">
        <v>7237</v>
      </c>
      <c r="F2545" s="101" t="s">
        <v>7225</v>
      </c>
      <c r="G2545" s="101"/>
      <c r="H2545" s="103">
        <v>31.23</v>
      </c>
      <c r="I2545" s="101" t="s">
        <v>7175</v>
      </c>
      <c r="J2545" s="102">
        <v>43108</v>
      </c>
      <c r="K2545" s="102">
        <v>73050</v>
      </c>
      <c r="L2545" s="101" t="s">
        <v>6332</v>
      </c>
      <c r="M2545" s="101" t="s">
        <v>5066</v>
      </c>
    </row>
    <row r="2546" spans="1:13" x14ac:dyDescent="0.25">
      <c r="A2546" s="74" t="s">
        <v>344</v>
      </c>
      <c r="B2546" s="107" t="str">
        <f t="shared" si="39"/>
        <v>106891111260</v>
      </c>
      <c r="C2546" s="101" t="s">
        <v>5068</v>
      </c>
      <c r="D2546" s="101" t="s">
        <v>5069</v>
      </c>
      <c r="E2546" s="101" t="s">
        <v>7211</v>
      </c>
      <c r="F2546" s="101" t="s">
        <v>7212</v>
      </c>
      <c r="G2546" s="101"/>
      <c r="H2546" s="103">
        <v>50.19</v>
      </c>
      <c r="I2546" s="101" t="s">
        <v>7175</v>
      </c>
      <c r="J2546" s="102">
        <v>43115</v>
      </c>
      <c r="K2546" s="102">
        <v>73050</v>
      </c>
      <c r="L2546" s="101" t="s">
        <v>6332</v>
      </c>
      <c r="M2546" s="101" t="s">
        <v>5068</v>
      </c>
    </row>
    <row r="2547" spans="1:13" x14ac:dyDescent="0.25">
      <c r="A2547" s="74" t="s">
        <v>344</v>
      </c>
      <c r="B2547" s="107" t="str">
        <f t="shared" si="39"/>
        <v>106893171100</v>
      </c>
      <c r="C2547" s="101" t="s">
        <v>5070</v>
      </c>
      <c r="D2547" s="101" t="s">
        <v>5071</v>
      </c>
      <c r="E2547" s="101" t="s">
        <v>6639</v>
      </c>
      <c r="F2547" s="101" t="s">
        <v>7212</v>
      </c>
      <c r="G2547" s="101"/>
      <c r="H2547" s="103">
        <v>53.03</v>
      </c>
      <c r="I2547" s="101" t="s">
        <v>7175</v>
      </c>
      <c r="J2547" s="102">
        <v>43129</v>
      </c>
      <c r="K2547" s="102">
        <v>73050</v>
      </c>
      <c r="L2547" s="101" t="s">
        <v>6332</v>
      </c>
      <c r="M2547" s="101" t="s">
        <v>5070</v>
      </c>
    </row>
    <row r="2548" spans="1:13" x14ac:dyDescent="0.25">
      <c r="A2548" s="74" t="s">
        <v>344</v>
      </c>
      <c r="B2548" s="107" t="str">
        <f t="shared" si="39"/>
        <v>106896193920</v>
      </c>
      <c r="C2548" s="101" t="s">
        <v>5072</v>
      </c>
      <c r="D2548" s="101" t="s">
        <v>5073</v>
      </c>
      <c r="E2548" s="101" t="s">
        <v>7377</v>
      </c>
      <c r="F2548" s="101" t="s">
        <v>7180</v>
      </c>
      <c r="G2548" s="101"/>
      <c r="H2548" s="103">
        <v>61.21</v>
      </c>
      <c r="I2548" s="101" t="s">
        <v>7175</v>
      </c>
      <c r="J2548" s="102">
        <v>43160</v>
      </c>
      <c r="K2548" s="102">
        <v>73050</v>
      </c>
      <c r="L2548" s="101" t="s">
        <v>6332</v>
      </c>
      <c r="M2548" s="101" t="s">
        <v>5072</v>
      </c>
    </row>
    <row r="2549" spans="1:13" x14ac:dyDescent="0.25">
      <c r="A2549" s="74" t="s">
        <v>344</v>
      </c>
      <c r="B2549" s="107" t="str">
        <f t="shared" si="39"/>
        <v>106898171300</v>
      </c>
      <c r="C2549" s="101" t="s">
        <v>5074</v>
      </c>
      <c r="D2549" s="101" t="s">
        <v>5075</v>
      </c>
      <c r="E2549" s="101" t="s">
        <v>6367</v>
      </c>
      <c r="F2549" s="101" t="s">
        <v>7212</v>
      </c>
      <c r="G2549" s="101"/>
      <c r="H2549" s="103">
        <v>55.56</v>
      </c>
      <c r="I2549" s="101" t="s">
        <v>7175</v>
      </c>
      <c r="J2549" s="102">
        <v>43185</v>
      </c>
      <c r="K2549" s="102">
        <v>73050</v>
      </c>
      <c r="L2549" s="101" t="s">
        <v>6332</v>
      </c>
      <c r="M2549" s="101" t="s">
        <v>5074</v>
      </c>
    </row>
    <row r="2550" spans="1:13" x14ac:dyDescent="0.25">
      <c r="A2550" s="74" t="s">
        <v>344</v>
      </c>
      <c r="B2550" s="107" t="str">
        <f t="shared" si="39"/>
        <v>106900264340</v>
      </c>
      <c r="C2550" s="101" t="s">
        <v>5076</v>
      </c>
      <c r="D2550" s="101" t="s">
        <v>5077</v>
      </c>
      <c r="E2550" s="101" t="s">
        <v>7397</v>
      </c>
      <c r="F2550" s="101" t="s">
        <v>7185</v>
      </c>
      <c r="G2550" s="101"/>
      <c r="H2550" s="103">
        <v>62.11</v>
      </c>
      <c r="I2550" s="101" t="s">
        <v>7175</v>
      </c>
      <c r="J2550" s="102">
        <v>43132</v>
      </c>
      <c r="K2550" s="102">
        <v>73050</v>
      </c>
      <c r="L2550" s="101" t="s">
        <v>6332</v>
      </c>
      <c r="M2550" s="101" t="s">
        <v>5076</v>
      </c>
    </row>
    <row r="2551" spans="1:13" x14ac:dyDescent="0.25">
      <c r="A2551" s="74" t="s">
        <v>344</v>
      </c>
      <c r="B2551" s="107" t="str">
        <f t="shared" si="39"/>
        <v>106901311800</v>
      </c>
      <c r="C2551" s="101" t="s">
        <v>5078</v>
      </c>
      <c r="D2551" s="101" t="s">
        <v>5079</v>
      </c>
      <c r="E2551" s="101" t="s">
        <v>6543</v>
      </c>
      <c r="F2551" s="101" t="s">
        <v>7212</v>
      </c>
      <c r="G2551" s="101"/>
      <c r="H2551" s="103">
        <v>40.71</v>
      </c>
      <c r="I2551" s="101" t="s">
        <v>7175</v>
      </c>
      <c r="J2551" s="102">
        <v>43129</v>
      </c>
      <c r="K2551" s="102">
        <v>73050</v>
      </c>
      <c r="L2551" s="101" t="s">
        <v>6332</v>
      </c>
      <c r="M2551" s="101" t="s">
        <v>5078</v>
      </c>
    </row>
    <row r="2552" spans="1:13" x14ac:dyDescent="0.25">
      <c r="A2552" s="74" t="s">
        <v>344</v>
      </c>
      <c r="B2552" s="107" t="str">
        <f t="shared" si="39"/>
        <v>106909231300</v>
      </c>
      <c r="C2552" s="101" t="s">
        <v>5080</v>
      </c>
      <c r="D2552" s="101" t="s">
        <v>5081</v>
      </c>
      <c r="E2552" s="101" t="s">
        <v>7193</v>
      </c>
      <c r="F2552" s="101" t="s">
        <v>7212</v>
      </c>
      <c r="G2552" s="101"/>
      <c r="H2552" s="103">
        <v>52.28</v>
      </c>
      <c r="I2552" s="101" t="s">
        <v>7175</v>
      </c>
      <c r="J2552" s="102">
        <v>43115</v>
      </c>
      <c r="K2552" s="102">
        <v>73050</v>
      </c>
      <c r="L2552" s="101" t="s">
        <v>6332</v>
      </c>
      <c r="M2552" s="101" t="s">
        <v>5080</v>
      </c>
    </row>
    <row r="2553" spans="1:13" x14ac:dyDescent="0.25">
      <c r="A2553" s="74" t="s">
        <v>344</v>
      </c>
      <c r="B2553" s="107" t="str">
        <f t="shared" si="39"/>
        <v>106912301610</v>
      </c>
      <c r="C2553" s="101" t="s">
        <v>7757</v>
      </c>
      <c r="D2553" s="101" t="s">
        <v>7758</v>
      </c>
      <c r="E2553" s="101" t="s">
        <v>6775</v>
      </c>
      <c r="F2553" s="101" t="s">
        <v>7212</v>
      </c>
      <c r="G2553" s="101"/>
      <c r="H2553" s="103">
        <v>44.11</v>
      </c>
      <c r="I2553" s="101" t="s">
        <v>7175</v>
      </c>
      <c r="J2553" s="102">
        <v>43191</v>
      </c>
      <c r="K2553" s="102">
        <v>43555</v>
      </c>
      <c r="L2553" s="101" t="s">
        <v>6332</v>
      </c>
      <c r="M2553" s="101" t="s">
        <v>7757</v>
      </c>
    </row>
    <row r="2554" spans="1:13" x14ac:dyDescent="0.25">
      <c r="A2554" s="74" t="s">
        <v>344</v>
      </c>
      <c r="B2554" s="107" t="str">
        <f t="shared" si="39"/>
        <v>106913171200</v>
      </c>
      <c r="C2554" s="101" t="s">
        <v>5082</v>
      </c>
      <c r="D2554" s="101" t="s">
        <v>5083</v>
      </c>
      <c r="E2554" s="101" t="s">
        <v>6369</v>
      </c>
      <c r="F2554" s="101" t="s">
        <v>7212</v>
      </c>
      <c r="G2554" s="101"/>
      <c r="H2554" s="103">
        <v>49.49</v>
      </c>
      <c r="I2554" s="101" t="s">
        <v>7175</v>
      </c>
      <c r="J2554" s="102">
        <v>43191</v>
      </c>
      <c r="K2554" s="102">
        <v>73050</v>
      </c>
      <c r="L2554" s="101" t="s">
        <v>6332</v>
      </c>
      <c r="M2554" s="101" t="s">
        <v>5082</v>
      </c>
    </row>
    <row r="2555" spans="1:13" x14ac:dyDescent="0.25">
      <c r="A2555" s="74" t="s">
        <v>344</v>
      </c>
      <c r="B2555" s="107" t="str">
        <f t="shared" si="39"/>
        <v>106922252100</v>
      </c>
      <c r="C2555" s="101" t="s">
        <v>5084</v>
      </c>
      <c r="D2555" s="101" t="s">
        <v>5085</v>
      </c>
      <c r="E2555" s="101" t="s">
        <v>7292</v>
      </c>
      <c r="F2555" s="101" t="s">
        <v>7712</v>
      </c>
      <c r="G2555" s="101"/>
      <c r="H2555" s="103">
        <v>20.75</v>
      </c>
      <c r="I2555" s="101" t="s">
        <v>7175</v>
      </c>
      <c r="J2555" s="102">
        <v>43122</v>
      </c>
      <c r="K2555" s="102">
        <v>73050</v>
      </c>
      <c r="L2555" s="101" t="s">
        <v>6332</v>
      </c>
      <c r="M2555" s="101" t="s">
        <v>5084</v>
      </c>
    </row>
    <row r="2556" spans="1:13" x14ac:dyDescent="0.25">
      <c r="A2556" s="74" t="s">
        <v>344</v>
      </c>
      <c r="B2556" s="107" t="str">
        <f t="shared" si="39"/>
        <v>106924603600</v>
      </c>
      <c r="C2556" s="101" t="s">
        <v>7759</v>
      </c>
      <c r="D2556" s="101" t="s">
        <v>7760</v>
      </c>
      <c r="E2556" s="101" t="s">
        <v>7279</v>
      </c>
      <c r="F2556" s="101" t="s">
        <v>7356</v>
      </c>
      <c r="G2556" s="101"/>
      <c r="H2556" s="103">
        <v>24.75</v>
      </c>
      <c r="I2556" s="101" t="s">
        <v>7175</v>
      </c>
      <c r="J2556" s="102">
        <v>43132</v>
      </c>
      <c r="K2556" s="102">
        <v>73050</v>
      </c>
      <c r="L2556" s="101" t="s">
        <v>6332</v>
      </c>
      <c r="M2556" s="101" t="s">
        <v>7759</v>
      </c>
    </row>
    <row r="2557" spans="1:13" x14ac:dyDescent="0.25">
      <c r="A2557" s="74" t="s">
        <v>344</v>
      </c>
      <c r="B2557" s="107" t="str">
        <f t="shared" si="39"/>
        <v>106925311800</v>
      </c>
      <c r="C2557" s="101" t="s">
        <v>5086</v>
      </c>
      <c r="D2557" s="101" t="s">
        <v>5087</v>
      </c>
      <c r="E2557" s="101" t="s">
        <v>6543</v>
      </c>
      <c r="F2557" s="101" t="s">
        <v>7212</v>
      </c>
      <c r="G2557" s="101"/>
      <c r="H2557" s="103">
        <v>56.23</v>
      </c>
      <c r="I2557" s="101" t="s">
        <v>7175</v>
      </c>
      <c r="J2557" s="102">
        <v>43221</v>
      </c>
      <c r="K2557" s="102">
        <v>73050</v>
      </c>
      <c r="L2557" s="101" t="s">
        <v>6332</v>
      </c>
      <c r="M2557" s="101" t="s">
        <v>5086</v>
      </c>
    </row>
    <row r="2558" spans="1:13" x14ac:dyDescent="0.25">
      <c r="A2558" s="74" t="s">
        <v>344</v>
      </c>
      <c r="B2558" s="107" t="str">
        <f t="shared" si="39"/>
        <v>106926438100</v>
      </c>
      <c r="C2558" s="101" t="s">
        <v>7761</v>
      </c>
      <c r="D2558" s="101" t="s">
        <v>7762</v>
      </c>
      <c r="E2558" s="101" t="s">
        <v>6662</v>
      </c>
      <c r="F2558" s="101" t="s">
        <v>7393</v>
      </c>
      <c r="G2558" s="101"/>
      <c r="H2558" s="103">
        <v>74.34</v>
      </c>
      <c r="I2558" s="101" t="s">
        <v>7175</v>
      </c>
      <c r="J2558" s="102">
        <v>43048</v>
      </c>
      <c r="K2558" s="102">
        <v>43616</v>
      </c>
      <c r="L2558" s="101" t="s">
        <v>6332</v>
      </c>
      <c r="M2558" s="101" t="s">
        <v>7761</v>
      </c>
    </row>
    <row r="2559" spans="1:13" x14ac:dyDescent="0.25">
      <c r="A2559" s="74" t="s">
        <v>344</v>
      </c>
      <c r="B2559" s="107" t="str">
        <f t="shared" si="39"/>
        <v>106931191100</v>
      </c>
      <c r="C2559" s="101" t="s">
        <v>5088</v>
      </c>
      <c r="D2559" s="101" t="s">
        <v>5089</v>
      </c>
      <c r="E2559" s="101" t="s">
        <v>6460</v>
      </c>
      <c r="F2559" s="101" t="s">
        <v>7295</v>
      </c>
      <c r="G2559" s="101"/>
      <c r="H2559" s="103">
        <v>33.979999999999997</v>
      </c>
      <c r="I2559" s="101" t="s">
        <v>7175</v>
      </c>
      <c r="J2559" s="102">
        <v>43332</v>
      </c>
      <c r="K2559" s="102">
        <v>73050</v>
      </c>
      <c r="L2559" s="101" t="s">
        <v>6332</v>
      </c>
      <c r="M2559" s="101" t="s">
        <v>5088</v>
      </c>
    </row>
    <row r="2560" spans="1:13" x14ac:dyDescent="0.25">
      <c r="A2560" s="74" t="s">
        <v>344</v>
      </c>
      <c r="B2560" s="107" t="str">
        <f t="shared" si="39"/>
        <v>106932191100</v>
      </c>
      <c r="C2560" s="101" t="s">
        <v>7763</v>
      </c>
      <c r="D2560" s="101" t="s">
        <v>7764</v>
      </c>
      <c r="E2560" s="101" t="s">
        <v>6460</v>
      </c>
      <c r="F2560" s="101" t="s">
        <v>7212</v>
      </c>
      <c r="G2560" s="101"/>
      <c r="H2560" s="103">
        <v>0</v>
      </c>
      <c r="I2560" s="101" t="s">
        <v>7175</v>
      </c>
      <c r="J2560" s="102">
        <v>43160</v>
      </c>
      <c r="K2560" s="102">
        <v>73050</v>
      </c>
      <c r="L2560" s="101" t="s">
        <v>6332</v>
      </c>
      <c r="M2560" s="101" t="s">
        <v>7763</v>
      </c>
    </row>
    <row r="2561" spans="1:13" x14ac:dyDescent="0.25">
      <c r="A2561" s="74" t="s">
        <v>344</v>
      </c>
      <c r="B2561" s="107" t="str">
        <f t="shared" si="39"/>
        <v>106933191100</v>
      </c>
      <c r="C2561" s="101" t="s">
        <v>7765</v>
      </c>
      <c r="D2561" s="101" t="s">
        <v>7766</v>
      </c>
      <c r="E2561" s="101" t="s">
        <v>6460</v>
      </c>
      <c r="F2561" s="101" t="s">
        <v>7212</v>
      </c>
      <c r="G2561" s="101"/>
      <c r="H2561" s="103">
        <v>51.09</v>
      </c>
      <c r="I2561" s="101" t="s">
        <v>7175</v>
      </c>
      <c r="J2561" s="102">
        <v>43191</v>
      </c>
      <c r="K2561" s="102">
        <v>43555</v>
      </c>
      <c r="L2561" s="101" t="s">
        <v>6332</v>
      </c>
      <c r="M2561" s="101" t="s">
        <v>7765</v>
      </c>
    </row>
    <row r="2562" spans="1:13" x14ac:dyDescent="0.25">
      <c r="A2562" s="74" t="s">
        <v>344</v>
      </c>
      <c r="B2562" s="107" t="str">
        <f t="shared" si="39"/>
        <v>106951171100</v>
      </c>
      <c r="C2562" s="101" t="s">
        <v>5090</v>
      </c>
      <c r="D2562" s="101" t="s">
        <v>5091</v>
      </c>
      <c r="E2562" s="101" t="s">
        <v>6639</v>
      </c>
      <c r="F2562" s="101" t="s">
        <v>7212</v>
      </c>
      <c r="G2562" s="101"/>
      <c r="H2562" s="103">
        <v>48.83</v>
      </c>
      <c r="I2562" s="101" t="s">
        <v>7175</v>
      </c>
      <c r="J2562" s="102">
        <v>43129</v>
      </c>
      <c r="K2562" s="102">
        <v>73050</v>
      </c>
      <c r="L2562" s="101" t="s">
        <v>6332</v>
      </c>
      <c r="M2562" s="101" t="s">
        <v>5090</v>
      </c>
    </row>
    <row r="2563" spans="1:13" x14ac:dyDescent="0.25">
      <c r="A2563" s="74" t="s">
        <v>344</v>
      </c>
      <c r="B2563" s="107" t="str">
        <f t="shared" si="39"/>
        <v>106952173920</v>
      </c>
      <c r="C2563" s="101" t="s">
        <v>5092</v>
      </c>
      <c r="D2563" s="101" t="s">
        <v>5093</v>
      </c>
      <c r="E2563" s="101" t="s">
        <v>6382</v>
      </c>
      <c r="F2563" s="101" t="s">
        <v>7217</v>
      </c>
      <c r="G2563" s="101"/>
      <c r="H2563" s="103">
        <v>33.31</v>
      </c>
      <c r="I2563" s="101" t="s">
        <v>7175</v>
      </c>
      <c r="J2563" s="102">
        <v>43191</v>
      </c>
      <c r="K2563" s="102">
        <v>73050</v>
      </c>
      <c r="L2563" s="101" t="s">
        <v>6332</v>
      </c>
      <c r="M2563" s="101" t="s">
        <v>5092</v>
      </c>
    </row>
    <row r="2564" spans="1:13" x14ac:dyDescent="0.25">
      <c r="A2564" s="74" t="s">
        <v>344</v>
      </c>
      <c r="B2564" s="107" t="str">
        <f t="shared" si="39"/>
        <v>106957361100</v>
      </c>
      <c r="C2564" s="101" t="s">
        <v>5094</v>
      </c>
      <c r="D2564" s="101" t="s">
        <v>5095</v>
      </c>
      <c r="E2564" s="101" t="s">
        <v>6415</v>
      </c>
      <c r="F2564" s="101" t="s">
        <v>7212</v>
      </c>
      <c r="G2564" s="101"/>
      <c r="H2564" s="103">
        <v>44.79</v>
      </c>
      <c r="I2564" s="101" t="s">
        <v>7175</v>
      </c>
      <c r="J2564" s="102">
        <v>43132</v>
      </c>
      <c r="K2564" s="102">
        <v>73050</v>
      </c>
      <c r="L2564" s="101" t="s">
        <v>6332</v>
      </c>
      <c r="M2564" s="101" t="s">
        <v>5094</v>
      </c>
    </row>
    <row r="2565" spans="1:13" x14ac:dyDescent="0.25">
      <c r="A2565" s="74" t="s">
        <v>344</v>
      </c>
      <c r="B2565" s="107" t="str">
        <f t="shared" si="39"/>
        <v>106960478710</v>
      </c>
      <c r="C2565" s="101" t="s">
        <v>5096</v>
      </c>
      <c r="D2565" s="101" t="s">
        <v>5097</v>
      </c>
      <c r="E2565" s="101" t="s">
        <v>6856</v>
      </c>
      <c r="F2565" s="101" t="s">
        <v>7214</v>
      </c>
      <c r="G2565" s="101"/>
      <c r="H2565" s="103">
        <v>30.6</v>
      </c>
      <c r="I2565" s="101" t="s">
        <v>7175</v>
      </c>
      <c r="J2565" s="102">
        <v>43150</v>
      </c>
      <c r="K2565" s="102">
        <v>73050</v>
      </c>
      <c r="L2565" s="101" t="s">
        <v>6332</v>
      </c>
      <c r="M2565" s="101" t="s">
        <v>5096</v>
      </c>
    </row>
    <row r="2566" spans="1:13" x14ac:dyDescent="0.25">
      <c r="A2566" s="74" t="s">
        <v>344</v>
      </c>
      <c r="B2566" s="107" t="str">
        <f t="shared" ref="B2566:B2629" si="40">CONCATENATE(C2566,E2566)</f>
        <v>106964603100</v>
      </c>
      <c r="C2566" s="101" t="s">
        <v>5098</v>
      </c>
      <c r="D2566" s="101" t="s">
        <v>5099</v>
      </c>
      <c r="E2566" s="101" t="s">
        <v>7234</v>
      </c>
      <c r="F2566" s="101" t="s">
        <v>7235</v>
      </c>
      <c r="G2566" s="101"/>
      <c r="H2566" s="103">
        <v>28.65</v>
      </c>
      <c r="I2566" s="101" t="s">
        <v>7175</v>
      </c>
      <c r="J2566" s="102">
        <v>43191</v>
      </c>
      <c r="K2566" s="102">
        <v>73050</v>
      </c>
      <c r="L2566" s="101" t="s">
        <v>6332</v>
      </c>
      <c r="M2566" s="101" t="s">
        <v>5098</v>
      </c>
    </row>
    <row r="2567" spans="1:13" x14ac:dyDescent="0.25">
      <c r="A2567" s="74" t="s">
        <v>344</v>
      </c>
      <c r="B2567" s="107" t="str">
        <f t="shared" si="40"/>
        <v>106974371100</v>
      </c>
      <c r="C2567" s="101" t="s">
        <v>5100</v>
      </c>
      <c r="D2567" s="101" t="s">
        <v>5101</v>
      </c>
      <c r="E2567" s="101" t="s">
        <v>7467</v>
      </c>
      <c r="F2567" s="101" t="s">
        <v>7212</v>
      </c>
      <c r="G2567" s="101"/>
      <c r="H2567" s="103">
        <v>49.25</v>
      </c>
      <c r="I2567" s="101" t="s">
        <v>7175</v>
      </c>
      <c r="J2567" s="102">
        <v>43146</v>
      </c>
      <c r="K2567" s="102">
        <v>73050</v>
      </c>
      <c r="L2567" s="101" t="s">
        <v>6332</v>
      </c>
      <c r="M2567" s="101" t="s">
        <v>5100</v>
      </c>
    </row>
    <row r="2568" spans="1:13" x14ac:dyDescent="0.25">
      <c r="A2568" s="74" t="s">
        <v>344</v>
      </c>
      <c r="B2568" s="107" t="str">
        <f t="shared" si="40"/>
        <v>106976301620</v>
      </c>
      <c r="C2568" s="101" t="s">
        <v>5102</v>
      </c>
      <c r="D2568" s="101" t="s">
        <v>5103</v>
      </c>
      <c r="E2568" s="101" t="s">
        <v>6464</v>
      </c>
      <c r="F2568" s="101" t="s">
        <v>7212</v>
      </c>
      <c r="G2568" s="101"/>
      <c r="H2568" s="103">
        <v>40.450000000000003</v>
      </c>
      <c r="I2568" s="101" t="s">
        <v>7175</v>
      </c>
      <c r="J2568" s="102">
        <v>43206</v>
      </c>
      <c r="K2568" s="102">
        <v>73050</v>
      </c>
      <c r="L2568" s="101" t="s">
        <v>6332</v>
      </c>
      <c r="M2568" s="101" t="s">
        <v>5102</v>
      </c>
    </row>
    <row r="2569" spans="1:13" x14ac:dyDescent="0.25">
      <c r="A2569" s="74" t="s">
        <v>344</v>
      </c>
      <c r="B2569" s="107" t="str">
        <f t="shared" si="40"/>
        <v>106981383910</v>
      </c>
      <c r="C2569" s="101" t="s">
        <v>7767</v>
      </c>
      <c r="D2569" s="101" t="s">
        <v>7768</v>
      </c>
      <c r="E2569" s="101" t="s">
        <v>7769</v>
      </c>
      <c r="F2569" s="101" t="s">
        <v>7266</v>
      </c>
      <c r="G2569" s="101"/>
      <c r="H2569" s="103">
        <v>71.819999999999993</v>
      </c>
      <c r="I2569" s="101" t="s">
        <v>7175</v>
      </c>
      <c r="J2569" s="102">
        <v>43191</v>
      </c>
      <c r="K2569" s="102">
        <v>43555</v>
      </c>
      <c r="L2569" s="101" t="s">
        <v>6332</v>
      </c>
      <c r="M2569" s="101" t="s">
        <v>7767</v>
      </c>
    </row>
    <row r="2570" spans="1:13" x14ac:dyDescent="0.25">
      <c r="A2570" s="74" t="s">
        <v>344</v>
      </c>
      <c r="B2570" s="107" t="str">
        <f t="shared" si="40"/>
        <v>106982201601</v>
      </c>
      <c r="C2570" s="101" t="s">
        <v>7770</v>
      </c>
      <c r="D2570" s="101" t="s">
        <v>5107</v>
      </c>
      <c r="E2570" s="101" t="s">
        <v>6477</v>
      </c>
      <c r="F2570" s="101" t="s">
        <v>7212</v>
      </c>
      <c r="G2570" s="101"/>
      <c r="H2570" s="103">
        <v>0</v>
      </c>
      <c r="I2570" s="101" t="s">
        <v>7175</v>
      </c>
      <c r="J2570" s="102">
        <v>43206</v>
      </c>
      <c r="K2570" s="102">
        <v>43570</v>
      </c>
      <c r="L2570" s="101" t="s">
        <v>6332</v>
      </c>
      <c r="M2570" s="101" t="s">
        <v>7770</v>
      </c>
    </row>
    <row r="2571" spans="1:13" x14ac:dyDescent="0.25">
      <c r="A2571" s="74" t="s">
        <v>344</v>
      </c>
      <c r="B2571" s="107" t="str">
        <f t="shared" si="40"/>
        <v>106998231401</v>
      </c>
      <c r="C2571" s="101" t="s">
        <v>5104</v>
      </c>
      <c r="D2571" s="150" t="s">
        <v>5105</v>
      </c>
      <c r="E2571" s="101" t="s">
        <v>6496</v>
      </c>
      <c r="F2571" s="101" t="s">
        <v>7212</v>
      </c>
      <c r="G2571" s="101"/>
      <c r="H2571" s="103">
        <v>54.53</v>
      </c>
      <c r="I2571" s="101" t="s">
        <v>7175</v>
      </c>
      <c r="J2571" s="102">
        <v>43129</v>
      </c>
      <c r="K2571" s="102">
        <v>73050</v>
      </c>
      <c r="L2571" s="101" t="s">
        <v>6332</v>
      </c>
      <c r="M2571" s="101" t="s">
        <v>5104</v>
      </c>
    </row>
    <row r="2572" spans="1:13" x14ac:dyDescent="0.25">
      <c r="A2572" s="74" t="s">
        <v>344</v>
      </c>
      <c r="B2572" s="107" t="str">
        <f t="shared" si="40"/>
        <v>107001201701</v>
      </c>
      <c r="C2572" s="101" t="s">
        <v>5106</v>
      </c>
      <c r="D2572" s="101" t="s">
        <v>5107</v>
      </c>
      <c r="E2572" s="101" t="s">
        <v>6484</v>
      </c>
      <c r="F2572" s="101" t="s">
        <v>7212</v>
      </c>
      <c r="G2572" s="101"/>
      <c r="H2572" s="103">
        <v>44.79</v>
      </c>
      <c r="I2572" s="101" t="s">
        <v>7175</v>
      </c>
      <c r="J2572" s="102">
        <v>43199</v>
      </c>
      <c r="K2572" s="102">
        <v>73050</v>
      </c>
      <c r="L2572" s="101" t="s">
        <v>6332</v>
      </c>
      <c r="M2572" s="101" t="s">
        <v>5106</v>
      </c>
    </row>
    <row r="2573" spans="1:13" x14ac:dyDescent="0.25">
      <c r="A2573" s="74" t="s">
        <v>344</v>
      </c>
      <c r="B2573" s="107" t="str">
        <f t="shared" si="40"/>
        <v>107002442100</v>
      </c>
      <c r="C2573" s="101" t="s">
        <v>5108</v>
      </c>
      <c r="D2573" s="101" t="s">
        <v>5109</v>
      </c>
      <c r="E2573" s="101" t="s">
        <v>6672</v>
      </c>
      <c r="F2573" s="101" t="s">
        <v>7332</v>
      </c>
      <c r="G2573" s="101"/>
      <c r="H2573" s="103">
        <v>32.51</v>
      </c>
      <c r="I2573" s="101" t="s">
        <v>7175</v>
      </c>
      <c r="J2573" s="102">
        <v>43160</v>
      </c>
      <c r="K2573" s="102">
        <v>73050</v>
      </c>
      <c r="L2573" s="101" t="s">
        <v>6332</v>
      </c>
      <c r="M2573" s="101" t="s">
        <v>5108</v>
      </c>
    </row>
    <row r="2574" spans="1:13" x14ac:dyDescent="0.25">
      <c r="A2574" s="74" t="s">
        <v>344</v>
      </c>
      <c r="B2574" s="107" t="str">
        <f t="shared" si="40"/>
        <v>107003111400</v>
      </c>
      <c r="C2574" s="101" t="s">
        <v>5110</v>
      </c>
      <c r="D2574" s="101" t="s">
        <v>5111</v>
      </c>
      <c r="E2574" s="101" t="s">
        <v>7228</v>
      </c>
      <c r="F2574" s="101" t="s">
        <v>7185</v>
      </c>
      <c r="G2574" s="101"/>
      <c r="H2574" s="103">
        <v>57.16</v>
      </c>
      <c r="I2574" s="101" t="s">
        <v>7175</v>
      </c>
      <c r="J2574" s="102">
        <v>43171</v>
      </c>
      <c r="K2574" s="102">
        <v>73050</v>
      </c>
      <c r="L2574" s="101" t="s">
        <v>6332</v>
      </c>
      <c r="M2574" s="101" t="s">
        <v>5110</v>
      </c>
    </row>
    <row r="2575" spans="1:13" x14ac:dyDescent="0.25">
      <c r="A2575" s="74" t="s">
        <v>344</v>
      </c>
      <c r="B2575" s="107" t="str">
        <f t="shared" si="40"/>
        <v>107004263110</v>
      </c>
      <c r="C2575" s="101" t="s">
        <v>5112</v>
      </c>
      <c r="D2575" s="101" t="s">
        <v>5113</v>
      </c>
      <c r="E2575" s="101" t="s">
        <v>6505</v>
      </c>
      <c r="F2575" s="101" t="s">
        <v>7200</v>
      </c>
      <c r="G2575" s="101"/>
      <c r="H2575" s="103">
        <v>30.2</v>
      </c>
      <c r="I2575" s="101" t="s">
        <v>7175</v>
      </c>
      <c r="J2575" s="102">
        <v>43171</v>
      </c>
      <c r="K2575" s="102">
        <v>73050</v>
      </c>
      <c r="L2575" s="101" t="s">
        <v>6332</v>
      </c>
      <c r="M2575" s="101" t="s">
        <v>5112</v>
      </c>
    </row>
    <row r="2576" spans="1:13" x14ac:dyDescent="0.25">
      <c r="A2576" s="74" t="s">
        <v>344</v>
      </c>
      <c r="B2576" s="107" t="str">
        <f t="shared" si="40"/>
        <v>107005201601</v>
      </c>
      <c r="C2576" s="101" t="s">
        <v>5114</v>
      </c>
      <c r="D2576" s="101" t="s">
        <v>5115</v>
      </c>
      <c r="E2576" s="101" t="s">
        <v>6477</v>
      </c>
      <c r="F2576" s="101" t="s">
        <v>7212</v>
      </c>
      <c r="G2576" s="101"/>
      <c r="H2576" s="103">
        <v>49.4</v>
      </c>
      <c r="I2576" s="101" t="s">
        <v>7175</v>
      </c>
      <c r="J2576" s="102">
        <v>43199</v>
      </c>
      <c r="K2576" s="102">
        <v>73050</v>
      </c>
      <c r="L2576" s="101" t="s">
        <v>6332</v>
      </c>
      <c r="M2576" s="101" t="s">
        <v>5114</v>
      </c>
    </row>
    <row r="2577" spans="1:13" x14ac:dyDescent="0.25">
      <c r="A2577" s="74" t="s">
        <v>344</v>
      </c>
      <c r="B2577" s="107" t="str">
        <f t="shared" si="40"/>
        <v>107015211400</v>
      </c>
      <c r="C2577" s="101" t="s">
        <v>5116</v>
      </c>
      <c r="D2577" s="101" t="s">
        <v>5117</v>
      </c>
      <c r="E2577" s="101" t="s">
        <v>6490</v>
      </c>
      <c r="F2577" s="101" t="s">
        <v>7212</v>
      </c>
      <c r="G2577" s="101"/>
      <c r="H2577" s="103">
        <v>41.71</v>
      </c>
      <c r="I2577" s="101" t="s">
        <v>7175</v>
      </c>
      <c r="J2577" s="102">
        <v>43195</v>
      </c>
      <c r="K2577" s="102">
        <v>73050</v>
      </c>
      <c r="L2577" s="101" t="s">
        <v>6332</v>
      </c>
      <c r="M2577" s="101" t="s">
        <v>5116</v>
      </c>
    </row>
    <row r="2578" spans="1:13" x14ac:dyDescent="0.25">
      <c r="A2578" s="74" t="s">
        <v>344</v>
      </c>
      <c r="B2578" s="107" t="str">
        <f t="shared" si="40"/>
        <v>107017351200</v>
      </c>
      <c r="C2578" s="101" t="s">
        <v>5118</v>
      </c>
      <c r="D2578" s="101" t="s">
        <v>5119</v>
      </c>
      <c r="E2578" s="101" t="s">
        <v>6565</v>
      </c>
      <c r="F2578" s="101" t="s">
        <v>7212</v>
      </c>
      <c r="G2578" s="101"/>
      <c r="H2578" s="103">
        <v>47.64</v>
      </c>
      <c r="I2578" s="101" t="s">
        <v>7175</v>
      </c>
      <c r="J2578" s="102">
        <v>43191</v>
      </c>
      <c r="K2578" s="102">
        <v>73050</v>
      </c>
      <c r="L2578" s="101" t="s">
        <v>6332</v>
      </c>
      <c r="M2578" s="101" t="s">
        <v>5118</v>
      </c>
    </row>
    <row r="2579" spans="1:13" x14ac:dyDescent="0.25">
      <c r="A2579" s="74" t="s">
        <v>344</v>
      </c>
      <c r="B2579" s="107" t="str">
        <f t="shared" si="40"/>
        <v>107018502040</v>
      </c>
      <c r="C2579" s="101" t="s">
        <v>5120</v>
      </c>
      <c r="D2579" s="101" t="s">
        <v>5121</v>
      </c>
      <c r="E2579" s="101" t="s">
        <v>6372</v>
      </c>
      <c r="F2579" s="101" t="s">
        <v>7231</v>
      </c>
      <c r="G2579" s="101"/>
      <c r="H2579" s="103">
        <v>50.95</v>
      </c>
      <c r="I2579" s="101" t="s">
        <v>7175</v>
      </c>
      <c r="J2579" s="102">
        <v>43206</v>
      </c>
      <c r="K2579" s="102">
        <v>73050</v>
      </c>
      <c r="L2579" s="101" t="s">
        <v>6332</v>
      </c>
      <c r="M2579" s="101" t="s">
        <v>5120</v>
      </c>
    </row>
    <row r="2580" spans="1:13" x14ac:dyDescent="0.25">
      <c r="A2580" s="74" t="s">
        <v>344</v>
      </c>
      <c r="B2580" s="107" t="str">
        <f t="shared" si="40"/>
        <v>107020603100</v>
      </c>
      <c r="C2580" s="101" t="s">
        <v>5122</v>
      </c>
      <c r="D2580" s="101" t="s">
        <v>5123</v>
      </c>
      <c r="E2580" s="101" t="s">
        <v>7234</v>
      </c>
      <c r="F2580" s="101" t="s">
        <v>7235</v>
      </c>
      <c r="G2580" s="101"/>
      <c r="H2580" s="103">
        <v>25.36</v>
      </c>
      <c r="I2580" s="101" t="s">
        <v>7175</v>
      </c>
      <c r="J2580" s="102">
        <v>43178</v>
      </c>
      <c r="K2580" s="102">
        <v>73050</v>
      </c>
      <c r="L2580" s="101" t="s">
        <v>6332</v>
      </c>
      <c r="M2580" s="101" t="s">
        <v>5122</v>
      </c>
    </row>
    <row r="2581" spans="1:13" x14ac:dyDescent="0.25">
      <c r="A2581" s="74" t="s">
        <v>344</v>
      </c>
      <c r="B2581" s="107" t="str">
        <f t="shared" si="40"/>
        <v>107021473920</v>
      </c>
      <c r="C2581" s="101" t="s">
        <v>5124</v>
      </c>
      <c r="D2581" s="101" t="s">
        <v>5125</v>
      </c>
      <c r="E2581" s="101" t="s">
        <v>6812</v>
      </c>
      <c r="F2581" s="101" t="s">
        <v>7376</v>
      </c>
      <c r="G2581" s="101"/>
      <c r="H2581" s="103">
        <v>29.6</v>
      </c>
      <c r="I2581" s="101" t="s">
        <v>7175</v>
      </c>
      <c r="J2581" s="102">
        <v>43191</v>
      </c>
      <c r="K2581" s="102">
        <v>73050</v>
      </c>
      <c r="L2581" s="101" t="s">
        <v>6332</v>
      </c>
      <c r="M2581" s="101" t="s">
        <v>5124</v>
      </c>
    </row>
    <row r="2582" spans="1:13" x14ac:dyDescent="0.25">
      <c r="A2582" s="74" t="s">
        <v>344</v>
      </c>
      <c r="B2582" s="107" t="str">
        <f t="shared" si="40"/>
        <v>107022472600</v>
      </c>
      <c r="C2582" s="101" t="s">
        <v>5126</v>
      </c>
      <c r="D2582" s="101" t="s">
        <v>5127</v>
      </c>
      <c r="E2582" s="101" t="s">
        <v>6802</v>
      </c>
      <c r="F2582" s="101" t="s">
        <v>7282</v>
      </c>
      <c r="G2582" s="101"/>
      <c r="H2582" s="103">
        <v>41.51</v>
      </c>
      <c r="I2582" s="101" t="s">
        <v>7175</v>
      </c>
      <c r="J2582" s="102">
        <v>43191</v>
      </c>
      <c r="K2582" s="102">
        <v>73050</v>
      </c>
      <c r="L2582" s="101" t="s">
        <v>6332</v>
      </c>
      <c r="M2582" s="101" t="s">
        <v>5126</v>
      </c>
    </row>
    <row r="2583" spans="1:13" x14ac:dyDescent="0.25">
      <c r="A2583" s="74" t="s">
        <v>344</v>
      </c>
      <c r="B2583" s="107" t="str">
        <f t="shared" si="40"/>
        <v>107025351200</v>
      </c>
      <c r="C2583" s="101" t="s">
        <v>5128</v>
      </c>
      <c r="D2583" s="101" t="s">
        <v>5129</v>
      </c>
      <c r="E2583" s="101" t="s">
        <v>6565</v>
      </c>
      <c r="F2583" s="101" t="s">
        <v>7212</v>
      </c>
      <c r="G2583" s="101"/>
      <c r="H2583" s="103">
        <v>50.5</v>
      </c>
      <c r="I2583" s="101" t="s">
        <v>7175</v>
      </c>
      <c r="J2583" s="102">
        <v>43191</v>
      </c>
      <c r="K2583" s="102">
        <v>73050</v>
      </c>
      <c r="L2583" s="101" t="s">
        <v>6332</v>
      </c>
      <c r="M2583" s="101" t="s">
        <v>5128</v>
      </c>
    </row>
    <row r="2584" spans="1:13" x14ac:dyDescent="0.25">
      <c r="A2584" s="74" t="s">
        <v>344</v>
      </c>
      <c r="B2584" s="107" t="str">
        <f t="shared" si="40"/>
        <v>107027185120</v>
      </c>
      <c r="C2584" s="101" t="s">
        <v>5130</v>
      </c>
      <c r="D2584" s="101" t="s">
        <v>5131</v>
      </c>
      <c r="E2584" s="101" t="s">
        <v>6433</v>
      </c>
      <c r="F2584" s="101" t="s">
        <v>7268</v>
      </c>
      <c r="G2584" s="101"/>
      <c r="H2584" s="103">
        <v>31.1</v>
      </c>
      <c r="I2584" s="101" t="s">
        <v>7175</v>
      </c>
      <c r="J2584" s="102">
        <v>43227</v>
      </c>
      <c r="K2584" s="102">
        <v>73050</v>
      </c>
      <c r="L2584" s="101" t="s">
        <v>6332</v>
      </c>
      <c r="M2584" s="101" t="s">
        <v>5130</v>
      </c>
    </row>
    <row r="2585" spans="1:13" x14ac:dyDescent="0.25">
      <c r="A2585" s="74" t="s">
        <v>344</v>
      </c>
      <c r="B2585" s="107" t="str">
        <f t="shared" si="40"/>
        <v>107032903320</v>
      </c>
      <c r="C2585" s="101" t="s">
        <v>5132</v>
      </c>
      <c r="D2585" s="101" t="s">
        <v>5133</v>
      </c>
      <c r="E2585" s="101" t="s">
        <v>7370</v>
      </c>
      <c r="F2585" s="101" t="s">
        <v>7214</v>
      </c>
      <c r="G2585" s="101"/>
      <c r="H2585" s="103">
        <v>35.81</v>
      </c>
      <c r="I2585" s="101" t="s">
        <v>7175</v>
      </c>
      <c r="J2585" s="102">
        <v>43191</v>
      </c>
      <c r="K2585" s="102">
        <v>73050</v>
      </c>
      <c r="L2585" s="101" t="s">
        <v>6332</v>
      </c>
      <c r="M2585" s="101" t="s">
        <v>5132</v>
      </c>
    </row>
    <row r="2586" spans="1:13" x14ac:dyDescent="0.25">
      <c r="A2586" s="74" t="s">
        <v>344</v>
      </c>
      <c r="B2586" s="107" t="str">
        <f t="shared" si="40"/>
        <v>107035121110</v>
      </c>
      <c r="C2586" s="101" t="s">
        <v>5134</v>
      </c>
      <c r="D2586" s="101" t="s">
        <v>5135</v>
      </c>
      <c r="E2586" s="101" t="s">
        <v>6338</v>
      </c>
      <c r="F2586" s="101" t="s">
        <v>7212</v>
      </c>
      <c r="G2586" s="101"/>
      <c r="H2586" s="103">
        <v>45.68</v>
      </c>
      <c r="I2586" s="101" t="s">
        <v>7175</v>
      </c>
      <c r="J2586" s="102">
        <v>43313</v>
      </c>
      <c r="K2586" s="102">
        <v>73050</v>
      </c>
      <c r="L2586" s="101" t="s">
        <v>6332</v>
      </c>
      <c r="M2586" s="101" t="s">
        <v>5134</v>
      </c>
    </row>
    <row r="2587" spans="1:13" x14ac:dyDescent="0.25">
      <c r="A2587" s="74" t="s">
        <v>344</v>
      </c>
      <c r="B2587" s="107" t="str">
        <f t="shared" si="40"/>
        <v>107036122100</v>
      </c>
      <c r="C2587" s="101" t="s">
        <v>7771</v>
      </c>
      <c r="D2587" s="101" t="s">
        <v>7772</v>
      </c>
      <c r="E2587" s="101" t="s">
        <v>7341</v>
      </c>
      <c r="F2587" s="101" t="s">
        <v>7773</v>
      </c>
      <c r="G2587" s="101"/>
      <c r="H2587" s="103">
        <v>20.83</v>
      </c>
      <c r="I2587" s="101" t="s">
        <v>7175</v>
      </c>
      <c r="J2587" s="102">
        <v>43191</v>
      </c>
      <c r="K2587" s="102">
        <v>43616</v>
      </c>
      <c r="L2587" s="101" t="s">
        <v>6332</v>
      </c>
      <c r="M2587" s="101" t="s">
        <v>7771</v>
      </c>
    </row>
    <row r="2588" spans="1:13" x14ac:dyDescent="0.25">
      <c r="A2588" s="74" t="s">
        <v>344</v>
      </c>
      <c r="B2588" s="107" t="str">
        <f t="shared" si="40"/>
        <v>107037603300</v>
      </c>
      <c r="C2588" s="101" t="s">
        <v>5136</v>
      </c>
      <c r="D2588" s="101" t="s">
        <v>5137</v>
      </c>
      <c r="E2588" s="101" t="s">
        <v>7249</v>
      </c>
      <c r="F2588" s="101" t="s">
        <v>7287</v>
      </c>
      <c r="G2588" s="101"/>
      <c r="H2588" s="103">
        <v>37.700000000000003</v>
      </c>
      <c r="I2588" s="101" t="s">
        <v>7175</v>
      </c>
      <c r="J2588" s="102">
        <v>43221</v>
      </c>
      <c r="K2588" s="102">
        <v>73050</v>
      </c>
      <c r="L2588" s="101" t="s">
        <v>6332</v>
      </c>
      <c r="M2588" s="101" t="s">
        <v>5136</v>
      </c>
    </row>
    <row r="2589" spans="1:13" x14ac:dyDescent="0.25">
      <c r="A2589" s="74" t="s">
        <v>344</v>
      </c>
      <c r="B2589" s="107" t="str">
        <f t="shared" si="40"/>
        <v>107038341200</v>
      </c>
      <c r="C2589" s="101" t="s">
        <v>7774</v>
      </c>
      <c r="D2589" s="101" t="s">
        <v>7775</v>
      </c>
      <c r="E2589" s="101" t="s">
        <v>6559</v>
      </c>
      <c r="F2589" s="101" t="s">
        <v>7212</v>
      </c>
      <c r="G2589" s="101"/>
      <c r="H2589" s="103">
        <v>53.21</v>
      </c>
      <c r="I2589" s="101" t="s">
        <v>7175</v>
      </c>
      <c r="J2589" s="102">
        <v>43313</v>
      </c>
      <c r="K2589" s="102">
        <v>43677</v>
      </c>
      <c r="L2589" s="101" t="s">
        <v>6332</v>
      </c>
      <c r="M2589" s="101" t="s">
        <v>7774</v>
      </c>
    </row>
    <row r="2590" spans="1:13" x14ac:dyDescent="0.25">
      <c r="A2590" s="74" t="s">
        <v>344</v>
      </c>
      <c r="B2590" s="107" t="str">
        <f t="shared" si="40"/>
        <v>107043803920</v>
      </c>
      <c r="C2590" s="101" t="s">
        <v>5138</v>
      </c>
      <c r="D2590" s="101" t="s">
        <v>5139</v>
      </c>
      <c r="E2590" s="101" t="s">
        <v>7367</v>
      </c>
      <c r="F2590" s="101" t="s">
        <v>7332</v>
      </c>
      <c r="G2590" s="101"/>
      <c r="H2590" s="103">
        <v>30.62</v>
      </c>
      <c r="I2590" s="101" t="s">
        <v>7175</v>
      </c>
      <c r="J2590" s="102">
        <v>43234</v>
      </c>
      <c r="K2590" s="102">
        <v>73050</v>
      </c>
      <c r="L2590" s="101" t="s">
        <v>6332</v>
      </c>
      <c r="M2590" s="101" t="s">
        <v>5138</v>
      </c>
    </row>
    <row r="2591" spans="1:13" x14ac:dyDescent="0.25">
      <c r="A2591" s="74" t="s">
        <v>344</v>
      </c>
      <c r="B2591" s="107" t="str">
        <f t="shared" si="40"/>
        <v>107047122100</v>
      </c>
      <c r="C2591" s="101" t="s">
        <v>7776</v>
      </c>
      <c r="D2591" s="101" t="s">
        <v>7777</v>
      </c>
      <c r="E2591" s="101" t="s">
        <v>7341</v>
      </c>
      <c r="F2591" s="101" t="s">
        <v>7773</v>
      </c>
      <c r="G2591" s="101"/>
      <c r="H2591" s="103">
        <v>20.83</v>
      </c>
      <c r="I2591" s="101" t="s">
        <v>7175</v>
      </c>
      <c r="J2591" s="102">
        <v>43221</v>
      </c>
      <c r="K2591" s="102">
        <v>43647</v>
      </c>
      <c r="L2591" s="101" t="s">
        <v>6332</v>
      </c>
      <c r="M2591" s="101" t="s">
        <v>7776</v>
      </c>
    </row>
    <row r="2592" spans="1:13" x14ac:dyDescent="0.25">
      <c r="A2592" s="74" t="s">
        <v>344</v>
      </c>
      <c r="B2592" s="107" t="str">
        <f t="shared" si="40"/>
        <v>107048502030</v>
      </c>
      <c r="C2592" s="101" t="s">
        <v>5140</v>
      </c>
      <c r="D2592" s="101" t="s">
        <v>5141</v>
      </c>
      <c r="E2592" s="101" t="s">
        <v>7100</v>
      </c>
      <c r="F2592" s="101" t="s">
        <v>7231</v>
      </c>
      <c r="G2592" s="101"/>
      <c r="H2592" s="103">
        <v>54.06</v>
      </c>
      <c r="I2592" s="101" t="s">
        <v>7175</v>
      </c>
      <c r="J2592" s="102">
        <v>43227</v>
      </c>
      <c r="K2592" s="102">
        <v>73050</v>
      </c>
      <c r="L2592" s="101" t="s">
        <v>6332</v>
      </c>
      <c r="M2592" s="101" t="s">
        <v>5140</v>
      </c>
    </row>
    <row r="2593" spans="1:13" x14ac:dyDescent="0.25">
      <c r="A2593" s="74" t="s">
        <v>344</v>
      </c>
      <c r="B2593" s="107" t="str">
        <f t="shared" si="40"/>
        <v>107049603520</v>
      </c>
      <c r="C2593" s="101" t="s">
        <v>5142</v>
      </c>
      <c r="D2593" s="101" t="s">
        <v>5143</v>
      </c>
      <c r="E2593" s="101" t="s">
        <v>7325</v>
      </c>
      <c r="F2593" s="101" t="s">
        <v>7224</v>
      </c>
      <c r="G2593" s="101"/>
      <c r="H2593" s="103">
        <v>44.26</v>
      </c>
      <c r="I2593" s="101" t="s">
        <v>7175</v>
      </c>
      <c r="J2593" s="102">
        <v>43252</v>
      </c>
      <c r="K2593" s="102">
        <v>73050</v>
      </c>
      <c r="L2593" s="101" t="s">
        <v>6332</v>
      </c>
      <c r="M2593" s="101" t="s">
        <v>5142</v>
      </c>
    </row>
    <row r="2594" spans="1:13" x14ac:dyDescent="0.25">
      <c r="A2594" s="74" t="s">
        <v>344</v>
      </c>
      <c r="B2594" s="107" t="str">
        <f t="shared" si="40"/>
        <v>107051311700</v>
      </c>
      <c r="C2594" s="101" t="s">
        <v>5144</v>
      </c>
      <c r="D2594" s="101" t="s">
        <v>5145</v>
      </c>
      <c r="E2594" s="101" t="s">
        <v>6694</v>
      </c>
      <c r="F2594" s="101" t="s">
        <v>7212</v>
      </c>
      <c r="G2594" s="101"/>
      <c r="H2594" s="103">
        <v>46.06</v>
      </c>
      <c r="I2594" s="101" t="s">
        <v>7175</v>
      </c>
      <c r="J2594" s="102">
        <v>43313</v>
      </c>
      <c r="K2594" s="102">
        <v>73050</v>
      </c>
      <c r="L2594" s="101" t="s">
        <v>6332</v>
      </c>
      <c r="M2594" s="101" t="s">
        <v>5144</v>
      </c>
    </row>
    <row r="2595" spans="1:13" x14ac:dyDescent="0.25">
      <c r="A2595" s="74" t="s">
        <v>344</v>
      </c>
      <c r="B2595" s="107" t="str">
        <f t="shared" si="40"/>
        <v>107053603600</v>
      </c>
      <c r="C2595" s="101" t="s">
        <v>5146</v>
      </c>
      <c r="D2595" s="101" t="s">
        <v>5147</v>
      </c>
      <c r="E2595" s="101" t="s">
        <v>7279</v>
      </c>
      <c r="F2595" s="101" t="s">
        <v>7245</v>
      </c>
      <c r="G2595" s="101"/>
      <c r="H2595" s="103">
        <v>40.020000000000003</v>
      </c>
      <c r="I2595" s="101" t="s">
        <v>7175</v>
      </c>
      <c r="J2595" s="102">
        <v>43282</v>
      </c>
      <c r="K2595" s="102">
        <v>73050</v>
      </c>
      <c r="L2595" s="101" t="s">
        <v>6332</v>
      </c>
      <c r="M2595" s="101" t="s">
        <v>5146</v>
      </c>
    </row>
    <row r="2596" spans="1:13" x14ac:dyDescent="0.25">
      <c r="A2596" s="74" t="s">
        <v>344</v>
      </c>
      <c r="B2596" s="107" t="str">
        <f t="shared" si="40"/>
        <v>107059361100</v>
      </c>
      <c r="C2596" s="101" t="s">
        <v>5148</v>
      </c>
      <c r="D2596" s="101" t="s">
        <v>5149</v>
      </c>
      <c r="E2596" s="101" t="s">
        <v>6415</v>
      </c>
      <c r="F2596" s="101" t="s">
        <v>7212</v>
      </c>
      <c r="G2596" s="101"/>
      <c r="H2596" s="103">
        <v>47.91</v>
      </c>
      <c r="I2596" s="101" t="s">
        <v>7175</v>
      </c>
      <c r="J2596" s="102">
        <v>43206</v>
      </c>
      <c r="K2596" s="102">
        <v>73050</v>
      </c>
      <c r="L2596" s="101" t="s">
        <v>6332</v>
      </c>
      <c r="M2596" s="101" t="s">
        <v>5148</v>
      </c>
    </row>
    <row r="2597" spans="1:13" x14ac:dyDescent="0.25">
      <c r="A2597" s="74" t="s">
        <v>344</v>
      </c>
      <c r="B2597" s="107" t="str">
        <f t="shared" si="40"/>
        <v>107061803030</v>
      </c>
      <c r="C2597" s="101" t="s">
        <v>5150</v>
      </c>
      <c r="D2597" s="101" t="s">
        <v>5151</v>
      </c>
      <c r="E2597" s="101" t="s">
        <v>6609</v>
      </c>
      <c r="F2597" s="101" t="s">
        <v>7214</v>
      </c>
      <c r="G2597" s="101"/>
      <c r="H2597" s="103">
        <v>35.450000000000003</v>
      </c>
      <c r="I2597" s="101" t="s">
        <v>7175</v>
      </c>
      <c r="J2597" s="102">
        <v>43325</v>
      </c>
      <c r="K2597" s="102">
        <v>73050</v>
      </c>
      <c r="L2597" s="101" t="s">
        <v>6332</v>
      </c>
      <c r="M2597" s="101" t="s">
        <v>5150</v>
      </c>
    </row>
    <row r="2598" spans="1:13" x14ac:dyDescent="0.25">
      <c r="A2598" s="74" t="s">
        <v>344</v>
      </c>
      <c r="B2598" s="107" t="str">
        <f t="shared" si="40"/>
        <v>107063191100</v>
      </c>
      <c r="C2598" s="101" t="s">
        <v>5152</v>
      </c>
      <c r="D2598" s="101" t="s">
        <v>5153</v>
      </c>
      <c r="E2598" s="101" t="s">
        <v>6460</v>
      </c>
      <c r="F2598" s="101" t="s">
        <v>7212</v>
      </c>
      <c r="G2598" s="101"/>
      <c r="H2598" s="103">
        <v>46.32</v>
      </c>
      <c r="I2598" s="101" t="s">
        <v>7175</v>
      </c>
      <c r="J2598" s="102">
        <v>43221</v>
      </c>
      <c r="K2598" s="102">
        <v>73050</v>
      </c>
      <c r="L2598" s="101" t="s">
        <v>6332</v>
      </c>
      <c r="M2598" s="101" t="s">
        <v>5152</v>
      </c>
    </row>
    <row r="2599" spans="1:13" x14ac:dyDescent="0.25">
      <c r="A2599" s="74" t="s">
        <v>344</v>
      </c>
      <c r="B2599" s="107" t="str">
        <f t="shared" si="40"/>
        <v>107064371160</v>
      </c>
      <c r="C2599" s="101" t="s">
        <v>5154</v>
      </c>
      <c r="D2599" s="101" t="s">
        <v>5155</v>
      </c>
      <c r="E2599" s="101" t="s">
        <v>7645</v>
      </c>
      <c r="F2599" s="101" t="s">
        <v>7212</v>
      </c>
      <c r="G2599" s="101"/>
      <c r="H2599" s="103">
        <v>50.96</v>
      </c>
      <c r="I2599" s="101" t="s">
        <v>7175</v>
      </c>
      <c r="J2599" s="102">
        <v>43325</v>
      </c>
      <c r="K2599" s="102">
        <v>73050</v>
      </c>
      <c r="L2599" s="101" t="s">
        <v>6332</v>
      </c>
      <c r="M2599" s="101" t="s">
        <v>5154</v>
      </c>
    </row>
    <row r="2600" spans="1:13" x14ac:dyDescent="0.25">
      <c r="A2600" s="74" t="s">
        <v>344</v>
      </c>
      <c r="B2600" s="107" t="str">
        <f t="shared" si="40"/>
        <v>107065121110</v>
      </c>
      <c r="C2600" s="101" t="s">
        <v>5156</v>
      </c>
      <c r="D2600" s="101" t="s">
        <v>5157</v>
      </c>
      <c r="E2600" s="101" t="s">
        <v>6338</v>
      </c>
      <c r="F2600" s="101" t="s">
        <v>7212</v>
      </c>
      <c r="G2600" s="101"/>
      <c r="H2600" s="103">
        <v>46.72</v>
      </c>
      <c r="I2600" s="101" t="s">
        <v>7175</v>
      </c>
      <c r="J2600" s="102">
        <v>43313</v>
      </c>
      <c r="K2600" s="102">
        <v>73050</v>
      </c>
      <c r="L2600" s="101" t="s">
        <v>6332</v>
      </c>
      <c r="M2600" s="101" t="s">
        <v>5156</v>
      </c>
    </row>
    <row r="2601" spans="1:13" x14ac:dyDescent="0.25">
      <c r="A2601" s="74" t="s">
        <v>344</v>
      </c>
      <c r="B2601" s="107" t="str">
        <f t="shared" si="40"/>
        <v>107066281200</v>
      </c>
      <c r="C2601" s="101" t="s">
        <v>5158</v>
      </c>
      <c r="D2601" s="101" t="s">
        <v>5159</v>
      </c>
      <c r="E2601" s="101" t="s">
        <v>7371</v>
      </c>
      <c r="F2601" s="101" t="s">
        <v>7212</v>
      </c>
      <c r="G2601" s="101"/>
      <c r="H2601" s="103">
        <v>49.35</v>
      </c>
      <c r="I2601" s="101" t="s">
        <v>7175</v>
      </c>
      <c r="J2601" s="102">
        <v>43327</v>
      </c>
      <c r="K2601" s="102">
        <v>73050</v>
      </c>
      <c r="L2601" s="101" t="s">
        <v>6332</v>
      </c>
      <c r="M2601" s="101" t="s">
        <v>5158</v>
      </c>
    </row>
    <row r="2602" spans="1:13" x14ac:dyDescent="0.25">
      <c r="A2602" s="74" t="s">
        <v>344</v>
      </c>
      <c r="B2602" s="107" t="str">
        <f t="shared" si="40"/>
        <v>107067121110</v>
      </c>
      <c r="C2602" s="101" t="s">
        <v>5160</v>
      </c>
      <c r="D2602" s="101" t="s">
        <v>5161</v>
      </c>
      <c r="E2602" s="101" t="s">
        <v>6338</v>
      </c>
      <c r="F2602" s="101" t="s">
        <v>7212</v>
      </c>
      <c r="G2602" s="101"/>
      <c r="H2602" s="103">
        <v>57.25</v>
      </c>
      <c r="I2602" s="101" t="s">
        <v>7175</v>
      </c>
      <c r="J2602" s="102">
        <v>43313</v>
      </c>
      <c r="K2602" s="102">
        <v>73050</v>
      </c>
      <c r="L2602" s="101" t="s">
        <v>6332</v>
      </c>
      <c r="M2602" s="101" t="s">
        <v>5160</v>
      </c>
    </row>
    <row r="2603" spans="1:13" x14ac:dyDescent="0.25">
      <c r="A2603" s="74" t="s">
        <v>344</v>
      </c>
      <c r="B2603" s="107" t="str">
        <f t="shared" si="40"/>
        <v>107068502030</v>
      </c>
      <c r="C2603" s="101" t="s">
        <v>5162</v>
      </c>
      <c r="D2603" s="101" t="s">
        <v>5163</v>
      </c>
      <c r="E2603" s="101" t="s">
        <v>7100</v>
      </c>
      <c r="F2603" s="101" t="s">
        <v>7226</v>
      </c>
      <c r="G2603" s="101"/>
      <c r="H2603" s="103">
        <v>58.74</v>
      </c>
      <c r="I2603" s="101" t="s">
        <v>7175</v>
      </c>
      <c r="J2603" s="102">
        <v>43252</v>
      </c>
      <c r="K2603" s="102">
        <v>73050</v>
      </c>
      <c r="L2603" s="101" t="s">
        <v>6332</v>
      </c>
      <c r="M2603" s="101" t="s">
        <v>5162</v>
      </c>
    </row>
    <row r="2604" spans="1:13" x14ac:dyDescent="0.25">
      <c r="A2604" s="74" t="s">
        <v>344</v>
      </c>
      <c r="B2604" s="107" t="str">
        <f t="shared" si="40"/>
        <v>107069121110</v>
      </c>
      <c r="C2604" s="101" t="s">
        <v>7778</v>
      </c>
      <c r="D2604" s="101" t="s">
        <v>7779</v>
      </c>
      <c r="E2604" s="101" t="s">
        <v>6338</v>
      </c>
      <c r="F2604" s="101" t="s">
        <v>7295</v>
      </c>
      <c r="G2604" s="101"/>
      <c r="H2604" s="103">
        <v>41.33</v>
      </c>
      <c r="I2604" s="101" t="s">
        <v>7175</v>
      </c>
      <c r="J2604" s="102">
        <v>43252</v>
      </c>
      <c r="K2604" s="102">
        <v>43616</v>
      </c>
      <c r="L2604" s="101" t="s">
        <v>6332</v>
      </c>
      <c r="M2604" s="101" t="s">
        <v>7778</v>
      </c>
    </row>
    <row r="2605" spans="1:13" x14ac:dyDescent="0.25">
      <c r="A2605" s="74" t="s">
        <v>344</v>
      </c>
      <c r="B2605" s="107" t="str">
        <f t="shared" si="40"/>
        <v>107072351200</v>
      </c>
      <c r="C2605" s="101" t="s">
        <v>5164</v>
      </c>
      <c r="D2605" s="101" t="s">
        <v>5165</v>
      </c>
      <c r="E2605" s="101" t="s">
        <v>6565</v>
      </c>
      <c r="F2605" s="101" t="s">
        <v>7185</v>
      </c>
      <c r="G2605" s="101"/>
      <c r="H2605" s="103">
        <v>61.46</v>
      </c>
      <c r="I2605" s="101" t="s">
        <v>7175</v>
      </c>
      <c r="J2605" s="102">
        <v>43313</v>
      </c>
      <c r="K2605" s="102">
        <v>73050</v>
      </c>
      <c r="L2605" s="101" t="s">
        <v>6332</v>
      </c>
      <c r="M2605" s="101" t="s">
        <v>5164</v>
      </c>
    </row>
    <row r="2606" spans="1:13" x14ac:dyDescent="0.25">
      <c r="A2606" s="74" t="s">
        <v>344</v>
      </c>
      <c r="B2606" s="107" t="str">
        <f t="shared" si="40"/>
        <v>107073195100</v>
      </c>
      <c r="C2606" s="101" t="s">
        <v>7780</v>
      </c>
      <c r="D2606" s="101" t="s">
        <v>7781</v>
      </c>
      <c r="E2606" s="101" t="s">
        <v>7485</v>
      </c>
      <c r="F2606" s="101" t="s">
        <v>7665</v>
      </c>
      <c r="G2606" s="101"/>
      <c r="H2606" s="103">
        <v>28.23</v>
      </c>
      <c r="I2606" s="101" t="s">
        <v>7175</v>
      </c>
      <c r="J2606" s="102">
        <v>43242</v>
      </c>
      <c r="K2606" s="102">
        <v>43585</v>
      </c>
      <c r="L2606" s="101" t="s">
        <v>6332</v>
      </c>
      <c r="M2606" s="101" t="s">
        <v>7780</v>
      </c>
    </row>
    <row r="2607" spans="1:13" x14ac:dyDescent="0.25">
      <c r="A2607" s="74" t="s">
        <v>344</v>
      </c>
      <c r="B2607" s="107" t="str">
        <f t="shared" si="40"/>
        <v>107074191100</v>
      </c>
      <c r="C2607" s="101" t="s">
        <v>5166</v>
      </c>
      <c r="D2607" s="101" t="s">
        <v>5167</v>
      </c>
      <c r="E2607" s="101" t="s">
        <v>6460</v>
      </c>
      <c r="F2607" s="101" t="s">
        <v>7212</v>
      </c>
      <c r="G2607" s="101"/>
      <c r="H2607" s="103">
        <v>51.39</v>
      </c>
      <c r="I2607" s="101" t="s">
        <v>7175</v>
      </c>
      <c r="J2607" s="102">
        <v>43332</v>
      </c>
      <c r="K2607" s="102">
        <v>73050</v>
      </c>
      <c r="L2607" s="101" t="s">
        <v>6332</v>
      </c>
      <c r="M2607" s="101" t="s">
        <v>5166</v>
      </c>
    </row>
    <row r="2608" spans="1:13" x14ac:dyDescent="0.25">
      <c r="A2608" s="74" t="s">
        <v>344</v>
      </c>
      <c r="B2608" s="107" t="str">
        <f t="shared" si="40"/>
        <v>107077231201</v>
      </c>
      <c r="C2608" s="101" t="s">
        <v>5168</v>
      </c>
      <c r="D2608" s="101" t="s">
        <v>5169</v>
      </c>
      <c r="E2608" s="101" t="s">
        <v>6494</v>
      </c>
      <c r="F2608" s="101" t="s">
        <v>7212</v>
      </c>
      <c r="G2608" s="101"/>
      <c r="H2608" s="103">
        <v>53.15</v>
      </c>
      <c r="I2608" s="101" t="s">
        <v>7175</v>
      </c>
      <c r="J2608" s="102">
        <v>43234</v>
      </c>
      <c r="K2608" s="102">
        <v>73050</v>
      </c>
      <c r="L2608" s="101" t="s">
        <v>6332</v>
      </c>
      <c r="M2608" s="101" t="s">
        <v>5168</v>
      </c>
    </row>
    <row r="2609" spans="1:13" x14ac:dyDescent="0.25">
      <c r="A2609" s="74" t="s">
        <v>344</v>
      </c>
      <c r="B2609" s="107" t="str">
        <f t="shared" si="40"/>
        <v>107078201601</v>
      </c>
      <c r="C2609" s="101" t="s">
        <v>5170</v>
      </c>
      <c r="D2609" s="101" t="s">
        <v>5171</v>
      </c>
      <c r="E2609" s="101" t="s">
        <v>6477</v>
      </c>
      <c r="F2609" s="101" t="s">
        <v>7212</v>
      </c>
      <c r="G2609" s="101"/>
      <c r="H2609" s="103">
        <v>52.25</v>
      </c>
      <c r="I2609" s="101" t="s">
        <v>7175</v>
      </c>
      <c r="J2609" s="102">
        <v>43234</v>
      </c>
      <c r="K2609" s="102">
        <v>73050</v>
      </c>
      <c r="L2609" s="101" t="s">
        <v>6332</v>
      </c>
      <c r="M2609" s="101" t="s">
        <v>5170</v>
      </c>
    </row>
    <row r="2610" spans="1:13" x14ac:dyDescent="0.25">
      <c r="A2610" s="74" t="s">
        <v>344</v>
      </c>
      <c r="B2610" s="107" t="str">
        <f t="shared" si="40"/>
        <v>107081191100</v>
      </c>
      <c r="C2610" s="101" t="s">
        <v>5172</v>
      </c>
      <c r="D2610" s="101" t="s">
        <v>5173</v>
      </c>
      <c r="E2610" s="101" t="s">
        <v>6460</v>
      </c>
      <c r="F2610" s="101" t="s">
        <v>7212</v>
      </c>
      <c r="G2610" s="101"/>
      <c r="H2610" s="103">
        <v>47.3</v>
      </c>
      <c r="I2610" s="101" t="s">
        <v>7175</v>
      </c>
      <c r="J2610" s="102">
        <v>43332</v>
      </c>
      <c r="K2610" s="102">
        <v>73050</v>
      </c>
      <c r="L2610" s="101" t="s">
        <v>6332</v>
      </c>
      <c r="M2610" s="101" t="s">
        <v>5172</v>
      </c>
    </row>
    <row r="2611" spans="1:13" x14ac:dyDescent="0.25">
      <c r="A2611" s="74" t="s">
        <v>344</v>
      </c>
      <c r="B2611" s="107" t="str">
        <f t="shared" si="40"/>
        <v>107083283910</v>
      </c>
      <c r="C2611" s="101" t="s">
        <v>5174</v>
      </c>
      <c r="D2611" s="101" t="s">
        <v>5175</v>
      </c>
      <c r="E2611" s="101" t="s">
        <v>7782</v>
      </c>
      <c r="F2611" s="101" t="s">
        <v>7266</v>
      </c>
      <c r="G2611" s="101"/>
      <c r="H2611" s="103">
        <v>77.150000000000006</v>
      </c>
      <c r="I2611" s="101" t="s">
        <v>7175</v>
      </c>
      <c r="J2611" s="102">
        <v>43313</v>
      </c>
      <c r="K2611" s="102">
        <v>73050</v>
      </c>
      <c r="L2611" s="101" t="s">
        <v>6332</v>
      </c>
      <c r="M2611" s="101" t="s">
        <v>5174</v>
      </c>
    </row>
    <row r="2612" spans="1:13" x14ac:dyDescent="0.25">
      <c r="A2612" s="74" t="s">
        <v>344</v>
      </c>
      <c r="B2612" s="107" t="str">
        <f t="shared" si="40"/>
        <v>107084191100</v>
      </c>
      <c r="C2612" s="101" t="s">
        <v>5176</v>
      </c>
      <c r="D2612" s="101" t="s">
        <v>5177</v>
      </c>
      <c r="E2612" s="101" t="s">
        <v>6460</v>
      </c>
      <c r="F2612" s="101" t="s">
        <v>7212</v>
      </c>
      <c r="G2612" s="101"/>
      <c r="H2612" s="103">
        <v>54.51</v>
      </c>
      <c r="I2612" s="101" t="s">
        <v>7175</v>
      </c>
      <c r="J2612" s="102">
        <v>43313</v>
      </c>
      <c r="K2612" s="102">
        <v>73050</v>
      </c>
      <c r="L2612" s="101" t="s">
        <v>6332</v>
      </c>
      <c r="M2612" s="101" t="s">
        <v>5176</v>
      </c>
    </row>
    <row r="2613" spans="1:13" x14ac:dyDescent="0.25">
      <c r="A2613" s="74" t="s">
        <v>344</v>
      </c>
      <c r="B2613" s="107" t="str">
        <f t="shared" si="40"/>
        <v>107086371190</v>
      </c>
      <c r="C2613" s="101" t="s">
        <v>7783</v>
      </c>
      <c r="D2613" s="101" t="s">
        <v>7784</v>
      </c>
      <c r="E2613" s="101" t="s">
        <v>7342</v>
      </c>
      <c r="F2613" s="101" t="s">
        <v>7212</v>
      </c>
      <c r="G2613" s="101"/>
      <c r="H2613" s="103">
        <v>44.85</v>
      </c>
      <c r="I2613" s="101" t="s">
        <v>7175</v>
      </c>
      <c r="J2613" s="102">
        <v>43325</v>
      </c>
      <c r="K2613" s="102">
        <v>43689</v>
      </c>
      <c r="L2613" s="101" t="s">
        <v>6332</v>
      </c>
      <c r="M2613" s="101" t="s">
        <v>7783</v>
      </c>
    </row>
    <row r="2614" spans="1:13" x14ac:dyDescent="0.25">
      <c r="A2614" s="74" t="s">
        <v>344</v>
      </c>
      <c r="B2614" s="107" t="str">
        <f t="shared" si="40"/>
        <v>107088478910</v>
      </c>
      <c r="C2614" s="101" t="s">
        <v>5178</v>
      </c>
      <c r="D2614" s="101" t="s">
        <v>5179</v>
      </c>
      <c r="E2614" s="101" t="s">
        <v>6651</v>
      </c>
      <c r="F2614" s="101" t="s">
        <v>7212</v>
      </c>
      <c r="G2614" s="101"/>
      <c r="H2614" s="103">
        <v>44.98</v>
      </c>
      <c r="I2614" s="101" t="s">
        <v>7175</v>
      </c>
      <c r="J2614" s="102">
        <v>43221</v>
      </c>
      <c r="K2614" s="102">
        <v>73050</v>
      </c>
      <c r="L2614" s="101" t="s">
        <v>6332</v>
      </c>
      <c r="M2614" s="101" t="s">
        <v>5178</v>
      </c>
    </row>
    <row r="2615" spans="1:13" x14ac:dyDescent="0.25">
      <c r="A2615" s="74" t="s">
        <v>344</v>
      </c>
      <c r="B2615" s="107" t="str">
        <f t="shared" si="40"/>
        <v>107090352100</v>
      </c>
      <c r="C2615" s="101" t="s">
        <v>5180</v>
      </c>
      <c r="D2615" s="101" t="s">
        <v>5181</v>
      </c>
      <c r="E2615" s="101" t="s">
        <v>7208</v>
      </c>
      <c r="F2615" s="101" t="s">
        <v>7200</v>
      </c>
      <c r="G2615" s="101"/>
      <c r="H2615" s="103">
        <v>28.25</v>
      </c>
      <c r="I2615" s="101" t="s">
        <v>7175</v>
      </c>
      <c r="J2615" s="102">
        <v>43242</v>
      </c>
      <c r="K2615" s="102">
        <v>73050</v>
      </c>
      <c r="L2615" s="101" t="s">
        <v>6332</v>
      </c>
      <c r="M2615" s="101" t="s">
        <v>5180</v>
      </c>
    </row>
    <row r="2616" spans="1:13" x14ac:dyDescent="0.25">
      <c r="A2616" s="74" t="s">
        <v>344</v>
      </c>
      <c r="B2616" s="107" t="str">
        <f t="shared" si="40"/>
        <v>107091331200</v>
      </c>
      <c r="C2616" s="101" t="s">
        <v>5182</v>
      </c>
      <c r="D2616" s="101" t="s">
        <v>5183</v>
      </c>
      <c r="E2616" s="101" t="s">
        <v>6629</v>
      </c>
      <c r="F2616" s="101" t="s">
        <v>7212</v>
      </c>
      <c r="G2616" s="101"/>
      <c r="H2616" s="103">
        <v>51.03</v>
      </c>
      <c r="I2616" s="101" t="s">
        <v>7175</v>
      </c>
      <c r="J2616" s="102">
        <v>43313</v>
      </c>
      <c r="K2616" s="102">
        <v>73050</v>
      </c>
      <c r="L2616" s="101" t="s">
        <v>6332</v>
      </c>
      <c r="M2616" s="101" t="s">
        <v>5182</v>
      </c>
    </row>
    <row r="2617" spans="1:13" x14ac:dyDescent="0.25">
      <c r="A2617" s="74" t="s">
        <v>344</v>
      </c>
      <c r="B2617" s="107" t="str">
        <f t="shared" si="40"/>
        <v>107092371160</v>
      </c>
      <c r="C2617" s="101" t="s">
        <v>5184</v>
      </c>
      <c r="D2617" s="101" t="s">
        <v>5185</v>
      </c>
      <c r="E2617" s="101" t="s">
        <v>7645</v>
      </c>
      <c r="F2617" s="101" t="s">
        <v>7212</v>
      </c>
      <c r="G2617" s="101"/>
      <c r="H2617" s="103">
        <v>49.15</v>
      </c>
      <c r="I2617" s="101" t="s">
        <v>7175</v>
      </c>
      <c r="J2617" s="102">
        <v>43325</v>
      </c>
      <c r="K2617" s="102">
        <v>73050</v>
      </c>
      <c r="L2617" s="101" t="s">
        <v>6332</v>
      </c>
      <c r="M2617" s="101" t="s">
        <v>5184</v>
      </c>
    </row>
    <row r="2618" spans="1:13" x14ac:dyDescent="0.25">
      <c r="A2618" s="74" t="s">
        <v>344</v>
      </c>
      <c r="B2618" s="107" t="str">
        <f t="shared" si="40"/>
        <v>107093754500</v>
      </c>
      <c r="C2618" s="101" t="s">
        <v>5186</v>
      </c>
      <c r="D2618" s="101" t="s">
        <v>5187</v>
      </c>
      <c r="E2618" s="101" t="s">
        <v>7430</v>
      </c>
      <c r="F2618" s="101" t="s">
        <v>7250</v>
      </c>
      <c r="G2618" s="101"/>
      <c r="H2618" s="103">
        <v>42.28</v>
      </c>
      <c r="I2618" s="101" t="s">
        <v>7175</v>
      </c>
      <c r="J2618" s="102">
        <v>43252</v>
      </c>
      <c r="K2618" s="102">
        <v>73050</v>
      </c>
      <c r="L2618" s="101" t="s">
        <v>6332</v>
      </c>
      <c r="M2618" s="101" t="s">
        <v>5186</v>
      </c>
    </row>
    <row r="2619" spans="1:13" x14ac:dyDescent="0.25">
      <c r="A2619" s="74" t="s">
        <v>344</v>
      </c>
      <c r="B2619" s="107" t="str">
        <f t="shared" si="40"/>
        <v>107094122100</v>
      </c>
      <c r="C2619" s="101" t="s">
        <v>5188</v>
      </c>
      <c r="D2619" s="101" t="s">
        <v>5189</v>
      </c>
      <c r="E2619" s="101" t="s">
        <v>7341</v>
      </c>
      <c r="F2619" s="101" t="s">
        <v>7313</v>
      </c>
      <c r="G2619" s="101"/>
      <c r="H2619" s="103">
        <v>24.77</v>
      </c>
      <c r="I2619" s="101" t="s">
        <v>7175</v>
      </c>
      <c r="J2619" s="102">
        <v>43235</v>
      </c>
      <c r="K2619" s="102">
        <v>73050</v>
      </c>
      <c r="L2619" s="101" t="s">
        <v>6332</v>
      </c>
      <c r="M2619" s="101" t="s">
        <v>5188</v>
      </c>
    </row>
    <row r="2620" spans="1:13" x14ac:dyDescent="0.25">
      <c r="A2620" s="74" t="s">
        <v>344</v>
      </c>
      <c r="B2620" s="107" t="str">
        <f t="shared" si="40"/>
        <v>107096311700</v>
      </c>
      <c r="C2620" s="101" t="s">
        <v>7785</v>
      </c>
      <c r="D2620" s="101" t="s">
        <v>7786</v>
      </c>
      <c r="E2620" s="101" t="s">
        <v>6694</v>
      </c>
      <c r="F2620" s="101" t="s">
        <v>7212</v>
      </c>
      <c r="G2620" s="101"/>
      <c r="H2620" s="103">
        <v>51.29</v>
      </c>
      <c r="I2620" s="101" t="s">
        <v>7175</v>
      </c>
      <c r="J2620" s="102">
        <v>43313</v>
      </c>
      <c r="K2620" s="102">
        <v>43677</v>
      </c>
      <c r="L2620" s="101" t="s">
        <v>6332</v>
      </c>
      <c r="M2620" s="101" t="s">
        <v>7785</v>
      </c>
    </row>
    <row r="2621" spans="1:13" x14ac:dyDescent="0.25">
      <c r="A2621" s="74" t="s">
        <v>344</v>
      </c>
      <c r="B2621" s="107" t="str">
        <f t="shared" si="40"/>
        <v>107098232100</v>
      </c>
      <c r="C2621" s="101" t="s">
        <v>7787</v>
      </c>
      <c r="D2621" s="101" t="s">
        <v>7636</v>
      </c>
      <c r="E2621" s="101" t="s">
        <v>6498</v>
      </c>
      <c r="F2621" s="101" t="s">
        <v>7214</v>
      </c>
      <c r="G2621" s="101"/>
      <c r="H2621" s="103">
        <v>0</v>
      </c>
      <c r="I2621" s="101" t="s">
        <v>7788</v>
      </c>
      <c r="J2621" s="102">
        <v>43525</v>
      </c>
      <c r="K2621" s="102">
        <v>43558</v>
      </c>
      <c r="L2621" s="101" t="s">
        <v>6332</v>
      </c>
      <c r="M2621" s="101" t="s">
        <v>7787</v>
      </c>
    </row>
    <row r="2622" spans="1:13" x14ac:dyDescent="0.25">
      <c r="A2622" s="74" t="s">
        <v>344</v>
      </c>
      <c r="B2622" s="107" t="str">
        <f t="shared" si="40"/>
        <v>107100211400</v>
      </c>
      <c r="C2622" s="101" t="s">
        <v>5190</v>
      </c>
      <c r="D2622" s="101" t="s">
        <v>5191</v>
      </c>
      <c r="E2622" s="101" t="s">
        <v>6490</v>
      </c>
      <c r="F2622" s="101" t="s">
        <v>7295</v>
      </c>
      <c r="G2622" s="101"/>
      <c r="H2622" s="103">
        <v>43.7</v>
      </c>
      <c r="I2622" s="101" t="s">
        <v>7175</v>
      </c>
      <c r="J2622" s="102">
        <v>43327</v>
      </c>
      <c r="K2622" s="102">
        <v>73050</v>
      </c>
      <c r="L2622" s="101" t="s">
        <v>6332</v>
      </c>
      <c r="M2622" s="101" t="s">
        <v>5190</v>
      </c>
    </row>
    <row r="2623" spans="1:13" x14ac:dyDescent="0.25">
      <c r="A2623" s="74" t="s">
        <v>344</v>
      </c>
      <c r="B2623" s="107" t="str">
        <f t="shared" si="40"/>
        <v>107103171300</v>
      </c>
      <c r="C2623" s="101" t="s">
        <v>5192</v>
      </c>
      <c r="D2623" s="101" t="s">
        <v>5193</v>
      </c>
      <c r="E2623" s="101" t="s">
        <v>6367</v>
      </c>
      <c r="F2623" s="101" t="s">
        <v>7212</v>
      </c>
      <c r="G2623" s="101"/>
      <c r="H2623" s="103">
        <v>40.130000000000003</v>
      </c>
      <c r="I2623" s="101" t="s">
        <v>7175</v>
      </c>
      <c r="J2623" s="102">
        <v>43313</v>
      </c>
      <c r="K2623" s="102">
        <v>73050</v>
      </c>
      <c r="L2623" s="101" t="s">
        <v>6332</v>
      </c>
      <c r="M2623" s="101" t="s">
        <v>5192</v>
      </c>
    </row>
    <row r="2624" spans="1:13" x14ac:dyDescent="0.25">
      <c r="A2624" s="74" t="s">
        <v>344</v>
      </c>
      <c r="B2624" s="107" t="str">
        <f t="shared" si="40"/>
        <v>107106371110</v>
      </c>
      <c r="C2624" s="101" t="s">
        <v>5194</v>
      </c>
      <c r="D2624" s="101" t="s">
        <v>5195</v>
      </c>
      <c r="E2624" s="101" t="s">
        <v>7654</v>
      </c>
      <c r="F2624" s="101" t="s">
        <v>7212</v>
      </c>
      <c r="G2624" s="101"/>
      <c r="H2624" s="103">
        <v>49.82</v>
      </c>
      <c r="I2624" s="101" t="s">
        <v>7175</v>
      </c>
      <c r="J2624" s="102">
        <v>43327</v>
      </c>
      <c r="K2624" s="102">
        <v>73050</v>
      </c>
      <c r="L2624" s="101" t="s">
        <v>6332</v>
      </c>
      <c r="M2624" s="101" t="s">
        <v>5194</v>
      </c>
    </row>
    <row r="2625" spans="1:13" x14ac:dyDescent="0.25">
      <c r="A2625" s="74" t="s">
        <v>344</v>
      </c>
      <c r="B2625" s="107" t="str">
        <f t="shared" si="40"/>
        <v>107109603600</v>
      </c>
      <c r="C2625" s="101" t="s">
        <v>7789</v>
      </c>
      <c r="D2625" s="101" t="s">
        <v>7790</v>
      </c>
      <c r="E2625" s="101" t="s">
        <v>7279</v>
      </c>
      <c r="F2625" s="101" t="s">
        <v>7356</v>
      </c>
      <c r="G2625" s="101"/>
      <c r="H2625" s="103">
        <v>24.9</v>
      </c>
      <c r="I2625" s="101" t="s">
        <v>7175</v>
      </c>
      <c r="J2625" s="102">
        <v>43255</v>
      </c>
      <c r="K2625" s="102">
        <v>43558</v>
      </c>
      <c r="L2625" s="101" t="s">
        <v>6332</v>
      </c>
      <c r="M2625" s="101" t="s">
        <v>7789</v>
      </c>
    </row>
    <row r="2626" spans="1:13" x14ac:dyDescent="0.25">
      <c r="A2626" s="74" t="s">
        <v>344</v>
      </c>
      <c r="B2626" s="107" t="str">
        <f t="shared" si="40"/>
        <v>107110251100</v>
      </c>
      <c r="C2626" s="101" t="s">
        <v>5196</v>
      </c>
      <c r="D2626" s="101" t="s">
        <v>5197</v>
      </c>
      <c r="E2626" s="101" t="s">
        <v>6654</v>
      </c>
      <c r="F2626" s="101" t="s">
        <v>7212</v>
      </c>
      <c r="G2626" s="101"/>
      <c r="H2626" s="103">
        <v>49.94</v>
      </c>
      <c r="I2626" s="101" t="s">
        <v>7175</v>
      </c>
      <c r="J2626" s="102">
        <v>43332</v>
      </c>
      <c r="K2626" s="102">
        <v>73050</v>
      </c>
      <c r="L2626" s="101" t="s">
        <v>6332</v>
      </c>
      <c r="M2626" s="101" t="s">
        <v>5196</v>
      </c>
    </row>
    <row r="2627" spans="1:13" x14ac:dyDescent="0.25">
      <c r="A2627" s="74" t="s">
        <v>344</v>
      </c>
      <c r="B2627" s="107" t="str">
        <f t="shared" si="40"/>
        <v>107111351200</v>
      </c>
      <c r="C2627" s="101" t="s">
        <v>5198</v>
      </c>
      <c r="D2627" s="101" t="s">
        <v>5199</v>
      </c>
      <c r="E2627" s="101" t="s">
        <v>6565</v>
      </c>
      <c r="F2627" s="101" t="s">
        <v>7212</v>
      </c>
      <c r="G2627" s="101"/>
      <c r="H2627" s="103">
        <v>54.48</v>
      </c>
      <c r="I2627" s="101" t="s">
        <v>7175</v>
      </c>
      <c r="J2627" s="102">
        <v>43252</v>
      </c>
      <c r="K2627" s="102">
        <v>73050</v>
      </c>
      <c r="L2627" s="101" t="s">
        <v>6332</v>
      </c>
      <c r="M2627" s="101" t="s">
        <v>5198</v>
      </c>
    </row>
    <row r="2628" spans="1:13" x14ac:dyDescent="0.25">
      <c r="A2628" s="74" t="s">
        <v>344</v>
      </c>
      <c r="B2628" s="107" t="str">
        <f t="shared" si="40"/>
        <v>107112351200</v>
      </c>
      <c r="C2628" s="101" t="s">
        <v>5200</v>
      </c>
      <c r="D2628" s="101" t="s">
        <v>5201</v>
      </c>
      <c r="E2628" s="101" t="s">
        <v>6565</v>
      </c>
      <c r="F2628" s="101" t="s">
        <v>7212</v>
      </c>
      <c r="G2628" s="101"/>
      <c r="H2628" s="103">
        <v>42.27</v>
      </c>
      <c r="I2628" s="101" t="s">
        <v>7175</v>
      </c>
      <c r="J2628" s="102">
        <v>43252</v>
      </c>
      <c r="K2628" s="102">
        <v>73050</v>
      </c>
      <c r="L2628" s="101" t="s">
        <v>6332</v>
      </c>
      <c r="M2628" s="101" t="s">
        <v>5200</v>
      </c>
    </row>
    <row r="2629" spans="1:13" x14ac:dyDescent="0.25">
      <c r="A2629" s="74" t="s">
        <v>344</v>
      </c>
      <c r="B2629" s="107" t="str">
        <f t="shared" si="40"/>
        <v>107113111400</v>
      </c>
      <c r="C2629" s="101" t="s">
        <v>5202</v>
      </c>
      <c r="D2629" s="101" t="s">
        <v>5203</v>
      </c>
      <c r="E2629" s="101" t="s">
        <v>7228</v>
      </c>
      <c r="F2629" s="101" t="s">
        <v>7212</v>
      </c>
      <c r="G2629" s="101"/>
      <c r="H2629" s="103">
        <v>53.75</v>
      </c>
      <c r="I2629" s="101" t="s">
        <v>7175</v>
      </c>
      <c r="J2629" s="102">
        <v>43256</v>
      </c>
      <c r="K2629" s="102">
        <v>73050</v>
      </c>
      <c r="L2629" s="101" t="s">
        <v>6332</v>
      </c>
      <c r="M2629" s="101" t="s">
        <v>5202</v>
      </c>
    </row>
    <row r="2630" spans="1:13" x14ac:dyDescent="0.25">
      <c r="A2630" s="74" t="s">
        <v>344</v>
      </c>
      <c r="B2630" s="107" t="str">
        <f t="shared" ref="B2630:B2693" si="41">CONCATENATE(C2630,E2630)</f>
        <v>107114171400</v>
      </c>
      <c r="C2630" s="101" t="s">
        <v>5204</v>
      </c>
      <c r="D2630" s="101" t="s">
        <v>5205</v>
      </c>
      <c r="E2630" s="101" t="s">
        <v>6681</v>
      </c>
      <c r="F2630" s="101" t="s">
        <v>7212</v>
      </c>
      <c r="G2630" s="101"/>
      <c r="H2630" s="103">
        <v>52.98</v>
      </c>
      <c r="I2630" s="101" t="s">
        <v>7175</v>
      </c>
      <c r="J2630" s="102">
        <v>43313</v>
      </c>
      <c r="K2630" s="102">
        <v>73050</v>
      </c>
      <c r="L2630" s="101" t="s">
        <v>6332</v>
      </c>
      <c r="M2630" s="101" t="s">
        <v>5204</v>
      </c>
    </row>
    <row r="2631" spans="1:13" x14ac:dyDescent="0.25">
      <c r="A2631" s="74" t="s">
        <v>344</v>
      </c>
      <c r="B2631" s="107" t="str">
        <f t="shared" si="41"/>
        <v>107115231401</v>
      </c>
      <c r="C2631" s="101" t="s">
        <v>5206</v>
      </c>
      <c r="D2631" s="101" t="s">
        <v>5207</v>
      </c>
      <c r="E2631" s="101" t="s">
        <v>6496</v>
      </c>
      <c r="F2631" s="101" t="s">
        <v>7212</v>
      </c>
      <c r="G2631" s="101"/>
      <c r="H2631" s="103">
        <v>49.67</v>
      </c>
      <c r="I2631" s="101" t="s">
        <v>7175</v>
      </c>
      <c r="J2631" s="102">
        <v>43313</v>
      </c>
      <c r="K2631" s="102">
        <v>73050</v>
      </c>
      <c r="L2631" s="101" t="s">
        <v>6332</v>
      </c>
      <c r="M2631" s="101" t="s">
        <v>5206</v>
      </c>
    </row>
    <row r="2632" spans="1:13" x14ac:dyDescent="0.25">
      <c r="A2632" s="74" t="s">
        <v>344</v>
      </c>
      <c r="B2632" s="107" t="str">
        <f t="shared" si="41"/>
        <v>107117171300</v>
      </c>
      <c r="C2632" s="101" t="s">
        <v>5208</v>
      </c>
      <c r="D2632" s="101" t="s">
        <v>5209</v>
      </c>
      <c r="E2632" s="101" t="s">
        <v>6367</v>
      </c>
      <c r="F2632" s="101" t="s">
        <v>7212</v>
      </c>
      <c r="G2632" s="101"/>
      <c r="H2632" s="103">
        <v>55.59</v>
      </c>
      <c r="I2632" s="101" t="s">
        <v>7175</v>
      </c>
      <c r="J2632" s="102">
        <v>43327</v>
      </c>
      <c r="K2632" s="102">
        <v>73050</v>
      </c>
      <c r="L2632" s="101" t="s">
        <v>6332</v>
      </c>
      <c r="M2632" s="101" t="s">
        <v>5208</v>
      </c>
    </row>
    <row r="2633" spans="1:13" x14ac:dyDescent="0.25">
      <c r="A2633" s="74" t="s">
        <v>344</v>
      </c>
      <c r="B2633" s="107" t="str">
        <f t="shared" si="41"/>
        <v>107118311700</v>
      </c>
      <c r="C2633" s="101" t="s">
        <v>5210</v>
      </c>
      <c r="D2633" s="101" t="s">
        <v>5211</v>
      </c>
      <c r="E2633" s="101" t="s">
        <v>6694</v>
      </c>
      <c r="F2633" s="101" t="s">
        <v>7212</v>
      </c>
      <c r="G2633" s="101"/>
      <c r="H2633" s="103">
        <v>51.29</v>
      </c>
      <c r="I2633" s="101" t="s">
        <v>7175</v>
      </c>
      <c r="J2633" s="102">
        <v>43374</v>
      </c>
      <c r="K2633" s="102">
        <v>73050</v>
      </c>
      <c r="L2633" s="101" t="s">
        <v>6332</v>
      </c>
      <c r="M2633" s="101" t="s">
        <v>5210</v>
      </c>
    </row>
    <row r="2634" spans="1:13" x14ac:dyDescent="0.25">
      <c r="A2634" s="74" t="s">
        <v>344</v>
      </c>
      <c r="B2634" s="107" t="str">
        <f t="shared" si="41"/>
        <v>107119191400</v>
      </c>
      <c r="C2634" s="101" t="s">
        <v>5212</v>
      </c>
      <c r="D2634" s="101" t="s">
        <v>5213</v>
      </c>
      <c r="E2634" s="101" t="s">
        <v>7237</v>
      </c>
      <c r="F2634" s="101" t="s">
        <v>7212</v>
      </c>
      <c r="G2634" s="101"/>
      <c r="H2634" s="103">
        <v>53.99</v>
      </c>
      <c r="I2634" s="101" t="s">
        <v>7175</v>
      </c>
      <c r="J2634" s="102">
        <v>43313</v>
      </c>
      <c r="K2634" s="102">
        <v>73050</v>
      </c>
      <c r="L2634" s="101" t="s">
        <v>6332</v>
      </c>
      <c r="M2634" s="101" t="s">
        <v>5212</v>
      </c>
    </row>
    <row r="2635" spans="1:13" x14ac:dyDescent="0.25">
      <c r="A2635" s="74" t="s">
        <v>344</v>
      </c>
      <c r="B2635" s="107" t="str">
        <f t="shared" si="41"/>
        <v>107120191400</v>
      </c>
      <c r="C2635" s="101" t="s">
        <v>7791</v>
      </c>
      <c r="D2635" s="101" t="s">
        <v>7792</v>
      </c>
      <c r="E2635" s="101" t="s">
        <v>7237</v>
      </c>
      <c r="F2635" s="101" t="s">
        <v>7212</v>
      </c>
      <c r="G2635" s="101"/>
      <c r="H2635" s="103">
        <v>43.07</v>
      </c>
      <c r="I2635" s="101" t="s">
        <v>7175</v>
      </c>
      <c r="J2635" s="102">
        <v>43332</v>
      </c>
      <c r="K2635" s="102">
        <v>43793</v>
      </c>
      <c r="L2635" s="101" t="s">
        <v>6332</v>
      </c>
      <c r="M2635" s="101" t="s">
        <v>7791</v>
      </c>
    </row>
    <row r="2636" spans="1:13" x14ac:dyDescent="0.25">
      <c r="A2636" s="74" t="s">
        <v>344</v>
      </c>
      <c r="B2636" s="107" t="str">
        <f t="shared" si="41"/>
        <v>107121171300</v>
      </c>
      <c r="C2636" s="101" t="s">
        <v>5214</v>
      </c>
      <c r="D2636" s="101" t="s">
        <v>5215</v>
      </c>
      <c r="E2636" s="101" t="s">
        <v>6367</v>
      </c>
      <c r="F2636" s="101" t="s">
        <v>7212</v>
      </c>
      <c r="G2636" s="101"/>
      <c r="H2636" s="103">
        <v>43.34</v>
      </c>
      <c r="I2636" s="101" t="s">
        <v>7175</v>
      </c>
      <c r="J2636" s="102">
        <v>43327</v>
      </c>
      <c r="K2636" s="102">
        <v>73050</v>
      </c>
      <c r="L2636" s="101" t="s">
        <v>6332</v>
      </c>
      <c r="M2636" s="101" t="s">
        <v>5214</v>
      </c>
    </row>
    <row r="2637" spans="1:13" x14ac:dyDescent="0.25">
      <c r="A2637" s="74" t="s">
        <v>344</v>
      </c>
      <c r="B2637" s="107" t="str">
        <f t="shared" si="41"/>
        <v>107122122100</v>
      </c>
      <c r="C2637" s="101" t="s">
        <v>7793</v>
      </c>
      <c r="D2637" s="101" t="s">
        <v>7794</v>
      </c>
      <c r="E2637" s="101" t="s">
        <v>7341</v>
      </c>
      <c r="F2637" s="101" t="s">
        <v>7773</v>
      </c>
      <c r="G2637" s="101"/>
      <c r="H2637" s="103">
        <v>22.46</v>
      </c>
      <c r="I2637" s="101" t="s">
        <v>7175</v>
      </c>
      <c r="J2637" s="102">
        <v>43252</v>
      </c>
      <c r="K2637" s="102">
        <v>43708</v>
      </c>
      <c r="L2637" s="101" t="s">
        <v>6332</v>
      </c>
      <c r="M2637" s="101" t="s">
        <v>7793</v>
      </c>
    </row>
    <row r="2638" spans="1:13" x14ac:dyDescent="0.25">
      <c r="A2638" s="74" t="s">
        <v>344</v>
      </c>
      <c r="B2638" s="107" t="str">
        <f t="shared" si="41"/>
        <v>107123201701</v>
      </c>
      <c r="C2638" s="101" t="s">
        <v>5216</v>
      </c>
      <c r="D2638" s="101" t="s">
        <v>5217</v>
      </c>
      <c r="E2638" s="101" t="s">
        <v>6484</v>
      </c>
      <c r="F2638" s="101" t="s">
        <v>7212</v>
      </c>
      <c r="G2638" s="101"/>
      <c r="H2638" s="103">
        <v>50.42</v>
      </c>
      <c r="I2638" s="101" t="s">
        <v>7175</v>
      </c>
      <c r="J2638" s="102">
        <v>43304</v>
      </c>
      <c r="K2638" s="102">
        <v>73050</v>
      </c>
      <c r="L2638" s="101" t="s">
        <v>6332</v>
      </c>
      <c r="M2638" s="101" t="s">
        <v>5216</v>
      </c>
    </row>
    <row r="2639" spans="1:13" x14ac:dyDescent="0.25">
      <c r="A2639" s="74" t="s">
        <v>344</v>
      </c>
      <c r="B2639" s="107" t="str">
        <f t="shared" si="41"/>
        <v>107126111270</v>
      </c>
      <c r="C2639" s="101" t="s">
        <v>7795</v>
      </c>
      <c r="D2639" s="101" t="s">
        <v>7796</v>
      </c>
      <c r="E2639" s="101" t="s">
        <v>7464</v>
      </c>
      <c r="F2639" s="101" t="s">
        <v>7214</v>
      </c>
      <c r="G2639" s="101"/>
      <c r="H2639" s="103">
        <v>28.02</v>
      </c>
      <c r="I2639" s="101" t="s">
        <v>7175</v>
      </c>
      <c r="J2639" s="102">
        <v>43252</v>
      </c>
      <c r="K2639" s="102">
        <v>43616</v>
      </c>
      <c r="L2639" s="101" t="s">
        <v>6332</v>
      </c>
      <c r="M2639" s="101" t="s">
        <v>7795</v>
      </c>
    </row>
    <row r="2640" spans="1:13" x14ac:dyDescent="0.25">
      <c r="A2640" s="74" t="s">
        <v>344</v>
      </c>
      <c r="B2640" s="107" t="str">
        <f t="shared" si="41"/>
        <v>107127803931</v>
      </c>
      <c r="C2640" s="101" t="s">
        <v>7797</v>
      </c>
      <c r="D2640" s="101" t="s">
        <v>7798</v>
      </c>
      <c r="E2640" s="101" t="s">
        <v>7301</v>
      </c>
      <c r="F2640" s="101" t="s">
        <v>7799</v>
      </c>
      <c r="G2640" s="101"/>
      <c r="H2640" s="103">
        <v>4.59</v>
      </c>
      <c r="I2640" s="101" t="s">
        <v>7175</v>
      </c>
      <c r="J2640" s="102">
        <v>43339</v>
      </c>
      <c r="K2640" s="102">
        <v>43476</v>
      </c>
      <c r="L2640" s="101" t="s">
        <v>6332</v>
      </c>
      <c r="M2640" s="101" t="s">
        <v>7797</v>
      </c>
    </row>
    <row r="2641" spans="1:13" x14ac:dyDescent="0.25">
      <c r="A2641" s="74" t="s">
        <v>344</v>
      </c>
      <c r="B2641" s="107" t="str">
        <f t="shared" si="41"/>
        <v>107128171400</v>
      </c>
      <c r="C2641" s="101" t="s">
        <v>5218</v>
      </c>
      <c r="D2641" s="101" t="s">
        <v>5219</v>
      </c>
      <c r="E2641" s="101" t="s">
        <v>6681</v>
      </c>
      <c r="F2641" s="101" t="s">
        <v>7212</v>
      </c>
      <c r="G2641" s="101"/>
      <c r="H2641" s="103">
        <v>44.74</v>
      </c>
      <c r="I2641" s="101" t="s">
        <v>7175</v>
      </c>
      <c r="J2641" s="102">
        <v>43313</v>
      </c>
      <c r="K2641" s="102">
        <v>73050</v>
      </c>
      <c r="L2641" s="101" t="s">
        <v>6332</v>
      </c>
      <c r="M2641" s="101" t="s">
        <v>5218</v>
      </c>
    </row>
    <row r="2642" spans="1:13" x14ac:dyDescent="0.25">
      <c r="A2642" s="74" t="s">
        <v>344</v>
      </c>
      <c r="B2642" s="107" t="str">
        <f t="shared" si="41"/>
        <v>107129191100</v>
      </c>
      <c r="C2642" s="101" t="s">
        <v>5220</v>
      </c>
      <c r="D2642" s="101" t="s">
        <v>5221</v>
      </c>
      <c r="E2642" s="101" t="s">
        <v>6460</v>
      </c>
      <c r="F2642" s="101" t="s">
        <v>7212</v>
      </c>
      <c r="G2642" s="101"/>
      <c r="H2642" s="103">
        <v>40.19</v>
      </c>
      <c r="I2642" s="101" t="s">
        <v>7175</v>
      </c>
      <c r="J2642" s="102">
        <v>43332</v>
      </c>
      <c r="K2642" s="102">
        <v>73050</v>
      </c>
      <c r="L2642" s="101" t="s">
        <v>6332</v>
      </c>
      <c r="M2642" s="101" t="s">
        <v>5220</v>
      </c>
    </row>
    <row r="2643" spans="1:13" x14ac:dyDescent="0.25">
      <c r="A2643" s="74" t="s">
        <v>344</v>
      </c>
      <c r="B2643" s="107" t="str">
        <f t="shared" si="41"/>
        <v>107130553930</v>
      </c>
      <c r="C2643" s="101" t="s">
        <v>7800</v>
      </c>
      <c r="D2643" s="101" t="s">
        <v>7801</v>
      </c>
      <c r="E2643" s="101" t="s">
        <v>6739</v>
      </c>
      <c r="F2643" s="101" t="s">
        <v>7802</v>
      </c>
      <c r="G2643" s="101"/>
      <c r="H2643" s="103">
        <v>22.96</v>
      </c>
      <c r="I2643" s="101" t="s">
        <v>7175</v>
      </c>
      <c r="J2643" s="102">
        <v>43271</v>
      </c>
      <c r="K2643" s="102">
        <v>43558</v>
      </c>
      <c r="L2643" s="101" t="s">
        <v>6332</v>
      </c>
      <c r="M2643" s="101" t="s">
        <v>7800</v>
      </c>
    </row>
    <row r="2644" spans="1:13" x14ac:dyDescent="0.25">
      <c r="A2644" s="74" t="s">
        <v>344</v>
      </c>
      <c r="B2644" s="107" t="str">
        <f t="shared" si="41"/>
        <v>107135171600</v>
      </c>
      <c r="C2644" s="101" t="s">
        <v>5222</v>
      </c>
      <c r="D2644" s="101" t="s">
        <v>5223</v>
      </c>
      <c r="E2644" s="101" t="s">
        <v>6363</v>
      </c>
      <c r="F2644" s="101" t="s">
        <v>7295</v>
      </c>
      <c r="G2644" s="101"/>
      <c r="H2644" s="103">
        <v>36.1</v>
      </c>
      <c r="I2644" s="101" t="s">
        <v>7175</v>
      </c>
      <c r="J2644" s="102">
        <v>43327</v>
      </c>
      <c r="K2644" s="102">
        <v>73050</v>
      </c>
      <c r="L2644" s="101" t="s">
        <v>6332</v>
      </c>
      <c r="M2644" s="101" t="s">
        <v>5222</v>
      </c>
    </row>
    <row r="2645" spans="1:13" x14ac:dyDescent="0.25">
      <c r="A2645" s="74" t="s">
        <v>344</v>
      </c>
      <c r="B2645" s="107" t="str">
        <f t="shared" si="41"/>
        <v>107136171600</v>
      </c>
      <c r="C2645" s="101" t="s">
        <v>7803</v>
      </c>
      <c r="D2645" s="101" t="s">
        <v>7804</v>
      </c>
      <c r="E2645" s="101" t="s">
        <v>6363</v>
      </c>
      <c r="F2645" s="101" t="s">
        <v>7212</v>
      </c>
      <c r="G2645" s="101"/>
      <c r="H2645" s="103">
        <v>38.979999999999997</v>
      </c>
      <c r="I2645" s="101" t="s">
        <v>7175</v>
      </c>
      <c r="J2645" s="102">
        <v>43327</v>
      </c>
      <c r="K2645" s="102">
        <v>73050</v>
      </c>
      <c r="L2645" s="101" t="s">
        <v>6332</v>
      </c>
      <c r="M2645" s="101" t="s">
        <v>7803</v>
      </c>
    </row>
    <row r="2646" spans="1:13" x14ac:dyDescent="0.25">
      <c r="A2646" s="74" t="s">
        <v>344</v>
      </c>
      <c r="B2646" s="107" t="str">
        <f t="shared" si="41"/>
        <v>107142281110</v>
      </c>
      <c r="C2646" s="101" t="s">
        <v>5224</v>
      </c>
      <c r="D2646" s="101" t="s">
        <v>5225</v>
      </c>
      <c r="E2646" s="101" t="s">
        <v>6523</v>
      </c>
      <c r="F2646" s="101" t="s">
        <v>7212</v>
      </c>
      <c r="G2646" s="101"/>
      <c r="H2646" s="103">
        <v>52.91</v>
      </c>
      <c r="I2646" s="101" t="s">
        <v>7175</v>
      </c>
      <c r="J2646" s="102">
        <v>43332</v>
      </c>
      <c r="K2646" s="102">
        <v>73050</v>
      </c>
      <c r="L2646" s="101" t="s">
        <v>6332</v>
      </c>
      <c r="M2646" s="101" t="s">
        <v>5224</v>
      </c>
    </row>
    <row r="2647" spans="1:13" x14ac:dyDescent="0.25">
      <c r="A2647" s="74" t="s">
        <v>344</v>
      </c>
      <c r="B2647" s="107" t="str">
        <f t="shared" si="41"/>
        <v>107143311800</v>
      </c>
      <c r="C2647" s="101" t="s">
        <v>7805</v>
      </c>
      <c r="D2647" s="101" t="s">
        <v>7806</v>
      </c>
      <c r="E2647" s="101" t="s">
        <v>6543</v>
      </c>
      <c r="F2647" s="101" t="s">
        <v>7802</v>
      </c>
      <c r="G2647" s="101"/>
      <c r="H2647" s="103">
        <v>21.58</v>
      </c>
      <c r="I2647" s="101" t="s">
        <v>7175</v>
      </c>
      <c r="J2647" s="102">
        <v>43313</v>
      </c>
      <c r="K2647" s="102">
        <v>43708</v>
      </c>
      <c r="L2647" s="101" t="s">
        <v>6332</v>
      </c>
      <c r="M2647" s="101" t="s">
        <v>7805</v>
      </c>
    </row>
    <row r="2648" spans="1:13" x14ac:dyDescent="0.25">
      <c r="A2648" s="74" t="s">
        <v>344</v>
      </c>
      <c r="B2648" s="107" t="str">
        <f t="shared" si="41"/>
        <v>107148361100</v>
      </c>
      <c r="C2648" s="101" t="s">
        <v>5226</v>
      </c>
      <c r="D2648" s="101" t="s">
        <v>5227</v>
      </c>
      <c r="E2648" s="101" t="s">
        <v>6415</v>
      </c>
      <c r="F2648" s="101" t="s">
        <v>7773</v>
      </c>
      <c r="G2648" s="101"/>
      <c r="H2648" s="103">
        <v>21.65</v>
      </c>
      <c r="I2648" s="101" t="s">
        <v>7175</v>
      </c>
      <c r="J2648" s="102">
        <v>43160</v>
      </c>
      <c r="K2648" s="102">
        <v>73050</v>
      </c>
      <c r="L2648" s="101" t="s">
        <v>6332</v>
      </c>
      <c r="M2648" s="101" t="s">
        <v>5226</v>
      </c>
    </row>
    <row r="2649" spans="1:13" x14ac:dyDescent="0.25">
      <c r="A2649" s="74" t="s">
        <v>344</v>
      </c>
      <c r="B2649" s="107" t="str">
        <f t="shared" si="41"/>
        <v>107149312100</v>
      </c>
      <c r="C2649" s="101" t="s">
        <v>5228</v>
      </c>
      <c r="D2649" s="101" t="s">
        <v>5229</v>
      </c>
      <c r="E2649" s="101" t="s">
        <v>7366</v>
      </c>
      <c r="F2649" s="101" t="s">
        <v>7200</v>
      </c>
      <c r="G2649" s="101"/>
      <c r="H2649" s="103">
        <v>26.8</v>
      </c>
      <c r="I2649" s="101" t="s">
        <v>7175</v>
      </c>
      <c r="J2649" s="102">
        <v>43332</v>
      </c>
      <c r="K2649" s="102">
        <v>73050</v>
      </c>
      <c r="L2649" s="101" t="s">
        <v>6332</v>
      </c>
      <c r="M2649" s="101" t="s">
        <v>5228</v>
      </c>
    </row>
    <row r="2650" spans="1:13" x14ac:dyDescent="0.25">
      <c r="A2650" s="74" t="s">
        <v>344</v>
      </c>
      <c r="B2650" s="107" t="str">
        <f t="shared" si="41"/>
        <v>107150603510</v>
      </c>
      <c r="C2650" s="101" t="s">
        <v>5230</v>
      </c>
      <c r="D2650" s="101" t="s">
        <v>5231</v>
      </c>
      <c r="E2650" s="101" t="s">
        <v>7281</v>
      </c>
      <c r="F2650" s="101" t="s">
        <v>7247</v>
      </c>
      <c r="G2650" s="101"/>
      <c r="H2650" s="103">
        <v>44.58</v>
      </c>
      <c r="I2650" s="101" t="s">
        <v>7175</v>
      </c>
      <c r="J2650" s="102">
        <v>43313</v>
      </c>
      <c r="K2650" s="102">
        <v>73050</v>
      </c>
      <c r="L2650" s="101" t="s">
        <v>6332</v>
      </c>
      <c r="M2650" s="101" t="s">
        <v>5230</v>
      </c>
    </row>
    <row r="2651" spans="1:13" x14ac:dyDescent="0.25">
      <c r="A2651" s="74" t="s">
        <v>344</v>
      </c>
      <c r="B2651" s="107" t="str">
        <f t="shared" si="41"/>
        <v>107151231401</v>
      </c>
      <c r="C2651" s="101" t="s">
        <v>5232</v>
      </c>
      <c r="D2651" s="101" t="s">
        <v>5233</v>
      </c>
      <c r="E2651" s="101" t="s">
        <v>6496</v>
      </c>
      <c r="F2651" s="101" t="s">
        <v>7212</v>
      </c>
      <c r="G2651" s="101"/>
      <c r="H2651" s="103">
        <v>48.2</v>
      </c>
      <c r="I2651" s="101" t="s">
        <v>7175</v>
      </c>
      <c r="J2651" s="102">
        <v>43313</v>
      </c>
      <c r="K2651" s="102">
        <v>73050</v>
      </c>
      <c r="L2651" s="101" t="s">
        <v>6332</v>
      </c>
      <c r="M2651" s="101" t="s">
        <v>5232</v>
      </c>
    </row>
    <row r="2652" spans="1:13" x14ac:dyDescent="0.25">
      <c r="A2652" s="74" t="s">
        <v>344</v>
      </c>
      <c r="B2652" s="107" t="str">
        <f t="shared" si="41"/>
        <v>107152201601</v>
      </c>
      <c r="C2652" s="101" t="s">
        <v>5234</v>
      </c>
      <c r="D2652" s="101" t="s">
        <v>5235</v>
      </c>
      <c r="E2652" s="101" t="s">
        <v>6477</v>
      </c>
      <c r="F2652" s="101" t="s">
        <v>7212</v>
      </c>
      <c r="G2652" s="101"/>
      <c r="H2652" s="103">
        <v>46.28</v>
      </c>
      <c r="I2652" s="101" t="s">
        <v>7175</v>
      </c>
      <c r="J2652" s="102">
        <v>43327</v>
      </c>
      <c r="K2652" s="102">
        <v>73050</v>
      </c>
      <c r="L2652" s="101" t="s">
        <v>6332</v>
      </c>
      <c r="M2652" s="101" t="s">
        <v>5234</v>
      </c>
    </row>
    <row r="2653" spans="1:13" x14ac:dyDescent="0.25">
      <c r="A2653" s="74" t="s">
        <v>344</v>
      </c>
      <c r="B2653" s="107" t="str">
        <f t="shared" si="41"/>
        <v>107153231400</v>
      </c>
      <c r="C2653" s="101" t="s">
        <v>7807</v>
      </c>
      <c r="D2653" s="101" t="s">
        <v>7808</v>
      </c>
      <c r="E2653" s="101" t="s">
        <v>7453</v>
      </c>
      <c r="F2653" s="101" t="s">
        <v>7212</v>
      </c>
      <c r="G2653" s="101"/>
      <c r="H2653" s="103">
        <v>0</v>
      </c>
      <c r="I2653" s="101" t="s">
        <v>7175</v>
      </c>
      <c r="J2653" s="102">
        <v>43332</v>
      </c>
      <c r="K2653" s="102">
        <v>73050</v>
      </c>
      <c r="L2653" s="101" t="s">
        <v>6332</v>
      </c>
      <c r="M2653" s="101" t="s">
        <v>7807</v>
      </c>
    </row>
    <row r="2654" spans="1:13" x14ac:dyDescent="0.25">
      <c r="A2654" s="74" t="s">
        <v>344</v>
      </c>
      <c r="B2654" s="107" t="str">
        <f t="shared" si="41"/>
        <v>107154201801</v>
      </c>
      <c r="C2654" s="101" t="s">
        <v>5236</v>
      </c>
      <c r="D2654" s="101" t="s">
        <v>5237</v>
      </c>
      <c r="E2654" s="101" t="s">
        <v>6773</v>
      </c>
      <c r="F2654" s="101" t="s">
        <v>7212</v>
      </c>
      <c r="G2654" s="101"/>
      <c r="H2654" s="103">
        <v>50.89</v>
      </c>
      <c r="I2654" s="101" t="s">
        <v>7175</v>
      </c>
      <c r="J2654" s="102">
        <v>43327</v>
      </c>
      <c r="K2654" s="102">
        <v>73050</v>
      </c>
      <c r="L2654" s="101" t="s">
        <v>6332</v>
      </c>
      <c r="M2654" s="101" t="s">
        <v>5236</v>
      </c>
    </row>
    <row r="2655" spans="1:13" x14ac:dyDescent="0.25">
      <c r="A2655" s="74" t="s">
        <v>344</v>
      </c>
      <c r="B2655" s="107" t="str">
        <f t="shared" si="41"/>
        <v>107155371110</v>
      </c>
      <c r="C2655" s="101" t="s">
        <v>5238</v>
      </c>
      <c r="D2655" s="101" t="s">
        <v>5239</v>
      </c>
      <c r="E2655" s="101" t="s">
        <v>7654</v>
      </c>
      <c r="F2655" s="101" t="s">
        <v>7212</v>
      </c>
      <c r="G2655" s="101"/>
      <c r="H2655" s="103">
        <v>53.09</v>
      </c>
      <c r="I2655" s="101" t="s">
        <v>7175</v>
      </c>
      <c r="J2655" s="102">
        <v>43313</v>
      </c>
      <c r="K2655" s="102">
        <v>73050</v>
      </c>
      <c r="L2655" s="101" t="s">
        <v>6332</v>
      </c>
      <c r="M2655" s="101" t="s">
        <v>5238</v>
      </c>
    </row>
    <row r="2656" spans="1:13" x14ac:dyDescent="0.25">
      <c r="A2656" s="74" t="s">
        <v>344</v>
      </c>
      <c r="B2656" s="107" t="str">
        <f t="shared" si="41"/>
        <v>107156331100</v>
      </c>
      <c r="C2656" s="101" t="s">
        <v>7809</v>
      </c>
      <c r="D2656" s="101" t="s">
        <v>7810</v>
      </c>
      <c r="E2656" s="101" t="s">
        <v>7298</v>
      </c>
      <c r="F2656" s="101" t="s">
        <v>7212</v>
      </c>
      <c r="G2656" s="101"/>
      <c r="H2656" s="103">
        <v>48.46</v>
      </c>
      <c r="I2656" s="101" t="s">
        <v>7175</v>
      </c>
      <c r="J2656" s="102">
        <v>43327</v>
      </c>
      <c r="K2656" s="102">
        <v>43691</v>
      </c>
      <c r="L2656" s="101" t="s">
        <v>6332</v>
      </c>
      <c r="M2656" s="101" t="s">
        <v>7809</v>
      </c>
    </row>
    <row r="2657" spans="1:13" x14ac:dyDescent="0.25">
      <c r="A2657" s="74" t="s">
        <v>344</v>
      </c>
      <c r="B2657" s="107" t="str">
        <f t="shared" si="41"/>
        <v>107157341200</v>
      </c>
      <c r="C2657" s="101" t="s">
        <v>5240</v>
      </c>
      <c r="D2657" s="101" t="s">
        <v>5241</v>
      </c>
      <c r="E2657" s="101" t="s">
        <v>6559</v>
      </c>
      <c r="F2657" s="101" t="s">
        <v>7212</v>
      </c>
      <c r="G2657" s="101"/>
      <c r="H2657" s="103">
        <v>44.36</v>
      </c>
      <c r="I2657" s="101" t="s">
        <v>7175</v>
      </c>
      <c r="J2657" s="102">
        <v>43313</v>
      </c>
      <c r="K2657" s="102">
        <v>73050</v>
      </c>
      <c r="L2657" s="101" t="s">
        <v>6332</v>
      </c>
      <c r="M2657" s="101" t="s">
        <v>5240</v>
      </c>
    </row>
    <row r="2658" spans="1:13" x14ac:dyDescent="0.25">
      <c r="A2658" s="74" t="s">
        <v>344</v>
      </c>
      <c r="B2658" s="107" t="str">
        <f t="shared" si="41"/>
        <v>107158321300</v>
      </c>
      <c r="C2658" s="101" t="s">
        <v>5242</v>
      </c>
      <c r="D2658" s="101" t="s">
        <v>5243</v>
      </c>
      <c r="E2658" s="101" t="s">
        <v>6553</v>
      </c>
      <c r="F2658" s="101" t="s">
        <v>7212</v>
      </c>
      <c r="G2658" s="101"/>
      <c r="H2658" s="103">
        <v>54.68</v>
      </c>
      <c r="I2658" s="101" t="s">
        <v>7175</v>
      </c>
      <c r="J2658" s="102">
        <v>43302</v>
      </c>
      <c r="K2658" s="102">
        <v>73050</v>
      </c>
      <c r="L2658" s="101" t="s">
        <v>6332</v>
      </c>
      <c r="M2658" s="101" t="s">
        <v>5242</v>
      </c>
    </row>
    <row r="2659" spans="1:13" x14ac:dyDescent="0.25">
      <c r="A2659" s="74" t="s">
        <v>344</v>
      </c>
      <c r="B2659" s="107" t="str">
        <f t="shared" si="41"/>
        <v>107159371120</v>
      </c>
      <c r="C2659" s="101" t="s">
        <v>5244</v>
      </c>
      <c r="D2659" s="101" t="s">
        <v>5245</v>
      </c>
      <c r="E2659" s="101" t="s">
        <v>7811</v>
      </c>
      <c r="F2659" s="101" t="s">
        <v>7212</v>
      </c>
      <c r="G2659" s="101"/>
      <c r="H2659" s="103">
        <v>49.27</v>
      </c>
      <c r="I2659" s="101" t="s">
        <v>7175</v>
      </c>
      <c r="J2659" s="102">
        <v>43325</v>
      </c>
      <c r="K2659" s="102">
        <v>73050</v>
      </c>
      <c r="L2659" s="101" t="s">
        <v>6332</v>
      </c>
      <c r="M2659" s="101" t="s">
        <v>5244</v>
      </c>
    </row>
    <row r="2660" spans="1:13" x14ac:dyDescent="0.25">
      <c r="A2660" s="74" t="s">
        <v>344</v>
      </c>
      <c r="B2660" s="107" t="str">
        <f t="shared" si="41"/>
        <v>107161341200</v>
      </c>
      <c r="C2660" s="101" t="s">
        <v>5246</v>
      </c>
      <c r="D2660" s="101" t="s">
        <v>5247</v>
      </c>
      <c r="E2660" s="101" t="s">
        <v>6559</v>
      </c>
      <c r="F2660" s="101" t="s">
        <v>7212</v>
      </c>
      <c r="G2660" s="101"/>
      <c r="H2660" s="103">
        <v>53.11</v>
      </c>
      <c r="I2660" s="101" t="s">
        <v>7175</v>
      </c>
      <c r="J2660" s="102">
        <v>43313</v>
      </c>
      <c r="K2660" s="102">
        <v>73050</v>
      </c>
      <c r="L2660" s="101" t="s">
        <v>6332</v>
      </c>
      <c r="M2660" s="101" t="s">
        <v>5246</v>
      </c>
    </row>
    <row r="2661" spans="1:13" x14ac:dyDescent="0.25">
      <c r="A2661" s="74" t="s">
        <v>344</v>
      </c>
      <c r="B2661" s="107" t="str">
        <f t="shared" si="41"/>
        <v>107162231300</v>
      </c>
      <c r="C2661" s="101" t="s">
        <v>5248</v>
      </c>
      <c r="D2661" s="101" t="s">
        <v>5249</v>
      </c>
      <c r="E2661" s="101" t="s">
        <v>7193</v>
      </c>
      <c r="F2661" s="101" t="s">
        <v>7212</v>
      </c>
      <c r="G2661" s="101"/>
      <c r="H2661" s="103">
        <v>49.78</v>
      </c>
      <c r="I2661" s="101" t="s">
        <v>7175</v>
      </c>
      <c r="J2661" s="102">
        <v>43313</v>
      </c>
      <c r="K2661" s="102">
        <v>73050</v>
      </c>
      <c r="L2661" s="101" t="s">
        <v>6332</v>
      </c>
      <c r="M2661" s="101" t="s">
        <v>5248</v>
      </c>
    </row>
    <row r="2662" spans="1:13" x14ac:dyDescent="0.25">
      <c r="A2662" s="74" t="s">
        <v>344</v>
      </c>
      <c r="B2662" s="107" t="str">
        <f t="shared" si="41"/>
        <v>107163331200</v>
      </c>
      <c r="C2662" s="101" t="s">
        <v>5250</v>
      </c>
      <c r="D2662" s="101" t="s">
        <v>5251</v>
      </c>
      <c r="E2662" s="101" t="s">
        <v>6629</v>
      </c>
      <c r="F2662" s="101" t="s">
        <v>7212</v>
      </c>
      <c r="G2662" s="101"/>
      <c r="H2662" s="103">
        <v>53.31</v>
      </c>
      <c r="I2662" s="101" t="s">
        <v>7175</v>
      </c>
      <c r="J2662" s="102">
        <v>43327</v>
      </c>
      <c r="K2662" s="102">
        <v>73050</v>
      </c>
      <c r="L2662" s="101" t="s">
        <v>6332</v>
      </c>
      <c r="M2662" s="101" t="s">
        <v>5250</v>
      </c>
    </row>
    <row r="2663" spans="1:13" x14ac:dyDescent="0.25">
      <c r="A2663" s="74" t="s">
        <v>344</v>
      </c>
      <c r="B2663" s="107" t="str">
        <f t="shared" si="41"/>
        <v>107164341200</v>
      </c>
      <c r="C2663" s="101" t="s">
        <v>5252</v>
      </c>
      <c r="D2663" s="101" t="s">
        <v>5253</v>
      </c>
      <c r="E2663" s="101" t="s">
        <v>6559</v>
      </c>
      <c r="F2663" s="101" t="s">
        <v>7212</v>
      </c>
      <c r="G2663" s="101"/>
      <c r="H2663" s="103">
        <v>53.05</v>
      </c>
      <c r="I2663" s="101" t="s">
        <v>7175</v>
      </c>
      <c r="J2663" s="102">
        <v>43313</v>
      </c>
      <c r="K2663" s="102">
        <v>73050</v>
      </c>
      <c r="L2663" s="101" t="s">
        <v>6332</v>
      </c>
      <c r="M2663" s="101" t="s">
        <v>5252</v>
      </c>
    </row>
    <row r="2664" spans="1:13" x14ac:dyDescent="0.25">
      <c r="A2664" s="74" t="s">
        <v>344</v>
      </c>
      <c r="B2664" s="107" t="str">
        <f t="shared" si="41"/>
        <v>107165251100</v>
      </c>
      <c r="C2664" s="101" t="s">
        <v>5254</v>
      </c>
      <c r="D2664" s="101" t="s">
        <v>5255</v>
      </c>
      <c r="E2664" s="101" t="s">
        <v>6654</v>
      </c>
      <c r="F2664" s="101" t="s">
        <v>7212</v>
      </c>
      <c r="G2664" s="101"/>
      <c r="H2664" s="103">
        <v>48.44</v>
      </c>
      <c r="I2664" s="101" t="s">
        <v>7175</v>
      </c>
      <c r="J2664" s="102">
        <v>43332</v>
      </c>
      <c r="K2664" s="102">
        <v>73050</v>
      </c>
      <c r="L2664" s="101" t="s">
        <v>6332</v>
      </c>
      <c r="M2664" s="101" t="s">
        <v>5254</v>
      </c>
    </row>
    <row r="2665" spans="1:13" x14ac:dyDescent="0.25">
      <c r="A2665" s="74" t="s">
        <v>344</v>
      </c>
      <c r="B2665" s="107" t="str">
        <f t="shared" si="41"/>
        <v>107166361200</v>
      </c>
      <c r="C2665" s="101" t="s">
        <v>5256</v>
      </c>
      <c r="D2665" s="101" t="s">
        <v>5257</v>
      </c>
      <c r="E2665" s="101" t="s">
        <v>6581</v>
      </c>
      <c r="F2665" s="101" t="s">
        <v>7212</v>
      </c>
      <c r="G2665" s="101"/>
      <c r="H2665" s="103">
        <v>52.77</v>
      </c>
      <c r="I2665" s="101" t="s">
        <v>7175</v>
      </c>
      <c r="J2665" s="102">
        <v>43316</v>
      </c>
      <c r="K2665" s="102">
        <v>73050</v>
      </c>
      <c r="L2665" s="101" t="s">
        <v>6332</v>
      </c>
      <c r="M2665" s="101" t="s">
        <v>5256</v>
      </c>
    </row>
    <row r="2666" spans="1:13" x14ac:dyDescent="0.25">
      <c r="A2666" s="74" t="s">
        <v>344</v>
      </c>
      <c r="B2666" s="107" t="str">
        <f t="shared" si="41"/>
        <v>107167191200</v>
      </c>
      <c r="C2666" s="101" t="s">
        <v>5258</v>
      </c>
      <c r="D2666" s="101" t="s">
        <v>5259</v>
      </c>
      <c r="E2666" s="101" t="s">
        <v>6462</v>
      </c>
      <c r="F2666" s="101" t="s">
        <v>7185</v>
      </c>
      <c r="G2666" s="101"/>
      <c r="H2666" s="103">
        <v>48.8</v>
      </c>
      <c r="I2666" s="101" t="s">
        <v>7175</v>
      </c>
      <c r="J2666" s="102">
        <v>43252</v>
      </c>
      <c r="K2666" s="102">
        <v>73050</v>
      </c>
      <c r="L2666" s="101" t="s">
        <v>6332</v>
      </c>
      <c r="M2666" s="101" t="s">
        <v>5258</v>
      </c>
    </row>
    <row r="2667" spans="1:13" x14ac:dyDescent="0.25">
      <c r="A2667" s="74" t="s">
        <v>344</v>
      </c>
      <c r="B2667" s="107" t="str">
        <f t="shared" si="41"/>
        <v>107168171100</v>
      </c>
      <c r="C2667" s="101" t="s">
        <v>7812</v>
      </c>
      <c r="D2667" s="101" t="s">
        <v>7813</v>
      </c>
      <c r="E2667" s="101" t="s">
        <v>6639</v>
      </c>
      <c r="F2667" s="101" t="s">
        <v>7185</v>
      </c>
      <c r="G2667" s="101"/>
      <c r="H2667" s="103">
        <v>50.41</v>
      </c>
      <c r="I2667" s="101" t="s">
        <v>7175</v>
      </c>
      <c r="J2667" s="102">
        <v>43344</v>
      </c>
      <c r="K2667" s="102">
        <v>43492</v>
      </c>
      <c r="L2667" s="101" t="s">
        <v>6332</v>
      </c>
      <c r="M2667" s="101" t="s">
        <v>7812</v>
      </c>
    </row>
    <row r="2668" spans="1:13" x14ac:dyDescent="0.25">
      <c r="A2668" s="74" t="s">
        <v>344</v>
      </c>
      <c r="B2668" s="107" t="str">
        <f t="shared" si="41"/>
        <v>107169122100</v>
      </c>
      <c r="C2668" s="101" t="s">
        <v>7814</v>
      </c>
      <c r="D2668" s="101" t="s">
        <v>7815</v>
      </c>
      <c r="E2668" s="101" t="s">
        <v>7341</v>
      </c>
      <c r="F2668" s="101" t="s">
        <v>7773</v>
      </c>
      <c r="G2668" s="101"/>
      <c r="H2668" s="103">
        <v>22.42</v>
      </c>
      <c r="I2668" s="101" t="s">
        <v>7175</v>
      </c>
      <c r="J2668" s="102">
        <v>43344</v>
      </c>
      <c r="K2668" s="102">
        <v>43654</v>
      </c>
      <c r="L2668" s="101" t="s">
        <v>6332</v>
      </c>
      <c r="M2668" s="101" t="s">
        <v>7814</v>
      </c>
    </row>
    <row r="2669" spans="1:13" x14ac:dyDescent="0.25">
      <c r="A2669" s="74" t="s">
        <v>344</v>
      </c>
      <c r="B2669" s="107" t="str">
        <f t="shared" si="41"/>
        <v>107170702100</v>
      </c>
      <c r="C2669" s="101" t="s">
        <v>5260</v>
      </c>
      <c r="D2669" s="101" t="s">
        <v>5261</v>
      </c>
      <c r="E2669" s="101" t="s">
        <v>7296</v>
      </c>
      <c r="F2669" s="101" t="s">
        <v>7200</v>
      </c>
      <c r="G2669" s="101"/>
      <c r="H2669" s="103">
        <v>24.2</v>
      </c>
      <c r="I2669" s="101" t="s">
        <v>7175</v>
      </c>
      <c r="J2669" s="102">
        <v>43282</v>
      </c>
      <c r="K2669" s="102">
        <v>73050</v>
      </c>
      <c r="L2669" s="101" t="s">
        <v>6332</v>
      </c>
      <c r="M2669" s="101" t="s">
        <v>5260</v>
      </c>
    </row>
    <row r="2670" spans="1:13" x14ac:dyDescent="0.25">
      <c r="A2670" s="74" t="s">
        <v>344</v>
      </c>
      <c r="B2670" s="107" t="str">
        <f t="shared" si="41"/>
        <v>107171331200</v>
      </c>
      <c r="C2670" s="101" t="s">
        <v>5262</v>
      </c>
      <c r="D2670" s="101" t="s">
        <v>5263</v>
      </c>
      <c r="E2670" s="101" t="s">
        <v>6629</v>
      </c>
      <c r="F2670" s="101" t="s">
        <v>7212</v>
      </c>
      <c r="G2670" s="101"/>
      <c r="H2670" s="103">
        <v>53.71</v>
      </c>
      <c r="I2670" s="101" t="s">
        <v>7175</v>
      </c>
      <c r="J2670" s="102">
        <v>43327</v>
      </c>
      <c r="K2670" s="102">
        <v>73050</v>
      </c>
      <c r="L2670" s="101" t="s">
        <v>6332</v>
      </c>
      <c r="M2670" s="101" t="s">
        <v>5262</v>
      </c>
    </row>
    <row r="2671" spans="1:13" x14ac:dyDescent="0.25">
      <c r="A2671" s="74" t="s">
        <v>344</v>
      </c>
      <c r="B2671" s="107" t="str">
        <f t="shared" si="41"/>
        <v>107173171300</v>
      </c>
      <c r="C2671" s="101" t="s">
        <v>5264</v>
      </c>
      <c r="D2671" s="101" t="s">
        <v>5265</v>
      </c>
      <c r="E2671" s="101" t="s">
        <v>6367</v>
      </c>
      <c r="F2671" s="101" t="s">
        <v>7295</v>
      </c>
      <c r="G2671" s="101"/>
      <c r="H2671" s="103">
        <v>35.28</v>
      </c>
      <c r="I2671" s="101" t="s">
        <v>7175</v>
      </c>
      <c r="J2671" s="102">
        <v>43327</v>
      </c>
      <c r="K2671" s="102">
        <v>73050</v>
      </c>
      <c r="L2671" s="101" t="s">
        <v>6332</v>
      </c>
      <c r="M2671" s="101" t="s">
        <v>5264</v>
      </c>
    </row>
    <row r="2672" spans="1:13" x14ac:dyDescent="0.25">
      <c r="A2672" s="74" t="s">
        <v>344</v>
      </c>
      <c r="B2672" s="107" t="str">
        <f t="shared" si="41"/>
        <v>107174231201</v>
      </c>
      <c r="C2672" s="101" t="s">
        <v>5266</v>
      </c>
      <c r="D2672" s="101" t="s">
        <v>5267</v>
      </c>
      <c r="E2672" s="101" t="s">
        <v>6494</v>
      </c>
      <c r="F2672" s="101" t="s">
        <v>7212</v>
      </c>
      <c r="G2672" s="101"/>
      <c r="H2672" s="103">
        <v>50.44</v>
      </c>
      <c r="I2672" s="101" t="s">
        <v>7175</v>
      </c>
      <c r="J2672" s="102">
        <v>43313</v>
      </c>
      <c r="K2672" s="102">
        <v>73050</v>
      </c>
      <c r="L2672" s="101" t="s">
        <v>6332</v>
      </c>
      <c r="M2672" s="101" t="s">
        <v>5266</v>
      </c>
    </row>
    <row r="2673" spans="1:13" x14ac:dyDescent="0.25">
      <c r="A2673" s="74" t="s">
        <v>344</v>
      </c>
      <c r="B2673" s="107" t="str">
        <f t="shared" si="41"/>
        <v>107175231401</v>
      </c>
      <c r="C2673" s="101" t="s">
        <v>5268</v>
      </c>
      <c r="D2673" s="101" t="s">
        <v>5269</v>
      </c>
      <c r="E2673" s="101" t="s">
        <v>6496</v>
      </c>
      <c r="F2673" s="101" t="s">
        <v>7212</v>
      </c>
      <c r="G2673" s="101"/>
      <c r="H2673" s="103">
        <v>50.4</v>
      </c>
      <c r="I2673" s="101" t="s">
        <v>7175</v>
      </c>
      <c r="J2673" s="102">
        <v>43313</v>
      </c>
      <c r="K2673" s="102">
        <v>73050</v>
      </c>
      <c r="L2673" s="101" t="s">
        <v>6332</v>
      </c>
      <c r="M2673" s="101" t="s">
        <v>5268</v>
      </c>
    </row>
    <row r="2674" spans="1:13" x14ac:dyDescent="0.25">
      <c r="A2674" s="74" t="s">
        <v>344</v>
      </c>
      <c r="B2674" s="107" t="str">
        <f t="shared" si="41"/>
        <v>107176371120</v>
      </c>
      <c r="C2674" s="101" t="s">
        <v>7816</v>
      </c>
      <c r="D2674" s="101" t="s">
        <v>7817</v>
      </c>
      <c r="E2674" s="101" t="s">
        <v>7811</v>
      </c>
      <c r="F2674" s="101" t="s">
        <v>7212</v>
      </c>
      <c r="G2674" s="101"/>
      <c r="H2674" s="103">
        <v>54.26</v>
      </c>
      <c r="I2674" s="101" t="s">
        <v>7175</v>
      </c>
      <c r="J2674" s="102">
        <v>43313</v>
      </c>
      <c r="K2674" s="102">
        <v>43677</v>
      </c>
      <c r="L2674" s="101" t="s">
        <v>6332</v>
      </c>
      <c r="M2674" s="101" t="s">
        <v>7816</v>
      </c>
    </row>
    <row r="2675" spans="1:13" x14ac:dyDescent="0.25">
      <c r="A2675" s="74" t="s">
        <v>344</v>
      </c>
      <c r="B2675" s="107" t="str">
        <f t="shared" si="41"/>
        <v>107177331200</v>
      </c>
      <c r="C2675" s="101" t="s">
        <v>5270</v>
      </c>
      <c r="D2675" s="101" t="s">
        <v>5271</v>
      </c>
      <c r="E2675" s="101" t="s">
        <v>6629</v>
      </c>
      <c r="F2675" s="101" t="s">
        <v>7212</v>
      </c>
      <c r="G2675" s="101"/>
      <c r="H2675" s="103">
        <v>46.38</v>
      </c>
      <c r="I2675" s="101" t="s">
        <v>7175</v>
      </c>
      <c r="J2675" s="102">
        <v>43327</v>
      </c>
      <c r="K2675" s="102">
        <v>73050</v>
      </c>
      <c r="L2675" s="101" t="s">
        <v>6332</v>
      </c>
      <c r="M2675" s="101" t="s">
        <v>5270</v>
      </c>
    </row>
    <row r="2676" spans="1:13" x14ac:dyDescent="0.25">
      <c r="A2676" s="74" t="s">
        <v>344</v>
      </c>
      <c r="B2676" s="107" t="str">
        <f t="shared" si="41"/>
        <v>107178361100</v>
      </c>
      <c r="C2676" s="101" t="s">
        <v>5272</v>
      </c>
      <c r="D2676" s="101" t="s">
        <v>5273</v>
      </c>
      <c r="E2676" s="101" t="s">
        <v>6415</v>
      </c>
      <c r="F2676" s="101" t="s">
        <v>7212</v>
      </c>
      <c r="G2676" s="101"/>
      <c r="H2676" s="103">
        <v>52.22</v>
      </c>
      <c r="I2676" s="101" t="s">
        <v>7175</v>
      </c>
      <c r="J2676" s="102">
        <v>43332</v>
      </c>
      <c r="K2676" s="102">
        <v>73050</v>
      </c>
      <c r="L2676" s="101" t="s">
        <v>6332</v>
      </c>
      <c r="M2676" s="101" t="s">
        <v>5272</v>
      </c>
    </row>
    <row r="2677" spans="1:13" x14ac:dyDescent="0.25">
      <c r="A2677" s="74" t="s">
        <v>344</v>
      </c>
      <c r="B2677" s="107" t="str">
        <f t="shared" si="41"/>
        <v>107179603400</v>
      </c>
      <c r="C2677" s="101" t="s">
        <v>7818</v>
      </c>
      <c r="D2677" s="101" t="s">
        <v>7819</v>
      </c>
      <c r="E2677" s="101" t="s">
        <v>7190</v>
      </c>
      <c r="F2677" s="101" t="s">
        <v>7799</v>
      </c>
      <c r="G2677" s="101"/>
      <c r="H2677" s="103">
        <v>3.34</v>
      </c>
      <c r="I2677" s="101" t="s">
        <v>7175</v>
      </c>
      <c r="J2677" s="102">
        <v>43339</v>
      </c>
      <c r="K2677" s="102">
        <v>43483</v>
      </c>
      <c r="L2677" s="101" t="s">
        <v>6332</v>
      </c>
      <c r="M2677" s="101" t="s">
        <v>7818</v>
      </c>
    </row>
    <row r="2678" spans="1:13" x14ac:dyDescent="0.25">
      <c r="A2678" s="74" t="s">
        <v>344</v>
      </c>
      <c r="B2678" s="107" t="str">
        <f t="shared" si="41"/>
        <v>107180171600</v>
      </c>
      <c r="C2678" s="101" t="s">
        <v>5274</v>
      </c>
      <c r="D2678" s="101" t="s">
        <v>5275</v>
      </c>
      <c r="E2678" s="101" t="s">
        <v>6363</v>
      </c>
      <c r="F2678" s="101" t="s">
        <v>7295</v>
      </c>
      <c r="G2678" s="101"/>
      <c r="H2678" s="103">
        <v>39.270000000000003</v>
      </c>
      <c r="I2678" s="101" t="s">
        <v>7175</v>
      </c>
      <c r="J2678" s="102">
        <v>43327</v>
      </c>
      <c r="K2678" s="102">
        <v>73050</v>
      </c>
      <c r="L2678" s="101" t="s">
        <v>6332</v>
      </c>
      <c r="M2678" s="101" t="s">
        <v>5274</v>
      </c>
    </row>
    <row r="2679" spans="1:13" x14ac:dyDescent="0.25">
      <c r="A2679" s="74" t="s">
        <v>344</v>
      </c>
      <c r="B2679" s="107" t="str">
        <f t="shared" si="41"/>
        <v>107181171300</v>
      </c>
      <c r="C2679" s="101" t="s">
        <v>5276</v>
      </c>
      <c r="D2679" s="101" t="s">
        <v>5277</v>
      </c>
      <c r="E2679" s="101" t="s">
        <v>6367</v>
      </c>
      <c r="F2679" s="101" t="s">
        <v>7295</v>
      </c>
      <c r="G2679" s="101"/>
      <c r="H2679" s="103">
        <v>43.22</v>
      </c>
      <c r="I2679" s="101" t="s">
        <v>7175</v>
      </c>
      <c r="J2679" s="102">
        <v>43327</v>
      </c>
      <c r="K2679" s="102">
        <v>73050</v>
      </c>
      <c r="L2679" s="101" t="s">
        <v>6332</v>
      </c>
      <c r="M2679" s="101" t="s">
        <v>5276</v>
      </c>
    </row>
    <row r="2680" spans="1:13" x14ac:dyDescent="0.25">
      <c r="A2680" s="74" t="s">
        <v>344</v>
      </c>
      <c r="B2680" s="107" t="str">
        <f t="shared" si="41"/>
        <v>107183361100</v>
      </c>
      <c r="C2680" s="101" t="s">
        <v>7820</v>
      </c>
      <c r="D2680" s="101" t="s">
        <v>5851</v>
      </c>
      <c r="E2680" s="101" t="s">
        <v>6415</v>
      </c>
      <c r="F2680" s="101" t="s">
        <v>7212</v>
      </c>
      <c r="G2680" s="101"/>
      <c r="H2680" s="103">
        <v>48.58</v>
      </c>
      <c r="I2680" s="101" t="s">
        <v>7175</v>
      </c>
      <c r="J2680" s="102">
        <v>43332</v>
      </c>
      <c r="K2680" s="102">
        <v>43490</v>
      </c>
      <c r="L2680" s="101" t="s">
        <v>6332</v>
      </c>
      <c r="M2680" s="101" t="s">
        <v>7820</v>
      </c>
    </row>
    <row r="2681" spans="1:13" x14ac:dyDescent="0.25">
      <c r="A2681" s="74" t="s">
        <v>344</v>
      </c>
      <c r="B2681" s="107" t="str">
        <f t="shared" si="41"/>
        <v>107184341100</v>
      </c>
      <c r="C2681" s="101" t="s">
        <v>5278</v>
      </c>
      <c r="D2681" s="101" t="s">
        <v>5279</v>
      </c>
      <c r="E2681" s="101" t="s">
        <v>6557</v>
      </c>
      <c r="F2681" s="101" t="s">
        <v>7212</v>
      </c>
      <c r="G2681" s="101"/>
      <c r="H2681" s="103">
        <v>44.74</v>
      </c>
      <c r="I2681" s="101" t="s">
        <v>7175</v>
      </c>
      <c r="J2681" s="102">
        <v>43313</v>
      </c>
      <c r="K2681" s="102">
        <v>73050</v>
      </c>
      <c r="L2681" s="101" t="s">
        <v>6332</v>
      </c>
      <c r="M2681" s="101" t="s">
        <v>5278</v>
      </c>
    </row>
    <row r="2682" spans="1:13" x14ac:dyDescent="0.25">
      <c r="A2682" s="74" t="s">
        <v>344</v>
      </c>
      <c r="B2682" s="107" t="str">
        <f t="shared" si="41"/>
        <v>107185331200</v>
      </c>
      <c r="C2682" s="101" t="s">
        <v>5280</v>
      </c>
      <c r="D2682" s="101" t="s">
        <v>5281</v>
      </c>
      <c r="E2682" s="101" t="s">
        <v>6629</v>
      </c>
      <c r="F2682" s="101" t="s">
        <v>7212</v>
      </c>
      <c r="G2682" s="101"/>
      <c r="H2682" s="103">
        <v>53.71</v>
      </c>
      <c r="I2682" s="101" t="s">
        <v>7175</v>
      </c>
      <c r="J2682" s="102">
        <v>43327</v>
      </c>
      <c r="K2682" s="102">
        <v>73050</v>
      </c>
      <c r="L2682" s="101" t="s">
        <v>6332</v>
      </c>
      <c r="M2682" s="101" t="s">
        <v>5280</v>
      </c>
    </row>
    <row r="2683" spans="1:13" x14ac:dyDescent="0.25">
      <c r="A2683" s="74" t="s">
        <v>344</v>
      </c>
      <c r="B2683" s="107" t="str">
        <f t="shared" si="41"/>
        <v>107186264260</v>
      </c>
      <c r="C2683" s="101" t="s">
        <v>5282</v>
      </c>
      <c r="D2683" s="101" t="s">
        <v>5283</v>
      </c>
      <c r="E2683" s="101" t="s">
        <v>7232</v>
      </c>
      <c r="F2683" s="101" t="s">
        <v>7212</v>
      </c>
      <c r="G2683" s="101"/>
      <c r="H2683" s="103">
        <v>54</v>
      </c>
      <c r="I2683" s="101" t="s">
        <v>7175</v>
      </c>
      <c r="J2683" s="102">
        <v>43327</v>
      </c>
      <c r="K2683" s="102">
        <v>73050</v>
      </c>
      <c r="L2683" s="101" t="s">
        <v>6332</v>
      </c>
      <c r="M2683" s="101" t="s">
        <v>5282</v>
      </c>
    </row>
    <row r="2684" spans="1:13" x14ac:dyDescent="0.25">
      <c r="A2684" s="74" t="s">
        <v>344</v>
      </c>
      <c r="B2684" s="107" t="str">
        <f t="shared" si="41"/>
        <v>107187141001</v>
      </c>
      <c r="C2684" s="101" t="s">
        <v>5284</v>
      </c>
      <c r="D2684" s="101" t="s">
        <v>5285</v>
      </c>
      <c r="E2684" s="101" t="s">
        <v>6351</v>
      </c>
      <c r="F2684" s="101" t="s">
        <v>7212</v>
      </c>
      <c r="G2684" s="101"/>
      <c r="H2684" s="103">
        <v>49.64</v>
      </c>
      <c r="I2684" s="101" t="s">
        <v>7175</v>
      </c>
      <c r="J2684" s="102">
        <v>43327</v>
      </c>
      <c r="K2684" s="102">
        <v>73050</v>
      </c>
      <c r="L2684" s="101" t="s">
        <v>6332</v>
      </c>
      <c r="M2684" s="101" t="s">
        <v>5284</v>
      </c>
    </row>
    <row r="2685" spans="1:13" x14ac:dyDescent="0.25">
      <c r="A2685" s="74" t="s">
        <v>344</v>
      </c>
      <c r="B2685" s="107" t="str">
        <f t="shared" si="41"/>
        <v>107188141002</v>
      </c>
      <c r="C2685" s="101" t="s">
        <v>5286</v>
      </c>
      <c r="D2685" s="101" t="s">
        <v>5287</v>
      </c>
      <c r="E2685" s="101" t="s">
        <v>6347</v>
      </c>
      <c r="F2685" s="101" t="s">
        <v>7212</v>
      </c>
      <c r="G2685" s="101"/>
      <c r="H2685" s="103">
        <v>53.56</v>
      </c>
      <c r="I2685" s="101" t="s">
        <v>7175</v>
      </c>
      <c r="J2685" s="102">
        <v>43327</v>
      </c>
      <c r="K2685" s="102">
        <v>73050</v>
      </c>
      <c r="L2685" s="101" t="s">
        <v>6332</v>
      </c>
      <c r="M2685" s="101" t="s">
        <v>5286</v>
      </c>
    </row>
    <row r="2686" spans="1:13" x14ac:dyDescent="0.25">
      <c r="A2686" s="74" t="s">
        <v>344</v>
      </c>
      <c r="B2686" s="107" t="str">
        <f t="shared" si="41"/>
        <v>107189301630</v>
      </c>
      <c r="C2686" s="101" t="s">
        <v>5288</v>
      </c>
      <c r="D2686" s="101" t="s">
        <v>5289</v>
      </c>
      <c r="E2686" s="101" t="s">
        <v>6763</v>
      </c>
      <c r="F2686" s="101" t="s">
        <v>7212</v>
      </c>
      <c r="G2686" s="101"/>
      <c r="H2686" s="103">
        <v>49.36</v>
      </c>
      <c r="I2686" s="101" t="s">
        <v>7175</v>
      </c>
      <c r="J2686" s="102">
        <v>43360</v>
      </c>
      <c r="K2686" s="102">
        <v>73050</v>
      </c>
      <c r="L2686" s="101" t="s">
        <v>6332</v>
      </c>
      <c r="M2686" s="101" t="s">
        <v>5288</v>
      </c>
    </row>
    <row r="2687" spans="1:13" x14ac:dyDescent="0.25">
      <c r="A2687" s="74" t="s">
        <v>344</v>
      </c>
      <c r="B2687" s="107" t="str">
        <f t="shared" si="41"/>
        <v>107191371130</v>
      </c>
      <c r="C2687" s="101" t="s">
        <v>5290</v>
      </c>
      <c r="D2687" s="101" t="s">
        <v>5291</v>
      </c>
      <c r="E2687" s="101" t="s">
        <v>7821</v>
      </c>
      <c r="F2687" s="101" t="s">
        <v>7212</v>
      </c>
      <c r="G2687" s="101"/>
      <c r="H2687" s="103">
        <v>51.02</v>
      </c>
      <c r="I2687" s="101" t="s">
        <v>7175</v>
      </c>
      <c r="J2687" s="102">
        <v>43313</v>
      </c>
      <c r="K2687" s="102">
        <v>73050</v>
      </c>
      <c r="L2687" s="101" t="s">
        <v>6332</v>
      </c>
      <c r="M2687" s="101" t="s">
        <v>5290</v>
      </c>
    </row>
    <row r="2688" spans="1:13" x14ac:dyDescent="0.25">
      <c r="A2688" s="74" t="s">
        <v>344</v>
      </c>
      <c r="B2688" s="107" t="str">
        <f t="shared" si="41"/>
        <v>107192341200</v>
      </c>
      <c r="C2688" s="101" t="s">
        <v>5292</v>
      </c>
      <c r="D2688" s="101" t="s">
        <v>5293</v>
      </c>
      <c r="E2688" s="101" t="s">
        <v>6559</v>
      </c>
      <c r="F2688" s="101" t="s">
        <v>7212</v>
      </c>
      <c r="G2688" s="101"/>
      <c r="H2688" s="103">
        <v>53.71</v>
      </c>
      <c r="I2688" s="101" t="s">
        <v>7175</v>
      </c>
      <c r="J2688" s="102">
        <v>43313</v>
      </c>
      <c r="K2688" s="102">
        <v>73050</v>
      </c>
      <c r="L2688" s="101" t="s">
        <v>6332</v>
      </c>
      <c r="M2688" s="101" t="s">
        <v>5292</v>
      </c>
    </row>
    <row r="2689" spans="1:13" x14ac:dyDescent="0.25">
      <c r="A2689" s="74" t="s">
        <v>344</v>
      </c>
      <c r="B2689" s="107" t="str">
        <f t="shared" si="41"/>
        <v>107194341100</v>
      </c>
      <c r="C2689" s="101" t="s">
        <v>5294</v>
      </c>
      <c r="D2689" s="101" t="s">
        <v>5295</v>
      </c>
      <c r="E2689" s="101" t="s">
        <v>6557</v>
      </c>
      <c r="F2689" s="101" t="s">
        <v>7212</v>
      </c>
      <c r="G2689" s="101"/>
      <c r="H2689" s="103">
        <v>52.16</v>
      </c>
      <c r="I2689" s="101" t="s">
        <v>7175</v>
      </c>
      <c r="J2689" s="102">
        <v>43327</v>
      </c>
      <c r="K2689" s="102">
        <v>73050</v>
      </c>
      <c r="L2689" s="101" t="s">
        <v>6332</v>
      </c>
      <c r="M2689" s="101" t="s">
        <v>5294</v>
      </c>
    </row>
    <row r="2690" spans="1:13" x14ac:dyDescent="0.25">
      <c r="A2690" s="74" t="s">
        <v>344</v>
      </c>
      <c r="B2690" s="107" t="str">
        <f t="shared" si="41"/>
        <v>107195171100</v>
      </c>
      <c r="C2690" s="101" t="s">
        <v>7822</v>
      </c>
      <c r="D2690" s="101" t="s">
        <v>7823</v>
      </c>
      <c r="E2690" s="101" t="s">
        <v>6639</v>
      </c>
      <c r="F2690" s="101" t="s">
        <v>7185</v>
      </c>
      <c r="G2690" s="101"/>
      <c r="H2690" s="103">
        <v>51.57</v>
      </c>
      <c r="I2690" s="101" t="s">
        <v>7175</v>
      </c>
      <c r="J2690" s="102">
        <v>43344</v>
      </c>
      <c r="K2690" s="102">
        <v>43492</v>
      </c>
      <c r="L2690" s="101" t="s">
        <v>6332</v>
      </c>
      <c r="M2690" s="101" t="s">
        <v>7822</v>
      </c>
    </row>
    <row r="2691" spans="1:13" x14ac:dyDescent="0.25">
      <c r="A2691" s="74" t="s">
        <v>344</v>
      </c>
      <c r="B2691" s="107" t="str">
        <f t="shared" si="41"/>
        <v>107196341100</v>
      </c>
      <c r="C2691" s="101" t="s">
        <v>5296</v>
      </c>
      <c r="D2691" s="101" t="s">
        <v>5297</v>
      </c>
      <c r="E2691" s="101" t="s">
        <v>6557</v>
      </c>
      <c r="F2691" s="101" t="s">
        <v>7212</v>
      </c>
      <c r="G2691" s="101"/>
      <c r="H2691" s="103">
        <v>53.18</v>
      </c>
      <c r="I2691" s="101" t="s">
        <v>7175</v>
      </c>
      <c r="J2691" s="102">
        <v>43332</v>
      </c>
      <c r="K2691" s="102">
        <v>73050</v>
      </c>
      <c r="L2691" s="101" t="s">
        <v>6332</v>
      </c>
      <c r="M2691" s="101" t="s">
        <v>5296</v>
      </c>
    </row>
    <row r="2692" spans="1:13" x14ac:dyDescent="0.25">
      <c r="A2692" s="74" t="s">
        <v>344</v>
      </c>
      <c r="B2692" s="107" t="str">
        <f t="shared" si="41"/>
        <v>107197351100</v>
      </c>
      <c r="C2692" s="101" t="s">
        <v>5298</v>
      </c>
      <c r="D2692" s="101" t="s">
        <v>5299</v>
      </c>
      <c r="E2692" s="101" t="s">
        <v>6563</v>
      </c>
      <c r="F2692" s="101" t="s">
        <v>7212</v>
      </c>
      <c r="G2692" s="101"/>
      <c r="H2692" s="103">
        <v>52.98</v>
      </c>
      <c r="I2692" s="101" t="s">
        <v>7175</v>
      </c>
      <c r="J2692" s="102">
        <v>43325</v>
      </c>
      <c r="K2692" s="102">
        <v>73050</v>
      </c>
      <c r="L2692" s="101" t="s">
        <v>6332</v>
      </c>
      <c r="M2692" s="101" t="s">
        <v>5298</v>
      </c>
    </row>
    <row r="2693" spans="1:13" x14ac:dyDescent="0.25">
      <c r="A2693" s="74" t="s">
        <v>344</v>
      </c>
      <c r="B2693" s="107" t="str">
        <f t="shared" si="41"/>
        <v>107199311400</v>
      </c>
      <c r="C2693" s="101" t="s">
        <v>7824</v>
      </c>
      <c r="D2693" s="101" t="s">
        <v>7825</v>
      </c>
      <c r="E2693" s="101" t="s">
        <v>6547</v>
      </c>
      <c r="F2693" s="101" t="s">
        <v>7212</v>
      </c>
      <c r="G2693" s="101"/>
      <c r="H2693" s="103">
        <v>49.24</v>
      </c>
      <c r="I2693" s="101" t="s">
        <v>7175</v>
      </c>
      <c r="J2693" s="102">
        <v>43313</v>
      </c>
      <c r="K2693" s="102">
        <v>43677</v>
      </c>
      <c r="L2693" s="101" t="s">
        <v>6332</v>
      </c>
      <c r="M2693" s="101" t="s">
        <v>7824</v>
      </c>
    </row>
    <row r="2694" spans="1:13" x14ac:dyDescent="0.25">
      <c r="A2694" s="74" t="s">
        <v>344</v>
      </c>
      <c r="B2694" s="107" t="str">
        <f t="shared" ref="B2694:B2757" si="42">CONCATENATE(C2694,E2694)</f>
        <v>107202171100</v>
      </c>
      <c r="C2694" s="101" t="s">
        <v>7826</v>
      </c>
      <c r="D2694" s="101" t="s">
        <v>5954</v>
      </c>
      <c r="E2694" s="101" t="s">
        <v>6639</v>
      </c>
      <c r="F2694" s="101" t="s">
        <v>7185</v>
      </c>
      <c r="G2694" s="101"/>
      <c r="H2694" s="103">
        <v>50.43</v>
      </c>
      <c r="I2694" s="101" t="s">
        <v>7175</v>
      </c>
      <c r="J2694" s="102">
        <v>43344</v>
      </c>
      <c r="K2694" s="102">
        <v>43492</v>
      </c>
      <c r="L2694" s="101" t="s">
        <v>6332</v>
      </c>
      <c r="M2694" s="101" t="s">
        <v>7826</v>
      </c>
    </row>
    <row r="2695" spans="1:13" x14ac:dyDescent="0.25">
      <c r="A2695" s="74" t="s">
        <v>344</v>
      </c>
      <c r="B2695" s="107" t="str">
        <f t="shared" si="42"/>
        <v>107203903120</v>
      </c>
      <c r="C2695" s="101" t="s">
        <v>5300</v>
      </c>
      <c r="D2695" s="101" t="s">
        <v>5301</v>
      </c>
      <c r="E2695" s="101" t="s">
        <v>7527</v>
      </c>
      <c r="F2695" s="101" t="s">
        <v>7226</v>
      </c>
      <c r="G2695" s="101"/>
      <c r="H2695" s="103">
        <v>56.65</v>
      </c>
      <c r="I2695" s="101" t="s">
        <v>7175</v>
      </c>
      <c r="J2695" s="102">
        <v>43358</v>
      </c>
      <c r="K2695" s="102">
        <v>73050</v>
      </c>
      <c r="L2695" s="101" t="s">
        <v>6332</v>
      </c>
      <c r="M2695" s="101" t="s">
        <v>5300</v>
      </c>
    </row>
    <row r="2696" spans="1:13" x14ac:dyDescent="0.25">
      <c r="A2696" s="74" t="s">
        <v>344</v>
      </c>
      <c r="B2696" s="107" t="str">
        <f t="shared" si="42"/>
        <v>107205191200</v>
      </c>
      <c r="C2696" s="101" t="s">
        <v>5302</v>
      </c>
      <c r="D2696" s="101" t="s">
        <v>5303</v>
      </c>
      <c r="E2696" s="101" t="s">
        <v>6462</v>
      </c>
      <c r="F2696" s="101" t="s">
        <v>7212</v>
      </c>
      <c r="G2696" s="101"/>
      <c r="H2696" s="103">
        <v>49.26</v>
      </c>
      <c r="I2696" s="101" t="s">
        <v>7175</v>
      </c>
      <c r="J2696" s="102">
        <v>43325</v>
      </c>
      <c r="K2696" s="102">
        <v>73050</v>
      </c>
      <c r="L2696" s="101" t="s">
        <v>6332</v>
      </c>
      <c r="M2696" s="101" t="s">
        <v>5302</v>
      </c>
    </row>
    <row r="2697" spans="1:13" x14ac:dyDescent="0.25">
      <c r="A2697" s="74" t="s">
        <v>344</v>
      </c>
      <c r="B2697" s="107" t="str">
        <f t="shared" si="42"/>
        <v>107206171200</v>
      </c>
      <c r="C2697" s="101" t="s">
        <v>5304</v>
      </c>
      <c r="D2697" s="101" t="s">
        <v>5305</v>
      </c>
      <c r="E2697" s="101" t="s">
        <v>6369</v>
      </c>
      <c r="F2697" s="101" t="s">
        <v>7212</v>
      </c>
      <c r="G2697" s="101"/>
      <c r="H2697" s="103">
        <v>53.72</v>
      </c>
      <c r="I2697" s="101" t="s">
        <v>7175</v>
      </c>
      <c r="J2697" s="102">
        <v>43327</v>
      </c>
      <c r="K2697" s="102">
        <v>73050</v>
      </c>
      <c r="L2697" s="101" t="s">
        <v>6332</v>
      </c>
      <c r="M2697" s="101" t="s">
        <v>5304</v>
      </c>
    </row>
    <row r="2698" spans="1:13" x14ac:dyDescent="0.25">
      <c r="A2698" s="74" t="s">
        <v>344</v>
      </c>
      <c r="B2698" s="107" t="str">
        <f t="shared" si="42"/>
        <v>107207212100</v>
      </c>
      <c r="C2698" s="101" t="s">
        <v>7827</v>
      </c>
      <c r="D2698" s="101" t="s">
        <v>7828</v>
      </c>
      <c r="E2698" s="101" t="s">
        <v>7160</v>
      </c>
      <c r="F2698" s="101" t="s">
        <v>7799</v>
      </c>
      <c r="G2698" s="101"/>
      <c r="H2698" s="103">
        <v>4.59</v>
      </c>
      <c r="I2698" s="101" t="s">
        <v>7175</v>
      </c>
      <c r="J2698" s="102">
        <v>43339</v>
      </c>
      <c r="K2698" s="102">
        <v>43491</v>
      </c>
      <c r="L2698" s="101" t="s">
        <v>6332</v>
      </c>
      <c r="M2698" s="101" t="s">
        <v>7827</v>
      </c>
    </row>
    <row r="2699" spans="1:13" x14ac:dyDescent="0.25">
      <c r="A2699" s="74" t="s">
        <v>344</v>
      </c>
      <c r="B2699" s="107" t="str">
        <f t="shared" si="42"/>
        <v>107208321200</v>
      </c>
      <c r="C2699" s="101" t="s">
        <v>7829</v>
      </c>
      <c r="D2699" s="101" t="s">
        <v>7830</v>
      </c>
      <c r="E2699" s="101" t="s">
        <v>7001</v>
      </c>
      <c r="F2699" s="101" t="s">
        <v>7802</v>
      </c>
      <c r="G2699" s="101"/>
      <c r="H2699" s="103">
        <v>21.55</v>
      </c>
      <c r="I2699" s="101" t="s">
        <v>7175</v>
      </c>
      <c r="J2699" s="102">
        <v>43346</v>
      </c>
      <c r="K2699" s="102">
        <v>43651</v>
      </c>
      <c r="L2699" s="101" t="s">
        <v>6332</v>
      </c>
      <c r="M2699" s="101" t="s">
        <v>7829</v>
      </c>
    </row>
    <row r="2700" spans="1:13" x14ac:dyDescent="0.25">
      <c r="A2700" s="74" t="s">
        <v>344</v>
      </c>
      <c r="B2700" s="107" t="str">
        <f t="shared" si="42"/>
        <v>107211113000</v>
      </c>
      <c r="C2700" s="101" t="s">
        <v>5306</v>
      </c>
      <c r="D2700" s="101" t="s">
        <v>5307</v>
      </c>
      <c r="E2700" s="101" t="s">
        <v>7305</v>
      </c>
      <c r="F2700" s="101" t="s">
        <v>7262</v>
      </c>
      <c r="G2700" s="101"/>
      <c r="H2700" s="103">
        <v>47.03</v>
      </c>
      <c r="I2700" s="101" t="s">
        <v>7175</v>
      </c>
      <c r="J2700" s="102">
        <v>43358</v>
      </c>
      <c r="K2700" s="102">
        <v>73050</v>
      </c>
      <c r="L2700" s="101" t="s">
        <v>6332</v>
      </c>
      <c r="M2700" s="101" t="s">
        <v>5306</v>
      </c>
    </row>
    <row r="2701" spans="1:13" x14ac:dyDescent="0.25">
      <c r="A2701" s="74" t="s">
        <v>344</v>
      </c>
      <c r="B2701" s="107" t="str">
        <f t="shared" si="42"/>
        <v>107212281110</v>
      </c>
      <c r="C2701" s="101" t="s">
        <v>5308</v>
      </c>
      <c r="D2701" s="101" t="s">
        <v>5309</v>
      </c>
      <c r="E2701" s="101" t="s">
        <v>6523</v>
      </c>
      <c r="F2701" s="101" t="s">
        <v>7212</v>
      </c>
      <c r="G2701" s="101"/>
      <c r="H2701" s="103">
        <v>54.32</v>
      </c>
      <c r="I2701" s="101" t="s">
        <v>7175</v>
      </c>
      <c r="J2701" s="102">
        <v>43332</v>
      </c>
      <c r="K2701" s="102">
        <v>73050</v>
      </c>
      <c r="L2701" s="101" t="s">
        <v>6332</v>
      </c>
      <c r="M2701" s="101" t="s">
        <v>5308</v>
      </c>
    </row>
    <row r="2702" spans="1:13" x14ac:dyDescent="0.25">
      <c r="A2702" s="74" t="s">
        <v>344</v>
      </c>
      <c r="B2702" s="107" t="str">
        <f t="shared" si="42"/>
        <v>107216351200</v>
      </c>
      <c r="C2702" s="101" t="s">
        <v>5310</v>
      </c>
      <c r="D2702" s="101" t="s">
        <v>5311</v>
      </c>
      <c r="E2702" s="101" t="s">
        <v>6565</v>
      </c>
      <c r="F2702" s="101" t="s">
        <v>7212</v>
      </c>
      <c r="G2702" s="101"/>
      <c r="H2702" s="103">
        <v>53.59</v>
      </c>
      <c r="I2702" s="101" t="s">
        <v>7175</v>
      </c>
      <c r="J2702" s="102">
        <v>43325</v>
      </c>
      <c r="K2702" s="102">
        <v>73050</v>
      </c>
      <c r="L2702" s="101" t="s">
        <v>6332</v>
      </c>
      <c r="M2702" s="101" t="s">
        <v>5310</v>
      </c>
    </row>
    <row r="2703" spans="1:13" x14ac:dyDescent="0.25">
      <c r="A2703" s="74" t="s">
        <v>344</v>
      </c>
      <c r="B2703" s="107" t="str">
        <f t="shared" si="42"/>
        <v>107217351200</v>
      </c>
      <c r="C2703" s="101" t="s">
        <v>5312</v>
      </c>
      <c r="D2703" s="101" t="s">
        <v>5313</v>
      </c>
      <c r="E2703" s="101" t="s">
        <v>6565</v>
      </c>
      <c r="F2703" s="101" t="s">
        <v>7212</v>
      </c>
      <c r="G2703" s="101"/>
      <c r="H2703" s="103">
        <v>53.75</v>
      </c>
      <c r="I2703" s="101" t="s">
        <v>7175</v>
      </c>
      <c r="J2703" s="102">
        <v>43325</v>
      </c>
      <c r="K2703" s="102">
        <v>73050</v>
      </c>
      <c r="L2703" s="101" t="s">
        <v>6332</v>
      </c>
      <c r="M2703" s="101" t="s">
        <v>5312</v>
      </c>
    </row>
    <row r="2704" spans="1:13" x14ac:dyDescent="0.25">
      <c r="A2704" s="74" t="s">
        <v>344</v>
      </c>
      <c r="B2704" s="107" t="str">
        <f t="shared" si="42"/>
        <v>107218171200</v>
      </c>
      <c r="C2704" s="101" t="s">
        <v>5314</v>
      </c>
      <c r="D2704" s="101" t="s">
        <v>5315</v>
      </c>
      <c r="E2704" s="101" t="s">
        <v>6369</v>
      </c>
      <c r="F2704" s="101" t="s">
        <v>7212</v>
      </c>
      <c r="G2704" s="101"/>
      <c r="H2704" s="103">
        <v>54.37</v>
      </c>
      <c r="I2704" s="101" t="s">
        <v>7175</v>
      </c>
      <c r="J2704" s="102">
        <v>43327</v>
      </c>
      <c r="K2704" s="102">
        <v>73050</v>
      </c>
      <c r="L2704" s="101" t="s">
        <v>6332</v>
      </c>
      <c r="M2704" s="101" t="s">
        <v>5314</v>
      </c>
    </row>
    <row r="2705" spans="1:13" x14ac:dyDescent="0.25">
      <c r="A2705" s="74" t="s">
        <v>344</v>
      </c>
      <c r="B2705" s="107" t="str">
        <f t="shared" si="42"/>
        <v>107219438500</v>
      </c>
      <c r="C2705" s="101" t="s">
        <v>5316</v>
      </c>
      <c r="D2705" s="101" t="s">
        <v>5317</v>
      </c>
      <c r="E2705" s="101" t="s">
        <v>6619</v>
      </c>
      <c r="F2705" s="101" t="s">
        <v>7393</v>
      </c>
      <c r="G2705" s="101"/>
      <c r="H2705" s="103">
        <v>81.540000000000006</v>
      </c>
      <c r="I2705" s="101" t="s">
        <v>7175</v>
      </c>
      <c r="J2705" s="102">
        <v>43344</v>
      </c>
      <c r="K2705" s="102">
        <v>73050</v>
      </c>
      <c r="L2705" s="101" t="s">
        <v>6332</v>
      </c>
      <c r="M2705" s="101" t="s">
        <v>5316</v>
      </c>
    </row>
    <row r="2706" spans="1:13" x14ac:dyDescent="0.25">
      <c r="A2706" s="74" t="s">
        <v>344</v>
      </c>
      <c r="B2706" s="107" t="str">
        <f t="shared" si="42"/>
        <v>107220321100</v>
      </c>
      <c r="C2706" s="101" t="s">
        <v>7831</v>
      </c>
      <c r="D2706" s="101" t="s">
        <v>7832</v>
      </c>
      <c r="E2706" s="101" t="s">
        <v>7003</v>
      </c>
      <c r="F2706" s="101" t="s">
        <v>7802</v>
      </c>
      <c r="G2706" s="101"/>
      <c r="H2706" s="103">
        <v>21.55</v>
      </c>
      <c r="I2706" s="101" t="s">
        <v>7175</v>
      </c>
      <c r="J2706" s="102">
        <v>43346</v>
      </c>
      <c r="K2706" s="102">
        <v>43651</v>
      </c>
      <c r="L2706" s="101" t="s">
        <v>6332</v>
      </c>
      <c r="M2706" s="101" t="s">
        <v>7831</v>
      </c>
    </row>
    <row r="2707" spans="1:13" x14ac:dyDescent="0.25">
      <c r="A2707" s="74" t="s">
        <v>344</v>
      </c>
      <c r="B2707" s="107" t="str">
        <f t="shared" si="42"/>
        <v>107222331200</v>
      </c>
      <c r="C2707" s="101" t="s">
        <v>5318</v>
      </c>
      <c r="D2707" s="101" t="s">
        <v>5319</v>
      </c>
      <c r="E2707" s="101" t="s">
        <v>6629</v>
      </c>
      <c r="F2707" s="101" t="s">
        <v>7212</v>
      </c>
      <c r="G2707" s="101"/>
      <c r="H2707" s="103">
        <v>51.05</v>
      </c>
      <c r="I2707" s="101" t="s">
        <v>7175</v>
      </c>
      <c r="J2707" s="102">
        <v>43327</v>
      </c>
      <c r="K2707" s="102">
        <v>73050</v>
      </c>
      <c r="L2707" s="101" t="s">
        <v>6332</v>
      </c>
      <c r="M2707" s="101" t="s">
        <v>5318</v>
      </c>
    </row>
    <row r="2708" spans="1:13" x14ac:dyDescent="0.25">
      <c r="A2708" s="74" t="s">
        <v>344</v>
      </c>
      <c r="B2708" s="107" t="str">
        <f t="shared" si="42"/>
        <v>107223351200</v>
      </c>
      <c r="C2708" s="101" t="s">
        <v>5320</v>
      </c>
      <c r="D2708" s="101" t="s">
        <v>5321</v>
      </c>
      <c r="E2708" s="101" t="s">
        <v>6565</v>
      </c>
      <c r="F2708" s="101" t="s">
        <v>7212</v>
      </c>
      <c r="G2708" s="101"/>
      <c r="H2708" s="103">
        <v>49.35</v>
      </c>
      <c r="I2708" s="101" t="s">
        <v>7175</v>
      </c>
      <c r="J2708" s="102">
        <v>43325</v>
      </c>
      <c r="K2708" s="102">
        <v>73050</v>
      </c>
      <c r="L2708" s="101" t="s">
        <v>6332</v>
      </c>
      <c r="M2708" s="101" t="s">
        <v>5320</v>
      </c>
    </row>
    <row r="2709" spans="1:13" x14ac:dyDescent="0.25">
      <c r="A2709" s="74" t="s">
        <v>344</v>
      </c>
      <c r="B2709" s="107" t="str">
        <f t="shared" si="42"/>
        <v>107224141100</v>
      </c>
      <c r="C2709" s="101" t="s">
        <v>5322</v>
      </c>
      <c r="D2709" s="101" t="s">
        <v>5323</v>
      </c>
      <c r="E2709" s="101" t="s">
        <v>6353</v>
      </c>
      <c r="F2709" s="101" t="s">
        <v>7212</v>
      </c>
      <c r="G2709" s="101"/>
      <c r="H2709" s="103">
        <v>51.75</v>
      </c>
      <c r="I2709" s="101" t="s">
        <v>7175</v>
      </c>
      <c r="J2709" s="102">
        <v>43327</v>
      </c>
      <c r="K2709" s="102">
        <v>73050</v>
      </c>
      <c r="L2709" s="101" t="s">
        <v>6332</v>
      </c>
      <c r="M2709" s="101" t="s">
        <v>5322</v>
      </c>
    </row>
    <row r="2710" spans="1:13" x14ac:dyDescent="0.25">
      <c r="A2710" s="74" t="s">
        <v>344</v>
      </c>
      <c r="B2710" s="107" t="str">
        <f t="shared" si="42"/>
        <v>107226281110</v>
      </c>
      <c r="C2710" s="101" t="s">
        <v>7833</v>
      </c>
      <c r="D2710" s="101" t="s">
        <v>7463</v>
      </c>
      <c r="E2710" s="101" t="s">
        <v>6523</v>
      </c>
      <c r="F2710" s="101" t="s">
        <v>7212</v>
      </c>
      <c r="G2710" s="101"/>
      <c r="H2710" s="103">
        <v>0</v>
      </c>
      <c r="I2710" s="101" t="s">
        <v>7788</v>
      </c>
      <c r="J2710" s="102">
        <v>43466</v>
      </c>
      <c r="K2710" s="102">
        <v>43496</v>
      </c>
      <c r="L2710" s="101" t="s">
        <v>6332</v>
      </c>
      <c r="M2710" s="101" t="s">
        <v>7833</v>
      </c>
    </row>
    <row r="2711" spans="1:13" x14ac:dyDescent="0.25">
      <c r="A2711" s="74" t="s">
        <v>344</v>
      </c>
      <c r="B2711" s="107" t="str">
        <f t="shared" si="42"/>
        <v>107230188300</v>
      </c>
      <c r="C2711" s="101" t="s">
        <v>5324</v>
      </c>
      <c r="D2711" s="101" t="s">
        <v>5325</v>
      </c>
      <c r="E2711" s="101" t="s">
        <v>6394</v>
      </c>
      <c r="F2711" s="101" t="s">
        <v>7212</v>
      </c>
      <c r="G2711" s="101"/>
      <c r="H2711" s="103">
        <v>39.049999999999997</v>
      </c>
      <c r="I2711" s="101" t="s">
        <v>7175</v>
      </c>
      <c r="J2711" s="102">
        <v>43286</v>
      </c>
      <c r="K2711" s="102">
        <v>73050</v>
      </c>
      <c r="L2711" s="101" t="s">
        <v>6332</v>
      </c>
      <c r="M2711" s="101" t="s">
        <v>5324</v>
      </c>
    </row>
    <row r="2712" spans="1:13" x14ac:dyDescent="0.25">
      <c r="A2712" s="74" t="s">
        <v>344</v>
      </c>
      <c r="B2712" s="107" t="str">
        <f t="shared" si="42"/>
        <v>107236171100</v>
      </c>
      <c r="C2712" s="101" t="s">
        <v>5326</v>
      </c>
      <c r="D2712" s="101" t="s">
        <v>5327</v>
      </c>
      <c r="E2712" s="101" t="s">
        <v>6639</v>
      </c>
      <c r="F2712" s="101" t="s">
        <v>7212</v>
      </c>
      <c r="G2712" s="101"/>
      <c r="H2712" s="103">
        <v>41.51</v>
      </c>
      <c r="I2712" s="101" t="s">
        <v>7175</v>
      </c>
      <c r="J2712" s="102">
        <v>43327</v>
      </c>
      <c r="K2712" s="102">
        <v>73050</v>
      </c>
      <c r="L2712" s="101" t="s">
        <v>6332</v>
      </c>
      <c r="M2712" s="101" t="s">
        <v>5326</v>
      </c>
    </row>
    <row r="2713" spans="1:13" x14ac:dyDescent="0.25">
      <c r="A2713" s="74" t="s">
        <v>344</v>
      </c>
      <c r="B2713" s="107" t="str">
        <f t="shared" si="42"/>
        <v>107237281110</v>
      </c>
      <c r="C2713" s="101" t="s">
        <v>5328</v>
      </c>
      <c r="D2713" s="101" t="s">
        <v>5329</v>
      </c>
      <c r="E2713" s="101" t="s">
        <v>6523</v>
      </c>
      <c r="F2713" s="101" t="s">
        <v>7212</v>
      </c>
      <c r="G2713" s="101"/>
      <c r="H2713" s="103">
        <v>43.5</v>
      </c>
      <c r="I2713" s="101" t="s">
        <v>7175</v>
      </c>
      <c r="J2713" s="102">
        <v>43332</v>
      </c>
      <c r="K2713" s="102">
        <v>73050</v>
      </c>
      <c r="L2713" s="101" t="s">
        <v>6332</v>
      </c>
      <c r="M2713" s="101" t="s">
        <v>5328</v>
      </c>
    </row>
    <row r="2714" spans="1:13" x14ac:dyDescent="0.25">
      <c r="A2714" s="74" t="s">
        <v>344</v>
      </c>
      <c r="B2714" s="107" t="str">
        <f t="shared" si="42"/>
        <v>107239172100</v>
      </c>
      <c r="C2714" s="101" t="s">
        <v>7834</v>
      </c>
      <c r="D2714" s="101" t="s">
        <v>7835</v>
      </c>
      <c r="E2714" s="101" t="s">
        <v>7355</v>
      </c>
      <c r="F2714" s="101" t="s">
        <v>7799</v>
      </c>
      <c r="G2714" s="101"/>
      <c r="H2714" s="103">
        <v>3.36</v>
      </c>
      <c r="I2714" s="101" t="s">
        <v>7175</v>
      </c>
      <c r="J2714" s="102">
        <v>43340</v>
      </c>
      <c r="K2714" s="102">
        <v>43497</v>
      </c>
      <c r="L2714" s="101" t="s">
        <v>6332</v>
      </c>
      <c r="M2714" s="101" t="s">
        <v>7834</v>
      </c>
    </row>
    <row r="2715" spans="1:13" x14ac:dyDescent="0.25">
      <c r="A2715" s="74" t="s">
        <v>344</v>
      </c>
      <c r="B2715" s="107" t="str">
        <f t="shared" si="42"/>
        <v>107241352100</v>
      </c>
      <c r="C2715" s="101" t="s">
        <v>7836</v>
      </c>
      <c r="D2715" s="101" t="s">
        <v>7837</v>
      </c>
      <c r="E2715" s="101" t="s">
        <v>7208</v>
      </c>
      <c r="F2715" s="101" t="s">
        <v>7799</v>
      </c>
      <c r="G2715" s="101"/>
      <c r="H2715" s="103">
        <v>3.36</v>
      </c>
      <c r="I2715" s="101" t="s">
        <v>7175</v>
      </c>
      <c r="J2715" s="102">
        <v>43340</v>
      </c>
      <c r="K2715" s="102">
        <v>43497</v>
      </c>
      <c r="L2715" s="101" t="s">
        <v>6332</v>
      </c>
      <c r="M2715" s="101" t="s">
        <v>7836</v>
      </c>
    </row>
    <row r="2716" spans="1:13" x14ac:dyDescent="0.25">
      <c r="A2716" s="74" t="s">
        <v>344</v>
      </c>
      <c r="B2716" s="107" t="str">
        <f t="shared" si="42"/>
        <v>107242172100</v>
      </c>
      <c r="C2716" s="101" t="s">
        <v>5330</v>
      </c>
      <c r="D2716" s="101" t="s">
        <v>5331</v>
      </c>
      <c r="E2716" s="101" t="s">
        <v>7355</v>
      </c>
      <c r="F2716" s="101" t="s">
        <v>7260</v>
      </c>
      <c r="G2716" s="101"/>
      <c r="H2716" s="103">
        <v>36.1</v>
      </c>
      <c r="I2716" s="101" t="s">
        <v>7175</v>
      </c>
      <c r="J2716" s="102">
        <v>43318</v>
      </c>
      <c r="K2716" s="102">
        <v>73050</v>
      </c>
      <c r="L2716" s="101" t="s">
        <v>6332</v>
      </c>
      <c r="M2716" s="101" t="s">
        <v>5330</v>
      </c>
    </row>
    <row r="2717" spans="1:13" x14ac:dyDescent="0.25">
      <c r="A2717" s="74" t="s">
        <v>344</v>
      </c>
      <c r="B2717" s="107" t="str">
        <f t="shared" si="42"/>
        <v>107243371150</v>
      </c>
      <c r="C2717" s="101" t="s">
        <v>7838</v>
      </c>
      <c r="D2717" s="101" t="s">
        <v>7839</v>
      </c>
      <c r="E2717" s="101" t="s">
        <v>6779</v>
      </c>
      <c r="F2717" s="101" t="s">
        <v>7212</v>
      </c>
      <c r="G2717" s="101"/>
      <c r="H2717" s="103">
        <v>53.74</v>
      </c>
      <c r="I2717" s="101" t="s">
        <v>7175</v>
      </c>
      <c r="J2717" s="102">
        <v>43313</v>
      </c>
      <c r="K2717" s="102">
        <v>43677</v>
      </c>
      <c r="L2717" s="101" t="s">
        <v>6332</v>
      </c>
      <c r="M2717" s="101" t="s">
        <v>7838</v>
      </c>
    </row>
    <row r="2718" spans="1:13" x14ac:dyDescent="0.25">
      <c r="A2718" s="74" t="s">
        <v>344</v>
      </c>
      <c r="B2718" s="107" t="str">
        <f t="shared" si="42"/>
        <v>107244211400</v>
      </c>
      <c r="C2718" s="101" t="s">
        <v>5332</v>
      </c>
      <c r="D2718" s="101" t="s">
        <v>5333</v>
      </c>
      <c r="E2718" s="101" t="s">
        <v>6490</v>
      </c>
      <c r="F2718" s="101" t="s">
        <v>7295</v>
      </c>
      <c r="G2718" s="101"/>
      <c r="H2718" s="103">
        <v>41.82</v>
      </c>
      <c r="I2718" s="101" t="s">
        <v>7175</v>
      </c>
      <c r="J2718" s="102">
        <v>43325</v>
      </c>
      <c r="K2718" s="102">
        <v>73050</v>
      </c>
      <c r="L2718" s="101" t="s">
        <v>6332</v>
      </c>
      <c r="M2718" s="101" t="s">
        <v>5332</v>
      </c>
    </row>
    <row r="2719" spans="1:13" x14ac:dyDescent="0.25">
      <c r="A2719" s="74" t="s">
        <v>344</v>
      </c>
      <c r="B2719" s="107" t="str">
        <f t="shared" si="42"/>
        <v>107245363920</v>
      </c>
      <c r="C2719" s="101" t="s">
        <v>5334</v>
      </c>
      <c r="D2719" s="101" t="s">
        <v>5335</v>
      </c>
      <c r="E2719" s="101" t="s">
        <v>7583</v>
      </c>
      <c r="F2719" s="101" t="s">
        <v>7332</v>
      </c>
      <c r="G2719" s="101"/>
      <c r="H2719" s="103">
        <v>32.56</v>
      </c>
      <c r="I2719" s="101" t="s">
        <v>7175</v>
      </c>
      <c r="J2719" s="102">
        <v>43360</v>
      </c>
      <c r="K2719" s="102">
        <v>73050</v>
      </c>
      <c r="L2719" s="101" t="s">
        <v>6332</v>
      </c>
      <c r="M2719" s="101" t="s">
        <v>5334</v>
      </c>
    </row>
    <row r="2720" spans="1:13" x14ac:dyDescent="0.25">
      <c r="A2720" s="74" t="s">
        <v>344</v>
      </c>
      <c r="B2720" s="107" t="str">
        <f t="shared" si="42"/>
        <v>107246331100</v>
      </c>
      <c r="C2720" s="101" t="s">
        <v>5336</v>
      </c>
      <c r="D2720" s="101" t="s">
        <v>5337</v>
      </c>
      <c r="E2720" s="101" t="s">
        <v>7298</v>
      </c>
      <c r="F2720" s="101" t="s">
        <v>7212</v>
      </c>
      <c r="G2720" s="101"/>
      <c r="H2720" s="103">
        <v>53.65</v>
      </c>
      <c r="I2720" s="101" t="s">
        <v>7175</v>
      </c>
      <c r="J2720" s="102">
        <v>43327</v>
      </c>
      <c r="K2720" s="102">
        <v>73050</v>
      </c>
      <c r="L2720" s="101" t="s">
        <v>6332</v>
      </c>
      <c r="M2720" s="101" t="s">
        <v>5336</v>
      </c>
    </row>
    <row r="2721" spans="1:13" x14ac:dyDescent="0.25">
      <c r="A2721" s="74" t="s">
        <v>344</v>
      </c>
      <c r="B2721" s="107" t="str">
        <f t="shared" si="42"/>
        <v>107247264260</v>
      </c>
      <c r="C2721" s="101" t="s">
        <v>7840</v>
      </c>
      <c r="D2721" s="101" t="s">
        <v>7841</v>
      </c>
      <c r="E2721" s="101" t="s">
        <v>7232</v>
      </c>
      <c r="F2721" s="101" t="s">
        <v>7212</v>
      </c>
      <c r="G2721" s="101"/>
      <c r="H2721" s="103">
        <v>48.02</v>
      </c>
      <c r="I2721" s="101" t="s">
        <v>7175</v>
      </c>
      <c r="J2721" s="102">
        <v>43327</v>
      </c>
      <c r="K2721" s="102">
        <v>73050</v>
      </c>
      <c r="L2721" s="101" t="s">
        <v>6332</v>
      </c>
      <c r="M2721" s="101" t="s">
        <v>7840</v>
      </c>
    </row>
    <row r="2722" spans="1:13" x14ac:dyDescent="0.25">
      <c r="A2722" s="74" t="s">
        <v>344</v>
      </c>
      <c r="B2722" s="107" t="str">
        <f t="shared" si="42"/>
        <v>107249371200</v>
      </c>
      <c r="C2722" s="101" t="s">
        <v>5338</v>
      </c>
      <c r="D2722" s="101" t="s">
        <v>5339</v>
      </c>
      <c r="E2722" s="101" t="s">
        <v>6623</v>
      </c>
      <c r="F2722" s="101" t="s">
        <v>7212</v>
      </c>
      <c r="G2722" s="101"/>
      <c r="H2722" s="103">
        <v>42.99</v>
      </c>
      <c r="I2722" s="101" t="s">
        <v>7175</v>
      </c>
      <c r="J2722" s="102">
        <v>43327</v>
      </c>
      <c r="K2722" s="102">
        <v>73050</v>
      </c>
      <c r="L2722" s="101" t="s">
        <v>6332</v>
      </c>
      <c r="M2722" s="101" t="s">
        <v>5338</v>
      </c>
    </row>
    <row r="2723" spans="1:13" x14ac:dyDescent="0.25">
      <c r="A2723" s="74" t="s">
        <v>344</v>
      </c>
      <c r="B2723" s="107" t="str">
        <f t="shared" si="42"/>
        <v>107250171100</v>
      </c>
      <c r="C2723" s="101" t="s">
        <v>7842</v>
      </c>
      <c r="D2723" s="101" t="s">
        <v>7843</v>
      </c>
      <c r="E2723" s="101" t="s">
        <v>6639</v>
      </c>
      <c r="F2723" s="101" t="s">
        <v>7212</v>
      </c>
      <c r="G2723" s="101"/>
      <c r="H2723" s="103">
        <v>48.82</v>
      </c>
      <c r="I2723" s="101" t="s">
        <v>7175</v>
      </c>
      <c r="J2723" s="102">
        <v>43332</v>
      </c>
      <c r="K2723" s="102">
        <v>43696</v>
      </c>
      <c r="L2723" s="101" t="s">
        <v>6332</v>
      </c>
      <c r="M2723" s="101" t="s">
        <v>7842</v>
      </c>
    </row>
    <row r="2724" spans="1:13" x14ac:dyDescent="0.25">
      <c r="A2724" s="74" t="s">
        <v>344</v>
      </c>
      <c r="B2724" s="107" t="str">
        <f t="shared" si="42"/>
        <v>107252301610</v>
      </c>
      <c r="C2724" s="101" t="s">
        <v>7844</v>
      </c>
      <c r="D2724" s="101" t="s">
        <v>7845</v>
      </c>
      <c r="E2724" s="101" t="s">
        <v>6775</v>
      </c>
      <c r="F2724" s="101" t="s">
        <v>7212</v>
      </c>
      <c r="G2724" s="101"/>
      <c r="H2724" s="103">
        <v>48.1</v>
      </c>
      <c r="I2724" s="101" t="s">
        <v>7175</v>
      </c>
      <c r="J2724" s="102">
        <v>43327</v>
      </c>
      <c r="K2724" s="102">
        <v>73050</v>
      </c>
      <c r="L2724" s="101" t="s">
        <v>6332</v>
      </c>
      <c r="M2724" s="101" t="s">
        <v>7844</v>
      </c>
    </row>
    <row r="2725" spans="1:13" x14ac:dyDescent="0.25">
      <c r="A2725" s="74" t="s">
        <v>344</v>
      </c>
      <c r="B2725" s="107" t="str">
        <f t="shared" si="42"/>
        <v>107253321300</v>
      </c>
      <c r="C2725" s="101" t="s">
        <v>5340</v>
      </c>
      <c r="D2725" s="101" t="s">
        <v>5341</v>
      </c>
      <c r="E2725" s="101" t="s">
        <v>6553</v>
      </c>
      <c r="F2725" s="101" t="s">
        <v>7212</v>
      </c>
      <c r="G2725" s="101"/>
      <c r="H2725" s="103">
        <v>46.7</v>
      </c>
      <c r="I2725" s="101" t="s">
        <v>7175</v>
      </c>
      <c r="J2725" s="102">
        <v>43296</v>
      </c>
      <c r="K2725" s="102">
        <v>73050</v>
      </c>
      <c r="L2725" s="101" t="s">
        <v>6332</v>
      </c>
      <c r="M2725" s="101" t="s">
        <v>5340</v>
      </c>
    </row>
    <row r="2726" spans="1:13" x14ac:dyDescent="0.25">
      <c r="A2726" s="74" t="s">
        <v>344</v>
      </c>
      <c r="B2726" s="107" t="str">
        <f t="shared" si="42"/>
        <v>107254121110</v>
      </c>
      <c r="C2726" s="101" t="s">
        <v>5342</v>
      </c>
      <c r="D2726" s="101" t="s">
        <v>5343</v>
      </c>
      <c r="E2726" s="101" t="s">
        <v>6338</v>
      </c>
      <c r="F2726" s="101" t="s">
        <v>7212</v>
      </c>
      <c r="G2726" s="101"/>
      <c r="H2726" s="103">
        <v>54.13</v>
      </c>
      <c r="I2726" s="101" t="s">
        <v>7175</v>
      </c>
      <c r="J2726" s="102">
        <v>43313</v>
      </c>
      <c r="K2726" s="102">
        <v>73050</v>
      </c>
      <c r="L2726" s="101" t="s">
        <v>6332</v>
      </c>
      <c r="M2726" s="101" t="s">
        <v>5342</v>
      </c>
    </row>
    <row r="2727" spans="1:13" x14ac:dyDescent="0.25">
      <c r="A2727" s="74" t="s">
        <v>344</v>
      </c>
      <c r="B2727" s="107" t="str">
        <f t="shared" si="42"/>
        <v>107257191200</v>
      </c>
      <c r="C2727" s="101" t="s">
        <v>5344</v>
      </c>
      <c r="D2727" s="101" t="s">
        <v>5345</v>
      </c>
      <c r="E2727" s="101" t="s">
        <v>6462</v>
      </c>
      <c r="F2727" s="101" t="s">
        <v>7212</v>
      </c>
      <c r="G2727" s="101"/>
      <c r="H2727" s="103">
        <v>51.65</v>
      </c>
      <c r="I2727" s="101" t="s">
        <v>7175</v>
      </c>
      <c r="J2727" s="102">
        <v>43332</v>
      </c>
      <c r="K2727" s="102">
        <v>73050</v>
      </c>
      <c r="L2727" s="101" t="s">
        <v>6332</v>
      </c>
      <c r="M2727" s="101" t="s">
        <v>5344</v>
      </c>
    </row>
    <row r="2728" spans="1:13" x14ac:dyDescent="0.25">
      <c r="A2728" s="74" t="s">
        <v>344</v>
      </c>
      <c r="B2728" s="107" t="str">
        <f t="shared" si="42"/>
        <v>107258264280</v>
      </c>
      <c r="C2728" s="101" t="s">
        <v>5346</v>
      </c>
      <c r="D2728" s="101" t="s">
        <v>5347</v>
      </c>
      <c r="E2728" s="101" t="s">
        <v>7280</v>
      </c>
      <c r="F2728" s="101" t="s">
        <v>7212</v>
      </c>
      <c r="G2728" s="101"/>
      <c r="H2728" s="103">
        <v>47.05</v>
      </c>
      <c r="I2728" s="101" t="s">
        <v>7175</v>
      </c>
      <c r="J2728" s="102">
        <v>43332</v>
      </c>
      <c r="K2728" s="102">
        <v>73050</v>
      </c>
      <c r="L2728" s="101" t="s">
        <v>6332</v>
      </c>
      <c r="M2728" s="101" t="s">
        <v>5346</v>
      </c>
    </row>
    <row r="2729" spans="1:13" x14ac:dyDescent="0.25">
      <c r="A2729" s="74" t="s">
        <v>344</v>
      </c>
      <c r="B2729" s="107" t="str">
        <f t="shared" si="42"/>
        <v>107260365100</v>
      </c>
      <c r="C2729" s="101" t="s">
        <v>5348</v>
      </c>
      <c r="D2729" s="101" t="s">
        <v>5349</v>
      </c>
      <c r="E2729" s="101" t="s">
        <v>7369</v>
      </c>
      <c r="F2729" s="101" t="s">
        <v>7291</v>
      </c>
      <c r="G2729" s="101"/>
      <c r="H2729" s="103">
        <v>34.06</v>
      </c>
      <c r="I2729" s="101" t="s">
        <v>7175</v>
      </c>
      <c r="J2729" s="102">
        <v>43332</v>
      </c>
      <c r="K2729" s="102">
        <v>73050</v>
      </c>
      <c r="L2729" s="101" t="s">
        <v>6332</v>
      </c>
      <c r="M2729" s="101" t="s">
        <v>5348</v>
      </c>
    </row>
    <row r="2730" spans="1:13" x14ac:dyDescent="0.25">
      <c r="A2730" s="74" t="s">
        <v>344</v>
      </c>
      <c r="B2730" s="107" t="str">
        <f t="shared" si="42"/>
        <v>107261111909</v>
      </c>
      <c r="C2730" s="101" t="s">
        <v>7846</v>
      </c>
      <c r="D2730" s="101" t="s">
        <v>6056</v>
      </c>
      <c r="E2730" s="101" t="s">
        <v>7433</v>
      </c>
      <c r="F2730" s="101" t="s">
        <v>7214</v>
      </c>
      <c r="G2730" s="101"/>
      <c r="H2730" s="103">
        <v>26.83</v>
      </c>
      <c r="I2730" s="101" t="s">
        <v>7175</v>
      </c>
      <c r="J2730" s="102">
        <v>43332</v>
      </c>
      <c r="K2730" s="102">
        <v>43496</v>
      </c>
      <c r="L2730" s="101" t="s">
        <v>6332</v>
      </c>
      <c r="M2730" s="101" t="s">
        <v>7846</v>
      </c>
    </row>
    <row r="2731" spans="1:13" x14ac:dyDescent="0.25">
      <c r="A2731" s="74" t="s">
        <v>344</v>
      </c>
      <c r="B2731" s="107" t="str">
        <f t="shared" si="42"/>
        <v>107263331100</v>
      </c>
      <c r="C2731" s="101" t="s">
        <v>5350</v>
      </c>
      <c r="D2731" s="101" t="s">
        <v>5351</v>
      </c>
      <c r="E2731" s="101" t="s">
        <v>7298</v>
      </c>
      <c r="F2731" s="101" t="s">
        <v>7212</v>
      </c>
      <c r="G2731" s="101"/>
      <c r="H2731" s="103">
        <v>41.99</v>
      </c>
      <c r="I2731" s="101" t="s">
        <v>7175</v>
      </c>
      <c r="J2731" s="102">
        <v>43313</v>
      </c>
      <c r="K2731" s="102">
        <v>73050</v>
      </c>
      <c r="L2731" s="101" t="s">
        <v>6332</v>
      </c>
      <c r="M2731" s="101" t="s">
        <v>5350</v>
      </c>
    </row>
    <row r="2732" spans="1:13" x14ac:dyDescent="0.25">
      <c r="A2732" s="74" t="s">
        <v>344</v>
      </c>
      <c r="B2732" s="107" t="str">
        <f t="shared" si="42"/>
        <v>107264603100</v>
      </c>
      <c r="C2732" s="101" t="s">
        <v>5352</v>
      </c>
      <c r="D2732" s="101" t="s">
        <v>5353</v>
      </c>
      <c r="E2732" s="101" t="s">
        <v>7234</v>
      </c>
      <c r="F2732" s="101" t="s">
        <v>7235</v>
      </c>
      <c r="G2732" s="101"/>
      <c r="H2732" s="103">
        <v>25.69</v>
      </c>
      <c r="I2732" s="101" t="s">
        <v>7175</v>
      </c>
      <c r="J2732" s="102">
        <v>43313</v>
      </c>
      <c r="K2732" s="102">
        <v>73050</v>
      </c>
      <c r="L2732" s="101" t="s">
        <v>6332</v>
      </c>
      <c r="M2732" s="101" t="s">
        <v>5352</v>
      </c>
    </row>
    <row r="2733" spans="1:13" x14ac:dyDescent="0.25">
      <c r="A2733" s="74" t="s">
        <v>344</v>
      </c>
      <c r="B2733" s="107" t="str">
        <f t="shared" si="42"/>
        <v>107265603600</v>
      </c>
      <c r="C2733" s="101" t="s">
        <v>5354</v>
      </c>
      <c r="D2733" s="101" t="s">
        <v>5355</v>
      </c>
      <c r="E2733" s="101" t="s">
        <v>7279</v>
      </c>
      <c r="F2733" s="101" t="s">
        <v>7191</v>
      </c>
      <c r="G2733" s="101"/>
      <c r="H2733" s="103">
        <v>27.43</v>
      </c>
      <c r="I2733" s="101" t="s">
        <v>7175</v>
      </c>
      <c r="J2733" s="102">
        <v>43313</v>
      </c>
      <c r="K2733" s="102">
        <v>73050</v>
      </c>
      <c r="L2733" s="101" t="s">
        <v>6332</v>
      </c>
      <c r="M2733" s="101" t="s">
        <v>5354</v>
      </c>
    </row>
    <row r="2734" spans="1:13" x14ac:dyDescent="0.25">
      <c r="A2734" s="74" t="s">
        <v>344</v>
      </c>
      <c r="B2734" s="107" t="str">
        <f t="shared" si="42"/>
        <v>107266231201</v>
      </c>
      <c r="C2734" s="101" t="s">
        <v>5356</v>
      </c>
      <c r="D2734" s="101" t="s">
        <v>5357</v>
      </c>
      <c r="E2734" s="101" t="s">
        <v>6494</v>
      </c>
      <c r="F2734" s="101" t="s">
        <v>7212</v>
      </c>
      <c r="G2734" s="101"/>
      <c r="H2734" s="103">
        <v>49.61</v>
      </c>
      <c r="I2734" s="101" t="s">
        <v>7175</v>
      </c>
      <c r="J2734" s="102">
        <v>43332</v>
      </c>
      <c r="K2734" s="102">
        <v>73050</v>
      </c>
      <c r="L2734" s="101" t="s">
        <v>6332</v>
      </c>
      <c r="M2734" s="101" t="s">
        <v>5356</v>
      </c>
    </row>
    <row r="2735" spans="1:13" x14ac:dyDescent="0.25">
      <c r="A2735" s="74" t="s">
        <v>344</v>
      </c>
      <c r="B2735" s="107" t="str">
        <f t="shared" si="42"/>
        <v>107267111910</v>
      </c>
      <c r="C2735" s="101" t="s">
        <v>5358</v>
      </c>
      <c r="D2735" s="101" t="s">
        <v>5359</v>
      </c>
      <c r="E2735" s="101" t="s">
        <v>7172</v>
      </c>
      <c r="F2735" s="101" t="s">
        <v>7214</v>
      </c>
      <c r="G2735" s="101"/>
      <c r="H2735" s="103">
        <v>29.7</v>
      </c>
      <c r="I2735" s="101" t="s">
        <v>7175</v>
      </c>
      <c r="J2735" s="102">
        <v>43332</v>
      </c>
      <c r="K2735" s="102">
        <v>73050</v>
      </c>
      <c r="L2735" s="101" t="s">
        <v>6332</v>
      </c>
      <c r="M2735" s="101" t="s">
        <v>5358</v>
      </c>
    </row>
    <row r="2736" spans="1:13" x14ac:dyDescent="0.25">
      <c r="A2736" s="74" t="s">
        <v>344</v>
      </c>
      <c r="B2736" s="107" t="str">
        <f t="shared" si="42"/>
        <v>107268111260</v>
      </c>
      <c r="C2736" s="101" t="s">
        <v>5360</v>
      </c>
      <c r="D2736" s="101" t="s">
        <v>5361</v>
      </c>
      <c r="E2736" s="101" t="s">
        <v>7211</v>
      </c>
      <c r="F2736" s="101" t="s">
        <v>7214</v>
      </c>
      <c r="G2736" s="101"/>
      <c r="H2736" s="103">
        <v>28.12</v>
      </c>
      <c r="I2736" s="101" t="s">
        <v>7175</v>
      </c>
      <c r="J2736" s="102">
        <v>43332</v>
      </c>
      <c r="K2736" s="102">
        <v>73050</v>
      </c>
      <c r="L2736" s="101" t="s">
        <v>6332</v>
      </c>
      <c r="M2736" s="101" t="s">
        <v>5360</v>
      </c>
    </row>
    <row r="2737" spans="1:13" x14ac:dyDescent="0.25">
      <c r="A2737" s="74" t="s">
        <v>344</v>
      </c>
      <c r="B2737" s="107" t="str">
        <f t="shared" si="42"/>
        <v>107269261080</v>
      </c>
      <c r="C2737" s="101" t="s">
        <v>7847</v>
      </c>
      <c r="D2737" s="101" t="s">
        <v>7848</v>
      </c>
      <c r="E2737" s="101" t="s">
        <v>7372</v>
      </c>
      <c r="F2737" s="101" t="s">
        <v>7212</v>
      </c>
      <c r="G2737" s="101"/>
      <c r="H2737" s="103">
        <v>51.67</v>
      </c>
      <c r="I2737" s="101" t="s">
        <v>7175</v>
      </c>
      <c r="J2737" s="102">
        <v>43368</v>
      </c>
      <c r="K2737" s="102">
        <v>43666</v>
      </c>
      <c r="L2737" s="101" t="s">
        <v>6332</v>
      </c>
      <c r="M2737" s="101" t="s">
        <v>7847</v>
      </c>
    </row>
    <row r="2738" spans="1:13" x14ac:dyDescent="0.25">
      <c r="A2738" s="74" t="s">
        <v>344</v>
      </c>
      <c r="B2738" s="107" t="str">
        <f t="shared" si="42"/>
        <v>107270803965</v>
      </c>
      <c r="C2738" s="101" t="s">
        <v>7166</v>
      </c>
      <c r="D2738" s="101" t="s">
        <v>7167</v>
      </c>
      <c r="E2738" s="101" t="s">
        <v>6458</v>
      </c>
      <c r="F2738" s="101" t="s">
        <v>7231</v>
      </c>
      <c r="G2738" s="101"/>
      <c r="H2738" s="103">
        <v>47.63</v>
      </c>
      <c r="I2738" s="101" t="s">
        <v>7175</v>
      </c>
      <c r="J2738" s="102">
        <v>43344</v>
      </c>
      <c r="K2738" s="102">
        <v>43524</v>
      </c>
      <c r="L2738" s="101" t="s">
        <v>6332</v>
      </c>
      <c r="M2738" s="101" t="s">
        <v>7166</v>
      </c>
    </row>
    <row r="2739" spans="1:13" x14ac:dyDescent="0.25">
      <c r="A2739" s="74" t="s">
        <v>344</v>
      </c>
      <c r="B2739" s="107" t="str">
        <f t="shared" si="42"/>
        <v>107271382100</v>
      </c>
      <c r="C2739" s="101" t="s">
        <v>5362</v>
      </c>
      <c r="D2739" s="101" t="s">
        <v>5363</v>
      </c>
      <c r="E2739" s="101" t="s">
        <v>7849</v>
      </c>
      <c r="F2739" s="101" t="s">
        <v>7214</v>
      </c>
      <c r="G2739" s="101"/>
      <c r="H2739" s="103">
        <v>30.36</v>
      </c>
      <c r="I2739" s="101" t="s">
        <v>7175</v>
      </c>
      <c r="J2739" s="102">
        <v>43312</v>
      </c>
      <c r="K2739" s="102">
        <v>73050</v>
      </c>
      <c r="L2739" s="101" t="s">
        <v>6332</v>
      </c>
      <c r="M2739" s="101" t="s">
        <v>5362</v>
      </c>
    </row>
    <row r="2740" spans="1:13" x14ac:dyDescent="0.25">
      <c r="A2740" s="74" t="s">
        <v>344</v>
      </c>
      <c r="B2740" s="107" t="str">
        <f t="shared" si="42"/>
        <v>107272192100</v>
      </c>
      <c r="C2740" s="101" t="s">
        <v>5364</v>
      </c>
      <c r="D2740" s="101" t="s">
        <v>5365</v>
      </c>
      <c r="E2740" s="101" t="s">
        <v>6456</v>
      </c>
      <c r="F2740" s="101" t="s">
        <v>7665</v>
      </c>
      <c r="G2740" s="101"/>
      <c r="H2740" s="103">
        <v>29.01</v>
      </c>
      <c r="I2740" s="101" t="s">
        <v>7175</v>
      </c>
      <c r="J2740" s="102">
        <v>43344</v>
      </c>
      <c r="K2740" s="102">
        <v>73050</v>
      </c>
      <c r="L2740" s="101" t="s">
        <v>6332</v>
      </c>
      <c r="M2740" s="101" t="s">
        <v>5364</v>
      </c>
    </row>
    <row r="2741" spans="1:13" x14ac:dyDescent="0.25">
      <c r="A2741" s="74" t="s">
        <v>344</v>
      </c>
      <c r="B2741" s="107" t="str">
        <f t="shared" si="42"/>
        <v>107273261080</v>
      </c>
      <c r="C2741" s="101" t="s">
        <v>7850</v>
      </c>
      <c r="D2741" s="101" t="s">
        <v>7851</v>
      </c>
      <c r="E2741" s="101" t="s">
        <v>7372</v>
      </c>
      <c r="F2741" s="101" t="s">
        <v>7212</v>
      </c>
      <c r="G2741" s="101"/>
      <c r="H2741" s="103">
        <v>43.22</v>
      </c>
      <c r="I2741" s="101" t="s">
        <v>7175</v>
      </c>
      <c r="J2741" s="102">
        <v>43332</v>
      </c>
      <c r="K2741" s="102">
        <v>43616</v>
      </c>
      <c r="L2741" s="101" t="s">
        <v>6332</v>
      </c>
      <c r="M2741" s="101" t="s">
        <v>7850</v>
      </c>
    </row>
    <row r="2742" spans="1:13" x14ac:dyDescent="0.25">
      <c r="A2742" s="74" t="s">
        <v>344</v>
      </c>
      <c r="B2742" s="107" t="str">
        <f t="shared" si="42"/>
        <v>107274381100</v>
      </c>
      <c r="C2742" s="101" t="s">
        <v>5366</v>
      </c>
      <c r="D2742" s="101" t="s">
        <v>5367</v>
      </c>
      <c r="E2742" s="101" t="s">
        <v>7666</v>
      </c>
      <c r="F2742" s="101" t="s">
        <v>7212</v>
      </c>
      <c r="G2742" s="101"/>
      <c r="H2742" s="103">
        <v>53.76</v>
      </c>
      <c r="I2742" s="101" t="s">
        <v>7175</v>
      </c>
      <c r="J2742" s="102">
        <v>43325</v>
      </c>
      <c r="K2742" s="102">
        <v>73050</v>
      </c>
      <c r="L2742" s="101" t="s">
        <v>6332</v>
      </c>
      <c r="M2742" s="101" t="s">
        <v>5366</v>
      </c>
    </row>
    <row r="2743" spans="1:13" x14ac:dyDescent="0.25">
      <c r="A2743" s="74" t="s">
        <v>344</v>
      </c>
      <c r="B2743" s="107" t="str">
        <f t="shared" si="42"/>
        <v>107275371160</v>
      </c>
      <c r="C2743" s="101" t="s">
        <v>5368</v>
      </c>
      <c r="D2743" s="101" t="s">
        <v>5369</v>
      </c>
      <c r="E2743" s="101" t="s">
        <v>7645</v>
      </c>
      <c r="F2743" s="101" t="s">
        <v>7212</v>
      </c>
      <c r="G2743" s="101"/>
      <c r="H2743" s="103">
        <v>51.99</v>
      </c>
      <c r="I2743" s="101" t="s">
        <v>7175</v>
      </c>
      <c r="J2743" s="102">
        <v>43325</v>
      </c>
      <c r="K2743" s="102">
        <v>73050</v>
      </c>
      <c r="L2743" s="101" t="s">
        <v>6332</v>
      </c>
      <c r="M2743" s="101" t="s">
        <v>5368</v>
      </c>
    </row>
    <row r="2744" spans="1:13" x14ac:dyDescent="0.25">
      <c r="A2744" s="74" t="s">
        <v>344</v>
      </c>
      <c r="B2744" s="107" t="str">
        <f t="shared" si="42"/>
        <v>107276321100</v>
      </c>
      <c r="C2744" s="101" t="s">
        <v>7852</v>
      </c>
      <c r="D2744" s="101" t="s">
        <v>7853</v>
      </c>
      <c r="E2744" s="101" t="s">
        <v>7003</v>
      </c>
      <c r="F2744" s="101" t="s">
        <v>7185</v>
      </c>
      <c r="G2744" s="101"/>
      <c r="H2744" s="103">
        <v>41.97</v>
      </c>
      <c r="I2744" s="101" t="s">
        <v>7175</v>
      </c>
      <c r="J2744" s="102">
        <v>43344</v>
      </c>
      <c r="K2744" s="102">
        <v>43619</v>
      </c>
      <c r="L2744" s="101" t="s">
        <v>6332</v>
      </c>
      <c r="M2744" s="101" t="s">
        <v>7852</v>
      </c>
    </row>
    <row r="2745" spans="1:13" x14ac:dyDescent="0.25">
      <c r="A2745" s="74" t="s">
        <v>344</v>
      </c>
      <c r="B2745" s="107" t="str">
        <f t="shared" si="42"/>
        <v>107277264280</v>
      </c>
      <c r="C2745" s="101" t="s">
        <v>7854</v>
      </c>
      <c r="D2745" s="101" t="s">
        <v>7855</v>
      </c>
      <c r="E2745" s="101" t="s">
        <v>7280</v>
      </c>
      <c r="F2745" s="101" t="s">
        <v>7295</v>
      </c>
      <c r="G2745" s="101"/>
      <c r="H2745" s="103">
        <v>37.520000000000003</v>
      </c>
      <c r="I2745" s="101" t="s">
        <v>7175</v>
      </c>
      <c r="J2745" s="102">
        <v>43332</v>
      </c>
      <c r="K2745" s="102">
        <v>43697</v>
      </c>
      <c r="L2745" s="101" t="s">
        <v>6332</v>
      </c>
      <c r="M2745" s="101" t="s">
        <v>7854</v>
      </c>
    </row>
    <row r="2746" spans="1:13" x14ac:dyDescent="0.25">
      <c r="A2746" s="74" t="s">
        <v>344</v>
      </c>
      <c r="B2746" s="107" t="str">
        <f t="shared" si="42"/>
        <v>107278264280</v>
      </c>
      <c r="C2746" s="101" t="s">
        <v>5370</v>
      </c>
      <c r="D2746" s="101" t="s">
        <v>5371</v>
      </c>
      <c r="E2746" s="101" t="s">
        <v>7280</v>
      </c>
      <c r="F2746" s="101" t="s">
        <v>7212</v>
      </c>
      <c r="G2746" s="101"/>
      <c r="H2746" s="103">
        <v>45.92</v>
      </c>
      <c r="I2746" s="101" t="s">
        <v>7175</v>
      </c>
      <c r="J2746" s="102">
        <v>43332</v>
      </c>
      <c r="K2746" s="102">
        <v>73050</v>
      </c>
      <c r="L2746" s="101" t="s">
        <v>6332</v>
      </c>
      <c r="M2746" s="101" t="s">
        <v>5370</v>
      </c>
    </row>
    <row r="2747" spans="1:13" x14ac:dyDescent="0.25">
      <c r="A2747" s="74" t="s">
        <v>344</v>
      </c>
      <c r="B2747" s="107" t="str">
        <f t="shared" si="42"/>
        <v>107279281200</v>
      </c>
      <c r="C2747" s="101" t="s">
        <v>5372</v>
      </c>
      <c r="D2747" s="101" t="s">
        <v>5373</v>
      </c>
      <c r="E2747" s="101" t="s">
        <v>7371</v>
      </c>
      <c r="F2747" s="101" t="s">
        <v>7212</v>
      </c>
      <c r="G2747" s="101"/>
      <c r="H2747" s="103">
        <v>51.66</v>
      </c>
      <c r="I2747" s="101" t="s">
        <v>7175</v>
      </c>
      <c r="J2747" s="102">
        <v>43346</v>
      </c>
      <c r="K2747" s="102">
        <v>73050</v>
      </c>
      <c r="L2747" s="101" t="s">
        <v>6332</v>
      </c>
      <c r="M2747" s="101" t="s">
        <v>5372</v>
      </c>
    </row>
    <row r="2748" spans="1:13" x14ac:dyDescent="0.25">
      <c r="A2748" s="74" t="s">
        <v>344</v>
      </c>
      <c r="B2748" s="107" t="str">
        <f t="shared" si="42"/>
        <v>107281438100</v>
      </c>
      <c r="C2748" s="101" t="s">
        <v>5374</v>
      </c>
      <c r="D2748" s="101" t="s">
        <v>5375</v>
      </c>
      <c r="E2748" s="101" t="s">
        <v>6662</v>
      </c>
      <c r="F2748" s="101" t="s">
        <v>7393</v>
      </c>
      <c r="G2748" s="101"/>
      <c r="H2748" s="103">
        <v>80.56</v>
      </c>
      <c r="I2748" s="101" t="s">
        <v>7175</v>
      </c>
      <c r="J2748" s="102">
        <v>43344</v>
      </c>
      <c r="K2748" s="102">
        <v>73050</v>
      </c>
      <c r="L2748" s="101" t="s">
        <v>6332</v>
      </c>
      <c r="M2748" s="101" t="s">
        <v>5374</v>
      </c>
    </row>
    <row r="2749" spans="1:13" x14ac:dyDescent="0.25">
      <c r="A2749" s="74" t="s">
        <v>344</v>
      </c>
      <c r="B2749" s="107" t="str">
        <f t="shared" si="42"/>
        <v>107282803010</v>
      </c>
      <c r="C2749" s="101" t="s">
        <v>5376</v>
      </c>
      <c r="D2749" s="101" t="s">
        <v>5377</v>
      </c>
      <c r="E2749" s="101" t="s">
        <v>7155</v>
      </c>
      <c r="F2749" s="101" t="s">
        <v>7251</v>
      </c>
      <c r="G2749" s="101"/>
      <c r="H2749" s="103">
        <v>37</v>
      </c>
      <c r="I2749" s="101" t="s">
        <v>7175</v>
      </c>
      <c r="J2749" s="102">
        <v>43374</v>
      </c>
      <c r="K2749" s="102">
        <v>73050</v>
      </c>
      <c r="L2749" s="101" t="s">
        <v>6332</v>
      </c>
      <c r="M2749" s="101" t="s">
        <v>5376</v>
      </c>
    </row>
    <row r="2750" spans="1:13" x14ac:dyDescent="0.25">
      <c r="A2750" s="74" t="s">
        <v>344</v>
      </c>
      <c r="B2750" s="107" t="str">
        <f t="shared" si="42"/>
        <v>107283603100</v>
      </c>
      <c r="C2750" s="101" t="s">
        <v>7856</v>
      </c>
      <c r="D2750" s="101" t="s">
        <v>7857</v>
      </c>
      <c r="E2750" s="101" t="s">
        <v>7234</v>
      </c>
      <c r="F2750" s="101" t="s">
        <v>7799</v>
      </c>
      <c r="G2750" s="101"/>
      <c r="H2750" s="103">
        <v>3.36</v>
      </c>
      <c r="I2750" s="101" t="s">
        <v>7175</v>
      </c>
      <c r="J2750" s="102">
        <v>43339</v>
      </c>
      <c r="K2750" s="102">
        <v>43497</v>
      </c>
      <c r="L2750" s="101" t="s">
        <v>6332</v>
      </c>
      <c r="M2750" s="101" t="s">
        <v>7856</v>
      </c>
    </row>
    <row r="2751" spans="1:13" x14ac:dyDescent="0.25">
      <c r="A2751" s="74" t="s">
        <v>344</v>
      </c>
      <c r="B2751" s="107" t="str">
        <f t="shared" si="42"/>
        <v>107284603100</v>
      </c>
      <c r="C2751" s="101" t="s">
        <v>5378</v>
      </c>
      <c r="D2751" s="101" t="s">
        <v>5379</v>
      </c>
      <c r="E2751" s="101" t="s">
        <v>7234</v>
      </c>
      <c r="F2751" s="101" t="s">
        <v>7235</v>
      </c>
      <c r="G2751" s="101"/>
      <c r="H2751" s="103">
        <v>25.67</v>
      </c>
      <c r="I2751" s="101" t="s">
        <v>7175</v>
      </c>
      <c r="J2751" s="102">
        <v>43318</v>
      </c>
      <c r="K2751" s="102">
        <v>73050</v>
      </c>
      <c r="L2751" s="101" t="s">
        <v>6332</v>
      </c>
      <c r="M2751" s="101" t="s">
        <v>5378</v>
      </c>
    </row>
    <row r="2752" spans="1:13" x14ac:dyDescent="0.25">
      <c r="A2752" s="74" t="s">
        <v>344</v>
      </c>
      <c r="B2752" s="107" t="str">
        <f t="shared" si="42"/>
        <v>107285603100</v>
      </c>
      <c r="C2752" s="101" t="s">
        <v>5380</v>
      </c>
      <c r="D2752" s="101" t="s">
        <v>5381</v>
      </c>
      <c r="E2752" s="101" t="s">
        <v>7234</v>
      </c>
      <c r="F2752" s="101" t="s">
        <v>7235</v>
      </c>
      <c r="G2752" s="101"/>
      <c r="H2752" s="103">
        <v>24.9</v>
      </c>
      <c r="I2752" s="101" t="s">
        <v>7175</v>
      </c>
      <c r="J2752" s="102">
        <v>43340</v>
      </c>
      <c r="K2752" s="102">
        <v>73050</v>
      </c>
      <c r="L2752" s="101" t="s">
        <v>6332</v>
      </c>
      <c r="M2752" s="101" t="s">
        <v>5380</v>
      </c>
    </row>
    <row r="2753" spans="1:13" x14ac:dyDescent="0.25">
      <c r="A2753" s="74" t="s">
        <v>344</v>
      </c>
      <c r="B2753" s="107" t="str">
        <f t="shared" si="42"/>
        <v>107286603400</v>
      </c>
      <c r="C2753" s="101" t="s">
        <v>5382</v>
      </c>
      <c r="D2753" s="101" t="s">
        <v>5383</v>
      </c>
      <c r="E2753" s="101" t="s">
        <v>7190</v>
      </c>
      <c r="F2753" s="101" t="s">
        <v>7245</v>
      </c>
      <c r="G2753" s="101"/>
      <c r="H2753" s="103">
        <v>32.81</v>
      </c>
      <c r="I2753" s="101" t="s">
        <v>7175</v>
      </c>
      <c r="J2753" s="102">
        <v>43332</v>
      </c>
      <c r="K2753" s="102">
        <v>73050</v>
      </c>
      <c r="L2753" s="101" t="s">
        <v>6332</v>
      </c>
      <c r="M2753" s="101" t="s">
        <v>5382</v>
      </c>
    </row>
    <row r="2754" spans="1:13" x14ac:dyDescent="0.25">
      <c r="A2754" s="74" t="s">
        <v>344</v>
      </c>
      <c r="B2754" s="107" t="str">
        <f t="shared" si="42"/>
        <v>107287301640</v>
      </c>
      <c r="C2754" s="101" t="s">
        <v>7858</v>
      </c>
      <c r="D2754" s="101" t="s">
        <v>7859</v>
      </c>
      <c r="E2754" s="101" t="s">
        <v>6767</v>
      </c>
      <c r="F2754" s="101" t="s">
        <v>7212</v>
      </c>
      <c r="G2754" s="101"/>
      <c r="H2754" s="103">
        <v>62.47</v>
      </c>
      <c r="I2754" s="101" t="s">
        <v>7175</v>
      </c>
      <c r="J2754" s="102">
        <v>43344</v>
      </c>
      <c r="K2754" s="102">
        <v>43646</v>
      </c>
      <c r="L2754" s="101" t="s">
        <v>6332</v>
      </c>
      <c r="M2754" s="101" t="s">
        <v>7858</v>
      </c>
    </row>
    <row r="2755" spans="1:13" x14ac:dyDescent="0.25">
      <c r="A2755" s="74" t="s">
        <v>344</v>
      </c>
      <c r="B2755" s="107" t="str">
        <f t="shared" si="42"/>
        <v>107288231300</v>
      </c>
      <c r="C2755" s="101" t="s">
        <v>5384</v>
      </c>
      <c r="D2755" s="101" t="s">
        <v>5385</v>
      </c>
      <c r="E2755" s="101" t="s">
        <v>7193</v>
      </c>
      <c r="F2755" s="101" t="s">
        <v>7212</v>
      </c>
      <c r="G2755" s="101"/>
      <c r="H2755" s="103">
        <v>48.87</v>
      </c>
      <c r="I2755" s="101" t="s">
        <v>7175</v>
      </c>
      <c r="J2755" s="102">
        <v>43313</v>
      </c>
      <c r="K2755" s="102">
        <v>73050</v>
      </c>
      <c r="L2755" s="101" t="s">
        <v>6332</v>
      </c>
      <c r="M2755" s="101" t="s">
        <v>5384</v>
      </c>
    </row>
    <row r="2756" spans="1:13" x14ac:dyDescent="0.25">
      <c r="A2756" s="74" t="s">
        <v>344</v>
      </c>
      <c r="B2756" s="107" t="str">
        <f t="shared" si="42"/>
        <v>107289603600</v>
      </c>
      <c r="C2756" s="101" t="s">
        <v>5386</v>
      </c>
      <c r="D2756" s="101" t="s">
        <v>5387</v>
      </c>
      <c r="E2756" s="101" t="s">
        <v>7279</v>
      </c>
      <c r="F2756" s="101" t="s">
        <v>7191</v>
      </c>
      <c r="G2756" s="101"/>
      <c r="H2756" s="103">
        <v>29.32</v>
      </c>
      <c r="I2756" s="101" t="s">
        <v>7175</v>
      </c>
      <c r="J2756" s="102">
        <v>43344</v>
      </c>
      <c r="K2756" s="102">
        <v>73050</v>
      </c>
      <c r="L2756" s="101" t="s">
        <v>6332</v>
      </c>
      <c r="M2756" s="101" t="s">
        <v>5386</v>
      </c>
    </row>
    <row r="2757" spans="1:13" x14ac:dyDescent="0.25">
      <c r="A2757" s="74" t="s">
        <v>344</v>
      </c>
      <c r="B2757" s="107" t="str">
        <f t="shared" si="42"/>
        <v>107292381100</v>
      </c>
      <c r="C2757" s="101" t="s">
        <v>5388</v>
      </c>
      <c r="D2757" s="101" t="s">
        <v>5389</v>
      </c>
      <c r="E2757" s="101" t="s">
        <v>7666</v>
      </c>
      <c r="F2757" s="101" t="s">
        <v>7212</v>
      </c>
      <c r="G2757" s="101"/>
      <c r="H2757" s="103">
        <v>51.34</v>
      </c>
      <c r="I2757" s="101" t="s">
        <v>7175</v>
      </c>
      <c r="J2757" s="102">
        <v>43332</v>
      </c>
      <c r="K2757" s="102">
        <v>73050</v>
      </c>
      <c r="L2757" s="101" t="s">
        <v>6332</v>
      </c>
      <c r="M2757" s="101" t="s">
        <v>5388</v>
      </c>
    </row>
    <row r="2758" spans="1:13" x14ac:dyDescent="0.25">
      <c r="A2758" s="74" t="s">
        <v>344</v>
      </c>
      <c r="B2758" s="107" t="str">
        <f t="shared" ref="B2758:B2821" si="43">CONCATENATE(C2758,E2758)</f>
        <v>107294264310</v>
      </c>
      <c r="C2758" s="101" t="s">
        <v>5390</v>
      </c>
      <c r="D2758" s="101" t="s">
        <v>5391</v>
      </c>
      <c r="E2758" s="101" t="s">
        <v>7227</v>
      </c>
      <c r="F2758" s="101" t="s">
        <v>7212</v>
      </c>
      <c r="G2758" s="101"/>
      <c r="H2758" s="103">
        <v>54.44</v>
      </c>
      <c r="I2758" s="101" t="s">
        <v>7175</v>
      </c>
      <c r="J2758" s="102">
        <v>43332</v>
      </c>
      <c r="K2758" s="102">
        <v>73050</v>
      </c>
      <c r="L2758" s="101" t="s">
        <v>6332</v>
      </c>
      <c r="M2758" s="101" t="s">
        <v>5390</v>
      </c>
    </row>
    <row r="2759" spans="1:13" x14ac:dyDescent="0.25">
      <c r="A2759" s="74" t="s">
        <v>344</v>
      </c>
      <c r="B2759" s="107" t="str">
        <f t="shared" si="43"/>
        <v>107296603100</v>
      </c>
      <c r="C2759" s="101" t="s">
        <v>7860</v>
      </c>
      <c r="D2759" s="101" t="s">
        <v>7861</v>
      </c>
      <c r="E2759" s="101" t="s">
        <v>7234</v>
      </c>
      <c r="F2759" s="101" t="s">
        <v>7799</v>
      </c>
      <c r="G2759" s="101"/>
      <c r="H2759" s="103">
        <v>3.36</v>
      </c>
      <c r="I2759" s="101" t="s">
        <v>7175</v>
      </c>
      <c r="J2759" s="102">
        <v>43339</v>
      </c>
      <c r="K2759" s="102">
        <v>43497</v>
      </c>
      <c r="L2759" s="101" t="s">
        <v>6332</v>
      </c>
      <c r="M2759" s="101" t="s">
        <v>7860</v>
      </c>
    </row>
    <row r="2760" spans="1:13" x14ac:dyDescent="0.25">
      <c r="A2760" s="74" t="s">
        <v>344</v>
      </c>
      <c r="B2760" s="107" t="str">
        <f t="shared" si="43"/>
        <v>107297171100</v>
      </c>
      <c r="C2760" s="101" t="s">
        <v>7862</v>
      </c>
      <c r="D2760" s="101" t="s">
        <v>7863</v>
      </c>
      <c r="E2760" s="101" t="s">
        <v>6639</v>
      </c>
      <c r="F2760" s="101" t="s">
        <v>7185</v>
      </c>
      <c r="G2760" s="101"/>
      <c r="H2760" s="103">
        <v>57.96</v>
      </c>
      <c r="I2760" s="101" t="s">
        <v>7175</v>
      </c>
      <c r="J2760" s="102">
        <v>43344</v>
      </c>
      <c r="K2760" s="102">
        <v>43558</v>
      </c>
      <c r="L2760" s="101" t="s">
        <v>6332</v>
      </c>
      <c r="M2760" s="101" t="s">
        <v>7862</v>
      </c>
    </row>
    <row r="2761" spans="1:13" x14ac:dyDescent="0.25">
      <c r="A2761" s="74" t="s">
        <v>344</v>
      </c>
      <c r="B2761" s="107" t="str">
        <f t="shared" si="43"/>
        <v>107300754200</v>
      </c>
      <c r="C2761" s="101" t="s">
        <v>7864</v>
      </c>
      <c r="D2761" s="101" t="s">
        <v>7865</v>
      </c>
      <c r="E2761" s="101" t="s">
        <v>7116</v>
      </c>
      <c r="F2761" s="101" t="s">
        <v>7799</v>
      </c>
      <c r="G2761" s="101"/>
      <c r="H2761" s="103">
        <v>4.59</v>
      </c>
      <c r="I2761" s="101" t="s">
        <v>7175</v>
      </c>
      <c r="J2761" s="102">
        <v>43344</v>
      </c>
      <c r="K2761" s="102">
        <v>43496</v>
      </c>
      <c r="L2761" s="101" t="s">
        <v>6332</v>
      </c>
      <c r="M2761" s="101" t="s">
        <v>7864</v>
      </c>
    </row>
    <row r="2762" spans="1:13" x14ac:dyDescent="0.25">
      <c r="A2762" s="74" t="s">
        <v>344</v>
      </c>
      <c r="B2762" s="107" t="str">
        <f t="shared" si="43"/>
        <v>107301192100</v>
      </c>
      <c r="C2762" s="101" t="s">
        <v>5392</v>
      </c>
      <c r="D2762" s="101" t="s">
        <v>5393</v>
      </c>
      <c r="E2762" s="101" t="s">
        <v>6456</v>
      </c>
      <c r="F2762" s="101" t="s">
        <v>7212</v>
      </c>
      <c r="G2762" s="101"/>
      <c r="H2762" s="103">
        <v>46.14</v>
      </c>
      <c r="I2762" s="101" t="s">
        <v>7175</v>
      </c>
      <c r="J2762" s="102">
        <v>43374</v>
      </c>
      <c r="K2762" s="102">
        <v>73050</v>
      </c>
      <c r="L2762" s="101" t="s">
        <v>6332</v>
      </c>
      <c r="M2762" s="101" t="s">
        <v>5392</v>
      </c>
    </row>
    <row r="2763" spans="1:13" x14ac:dyDescent="0.25">
      <c r="A2763" s="74" t="s">
        <v>344</v>
      </c>
      <c r="B2763" s="107" t="str">
        <f t="shared" si="43"/>
        <v>107302381100</v>
      </c>
      <c r="C2763" s="101" t="s">
        <v>5394</v>
      </c>
      <c r="D2763" s="101" t="s">
        <v>5395</v>
      </c>
      <c r="E2763" s="101" t="s">
        <v>7666</v>
      </c>
      <c r="F2763" s="101" t="s">
        <v>7212</v>
      </c>
      <c r="G2763" s="101"/>
      <c r="H2763" s="103">
        <v>53.83</v>
      </c>
      <c r="I2763" s="101" t="s">
        <v>7175</v>
      </c>
      <c r="J2763" s="102">
        <v>43325</v>
      </c>
      <c r="K2763" s="102">
        <v>73050</v>
      </c>
      <c r="L2763" s="101" t="s">
        <v>6332</v>
      </c>
      <c r="M2763" s="101" t="s">
        <v>5394</v>
      </c>
    </row>
    <row r="2764" spans="1:13" x14ac:dyDescent="0.25">
      <c r="A2764" s="74" t="s">
        <v>344</v>
      </c>
      <c r="B2764" s="107" t="str">
        <f t="shared" si="43"/>
        <v>107303261060</v>
      </c>
      <c r="C2764" s="101" t="s">
        <v>7866</v>
      </c>
      <c r="D2764" s="101" t="s">
        <v>6064</v>
      </c>
      <c r="E2764" s="101" t="s">
        <v>6513</v>
      </c>
      <c r="F2764" s="101" t="s">
        <v>7212</v>
      </c>
      <c r="G2764" s="101"/>
      <c r="H2764" s="103">
        <v>46.99</v>
      </c>
      <c r="I2764" s="101" t="s">
        <v>7175</v>
      </c>
      <c r="J2764" s="102">
        <v>43334</v>
      </c>
      <c r="K2764" s="102">
        <v>43496</v>
      </c>
      <c r="L2764" s="101" t="s">
        <v>6332</v>
      </c>
      <c r="M2764" s="101" t="s">
        <v>7866</v>
      </c>
    </row>
    <row r="2765" spans="1:13" x14ac:dyDescent="0.25">
      <c r="A2765" s="74" t="s">
        <v>344</v>
      </c>
      <c r="B2765" s="107" t="str">
        <f t="shared" si="43"/>
        <v>107304171600</v>
      </c>
      <c r="C2765" s="101" t="s">
        <v>5396</v>
      </c>
      <c r="D2765" s="101" t="s">
        <v>5397</v>
      </c>
      <c r="E2765" s="101" t="s">
        <v>6363</v>
      </c>
      <c r="F2765" s="101" t="s">
        <v>7239</v>
      </c>
      <c r="G2765" s="101"/>
      <c r="H2765" s="103">
        <v>26.92</v>
      </c>
      <c r="I2765" s="101" t="s">
        <v>7175</v>
      </c>
      <c r="J2765" s="102">
        <v>43339</v>
      </c>
      <c r="K2765" s="102">
        <v>73050</v>
      </c>
      <c r="L2765" s="101" t="s">
        <v>6332</v>
      </c>
      <c r="M2765" s="101" t="s">
        <v>5396</v>
      </c>
    </row>
    <row r="2766" spans="1:13" x14ac:dyDescent="0.25">
      <c r="A2766" s="74" t="s">
        <v>344</v>
      </c>
      <c r="B2766" s="107" t="str">
        <f t="shared" si="43"/>
        <v>107305171600</v>
      </c>
      <c r="C2766" s="101" t="s">
        <v>7867</v>
      </c>
      <c r="D2766" s="101" t="s">
        <v>7868</v>
      </c>
      <c r="E2766" s="101" t="s">
        <v>6363</v>
      </c>
      <c r="F2766" s="101" t="s">
        <v>7295</v>
      </c>
      <c r="G2766" s="101"/>
      <c r="H2766" s="103">
        <v>34.18</v>
      </c>
      <c r="I2766" s="101" t="s">
        <v>7175</v>
      </c>
      <c r="J2766" s="102">
        <v>43339</v>
      </c>
      <c r="K2766" s="102">
        <v>43651</v>
      </c>
      <c r="L2766" s="101" t="s">
        <v>6332</v>
      </c>
      <c r="M2766" s="101" t="s">
        <v>7867</v>
      </c>
    </row>
    <row r="2767" spans="1:13" x14ac:dyDescent="0.25">
      <c r="A2767" s="74" t="s">
        <v>344</v>
      </c>
      <c r="B2767" s="107" t="str">
        <f t="shared" si="43"/>
        <v>107308331100</v>
      </c>
      <c r="C2767" s="101" t="s">
        <v>5398</v>
      </c>
      <c r="D2767" s="101" t="s">
        <v>5399</v>
      </c>
      <c r="E2767" s="101" t="s">
        <v>7298</v>
      </c>
      <c r="F2767" s="101" t="s">
        <v>7212</v>
      </c>
      <c r="G2767" s="101"/>
      <c r="H2767" s="103">
        <v>54.33</v>
      </c>
      <c r="I2767" s="101" t="s">
        <v>7175</v>
      </c>
      <c r="J2767" s="102">
        <v>43388</v>
      </c>
      <c r="K2767" s="102">
        <v>73050</v>
      </c>
      <c r="L2767" s="101" t="s">
        <v>6332</v>
      </c>
      <c r="M2767" s="101" t="s">
        <v>5398</v>
      </c>
    </row>
    <row r="2768" spans="1:13" x14ac:dyDescent="0.25">
      <c r="A2768" s="74" t="s">
        <v>344</v>
      </c>
      <c r="B2768" s="107" t="str">
        <f t="shared" si="43"/>
        <v>107309498210</v>
      </c>
      <c r="C2768" s="101" t="s">
        <v>7869</v>
      </c>
      <c r="D2768" s="101" t="s">
        <v>7870</v>
      </c>
      <c r="E2768" s="101" t="s">
        <v>7081</v>
      </c>
      <c r="F2768" s="101" t="s">
        <v>7799</v>
      </c>
      <c r="G2768" s="101"/>
      <c r="H2768" s="103">
        <v>4.59</v>
      </c>
      <c r="I2768" s="101" t="s">
        <v>7175</v>
      </c>
      <c r="J2768" s="102">
        <v>43344</v>
      </c>
      <c r="K2768" s="102">
        <v>43496</v>
      </c>
      <c r="L2768" s="101" t="s">
        <v>6332</v>
      </c>
      <c r="M2768" s="101" t="s">
        <v>7869</v>
      </c>
    </row>
    <row r="2769" spans="1:13" x14ac:dyDescent="0.25">
      <c r="A2769" s="74" t="s">
        <v>344</v>
      </c>
      <c r="B2769" s="107" t="str">
        <f t="shared" si="43"/>
        <v>107310498210</v>
      </c>
      <c r="C2769" s="101" t="s">
        <v>7871</v>
      </c>
      <c r="D2769" s="101" t="s">
        <v>7872</v>
      </c>
      <c r="E2769" s="101" t="s">
        <v>7081</v>
      </c>
      <c r="F2769" s="101" t="s">
        <v>7799</v>
      </c>
      <c r="G2769" s="101"/>
      <c r="H2769" s="103">
        <v>4.59</v>
      </c>
      <c r="I2769" s="101" t="s">
        <v>7175</v>
      </c>
      <c r="J2769" s="102">
        <v>43344</v>
      </c>
      <c r="K2769" s="102">
        <v>43496</v>
      </c>
      <c r="L2769" s="101" t="s">
        <v>6332</v>
      </c>
      <c r="M2769" s="101" t="s">
        <v>7871</v>
      </c>
    </row>
    <row r="2770" spans="1:13" x14ac:dyDescent="0.25">
      <c r="A2770" s="74" t="s">
        <v>344</v>
      </c>
      <c r="B2770" s="107" t="str">
        <f t="shared" si="43"/>
        <v>107311188320</v>
      </c>
      <c r="C2770" s="101" t="s">
        <v>7873</v>
      </c>
      <c r="D2770" s="101" t="s">
        <v>7874</v>
      </c>
      <c r="E2770" s="101" t="s">
        <v>6392</v>
      </c>
      <c r="F2770" s="101" t="s">
        <v>7799</v>
      </c>
      <c r="G2770" s="101"/>
      <c r="H2770" s="103">
        <v>4.59</v>
      </c>
      <c r="I2770" s="101" t="s">
        <v>7175</v>
      </c>
      <c r="J2770" s="102">
        <v>43381</v>
      </c>
      <c r="K2770" s="102">
        <v>43483</v>
      </c>
      <c r="L2770" s="101" t="s">
        <v>6332</v>
      </c>
      <c r="M2770" s="101" t="s">
        <v>7873</v>
      </c>
    </row>
    <row r="2771" spans="1:13" x14ac:dyDescent="0.25">
      <c r="A2771" s="74" t="s">
        <v>344</v>
      </c>
      <c r="B2771" s="107" t="str">
        <f t="shared" si="43"/>
        <v>107312252100</v>
      </c>
      <c r="C2771" s="101" t="s">
        <v>5400</v>
      </c>
      <c r="D2771" s="101" t="s">
        <v>5401</v>
      </c>
      <c r="E2771" s="101" t="s">
        <v>7292</v>
      </c>
      <c r="F2771" s="101" t="s">
        <v>7200</v>
      </c>
      <c r="G2771" s="101"/>
      <c r="H2771" s="103">
        <v>29.41</v>
      </c>
      <c r="I2771" s="101" t="s">
        <v>7175</v>
      </c>
      <c r="J2771" s="102">
        <v>43374</v>
      </c>
      <c r="K2771" s="102">
        <v>73050</v>
      </c>
      <c r="L2771" s="101" t="s">
        <v>6332</v>
      </c>
      <c r="M2771" s="101" t="s">
        <v>5400</v>
      </c>
    </row>
    <row r="2772" spans="1:13" x14ac:dyDescent="0.25">
      <c r="A2772" s="74" t="s">
        <v>344</v>
      </c>
      <c r="B2772" s="107" t="str">
        <f t="shared" si="43"/>
        <v>107313185120</v>
      </c>
      <c r="C2772" s="101" t="s">
        <v>7875</v>
      </c>
      <c r="D2772" s="101" t="s">
        <v>7876</v>
      </c>
      <c r="E2772" s="101" t="s">
        <v>6433</v>
      </c>
      <c r="F2772" s="101" t="s">
        <v>7799</v>
      </c>
      <c r="G2772" s="101"/>
      <c r="H2772" s="103">
        <v>4.59</v>
      </c>
      <c r="I2772" s="101" t="s">
        <v>7175</v>
      </c>
      <c r="J2772" s="102">
        <v>43339</v>
      </c>
      <c r="K2772" s="102">
        <v>43492</v>
      </c>
      <c r="L2772" s="101" t="s">
        <v>6332</v>
      </c>
      <c r="M2772" s="101" t="s">
        <v>7875</v>
      </c>
    </row>
    <row r="2773" spans="1:13" x14ac:dyDescent="0.25">
      <c r="A2773" s="74" t="s">
        <v>344</v>
      </c>
      <c r="B2773" s="107" t="str">
        <f t="shared" si="43"/>
        <v>107315468120</v>
      </c>
      <c r="C2773" s="101" t="s">
        <v>5402</v>
      </c>
      <c r="D2773" s="101" t="s">
        <v>5403</v>
      </c>
      <c r="E2773" s="101" t="s">
        <v>7877</v>
      </c>
      <c r="F2773" s="101" t="s">
        <v>7332</v>
      </c>
      <c r="G2773" s="101"/>
      <c r="H2773" s="103">
        <v>32.49</v>
      </c>
      <c r="I2773" s="101" t="s">
        <v>7175</v>
      </c>
      <c r="J2773" s="102">
        <v>43374</v>
      </c>
      <c r="K2773" s="102">
        <v>73050</v>
      </c>
      <c r="L2773" s="101" t="s">
        <v>6332</v>
      </c>
      <c r="M2773" s="101" t="s">
        <v>5402</v>
      </c>
    </row>
    <row r="2774" spans="1:13" x14ac:dyDescent="0.25">
      <c r="A2774" s="74" t="s">
        <v>344</v>
      </c>
      <c r="B2774" s="107" t="str">
        <f t="shared" si="43"/>
        <v>107317498210</v>
      </c>
      <c r="C2774" s="101" t="s">
        <v>7878</v>
      </c>
      <c r="D2774" s="101" t="s">
        <v>7879</v>
      </c>
      <c r="E2774" s="101" t="s">
        <v>7081</v>
      </c>
      <c r="F2774" s="101" t="s">
        <v>7799</v>
      </c>
      <c r="G2774" s="101"/>
      <c r="H2774" s="103">
        <v>4.59</v>
      </c>
      <c r="I2774" s="101" t="s">
        <v>7175</v>
      </c>
      <c r="J2774" s="102">
        <v>43344</v>
      </c>
      <c r="K2774" s="102">
        <v>43496</v>
      </c>
      <c r="L2774" s="101" t="s">
        <v>6332</v>
      </c>
      <c r="M2774" s="101" t="s">
        <v>7878</v>
      </c>
    </row>
    <row r="2775" spans="1:13" x14ac:dyDescent="0.25">
      <c r="A2775" s="74" t="s">
        <v>344</v>
      </c>
      <c r="B2775" s="107" t="str">
        <f t="shared" si="43"/>
        <v>107320603100</v>
      </c>
      <c r="C2775" s="101" t="s">
        <v>7880</v>
      </c>
      <c r="D2775" s="101" t="s">
        <v>7881</v>
      </c>
      <c r="E2775" s="101" t="s">
        <v>7234</v>
      </c>
      <c r="F2775" s="101" t="s">
        <v>7799</v>
      </c>
      <c r="G2775" s="101"/>
      <c r="H2775" s="103">
        <v>3.01</v>
      </c>
      <c r="I2775" s="101" t="s">
        <v>7175</v>
      </c>
      <c r="J2775" s="102">
        <v>43346</v>
      </c>
      <c r="K2775" s="102">
        <v>43646</v>
      </c>
      <c r="L2775" s="101" t="s">
        <v>6332</v>
      </c>
      <c r="M2775" s="101" t="s">
        <v>7880</v>
      </c>
    </row>
    <row r="2776" spans="1:13" x14ac:dyDescent="0.25">
      <c r="A2776" s="74" t="s">
        <v>344</v>
      </c>
      <c r="B2776" s="107" t="str">
        <f t="shared" si="43"/>
        <v>107321472130</v>
      </c>
      <c r="C2776" s="101" t="s">
        <v>7882</v>
      </c>
      <c r="D2776" s="101" t="s">
        <v>7883</v>
      </c>
      <c r="E2776" s="101" t="s">
        <v>6850</v>
      </c>
      <c r="F2776" s="101" t="s">
        <v>7799</v>
      </c>
      <c r="G2776" s="101"/>
      <c r="H2776" s="103">
        <v>2.92</v>
      </c>
      <c r="I2776" s="101" t="s">
        <v>7175</v>
      </c>
      <c r="J2776" s="102">
        <v>43339</v>
      </c>
      <c r="K2776" s="102">
        <v>43490</v>
      </c>
      <c r="L2776" s="101" t="s">
        <v>6332</v>
      </c>
      <c r="M2776" s="101" t="s">
        <v>7882</v>
      </c>
    </row>
    <row r="2777" spans="1:13" x14ac:dyDescent="0.25">
      <c r="A2777" s="74" t="s">
        <v>344</v>
      </c>
      <c r="B2777" s="107" t="str">
        <f t="shared" si="43"/>
        <v>107322472130</v>
      </c>
      <c r="C2777" s="101" t="s">
        <v>6858</v>
      </c>
      <c r="D2777" s="101" t="s">
        <v>6859</v>
      </c>
      <c r="E2777" s="101" t="s">
        <v>6850</v>
      </c>
      <c r="F2777" s="101" t="s">
        <v>7799</v>
      </c>
      <c r="G2777" s="101"/>
      <c r="H2777" s="103">
        <v>2.92</v>
      </c>
      <c r="I2777" s="101" t="s">
        <v>7175</v>
      </c>
      <c r="J2777" s="102">
        <v>43339</v>
      </c>
      <c r="K2777" s="102">
        <v>43517</v>
      </c>
      <c r="L2777" s="101" t="s">
        <v>6332</v>
      </c>
      <c r="M2777" s="101" t="s">
        <v>6858</v>
      </c>
    </row>
    <row r="2778" spans="1:13" x14ac:dyDescent="0.25">
      <c r="A2778" s="74" t="s">
        <v>344</v>
      </c>
      <c r="B2778" s="107" t="str">
        <f t="shared" si="43"/>
        <v>107323472130</v>
      </c>
      <c r="C2778" s="101" t="s">
        <v>6848</v>
      </c>
      <c r="D2778" s="101" t="s">
        <v>6849</v>
      </c>
      <c r="E2778" s="101" t="s">
        <v>6850</v>
      </c>
      <c r="F2778" s="101" t="s">
        <v>7799</v>
      </c>
      <c r="G2778" s="101"/>
      <c r="H2778" s="103">
        <v>2.92</v>
      </c>
      <c r="I2778" s="101" t="s">
        <v>7175</v>
      </c>
      <c r="J2778" s="102">
        <v>43332</v>
      </c>
      <c r="K2778" s="102">
        <v>43483</v>
      </c>
      <c r="L2778" s="101" t="s">
        <v>6332</v>
      </c>
      <c r="M2778" s="101" t="s">
        <v>6848</v>
      </c>
    </row>
    <row r="2779" spans="1:13" x14ac:dyDescent="0.25">
      <c r="A2779" s="74" t="s">
        <v>344</v>
      </c>
      <c r="B2779" s="107" t="str">
        <f t="shared" si="43"/>
        <v>107324141001</v>
      </c>
      <c r="C2779" s="101" t="s">
        <v>7884</v>
      </c>
      <c r="D2779" s="101" t="s">
        <v>7270</v>
      </c>
      <c r="E2779" s="101" t="s">
        <v>6351</v>
      </c>
      <c r="F2779" s="101" t="s">
        <v>7185</v>
      </c>
      <c r="G2779" s="101"/>
      <c r="H2779" s="103">
        <v>0</v>
      </c>
      <c r="I2779" s="101" t="s">
        <v>7788</v>
      </c>
      <c r="J2779" s="102">
        <v>43556</v>
      </c>
      <c r="K2779" s="102">
        <v>43585</v>
      </c>
      <c r="L2779" s="101" t="s">
        <v>6332</v>
      </c>
      <c r="M2779" s="101" t="s">
        <v>7884</v>
      </c>
    </row>
    <row r="2780" spans="1:13" x14ac:dyDescent="0.25">
      <c r="A2780" s="74" t="s">
        <v>344</v>
      </c>
      <c r="B2780" s="107" t="str">
        <f t="shared" si="43"/>
        <v>107325472130</v>
      </c>
      <c r="C2780" s="101" t="s">
        <v>6964</v>
      </c>
      <c r="D2780" s="101" t="s">
        <v>6965</v>
      </c>
      <c r="E2780" s="101" t="s">
        <v>6850</v>
      </c>
      <c r="F2780" s="101" t="s">
        <v>7799</v>
      </c>
      <c r="G2780" s="101"/>
      <c r="H2780" s="103">
        <v>2.34</v>
      </c>
      <c r="I2780" s="101" t="s">
        <v>7175</v>
      </c>
      <c r="J2780" s="102">
        <v>43346</v>
      </c>
      <c r="K2780" s="102">
        <v>43483</v>
      </c>
      <c r="L2780" s="101" t="s">
        <v>6332</v>
      </c>
      <c r="M2780" s="101" t="s">
        <v>6964</v>
      </c>
    </row>
    <row r="2781" spans="1:13" x14ac:dyDescent="0.25">
      <c r="A2781" s="74" t="s">
        <v>344</v>
      </c>
      <c r="B2781" s="107" t="str">
        <f t="shared" si="43"/>
        <v>107329331100</v>
      </c>
      <c r="C2781" s="101" t="s">
        <v>7885</v>
      </c>
      <c r="D2781" s="101" t="s">
        <v>7886</v>
      </c>
      <c r="E2781" s="101" t="s">
        <v>7298</v>
      </c>
      <c r="F2781" s="101" t="s">
        <v>7185</v>
      </c>
      <c r="G2781" s="101"/>
      <c r="H2781" s="103">
        <v>62.58</v>
      </c>
      <c r="I2781" s="101" t="s">
        <v>7175</v>
      </c>
      <c r="J2781" s="102">
        <v>43346</v>
      </c>
      <c r="K2781" s="102">
        <v>73050</v>
      </c>
      <c r="L2781" s="101" t="s">
        <v>6332</v>
      </c>
      <c r="M2781" s="101" t="s">
        <v>7885</v>
      </c>
    </row>
    <row r="2782" spans="1:13" x14ac:dyDescent="0.25">
      <c r="A2782" s="74" t="s">
        <v>344</v>
      </c>
      <c r="B2782" s="107" t="str">
        <f t="shared" si="43"/>
        <v>107331311100</v>
      </c>
      <c r="C2782" s="101" t="s">
        <v>7887</v>
      </c>
      <c r="D2782" s="101" t="s">
        <v>7888</v>
      </c>
      <c r="E2782" s="101" t="s">
        <v>6531</v>
      </c>
      <c r="F2782" s="101" t="s">
        <v>7799</v>
      </c>
      <c r="G2782" s="101"/>
      <c r="H2782" s="103">
        <v>4.59</v>
      </c>
      <c r="I2782" s="101" t="s">
        <v>7175</v>
      </c>
      <c r="J2782" s="102">
        <v>43339</v>
      </c>
      <c r="K2782" s="102">
        <v>43490</v>
      </c>
      <c r="L2782" s="101" t="s">
        <v>6332</v>
      </c>
      <c r="M2782" s="101" t="s">
        <v>7887</v>
      </c>
    </row>
    <row r="2783" spans="1:13" x14ac:dyDescent="0.25">
      <c r="A2783" s="74" t="s">
        <v>344</v>
      </c>
      <c r="B2783" s="107" t="str">
        <f t="shared" si="43"/>
        <v>107332311300</v>
      </c>
      <c r="C2783" s="101" t="s">
        <v>7889</v>
      </c>
      <c r="D2783" s="101" t="s">
        <v>7890</v>
      </c>
      <c r="E2783" s="101" t="s">
        <v>6411</v>
      </c>
      <c r="F2783" s="101" t="s">
        <v>7799</v>
      </c>
      <c r="G2783" s="101"/>
      <c r="H2783" s="103">
        <v>4.59</v>
      </c>
      <c r="I2783" s="101" t="s">
        <v>7175</v>
      </c>
      <c r="J2783" s="102">
        <v>43339</v>
      </c>
      <c r="K2783" s="102">
        <v>43490</v>
      </c>
      <c r="L2783" s="101" t="s">
        <v>6332</v>
      </c>
      <c r="M2783" s="101" t="s">
        <v>7889</v>
      </c>
    </row>
    <row r="2784" spans="1:13" x14ac:dyDescent="0.25">
      <c r="A2784" s="74" t="s">
        <v>344</v>
      </c>
      <c r="B2784" s="107" t="str">
        <f t="shared" si="43"/>
        <v>107334903320</v>
      </c>
      <c r="C2784" s="101" t="s">
        <v>7891</v>
      </c>
      <c r="D2784" s="101" t="s">
        <v>7892</v>
      </c>
      <c r="E2784" s="101" t="s">
        <v>7370</v>
      </c>
      <c r="F2784" s="101" t="s">
        <v>7773</v>
      </c>
      <c r="G2784" s="101"/>
      <c r="H2784" s="103">
        <v>21.95</v>
      </c>
      <c r="I2784" s="101" t="s">
        <v>7175</v>
      </c>
      <c r="J2784" s="102">
        <v>43344</v>
      </c>
      <c r="K2784" s="102">
        <v>43496</v>
      </c>
      <c r="L2784" s="101" t="s">
        <v>6332</v>
      </c>
      <c r="M2784" s="101" t="s">
        <v>7891</v>
      </c>
    </row>
    <row r="2785" spans="1:13" x14ac:dyDescent="0.25">
      <c r="A2785" s="74" t="s">
        <v>344</v>
      </c>
      <c r="B2785" s="107" t="str">
        <f t="shared" si="43"/>
        <v>107335903320</v>
      </c>
      <c r="C2785" s="101" t="s">
        <v>5404</v>
      </c>
      <c r="D2785" s="101" t="s">
        <v>5405</v>
      </c>
      <c r="E2785" s="101" t="s">
        <v>7370</v>
      </c>
      <c r="F2785" s="101" t="s">
        <v>7773</v>
      </c>
      <c r="G2785" s="101"/>
      <c r="H2785" s="103">
        <v>23.19</v>
      </c>
      <c r="I2785" s="101" t="s">
        <v>7175</v>
      </c>
      <c r="J2785" s="102">
        <v>43344</v>
      </c>
      <c r="K2785" s="102">
        <v>73050</v>
      </c>
      <c r="L2785" s="101" t="s">
        <v>6332</v>
      </c>
      <c r="M2785" s="101" t="s">
        <v>5404</v>
      </c>
    </row>
    <row r="2786" spans="1:13" x14ac:dyDescent="0.25">
      <c r="A2786" s="74" t="s">
        <v>344</v>
      </c>
      <c r="B2786" s="107" t="str">
        <f t="shared" si="43"/>
        <v>107336553930</v>
      </c>
      <c r="C2786" s="101" t="s">
        <v>5406</v>
      </c>
      <c r="D2786" s="101" t="s">
        <v>5407</v>
      </c>
      <c r="E2786" s="101" t="s">
        <v>6739</v>
      </c>
      <c r="F2786" s="101" t="s">
        <v>7773</v>
      </c>
      <c r="G2786" s="101"/>
      <c r="H2786" s="103">
        <v>21.58</v>
      </c>
      <c r="I2786" s="101" t="s">
        <v>7175</v>
      </c>
      <c r="J2786" s="102">
        <v>43353</v>
      </c>
      <c r="K2786" s="102">
        <v>73050</v>
      </c>
      <c r="L2786" s="101" t="s">
        <v>6332</v>
      </c>
      <c r="M2786" s="101" t="s">
        <v>5406</v>
      </c>
    </row>
    <row r="2787" spans="1:13" x14ac:dyDescent="0.25">
      <c r="A2787" s="74" t="s">
        <v>344</v>
      </c>
      <c r="B2787" s="107" t="str">
        <f t="shared" si="43"/>
        <v>107337311200</v>
      </c>
      <c r="C2787" s="101" t="s">
        <v>5408</v>
      </c>
      <c r="D2787" s="101" t="s">
        <v>5409</v>
      </c>
      <c r="E2787" s="101" t="s">
        <v>6541</v>
      </c>
      <c r="F2787" s="101" t="s">
        <v>7225</v>
      </c>
      <c r="G2787" s="101"/>
      <c r="H2787" s="103">
        <v>38.520000000000003</v>
      </c>
      <c r="I2787" s="101" t="s">
        <v>7175</v>
      </c>
      <c r="J2787" s="102">
        <v>43374</v>
      </c>
      <c r="K2787" s="102">
        <v>73050</v>
      </c>
      <c r="L2787" s="101" t="s">
        <v>6332</v>
      </c>
      <c r="M2787" s="101" t="s">
        <v>5408</v>
      </c>
    </row>
    <row r="2788" spans="1:13" x14ac:dyDescent="0.25">
      <c r="A2788" s="74" t="s">
        <v>344</v>
      </c>
      <c r="B2788" s="107" t="str">
        <f t="shared" si="43"/>
        <v>107338331100</v>
      </c>
      <c r="C2788" s="101" t="s">
        <v>5410</v>
      </c>
      <c r="D2788" s="101" t="s">
        <v>5411</v>
      </c>
      <c r="E2788" s="101" t="s">
        <v>7298</v>
      </c>
      <c r="F2788" s="101" t="s">
        <v>7212</v>
      </c>
      <c r="G2788" s="101"/>
      <c r="H2788" s="103">
        <v>53.11</v>
      </c>
      <c r="I2788" s="101" t="s">
        <v>7175</v>
      </c>
      <c r="J2788" s="102">
        <v>43349</v>
      </c>
      <c r="K2788" s="102">
        <v>73050</v>
      </c>
      <c r="L2788" s="101" t="s">
        <v>6332</v>
      </c>
      <c r="M2788" s="101" t="s">
        <v>5410</v>
      </c>
    </row>
    <row r="2789" spans="1:13" x14ac:dyDescent="0.25">
      <c r="A2789" s="74" t="s">
        <v>344</v>
      </c>
      <c r="B2789" s="107" t="str">
        <f t="shared" si="43"/>
        <v>107339122100</v>
      </c>
      <c r="C2789" s="101" t="s">
        <v>7893</v>
      </c>
      <c r="D2789" s="101" t="s">
        <v>7894</v>
      </c>
      <c r="E2789" s="101" t="s">
        <v>7341</v>
      </c>
      <c r="F2789" s="101" t="s">
        <v>7773</v>
      </c>
      <c r="G2789" s="101"/>
      <c r="H2789" s="103">
        <v>22.43</v>
      </c>
      <c r="I2789" s="101" t="s">
        <v>7175</v>
      </c>
      <c r="J2789" s="102">
        <v>43344</v>
      </c>
      <c r="K2789" s="102">
        <v>43708</v>
      </c>
      <c r="L2789" s="101" t="s">
        <v>6332</v>
      </c>
      <c r="M2789" s="101" t="s">
        <v>7893</v>
      </c>
    </row>
    <row r="2790" spans="1:13" x14ac:dyDescent="0.25">
      <c r="A2790" s="74" t="s">
        <v>344</v>
      </c>
      <c r="B2790" s="107" t="str">
        <f t="shared" si="43"/>
        <v>107340311200</v>
      </c>
      <c r="C2790" s="101" t="s">
        <v>7895</v>
      </c>
      <c r="D2790" s="101" t="s">
        <v>7896</v>
      </c>
      <c r="E2790" s="101" t="s">
        <v>6541</v>
      </c>
      <c r="F2790" s="101" t="s">
        <v>7225</v>
      </c>
      <c r="G2790" s="101"/>
      <c r="H2790" s="103">
        <v>36.89</v>
      </c>
      <c r="I2790" s="101" t="s">
        <v>7175</v>
      </c>
      <c r="J2790" s="102">
        <v>43405</v>
      </c>
      <c r="K2790" s="102">
        <v>73050</v>
      </c>
      <c r="L2790" s="101" t="s">
        <v>6332</v>
      </c>
      <c r="M2790" s="101" t="s">
        <v>7895</v>
      </c>
    </row>
    <row r="2791" spans="1:13" x14ac:dyDescent="0.25">
      <c r="A2791" s="74" t="s">
        <v>344</v>
      </c>
      <c r="B2791" s="107" t="str">
        <f t="shared" si="43"/>
        <v>107342341100</v>
      </c>
      <c r="C2791" s="101" t="s">
        <v>7897</v>
      </c>
      <c r="D2791" s="101" t="s">
        <v>7898</v>
      </c>
      <c r="E2791" s="101" t="s">
        <v>6557</v>
      </c>
      <c r="F2791" s="101" t="s">
        <v>7212</v>
      </c>
      <c r="G2791" s="101"/>
      <c r="H2791" s="103">
        <v>46.71</v>
      </c>
      <c r="I2791" s="101" t="s">
        <v>7175</v>
      </c>
      <c r="J2791" s="102">
        <v>43339</v>
      </c>
      <c r="K2791" s="102">
        <v>43521</v>
      </c>
      <c r="L2791" s="101" t="s">
        <v>6332</v>
      </c>
      <c r="M2791" s="101" t="s">
        <v>7897</v>
      </c>
    </row>
    <row r="2792" spans="1:13" x14ac:dyDescent="0.25">
      <c r="A2792" s="74" t="s">
        <v>344</v>
      </c>
      <c r="B2792" s="107" t="str">
        <f t="shared" si="43"/>
        <v>107343361100</v>
      </c>
      <c r="C2792" s="101" t="s">
        <v>5412</v>
      </c>
      <c r="D2792" s="101" t="s">
        <v>5413</v>
      </c>
      <c r="E2792" s="101" t="s">
        <v>6415</v>
      </c>
      <c r="F2792" s="101" t="s">
        <v>7212</v>
      </c>
      <c r="G2792" s="101"/>
      <c r="H2792" s="103">
        <v>58.64</v>
      </c>
      <c r="I2792" s="101" t="s">
        <v>7175</v>
      </c>
      <c r="J2792" s="102">
        <v>43409</v>
      </c>
      <c r="K2792" s="102">
        <v>73050</v>
      </c>
      <c r="L2792" s="101" t="s">
        <v>6332</v>
      </c>
      <c r="M2792" s="101" t="s">
        <v>5412</v>
      </c>
    </row>
    <row r="2793" spans="1:13" x14ac:dyDescent="0.25">
      <c r="A2793" s="74" t="s">
        <v>344</v>
      </c>
      <c r="B2793" s="107" t="str">
        <f t="shared" si="43"/>
        <v>107344371180</v>
      </c>
      <c r="C2793" s="101" t="s">
        <v>5414</v>
      </c>
      <c r="D2793" s="101" t="s">
        <v>5415</v>
      </c>
      <c r="E2793" s="101" t="s">
        <v>7294</v>
      </c>
      <c r="F2793" s="101" t="s">
        <v>7212</v>
      </c>
      <c r="G2793" s="101"/>
      <c r="H2793" s="103">
        <v>48.99</v>
      </c>
      <c r="I2793" s="101" t="s">
        <v>7175</v>
      </c>
      <c r="J2793" s="102">
        <v>43374</v>
      </c>
      <c r="K2793" s="102">
        <v>73050</v>
      </c>
      <c r="L2793" s="101" t="s">
        <v>6332</v>
      </c>
      <c r="M2793" s="101" t="s">
        <v>5414</v>
      </c>
    </row>
    <row r="2794" spans="1:13" x14ac:dyDescent="0.25">
      <c r="A2794" s="74" t="s">
        <v>344</v>
      </c>
      <c r="B2794" s="107" t="str">
        <f t="shared" si="43"/>
        <v>107345252100</v>
      </c>
      <c r="C2794" s="101" t="s">
        <v>7899</v>
      </c>
      <c r="D2794" s="101" t="s">
        <v>7900</v>
      </c>
      <c r="E2794" s="101" t="s">
        <v>7292</v>
      </c>
      <c r="F2794" s="101" t="s">
        <v>7200</v>
      </c>
      <c r="G2794" s="101"/>
      <c r="H2794" s="103">
        <v>26.53</v>
      </c>
      <c r="I2794" s="101" t="s">
        <v>7175</v>
      </c>
      <c r="J2794" s="102">
        <v>43388</v>
      </c>
      <c r="K2794" s="102">
        <v>43504</v>
      </c>
      <c r="L2794" s="101" t="s">
        <v>6332</v>
      </c>
      <c r="M2794" s="101" t="s">
        <v>7899</v>
      </c>
    </row>
    <row r="2795" spans="1:13" x14ac:dyDescent="0.25">
      <c r="A2795" s="74" t="s">
        <v>344</v>
      </c>
      <c r="B2795" s="107" t="str">
        <f t="shared" si="43"/>
        <v>107346171300</v>
      </c>
      <c r="C2795" s="101" t="s">
        <v>7901</v>
      </c>
      <c r="D2795" s="101" t="s">
        <v>7902</v>
      </c>
      <c r="E2795" s="101" t="s">
        <v>6367</v>
      </c>
      <c r="F2795" s="101" t="s">
        <v>7185</v>
      </c>
      <c r="G2795" s="101"/>
      <c r="H2795" s="103">
        <v>60.73</v>
      </c>
      <c r="I2795" s="101" t="s">
        <v>7175</v>
      </c>
      <c r="J2795" s="102">
        <v>43402</v>
      </c>
      <c r="K2795" s="102">
        <v>43581</v>
      </c>
      <c r="L2795" s="101" t="s">
        <v>6332</v>
      </c>
      <c r="M2795" s="101" t="s">
        <v>7901</v>
      </c>
    </row>
    <row r="2796" spans="1:13" x14ac:dyDescent="0.25">
      <c r="A2796" s="74" t="s">
        <v>344</v>
      </c>
      <c r="B2796" s="107" t="str">
        <f t="shared" si="43"/>
        <v>107347261060</v>
      </c>
      <c r="C2796" s="101" t="s">
        <v>7903</v>
      </c>
      <c r="D2796" s="101" t="s">
        <v>7509</v>
      </c>
      <c r="E2796" s="101" t="s">
        <v>6513</v>
      </c>
      <c r="F2796" s="101" t="s">
        <v>7203</v>
      </c>
      <c r="G2796" s="101"/>
      <c r="H2796" s="103">
        <v>0</v>
      </c>
      <c r="I2796" s="101" t="s">
        <v>7788</v>
      </c>
      <c r="J2796" s="102">
        <v>43586</v>
      </c>
      <c r="K2796" s="102">
        <v>43616</v>
      </c>
      <c r="L2796" s="101" t="s">
        <v>6332</v>
      </c>
      <c r="M2796" s="101" t="s">
        <v>7903</v>
      </c>
    </row>
    <row r="2797" spans="1:13" x14ac:dyDescent="0.25">
      <c r="A2797" s="74" t="s">
        <v>344</v>
      </c>
      <c r="B2797" s="107" t="str">
        <f t="shared" si="43"/>
        <v>107348361100</v>
      </c>
      <c r="C2797" s="101" t="s">
        <v>7904</v>
      </c>
      <c r="D2797" s="101" t="s">
        <v>6414</v>
      </c>
      <c r="E2797" s="101" t="s">
        <v>6415</v>
      </c>
      <c r="F2797" s="101" t="s">
        <v>7225</v>
      </c>
      <c r="G2797" s="101"/>
      <c r="H2797" s="103">
        <v>0</v>
      </c>
      <c r="I2797" s="101" t="s">
        <v>7788</v>
      </c>
      <c r="J2797" s="102">
        <v>43617</v>
      </c>
      <c r="K2797" s="102">
        <v>43646</v>
      </c>
      <c r="L2797" s="101" t="s">
        <v>6332</v>
      </c>
      <c r="M2797" s="101" t="s">
        <v>7904</v>
      </c>
    </row>
    <row r="2798" spans="1:13" x14ac:dyDescent="0.25">
      <c r="A2798" s="74" t="s">
        <v>344</v>
      </c>
      <c r="B2798" s="107" t="str">
        <f t="shared" si="43"/>
        <v>107349438100</v>
      </c>
      <c r="C2798" s="101" t="s">
        <v>7905</v>
      </c>
      <c r="D2798" s="101" t="s">
        <v>7906</v>
      </c>
      <c r="E2798" s="101" t="s">
        <v>6662</v>
      </c>
      <c r="F2798" s="101" t="s">
        <v>7799</v>
      </c>
      <c r="G2798" s="101"/>
      <c r="H2798" s="103">
        <v>2.09</v>
      </c>
      <c r="I2798" s="101" t="s">
        <v>7175</v>
      </c>
      <c r="J2798" s="102">
        <v>43346</v>
      </c>
      <c r="K2798" s="102">
        <v>43496</v>
      </c>
      <c r="L2798" s="101" t="s">
        <v>6332</v>
      </c>
      <c r="M2798" s="101" t="s">
        <v>7905</v>
      </c>
    </row>
    <row r="2799" spans="1:13" x14ac:dyDescent="0.25">
      <c r="A2799" s="74" t="s">
        <v>344</v>
      </c>
      <c r="B2799" s="107" t="str">
        <f t="shared" si="43"/>
        <v>107350448200</v>
      </c>
      <c r="C2799" s="101" t="s">
        <v>7907</v>
      </c>
      <c r="D2799" s="101" t="s">
        <v>7908</v>
      </c>
      <c r="E2799" s="101" t="s">
        <v>7909</v>
      </c>
      <c r="F2799" s="101" t="s">
        <v>7799</v>
      </c>
      <c r="G2799" s="101"/>
      <c r="H2799" s="103">
        <v>4.59</v>
      </c>
      <c r="I2799" s="101" t="s">
        <v>7175</v>
      </c>
      <c r="J2799" s="102">
        <v>43339</v>
      </c>
      <c r="K2799" s="102">
        <v>43496</v>
      </c>
      <c r="L2799" s="101" t="s">
        <v>6332</v>
      </c>
      <c r="M2799" s="101" t="s">
        <v>7907</v>
      </c>
    </row>
    <row r="2800" spans="1:13" x14ac:dyDescent="0.25">
      <c r="A2800" s="74" t="s">
        <v>344</v>
      </c>
      <c r="B2800" s="107" t="str">
        <f t="shared" si="43"/>
        <v>107351313920</v>
      </c>
      <c r="C2800" s="101" t="s">
        <v>7910</v>
      </c>
      <c r="D2800" s="101" t="s">
        <v>7911</v>
      </c>
      <c r="E2800" s="101" t="s">
        <v>6535</v>
      </c>
      <c r="F2800" s="101" t="s">
        <v>7799</v>
      </c>
      <c r="G2800" s="101"/>
      <c r="H2800" s="103">
        <v>4.59</v>
      </c>
      <c r="I2800" s="101" t="s">
        <v>7175</v>
      </c>
      <c r="J2800" s="102">
        <v>43339</v>
      </c>
      <c r="K2800" s="102">
        <v>43494</v>
      </c>
      <c r="L2800" s="101" t="s">
        <v>6332</v>
      </c>
      <c r="M2800" s="101" t="s">
        <v>7910</v>
      </c>
    </row>
    <row r="2801" spans="1:13" x14ac:dyDescent="0.25">
      <c r="A2801" s="74" t="s">
        <v>344</v>
      </c>
      <c r="B2801" s="107" t="str">
        <f t="shared" si="43"/>
        <v>107352442100</v>
      </c>
      <c r="C2801" s="101" t="s">
        <v>5416</v>
      </c>
      <c r="D2801" s="101" t="s">
        <v>5417</v>
      </c>
      <c r="E2801" s="101" t="s">
        <v>6672</v>
      </c>
      <c r="F2801" s="101" t="s">
        <v>7332</v>
      </c>
      <c r="G2801" s="101"/>
      <c r="H2801" s="103">
        <v>31.09</v>
      </c>
      <c r="I2801" s="101" t="s">
        <v>7175</v>
      </c>
      <c r="J2801" s="102">
        <v>43360</v>
      </c>
      <c r="K2801" s="102">
        <v>73050</v>
      </c>
      <c r="L2801" s="101" t="s">
        <v>6332</v>
      </c>
      <c r="M2801" s="101" t="s">
        <v>5416</v>
      </c>
    </row>
    <row r="2802" spans="1:13" x14ac:dyDescent="0.25">
      <c r="A2802" s="74" t="s">
        <v>344</v>
      </c>
      <c r="B2802" s="107" t="str">
        <f t="shared" si="43"/>
        <v>107353311100</v>
      </c>
      <c r="C2802" s="101" t="s">
        <v>7912</v>
      </c>
      <c r="D2802" s="101" t="s">
        <v>7913</v>
      </c>
      <c r="E2802" s="101" t="s">
        <v>6531</v>
      </c>
      <c r="F2802" s="101" t="s">
        <v>7773</v>
      </c>
      <c r="G2802" s="101"/>
      <c r="H2802" s="103">
        <v>22.58</v>
      </c>
      <c r="I2802" s="101" t="s">
        <v>7175</v>
      </c>
      <c r="J2802" s="102">
        <v>43341</v>
      </c>
      <c r="K2802" s="102">
        <v>43647</v>
      </c>
      <c r="L2802" s="101" t="s">
        <v>6332</v>
      </c>
      <c r="M2802" s="101" t="s">
        <v>7912</v>
      </c>
    </row>
    <row r="2803" spans="1:13" x14ac:dyDescent="0.25">
      <c r="A2803" s="74" t="s">
        <v>344</v>
      </c>
      <c r="B2803" s="107" t="str">
        <f t="shared" si="43"/>
        <v>107354111250</v>
      </c>
      <c r="C2803" s="101" t="s">
        <v>5418</v>
      </c>
      <c r="D2803" s="101" t="s">
        <v>5419</v>
      </c>
      <c r="E2803" s="101" t="s">
        <v>6330</v>
      </c>
      <c r="F2803" s="101" t="s">
        <v>7212</v>
      </c>
      <c r="G2803" s="101"/>
      <c r="H2803" s="103">
        <v>48.15</v>
      </c>
      <c r="I2803" s="101" t="s">
        <v>7175</v>
      </c>
      <c r="J2803" s="102">
        <v>43327</v>
      </c>
      <c r="K2803" s="102">
        <v>73050</v>
      </c>
      <c r="L2803" s="101" t="s">
        <v>6332</v>
      </c>
      <c r="M2803" s="101" t="s">
        <v>5418</v>
      </c>
    </row>
    <row r="2804" spans="1:13" x14ac:dyDescent="0.25">
      <c r="A2804" s="74" t="s">
        <v>344</v>
      </c>
      <c r="B2804" s="107" t="str">
        <f t="shared" si="43"/>
        <v>107355264280</v>
      </c>
      <c r="C2804" s="101" t="s">
        <v>7914</v>
      </c>
      <c r="D2804" s="101" t="s">
        <v>7915</v>
      </c>
      <c r="E2804" s="101" t="s">
        <v>7280</v>
      </c>
      <c r="F2804" s="101" t="s">
        <v>7212</v>
      </c>
      <c r="G2804" s="101"/>
      <c r="H2804" s="103">
        <v>49.03</v>
      </c>
      <c r="I2804" s="101" t="s">
        <v>7175</v>
      </c>
      <c r="J2804" s="102">
        <v>43395</v>
      </c>
      <c r="K2804" s="102">
        <v>43770</v>
      </c>
      <c r="L2804" s="101" t="s">
        <v>6332</v>
      </c>
      <c r="M2804" s="101" t="s">
        <v>7914</v>
      </c>
    </row>
    <row r="2805" spans="1:13" x14ac:dyDescent="0.25">
      <c r="A2805" s="74" t="s">
        <v>344</v>
      </c>
      <c r="B2805" s="107" t="str">
        <f t="shared" si="43"/>
        <v>107356472130</v>
      </c>
      <c r="C2805" s="101" t="s">
        <v>6959</v>
      </c>
      <c r="D2805" s="101" t="s">
        <v>6960</v>
      </c>
      <c r="E2805" s="101" t="s">
        <v>6850</v>
      </c>
      <c r="F2805" s="101" t="s">
        <v>7799</v>
      </c>
      <c r="G2805" s="101"/>
      <c r="H2805" s="103">
        <v>2.93</v>
      </c>
      <c r="I2805" s="101" t="s">
        <v>7175</v>
      </c>
      <c r="J2805" s="102">
        <v>43339</v>
      </c>
      <c r="K2805" s="102">
        <v>43500</v>
      </c>
      <c r="L2805" s="101" t="s">
        <v>6332</v>
      </c>
      <c r="M2805" s="101" t="s">
        <v>6959</v>
      </c>
    </row>
    <row r="2806" spans="1:13" x14ac:dyDescent="0.25">
      <c r="A2806" s="74" t="s">
        <v>344</v>
      </c>
      <c r="B2806" s="107" t="str">
        <f t="shared" si="43"/>
        <v>107357472130</v>
      </c>
      <c r="C2806" s="101" t="s">
        <v>6937</v>
      </c>
      <c r="D2806" s="101" t="s">
        <v>6938</v>
      </c>
      <c r="E2806" s="101" t="s">
        <v>6850</v>
      </c>
      <c r="F2806" s="101" t="s">
        <v>7799</v>
      </c>
      <c r="G2806" s="101"/>
      <c r="H2806" s="103">
        <v>2.92</v>
      </c>
      <c r="I2806" s="101" t="s">
        <v>7175</v>
      </c>
      <c r="J2806" s="102">
        <v>43346</v>
      </c>
      <c r="K2806" s="102">
        <v>43483</v>
      </c>
      <c r="L2806" s="101" t="s">
        <v>6332</v>
      </c>
      <c r="M2806" s="101" t="s">
        <v>6937</v>
      </c>
    </row>
    <row r="2807" spans="1:13" x14ac:dyDescent="0.25">
      <c r="A2807" s="74" t="s">
        <v>344</v>
      </c>
      <c r="B2807" s="107" t="str">
        <f t="shared" si="43"/>
        <v>107358472130</v>
      </c>
      <c r="C2807" s="101" t="s">
        <v>7916</v>
      </c>
      <c r="D2807" s="101" t="s">
        <v>7917</v>
      </c>
      <c r="E2807" s="101" t="s">
        <v>6850</v>
      </c>
      <c r="F2807" s="101" t="s">
        <v>7799</v>
      </c>
      <c r="G2807" s="101"/>
      <c r="H2807" s="103">
        <v>2.94</v>
      </c>
      <c r="I2807" s="101" t="s">
        <v>7175</v>
      </c>
      <c r="J2807" s="102">
        <v>43339</v>
      </c>
      <c r="K2807" s="102">
        <v>43497</v>
      </c>
      <c r="L2807" s="101" t="s">
        <v>6332</v>
      </c>
      <c r="M2807" s="101" t="s">
        <v>7916</v>
      </c>
    </row>
    <row r="2808" spans="1:13" x14ac:dyDescent="0.25">
      <c r="A2808" s="74" t="s">
        <v>344</v>
      </c>
      <c r="B2808" s="107" t="str">
        <f t="shared" si="43"/>
        <v>107359472130</v>
      </c>
      <c r="C2808" s="101" t="s">
        <v>6966</v>
      </c>
      <c r="D2808" s="101" t="s">
        <v>6967</v>
      </c>
      <c r="E2808" s="101" t="s">
        <v>6850</v>
      </c>
      <c r="F2808" s="101" t="s">
        <v>7799</v>
      </c>
      <c r="G2808" s="101"/>
      <c r="H2808" s="103">
        <v>2.92</v>
      </c>
      <c r="I2808" s="101" t="s">
        <v>7175</v>
      </c>
      <c r="J2808" s="102">
        <v>43346</v>
      </c>
      <c r="K2808" s="102">
        <v>43483</v>
      </c>
      <c r="L2808" s="101" t="s">
        <v>6332</v>
      </c>
      <c r="M2808" s="101" t="s">
        <v>6966</v>
      </c>
    </row>
    <row r="2809" spans="1:13" x14ac:dyDescent="0.25">
      <c r="A2809" s="74" t="s">
        <v>344</v>
      </c>
      <c r="B2809" s="107" t="str">
        <f t="shared" si="43"/>
        <v>107360472130</v>
      </c>
      <c r="C2809" s="101" t="s">
        <v>7918</v>
      </c>
      <c r="D2809" s="101" t="s">
        <v>7919</v>
      </c>
      <c r="E2809" s="101" t="s">
        <v>6850</v>
      </c>
      <c r="F2809" s="101" t="s">
        <v>7799</v>
      </c>
      <c r="G2809" s="101"/>
      <c r="H2809" s="103">
        <v>2.92</v>
      </c>
      <c r="I2809" s="101" t="s">
        <v>7175</v>
      </c>
      <c r="J2809" s="102">
        <v>43346</v>
      </c>
      <c r="K2809" s="102">
        <v>43483</v>
      </c>
      <c r="L2809" s="101" t="s">
        <v>6332</v>
      </c>
      <c r="M2809" s="101" t="s">
        <v>7918</v>
      </c>
    </row>
    <row r="2810" spans="1:13" x14ac:dyDescent="0.25">
      <c r="A2810" s="74" t="s">
        <v>344</v>
      </c>
      <c r="B2810" s="107" t="str">
        <f t="shared" si="43"/>
        <v>107362553930</v>
      </c>
      <c r="C2810" s="101" t="s">
        <v>5420</v>
      </c>
      <c r="D2810" s="101" t="s">
        <v>5421</v>
      </c>
      <c r="E2810" s="101" t="s">
        <v>6739</v>
      </c>
      <c r="F2810" s="101" t="s">
        <v>7282</v>
      </c>
      <c r="G2810" s="101"/>
      <c r="H2810" s="103">
        <v>53.93</v>
      </c>
      <c r="I2810" s="101" t="s">
        <v>7175</v>
      </c>
      <c r="J2810" s="102">
        <v>43466</v>
      </c>
      <c r="K2810" s="102">
        <v>73050</v>
      </c>
      <c r="L2810" s="101" t="s">
        <v>6332</v>
      </c>
      <c r="M2810" s="101" t="s">
        <v>5420</v>
      </c>
    </row>
    <row r="2811" spans="1:13" x14ac:dyDescent="0.25">
      <c r="A2811" s="74" t="s">
        <v>344</v>
      </c>
      <c r="B2811" s="107" t="str">
        <f t="shared" si="43"/>
        <v>107363472130</v>
      </c>
      <c r="C2811" s="101" t="s">
        <v>6872</v>
      </c>
      <c r="D2811" s="101" t="s">
        <v>6873</v>
      </c>
      <c r="E2811" s="101" t="s">
        <v>6850</v>
      </c>
      <c r="F2811" s="101" t="s">
        <v>7799</v>
      </c>
      <c r="G2811" s="101"/>
      <c r="H2811" s="103">
        <v>2.92</v>
      </c>
      <c r="I2811" s="101" t="s">
        <v>7175</v>
      </c>
      <c r="J2811" s="102">
        <v>43339</v>
      </c>
      <c r="K2811" s="102">
        <v>43489</v>
      </c>
      <c r="L2811" s="101" t="s">
        <v>6332</v>
      </c>
      <c r="M2811" s="101" t="s">
        <v>6872</v>
      </c>
    </row>
    <row r="2812" spans="1:13" x14ac:dyDescent="0.25">
      <c r="A2812" s="74" t="s">
        <v>344</v>
      </c>
      <c r="B2812" s="107" t="str">
        <f t="shared" si="43"/>
        <v>107364478910</v>
      </c>
      <c r="C2812" s="101" t="s">
        <v>5422</v>
      </c>
      <c r="D2812" s="101" t="s">
        <v>5423</v>
      </c>
      <c r="E2812" s="101" t="s">
        <v>6651</v>
      </c>
      <c r="F2812" s="101" t="s">
        <v>7217</v>
      </c>
      <c r="G2812" s="101"/>
      <c r="H2812" s="103">
        <v>27.18</v>
      </c>
      <c r="I2812" s="101" t="s">
        <v>7175</v>
      </c>
      <c r="J2812" s="102">
        <v>43346</v>
      </c>
      <c r="K2812" s="102">
        <v>73050</v>
      </c>
      <c r="L2812" s="101" t="s">
        <v>6332</v>
      </c>
      <c r="M2812" s="101" t="s">
        <v>5422</v>
      </c>
    </row>
    <row r="2813" spans="1:13" x14ac:dyDescent="0.25">
      <c r="A2813" s="74" t="s">
        <v>344</v>
      </c>
      <c r="B2813" s="107" t="str">
        <f t="shared" si="43"/>
        <v>107365371210</v>
      </c>
      <c r="C2813" s="101" t="s">
        <v>5424</v>
      </c>
      <c r="D2813" s="101" t="s">
        <v>5425</v>
      </c>
      <c r="E2813" s="101" t="s">
        <v>7502</v>
      </c>
      <c r="F2813" s="101" t="s">
        <v>7212</v>
      </c>
      <c r="G2813" s="101"/>
      <c r="H2813" s="103">
        <v>49.39</v>
      </c>
      <c r="I2813" s="101" t="s">
        <v>7175</v>
      </c>
      <c r="J2813" s="102">
        <v>43374</v>
      </c>
      <c r="K2813" s="102">
        <v>73050</v>
      </c>
      <c r="L2813" s="101" t="s">
        <v>6332</v>
      </c>
      <c r="M2813" s="101" t="s">
        <v>5424</v>
      </c>
    </row>
    <row r="2814" spans="1:13" x14ac:dyDescent="0.25">
      <c r="A2814" s="74" t="s">
        <v>344</v>
      </c>
      <c r="B2814" s="107" t="str">
        <f t="shared" si="43"/>
        <v>107366472130</v>
      </c>
      <c r="C2814" s="101" t="s">
        <v>6968</v>
      </c>
      <c r="D2814" s="101" t="s">
        <v>6969</v>
      </c>
      <c r="E2814" s="101" t="s">
        <v>6850</v>
      </c>
      <c r="F2814" s="101" t="s">
        <v>7799</v>
      </c>
      <c r="G2814" s="101"/>
      <c r="H2814" s="103">
        <v>2.92</v>
      </c>
      <c r="I2814" s="101" t="s">
        <v>7175</v>
      </c>
      <c r="J2814" s="102">
        <v>43346</v>
      </c>
      <c r="K2814" s="102">
        <v>43491</v>
      </c>
      <c r="L2814" s="101" t="s">
        <v>6332</v>
      </c>
      <c r="M2814" s="101" t="s">
        <v>6968</v>
      </c>
    </row>
    <row r="2815" spans="1:13" x14ac:dyDescent="0.25">
      <c r="A2815" s="74" t="s">
        <v>344</v>
      </c>
      <c r="B2815" s="107" t="str">
        <f t="shared" si="43"/>
        <v>107367472130</v>
      </c>
      <c r="C2815" s="101" t="s">
        <v>6924</v>
      </c>
      <c r="D2815" s="101" t="s">
        <v>6925</v>
      </c>
      <c r="E2815" s="101" t="s">
        <v>6850</v>
      </c>
      <c r="F2815" s="101" t="s">
        <v>7799</v>
      </c>
      <c r="G2815" s="101"/>
      <c r="H2815" s="103">
        <v>4.5999999999999996</v>
      </c>
      <c r="I2815" s="101" t="s">
        <v>7175</v>
      </c>
      <c r="J2815" s="102">
        <v>43353</v>
      </c>
      <c r="K2815" s="102">
        <v>43504</v>
      </c>
      <c r="L2815" s="101" t="s">
        <v>6332</v>
      </c>
      <c r="M2815" s="101" t="s">
        <v>6924</v>
      </c>
    </row>
    <row r="2816" spans="1:13" x14ac:dyDescent="0.25">
      <c r="A2816" s="74" t="s">
        <v>344</v>
      </c>
      <c r="B2816" s="107" t="str">
        <f t="shared" si="43"/>
        <v>107369188320</v>
      </c>
      <c r="C2816" s="101" t="s">
        <v>7920</v>
      </c>
      <c r="D2816" s="101" t="s">
        <v>7921</v>
      </c>
      <c r="E2816" s="101" t="s">
        <v>6392</v>
      </c>
      <c r="F2816" s="101" t="s">
        <v>7799</v>
      </c>
      <c r="G2816" s="101"/>
      <c r="H2816" s="103">
        <v>4.6100000000000003</v>
      </c>
      <c r="I2816" s="101" t="s">
        <v>7175</v>
      </c>
      <c r="J2816" s="102">
        <v>43388</v>
      </c>
      <c r="K2816" s="102">
        <v>43497</v>
      </c>
      <c r="L2816" s="101" t="s">
        <v>6332</v>
      </c>
      <c r="M2816" s="101" t="s">
        <v>7920</v>
      </c>
    </row>
    <row r="2817" spans="1:13" x14ac:dyDescent="0.25">
      <c r="A2817" s="74" t="s">
        <v>344</v>
      </c>
      <c r="B2817" s="107" t="str">
        <f t="shared" si="43"/>
        <v>107370603600</v>
      </c>
      <c r="C2817" s="101" t="s">
        <v>5426</v>
      </c>
      <c r="D2817" s="101" t="s">
        <v>5427</v>
      </c>
      <c r="E2817" s="101" t="s">
        <v>7279</v>
      </c>
      <c r="F2817" s="101" t="s">
        <v>7191</v>
      </c>
      <c r="G2817" s="101"/>
      <c r="H2817" s="103">
        <v>27.17</v>
      </c>
      <c r="I2817" s="101" t="s">
        <v>7175</v>
      </c>
      <c r="J2817" s="102">
        <v>43374</v>
      </c>
      <c r="K2817" s="102">
        <v>73050</v>
      </c>
      <c r="L2817" s="101" t="s">
        <v>6332</v>
      </c>
      <c r="M2817" s="101" t="s">
        <v>5426</v>
      </c>
    </row>
    <row r="2818" spans="1:13" x14ac:dyDescent="0.25">
      <c r="A2818" s="74" t="s">
        <v>344</v>
      </c>
      <c r="B2818" s="107" t="str">
        <f t="shared" si="43"/>
        <v>107371372100</v>
      </c>
      <c r="C2818" s="101" t="s">
        <v>5428</v>
      </c>
      <c r="D2818" s="101" t="s">
        <v>5429</v>
      </c>
      <c r="E2818" s="101" t="s">
        <v>7349</v>
      </c>
      <c r="F2818" s="101" t="s">
        <v>7231</v>
      </c>
      <c r="G2818" s="101"/>
      <c r="H2818" s="103">
        <v>52.45</v>
      </c>
      <c r="I2818" s="101" t="s">
        <v>7175</v>
      </c>
      <c r="J2818" s="102">
        <v>43435</v>
      </c>
      <c r="K2818" s="102">
        <v>73050</v>
      </c>
      <c r="L2818" s="101" t="s">
        <v>6332</v>
      </c>
      <c r="M2818" s="101" t="s">
        <v>5428</v>
      </c>
    </row>
    <row r="2819" spans="1:13" x14ac:dyDescent="0.25">
      <c r="A2819" s="74" t="s">
        <v>344</v>
      </c>
      <c r="B2819" s="107" t="str">
        <f t="shared" si="43"/>
        <v>107372448200</v>
      </c>
      <c r="C2819" s="101" t="s">
        <v>7922</v>
      </c>
      <c r="D2819" s="101" t="s">
        <v>7923</v>
      </c>
      <c r="E2819" s="101" t="s">
        <v>7909</v>
      </c>
      <c r="F2819" s="101" t="s">
        <v>7799</v>
      </c>
      <c r="G2819" s="101"/>
      <c r="H2819" s="103">
        <v>4.59</v>
      </c>
      <c r="I2819" s="101" t="s">
        <v>7175</v>
      </c>
      <c r="J2819" s="102">
        <v>43339</v>
      </c>
      <c r="K2819" s="102">
        <v>43830</v>
      </c>
      <c r="L2819" s="101" t="s">
        <v>6332</v>
      </c>
      <c r="M2819" s="101" t="s">
        <v>7922</v>
      </c>
    </row>
    <row r="2820" spans="1:13" x14ac:dyDescent="0.25">
      <c r="A2820" s="74" t="s">
        <v>344</v>
      </c>
      <c r="B2820" s="107" t="str">
        <f t="shared" si="43"/>
        <v>107373311300</v>
      </c>
      <c r="C2820" s="101" t="s">
        <v>7924</v>
      </c>
      <c r="D2820" s="101" t="s">
        <v>7925</v>
      </c>
      <c r="E2820" s="101" t="s">
        <v>6411</v>
      </c>
      <c r="F2820" s="101" t="s">
        <v>7799</v>
      </c>
      <c r="G2820" s="101"/>
      <c r="H2820" s="103">
        <v>4.59</v>
      </c>
      <c r="I2820" s="101" t="s">
        <v>7175</v>
      </c>
      <c r="J2820" s="102">
        <v>43339</v>
      </c>
      <c r="K2820" s="102">
        <v>43490</v>
      </c>
      <c r="L2820" s="101" t="s">
        <v>6332</v>
      </c>
      <c r="M2820" s="101" t="s">
        <v>7924</v>
      </c>
    </row>
    <row r="2821" spans="1:13" x14ac:dyDescent="0.25">
      <c r="A2821" s="74" t="s">
        <v>344</v>
      </c>
      <c r="B2821" s="107" t="str">
        <f t="shared" si="43"/>
        <v>107374422100</v>
      </c>
      <c r="C2821" s="101" t="s">
        <v>7926</v>
      </c>
      <c r="D2821" s="101" t="s">
        <v>7927</v>
      </c>
      <c r="E2821" s="101" t="s">
        <v>6982</v>
      </c>
      <c r="F2821" s="101" t="s">
        <v>7773</v>
      </c>
      <c r="G2821" s="101"/>
      <c r="H2821" s="103">
        <v>22.73</v>
      </c>
      <c r="I2821" s="101" t="s">
        <v>7175</v>
      </c>
      <c r="J2821" s="102">
        <v>43344</v>
      </c>
      <c r="K2821" s="102">
        <v>43558</v>
      </c>
      <c r="L2821" s="101" t="s">
        <v>6332</v>
      </c>
      <c r="M2821" s="101" t="s">
        <v>7926</v>
      </c>
    </row>
    <row r="2822" spans="1:13" x14ac:dyDescent="0.25">
      <c r="A2822" s="74" t="s">
        <v>344</v>
      </c>
      <c r="B2822" s="107" t="str">
        <f t="shared" ref="B2822:B2885" si="44">CONCATENATE(C2822,E2822)</f>
        <v>107375803600</v>
      </c>
      <c r="C2822" s="101" t="s">
        <v>5430</v>
      </c>
      <c r="D2822" s="101" t="s">
        <v>5431</v>
      </c>
      <c r="E2822" s="101" t="s">
        <v>7537</v>
      </c>
      <c r="F2822" s="101" t="s">
        <v>7244</v>
      </c>
      <c r="G2822" s="101"/>
      <c r="H2822" s="103">
        <v>30.9</v>
      </c>
      <c r="I2822" s="101" t="s">
        <v>7175</v>
      </c>
      <c r="J2822" s="102">
        <v>43374</v>
      </c>
      <c r="K2822" s="102">
        <v>43738</v>
      </c>
      <c r="L2822" s="101" t="s">
        <v>6332</v>
      </c>
      <c r="M2822" s="101" t="s">
        <v>5430</v>
      </c>
    </row>
    <row r="2823" spans="1:13" x14ac:dyDescent="0.25">
      <c r="A2823" s="74" t="s">
        <v>344</v>
      </c>
      <c r="B2823" s="107" t="str">
        <f t="shared" si="44"/>
        <v>107376472130</v>
      </c>
      <c r="C2823" s="101" t="s">
        <v>6912</v>
      </c>
      <c r="D2823" s="101" t="s">
        <v>6913</v>
      </c>
      <c r="E2823" s="101" t="s">
        <v>6850</v>
      </c>
      <c r="F2823" s="101" t="s">
        <v>7799</v>
      </c>
      <c r="G2823" s="101"/>
      <c r="H2823" s="103">
        <v>2.93</v>
      </c>
      <c r="I2823" s="101" t="s">
        <v>7175</v>
      </c>
      <c r="J2823" s="102">
        <v>43346</v>
      </c>
      <c r="K2823" s="102">
        <v>43500</v>
      </c>
      <c r="L2823" s="101" t="s">
        <v>6332</v>
      </c>
      <c r="M2823" s="101" t="s">
        <v>6912</v>
      </c>
    </row>
    <row r="2824" spans="1:13" x14ac:dyDescent="0.25">
      <c r="A2824" s="74" t="s">
        <v>344</v>
      </c>
      <c r="B2824" s="107" t="str">
        <f t="shared" si="44"/>
        <v>107379472130</v>
      </c>
      <c r="C2824" s="101" t="s">
        <v>7928</v>
      </c>
      <c r="D2824" s="101" t="s">
        <v>7929</v>
      </c>
      <c r="E2824" s="101" t="s">
        <v>6850</v>
      </c>
      <c r="F2824" s="101" t="s">
        <v>7799</v>
      </c>
      <c r="G2824" s="101"/>
      <c r="H2824" s="103">
        <v>2.92</v>
      </c>
      <c r="I2824" s="101" t="s">
        <v>7175</v>
      </c>
      <c r="J2824" s="102">
        <v>43333</v>
      </c>
      <c r="K2824" s="102">
        <v>43493</v>
      </c>
      <c r="L2824" s="101" t="s">
        <v>6332</v>
      </c>
      <c r="M2824" s="101" t="s">
        <v>7928</v>
      </c>
    </row>
    <row r="2825" spans="1:13" x14ac:dyDescent="0.25">
      <c r="A2825" s="74" t="s">
        <v>344</v>
      </c>
      <c r="B2825" s="107" t="str">
        <f t="shared" si="44"/>
        <v>107380472130</v>
      </c>
      <c r="C2825" s="101" t="s">
        <v>7930</v>
      </c>
      <c r="D2825" s="101" t="s">
        <v>7931</v>
      </c>
      <c r="E2825" s="101" t="s">
        <v>6850</v>
      </c>
      <c r="F2825" s="101" t="s">
        <v>7799</v>
      </c>
      <c r="G2825" s="101"/>
      <c r="H2825" s="103">
        <v>2.94</v>
      </c>
      <c r="I2825" s="101" t="s">
        <v>7175</v>
      </c>
      <c r="J2825" s="102">
        <v>43361</v>
      </c>
      <c r="K2825" s="102">
        <v>43497</v>
      </c>
      <c r="L2825" s="101" t="s">
        <v>6332</v>
      </c>
      <c r="M2825" s="101" t="s">
        <v>7930</v>
      </c>
    </row>
    <row r="2826" spans="1:13" x14ac:dyDescent="0.25">
      <c r="A2826" s="74" t="s">
        <v>344</v>
      </c>
      <c r="B2826" s="107" t="str">
        <f t="shared" si="44"/>
        <v>107381803020</v>
      </c>
      <c r="C2826" s="101" t="s">
        <v>7932</v>
      </c>
      <c r="D2826" s="101" t="s">
        <v>7933</v>
      </c>
      <c r="E2826" s="101" t="s">
        <v>7164</v>
      </c>
      <c r="F2826" s="101" t="s">
        <v>7799</v>
      </c>
      <c r="G2826" s="101"/>
      <c r="H2826" s="103">
        <v>3.35</v>
      </c>
      <c r="I2826" s="101" t="s">
        <v>7175</v>
      </c>
      <c r="J2826" s="102">
        <v>43368</v>
      </c>
      <c r="K2826" s="102">
        <v>43500</v>
      </c>
      <c r="L2826" s="101" t="s">
        <v>6332</v>
      </c>
      <c r="M2826" s="101" t="s">
        <v>7932</v>
      </c>
    </row>
    <row r="2827" spans="1:13" x14ac:dyDescent="0.25">
      <c r="A2827" s="74" t="s">
        <v>344</v>
      </c>
      <c r="B2827" s="107" t="str">
        <f t="shared" si="44"/>
        <v>107383264330</v>
      </c>
      <c r="C2827" s="101" t="s">
        <v>5432</v>
      </c>
      <c r="D2827" s="101" t="s">
        <v>5433</v>
      </c>
      <c r="E2827" s="101" t="s">
        <v>7300</v>
      </c>
      <c r="F2827" s="101" t="s">
        <v>7212</v>
      </c>
      <c r="G2827" s="101"/>
      <c r="H2827" s="103">
        <v>46.23</v>
      </c>
      <c r="I2827" s="101" t="s">
        <v>7175</v>
      </c>
      <c r="J2827" s="102">
        <v>43339</v>
      </c>
      <c r="K2827" s="102">
        <v>73050</v>
      </c>
      <c r="L2827" s="101" t="s">
        <v>6332</v>
      </c>
      <c r="M2827" s="101" t="s">
        <v>5432</v>
      </c>
    </row>
    <row r="2828" spans="1:13" x14ac:dyDescent="0.25">
      <c r="A2828" s="74" t="s">
        <v>344</v>
      </c>
      <c r="B2828" s="107" t="str">
        <f t="shared" si="44"/>
        <v>107384111250</v>
      </c>
      <c r="C2828" s="101" t="s">
        <v>5434</v>
      </c>
      <c r="D2828" s="101" t="s">
        <v>5435</v>
      </c>
      <c r="E2828" s="101" t="s">
        <v>6330</v>
      </c>
      <c r="F2828" s="101" t="s">
        <v>7212</v>
      </c>
      <c r="G2828" s="101"/>
      <c r="H2828" s="103">
        <v>43.19</v>
      </c>
      <c r="I2828" s="101" t="s">
        <v>7175</v>
      </c>
      <c r="J2828" s="102">
        <v>43327</v>
      </c>
      <c r="K2828" s="102">
        <v>73050</v>
      </c>
      <c r="L2828" s="101" t="s">
        <v>6332</v>
      </c>
      <c r="M2828" s="101" t="s">
        <v>5434</v>
      </c>
    </row>
    <row r="2829" spans="1:13" x14ac:dyDescent="0.25">
      <c r="A2829" s="74" t="s">
        <v>344</v>
      </c>
      <c r="B2829" s="107" t="str">
        <f t="shared" si="44"/>
        <v>107385115100</v>
      </c>
      <c r="C2829" s="101" t="s">
        <v>7934</v>
      </c>
      <c r="D2829" s="101" t="s">
        <v>7935</v>
      </c>
      <c r="E2829" s="101" t="s">
        <v>7238</v>
      </c>
      <c r="F2829" s="101" t="s">
        <v>7239</v>
      </c>
      <c r="G2829" s="101"/>
      <c r="H2829" s="103">
        <v>31.04</v>
      </c>
      <c r="I2829" s="101" t="s">
        <v>7175</v>
      </c>
      <c r="J2829" s="102">
        <v>43356</v>
      </c>
      <c r="K2829" s="102">
        <v>73050</v>
      </c>
      <c r="L2829" s="101" t="s">
        <v>6332</v>
      </c>
      <c r="M2829" s="101" t="s">
        <v>7934</v>
      </c>
    </row>
    <row r="2830" spans="1:13" x14ac:dyDescent="0.25">
      <c r="A2830" s="74" t="s">
        <v>344</v>
      </c>
      <c r="B2830" s="107" t="str">
        <f t="shared" si="44"/>
        <v>107386331200</v>
      </c>
      <c r="C2830" s="101" t="s">
        <v>7936</v>
      </c>
      <c r="D2830" s="101" t="s">
        <v>7937</v>
      </c>
      <c r="E2830" s="101" t="s">
        <v>6629</v>
      </c>
      <c r="F2830" s="101" t="s">
        <v>7185</v>
      </c>
      <c r="G2830" s="101"/>
      <c r="H2830" s="103">
        <v>54.28</v>
      </c>
      <c r="I2830" s="101" t="s">
        <v>7175</v>
      </c>
      <c r="J2830" s="102">
        <v>43344</v>
      </c>
      <c r="K2830" s="102">
        <v>43692</v>
      </c>
      <c r="L2830" s="101" t="s">
        <v>6332</v>
      </c>
      <c r="M2830" s="101" t="s">
        <v>7936</v>
      </c>
    </row>
    <row r="2831" spans="1:13" x14ac:dyDescent="0.25">
      <c r="A2831" s="74" t="s">
        <v>344</v>
      </c>
      <c r="B2831" s="107" t="str">
        <f t="shared" si="44"/>
        <v>107388371210</v>
      </c>
      <c r="C2831" s="101" t="s">
        <v>5436</v>
      </c>
      <c r="D2831" s="101" t="s">
        <v>5437</v>
      </c>
      <c r="E2831" s="101" t="s">
        <v>7502</v>
      </c>
      <c r="F2831" s="101" t="s">
        <v>7212</v>
      </c>
      <c r="G2831" s="101"/>
      <c r="H2831" s="103">
        <v>48.06</v>
      </c>
      <c r="I2831" s="101" t="s">
        <v>7175</v>
      </c>
      <c r="J2831" s="102">
        <v>43374</v>
      </c>
      <c r="K2831" s="102">
        <v>73050</v>
      </c>
      <c r="L2831" s="101" t="s">
        <v>6332</v>
      </c>
      <c r="M2831" s="101" t="s">
        <v>5436</v>
      </c>
    </row>
    <row r="2832" spans="1:13" x14ac:dyDescent="0.25">
      <c r="A2832" s="74" t="s">
        <v>344</v>
      </c>
      <c r="B2832" s="107" t="str">
        <f t="shared" si="44"/>
        <v>107389371210</v>
      </c>
      <c r="C2832" s="101" t="s">
        <v>5438</v>
      </c>
      <c r="D2832" s="101" t="s">
        <v>5439</v>
      </c>
      <c r="E2832" s="101" t="s">
        <v>7502</v>
      </c>
      <c r="F2832" s="101" t="s">
        <v>7212</v>
      </c>
      <c r="G2832" s="101"/>
      <c r="H2832" s="103">
        <v>49.91</v>
      </c>
      <c r="I2832" s="101" t="s">
        <v>7175</v>
      </c>
      <c r="J2832" s="102">
        <v>43374</v>
      </c>
      <c r="K2832" s="102">
        <v>73050</v>
      </c>
      <c r="L2832" s="101" t="s">
        <v>6332</v>
      </c>
      <c r="M2832" s="101" t="s">
        <v>5438</v>
      </c>
    </row>
    <row r="2833" spans="1:13" x14ac:dyDescent="0.25">
      <c r="A2833" s="74" t="s">
        <v>344</v>
      </c>
      <c r="B2833" s="107" t="str">
        <f t="shared" si="44"/>
        <v>107390188320</v>
      </c>
      <c r="C2833" s="101" t="s">
        <v>6396</v>
      </c>
      <c r="D2833" s="101" t="s">
        <v>6397</v>
      </c>
      <c r="E2833" s="101" t="s">
        <v>6392</v>
      </c>
      <c r="F2833" s="101" t="s">
        <v>7799</v>
      </c>
      <c r="G2833" s="101"/>
      <c r="H2833" s="103">
        <v>4.59</v>
      </c>
      <c r="I2833" s="101" t="s">
        <v>7175</v>
      </c>
      <c r="J2833" s="102">
        <v>43381</v>
      </c>
      <c r="K2833" s="102">
        <v>43486</v>
      </c>
      <c r="L2833" s="101" t="s">
        <v>6332</v>
      </c>
      <c r="M2833" s="101" t="s">
        <v>6396</v>
      </c>
    </row>
    <row r="2834" spans="1:13" x14ac:dyDescent="0.25">
      <c r="A2834" s="74" t="s">
        <v>344</v>
      </c>
      <c r="B2834" s="107" t="str">
        <f t="shared" si="44"/>
        <v>107391302100</v>
      </c>
      <c r="C2834" s="101" t="s">
        <v>7938</v>
      </c>
      <c r="D2834" s="101" t="s">
        <v>7939</v>
      </c>
      <c r="E2834" s="101" t="s">
        <v>7213</v>
      </c>
      <c r="F2834" s="101" t="s">
        <v>7217</v>
      </c>
      <c r="G2834" s="101"/>
      <c r="H2834" s="103">
        <v>28.49</v>
      </c>
      <c r="I2834" s="101" t="s">
        <v>7175</v>
      </c>
      <c r="J2834" s="102">
        <v>43388</v>
      </c>
      <c r="K2834" s="102">
        <v>43660</v>
      </c>
      <c r="L2834" s="101" t="s">
        <v>6332</v>
      </c>
      <c r="M2834" s="101" t="s">
        <v>7938</v>
      </c>
    </row>
    <row r="2835" spans="1:13" x14ac:dyDescent="0.25">
      <c r="A2835" s="74" t="s">
        <v>344</v>
      </c>
      <c r="B2835" s="107" t="str">
        <f t="shared" si="44"/>
        <v>107392171600</v>
      </c>
      <c r="C2835" s="101" t="s">
        <v>7940</v>
      </c>
      <c r="D2835" s="101" t="s">
        <v>7941</v>
      </c>
      <c r="E2835" s="101" t="s">
        <v>6363</v>
      </c>
      <c r="F2835" s="101" t="s">
        <v>7799</v>
      </c>
      <c r="G2835" s="101"/>
      <c r="H2835" s="103">
        <v>4.59</v>
      </c>
      <c r="I2835" s="101" t="s">
        <v>7175</v>
      </c>
      <c r="J2835" s="102">
        <v>43339</v>
      </c>
      <c r="K2835" s="102">
        <v>43490</v>
      </c>
      <c r="L2835" s="101" t="s">
        <v>6332</v>
      </c>
      <c r="M2835" s="101" t="s">
        <v>7940</v>
      </c>
    </row>
    <row r="2836" spans="1:13" x14ac:dyDescent="0.25">
      <c r="A2836" s="74" t="s">
        <v>344</v>
      </c>
      <c r="B2836" s="107" t="str">
        <f t="shared" si="44"/>
        <v>107393448200</v>
      </c>
      <c r="C2836" s="101" t="s">
        <v>7942</v>
      </c>
      <c r="D2836" s="101" t="s">
        <v>7943</v>
      </c>
      <c r="E2836" s="101" t="s">
        <v>7909</v>
      </c>
      <c r="F2836" s="101" t="s">
        <v>7799</v>
      </c>
      <c r="G2836" s="101"/>
      <c r="H2836" s="103">
        <v>4.59</v>
      </c>
      <c r="I2836" s="101" t="s">
        <v>7175</v>
      </c>
      <c r="J2836" s="102">
        <v>43339</v>
      </c>
      <c r="K2836" s="102">
        <v>43490</v>
      </c>
      <c r="L2836" s="101" t="s">
        <v>6332</v>
      </c>
      <c r="M2836" s="101" t="s">
        <v>7942</v>
      </c>
    </row>
    <row r="2837" spans="1:13" x14ac:dyDescent="0.25">
      <c r="A2837" s="74" t="s">
        <v>344</v>
      </c>
      <c r="B2837" s="107" t="str">
        <f t="shared" si="44"/>
        <v>107394311300</v>
      </c>
      <c r="C2837" s="101" t="s">
        <v>7944</v>
      </c>
      <c r="D2837" s="101" t="s">
        <v>7945</v>
      </c>
      <c r="E2837" s="101" t="s">
        <v>6411</v>
      </c>
      <c r="F2837" s="101" t="s">
        <v>7773</v>
      </c>
      <c r="G2837" s="101"/>
      <c r="H2837" s="103">
        <v>21.96</v>
      </c>
      <c r="I2837" s="101" t="s">
        <v>7175</v>
      </c>
      <c r="J2837" s="102">
        <v>43374</v>
      </c>
      <c r="K2837" s="102">
        <v>43496</v>
      </c>
      <c r="L2837" s="101" t="s">
        <v>6332</v>
      </c>
      <c r="M2837" s="101" t="s">
        <v>7944</v>
      </c>
    </row>
    <row r="2838" spans="1:13" x14ac:dyDescent="0.25">
      <c r="A2838" s="74" t="s">
        <v>344</v>
      </c>
      <c r="B2838" s="107" t="str">
        <f t="shared" si="44"/>
        <v>107395231100</v>
      </c>
      <c r="C2838" s="101" t="s">
        <v>7946</v>
      </c>
      <c r="D2838" s="101" t="s">
        <v>7533</v>
      </c>
      <c r="E2838" s="101" t="s">
        <v>7333</v>
      </c>
      <c r="F2838" s="101" t="s">
        <v>7212</v>
      </c>
      <c r="G2838" s="101"/>
      <c r="H2838" s="103">
        <v>0</v>
      </c>
      <c r="I2838" s="101" t="s">
        <v>7788</v>
      </c>
      <c r="J2838" s="102">
        <v>43709</v>
      </c>
      <c r="K2838" s="102">
        <v>43738</v>
      </c>
      <c r="L2838" s="101" t="s">
        <v>6332</v>
      </c>
      <c r="M2838" s="101" t="s">
        <v>7946</v>
      </c>
    </row>
    <row r="2839" spans="1:13" x14ac:dyDescent="0.25">
      <c r="A2839" s="74" t="s">
        <v>344</v>
      </c>
      <c r="B2839" s="107" t="str">
        <f t="shared" si="44"/>
        <v>107396188320</v>
      </c>
      <c r="C2839" s="101" t="s">
        <v>6398</v>
      </c>
      <c r="D2839" s="101" t="s">
        <v>6399</v>
      </c>
      <c r="E2839" s="101" t="s">
        <v>6392</v>
      </c>
      <c r="F2839" s="101" t="s">
        <v>7799</v>
      </c>
      <c r="G2839" s="101"/>
      <c r="H2839" s="103">
        <v>4.59</v>
      </c>
      <c r="I2839" s="101" t="s">
        <v>7175</v>
      </c>
      <c r="J2839" s="102">
        <v>43381</v>
      </c>
      <c r="K2839" s="102">
        <v>43483</v>
      </c>
      <c r="L2839" s="101" t="s">
        <v>6332</v>
      </c>
      <c r="M2839" s="101" t="s">
        <v>6398</v>
      </c>
    </row>
    <row r="2840" spans="1:13" x14ac:dyDescent="0.25">
      <c r="A2840" s="74" t="s">
        <v>344</v>
      </c>
      <c r="B2840" s="107" t="str">
        <f t="shared" si="44"/>
        <v>107397188320</v>
      </c>
      <c r="C2840" s="101" t="s">
        <v>6435</v>
      </c>
      <c r="D2840" s="101" t="s">
        <v>6436</v>
      </c>
      <c r="E2840" s="101" t="s">
        <v>6392</v>
      </c>
      <c r="F2840" s="101" t="s">
        <v>7799</v>
      </c>
      <c r="G2840" s="101"/>
      <c r="H2840" s="103">
        <v>4.5999999999999996</v>
      </c>
      <c r="I2840" s="101" t="s">
        <v>7175</v>
      </c>
      <c r="J2840" s="102">
        <v>43451</v>
      </c>
      <c r="K2840" s="102">
        <v>43640</v>
      </c>
      <c r="L2840" s="101" t="s">
        <v>6332</v>
      </c>
      <c r="M2840" s="101" t="s">
        <v>6435</v>
      </c>
    </row>
    <row r="2841" spans="1:13" x14ac:dyDescent="0.25">
      <c r="A2841" s="74" t="s">
        <v>344</v>
      </c>
      <c r="B2841" s="107" t="str">
        <f t="shared" si="44"/>
        <v>107398188320</v>
      </c>
      <c r="C2841" s="101" t="s">
        <v>7947</v>
      </c>
      <c r="D2841" s="101" t="s">
        <v>7948</v>
      </c>
      <c r="E2841" s="101" t="s">
        <v>6392</v>
      </c>
      <c r="F2841" s="101" t="s">
        <v>7799</v>
      </c>
      <c r="G2841" s="101"/>
      <c r="H2841" s="103">
        <v>4.5999999999999996</v>
      </c>
      <c r="I2841" s="101" t="s">
        <v>7175</v>
      </c>
      <c r="J2841" s="102">
        <v>43402</v>
      </c>
      <c r="K2841" s="102">
        <v>43504</v>
      </c>
      <c r="L2841" s="101" t="s">
        <v>6332</v>
      </c>
      <c r="M2841" s="101" t="s">
        <v>7947</v>
      </c>
    </row>
    <row r="2842" spans="1:13" x14ac:dyDescent="0.25">
      <c r="A2842" s="74" t="s">
        <v>344</v>
      </c>
      <c r="B2842" s="107" t="str">
        <f t="shared" si="44"/>
        <v>107399282100</v>
      </c>
      <c r="C2842" s="101" t="s">
        <v>7949</v>
      </c>
      <c r="D2842" s="101" t="s">
        <v>7585</v>
      </c>
      <c r="E2842" s="101" t="s">
        <v>7457</v>
      </c>
      <c r="F2842" s="101" t="s">
        <v>7586</v>
      </c>
      <c r="G2842" s="101"/>
      <c r="H2842" s="103">
        <v>0</v>
      </c>
      <c r="I2842" s="101" t="s">
        <v>7788</v>
      </c>
      <c r="J2842" s="102">
        <v>43525</v>
      </c>
      <c r="K2842" s="102">
        <v>43558</v>
      </c>
      <c r="L2842" s="101" t="s">
        <v>6332</v>
      </c>
      <c r="M2842" s="101" t="s">
        <v>7949</v>
      </c>
    </row>
    <row r="2843" spans="1:13" x14ac:dyDescent="0.25">
      <c r="A2843" s="74" t="s">
        <v>344</v>
      </c>
      <c r="B2843" s="107" t="str">
        <f t="shared" si="44"/>
        <v>107400188320</v>
      </c>
      <c r="C2843" s="101" t="s">
        <v>7950</v>
      </c>
      <c r="D2843" s="101" t="s">
        <v>7951</v>
      </c>
      <c r="E2843" s="101" t="s">
        <v>6392</v>
      </c>
      <c r="F2843" s="101" t="s">
        <v>7799</v>
      </c>
      <c r="G2843" s="101"/>
      <c r="H2843" s="103">
        <v>4.59</v>
      </c>
      <c r="I2843" s="101" t="s">
        <v>7175</v>
      </c>
      <c r="J2843" s="102">
        <v>43381</v>
      </c>
      <c r="K2843" s="102">
        <v>43494</v>
      </c>
      <c r="L2843" s="101" t="s">
        <v>6332</v>
      </c>
      <c r="M2843" s="101" t="s">
        <v>7950</v>
      </c>
    </row>
    <row r="2844" spans="1:13" x14ac:dyDescent="0.25">
      <c r="A2844" s="74" t="s">
        <v>344</v>
      </c>
      <c r="B2844" s="107" t="str">
        <f t="shared" si="44"/>
        <v>107401188320</v>
      </c>
      <c r="C2844" s="101" t="s">
        <v>7952</v>
      </c>
      <c r="D2844" s="101" t="s">
        <v>7953</v>
      </c>
      <c r="E2844" s="101" t="s">
        <v>6392</v>
      </c>
      <c r="F2844" s="101" t="s">
        <v>7799</v>
      </c>
      <c r="G2844" s="101"/>
      <c r="H2844" s="103">
        <v>4.59</v>
      </c>
      <c r="I2844" s="101" t="s">
        <v>7175</v>
      </c>
      <c r="J2844" s="102">
        <v>43423</v>
      </c>
      <c r="K2844" s="102">
        <v>43633</v>
      </c>
      <c r="L2844" s="101" t="s">
        <v>6332</v>
      </c>
      <c r="M2844" s="101" t="s">
        <v>7952</v>
      </c>
    </row>
    <row r="2845" spans="1:13" x14ac:dyDescent="0.25">
      <c r="A2845" s="74" t="s">
        <v>344</v>
      </c>
      <c r="B2845" s="107" t="str">
        <f t="shared" si="44"/>
        <v>107402311200</v>
      </c>
      <c r="C2845" s="101" t="s">
        <v>7954</v>
      </c>
      <c r="D2845" s="101" t="s">
        <v>7955</v>
      </c>
      <c r="E2845" s="101" t="s">
        <v>6541</v>
      </c>
      <c r="F2845" s="101" t="s">
        <v>7799</v>
      </c>
      <c r="G2845" s="101"/>
      <c r="H2845" s="103">
        <v>4.59</v>
      </c>
      <c r="I2845" s="101" t="s">
        <v>7175</v>
      </c>
      <c r="J2845" s="102">
        <v>43339</v>
      </c>
      <c r="K2845" s="102">
        <v>43481</v>
      </c>
      <c r="L2845" s="101" t="s">
        <v>6332</v>
      </c>
      <c r="M2845" s="101" t="s">
        <v>7954</v>
      </c>
    </row>
    <row r="2846" spans="1:13" x14ac:dyDescent="0.25">
      <c r="A2846" s="74" t="s">
        <v>344</v>
      </c>
      <c r="B2846" s="107" t="str">
        <f t="shared" si="44"/>
        <v>107403702100</v>
      </c>
      <c r="C2846" s="101" t="s">
        <v>7956</v>
      </c>
      <c r="D2846" s="101" t="s">
        <v>3145</v>
      </c>
      <c r="E2846" s="101" t="s">
        <v>7296</v>
      </c>
      <c r="F2846" s="101" t="s">
        <v>7200</v>
      </c>
      <c r="G2846" s="101"/>
      <c r="H2846" s="103">
        <v>0</v>
      </c>
      <c r="I2846" s="101" t="s">
        <v>7788</v>
      </c>
      <c r="J2846" s="102">
        <v>43617</v>
      </c>
      <c r="K2846" s="102">
        <v>43617</v>
      </c>
      <c r="L2846" s="101" t="s">
        <v>6332</v>
      </c>
      <c r="M2846" s="101" t="s">
        <v>7956</v>
      </c>
    </row>
    <row r="2847" spans="1:13" x14ac:dyDescent="0.25">
      <c r="A2847" s="74" t="s">
        <v>344</v>
      </c>
      <c r="B2847" s="107" t="str">
        <f t="shared" si="44"/>
        <v>107404281110</v>
      </c>
      <c r="C2847" s="101" t="s">
        <v>7957</v>
      </c>
      <c r="D2847" s="101" t="s">
        <v>7958</v>
      </c>
      <c r="E2847" s="101" t="s">
        <v>6523</v>
      </c>
      <c r="F2847" s="101" t="s">
        <v>7212</v>
      </c>
      <c r="G2847" s="101"/>
      <c r="H2847" s="103">
        <v>52.29</v>
      </c>
      <c r="I2847" s="101" t="s">
        <v>7175</v>
      </c>
      <c r="J2847" s="102">
        <v>43395</v>
      </c>
      <c r="K2847" s="102">
        <v>73050</v>
      </c>
      <c r="L2847" s="101" t="s">
        <v>6332</v>
      </c>
      <c r="M2847" s="101" t="s">
        <v>7957</v>
      </c>
    </row>
    <row r="2848" spans="1:13" x14ac:dyDescent="0.25">
      <c r="A2848" s="74" t="s">
        <v>344</v>
      </c>
      <c r="B2848" s="107" t="str">
        <f t="shared" si="44"/>
        <v>107405371140</v>
      </c>
      <c r="C2848" s="101" t="s">
        <v>5440</v>
      </c>
      <c r="D2848" s="101" t="s">
        <v>5441</v>
      </c>
      <c r="E2848" s="101" t="s">
        <v>7315</v>
      </c>
      <c r="F2848" s="101" t="s">
        <v>7212</v>
      </c>
      <c r="G2848" s="101"/>
      <c r="H2848" s="103">
        <v>53.94</v>
      </c>
      <c r="I2848" s="101" t="s">
        <v>7175</v>
      </c>
      <c r="J2848" s="102">
        <v>43374</v>
      </c>
      <c r="K2848" s="102">
        <v>73050</v>
      </c>
      <c r="L2848" s="101" t="s">
        <v>6332</v>
      </c>
      <c r="M2848" s="101" t="s">
        <v>5440</v>
      </c>
    </row>
    <row r="2849" spans="1:13" x14ac:dyDescent="0.25">
      <c r="A2849" s="74" t="s">
        <v>344</v>
      </c>
      <c r="B2849" s="107" t="str">
        <f t="shared" si="44"/>
        <v>107407472130</v>
      </c>
      <c r="C2849" s="101" t="s">
        <v>6931</v>
      </c>
      <c r="D2849" s="101" t="s">
        <v>6932</v>
      </c>
      <c r="E2849" s="101" t="s">
        <v>6850</v>
      </c>
      <c r="F2849" s="101" t="s">
        <v>7799</v>
      </c>
      <c r="G2849" s="101"/>
      <c r="H2849" s="103">
        <v>4.62</v>
      </c>
      <c r="I2849" s="101" t="s">
        <v>7175</v>
      </c>
      <c r="J2849" s="102">
        <v>43353</v>
      </c>
      <c r="K2849" s="102">
        <v>43497</v>
      </c>
      <c r="L2849" s="101" t="s">
        <v>6332</v>
      </c>
      <c r="M2849" s="101" t="s">
        <v>6931</v>
      </c>
    </row>
    <row r="2850" spans="1:13" x14ac:dyDescent="0.25">
      <c r="A2850" s="74" t="s">
        <v>344</v>
      </c>
      <c r="B2850" s="107" t="str">
        <f t="shared" si="44"/>
        <v>107408448200</v>
      </c>
      <c r="C2850" s="101" t="s">
        <v>7959</v>
      </c>
      <c r="D2850" s="101" t="s">
        <v>7960</v>
      </c>
      <c r="E2850" s="101" t="s">
        <v>7909</v>
      </c>
      <c r="F2850" s="101" t="s">
        <v>7799</v>
      </c>
      <c r="G2850" s="101"/>
      <c r="H2850" s="103">
        <v>4.59</v>
      </c>
      <c r="I2850" s="101" t="s">
        <v>7175</v>
      </c>
      <c r="J2850" s="102">
        <v>43339</v>
      </c>
      <c r="K2850" s="102">
        <v>43490</v>
      </c>
      <c r="L2850" s="101" t="s">
        <v>6332</v>
      </c>
      <c r="M2850" s="101" t="s">
        <v>7959</v>
      </c>
    </row>
    <row r="2851" spans="1:13" x14ac:dyDescent="0.25">
      <c r="A2851" s="74" t="s">
        <v>344</v>
      </c>
      <c r="B2851" s="107" t="str">
        <f t="shared" si="44"/>
        <v>107409754100</v>
      </c>
      <c r="C2851" s="101" t="s">
        <v>5442</v>
      </c>
      <c r="D2851" s="101" t="s">
        <v>5443</v>
      </c>
      <c r="E2851" s="101" t="s">
        <v>7350</v>
      </c>
      <c r="F2851" s="101" t="s">
        <v>7217</v>
      </c>
      <c r="G2851" s="101"/>
      <c r="H2851" s="103">
        <v>32.46</v>
      </c>
      <c r="I2851" s="101" t="s">
        <v>7175</v>
      </c>
      <c r="J2851" s="102">
        <v>43405</v>
      </c>
      <c r="K2851" s="102">
        <v>73050</v>
      </c>
      <c r="L2851" s="101" t="s">
        <v>6332</v>
      </c>
      <c r="M2851" s="101" t="s">
        <v>5442</v>
      </c>
    </row>
    <row r="2852" spans="1:13" x14ac:dyDescent="0.25">
      <c r="A2852" s="74" t="s">
        <v>344</v>
      </c>
      <c r="B2852" s="107" t="str">
        <f t="shared" si="44"/>
        <v>107410803030</v>
      </c>
      <c r="C2852" s="101" t="s">
        <v>7961</v>
      </c>
      <c r="D2852" s="101" t="s">
        <v>7962</v>
      </c>
      <c r="E2852" s="101" t="s">
        <v>6609</v>
      </c>
      <c r="F2852" s="101" t="s">
        <v>7251</v>
      </c>
      <c r="G2852" s="101"/>
      <c r="H2852" s="103">
        <v>40.89</v>
      </c>
      <c r="I2852" s="101" t="s">
        <v>7175</v>
      </c>
      <c r="J2852" s="102">
        <v>43405</v>
      </c>
      <c r="K2852" s="102">
        <v>73050</v>
      </c>
      <c r="L2852" s="101" t="s">
        <v>6332</v>
      </c>
      <c r="M2852" s="101" t="s">
        <v>7961</v>
      </c>
    </row>
    <row r="2853" spans="1:13" x14ac:dyDescent="0.25">
      <c r="A2853" s="74" t="s">
        <v>344</v>
      </c>
      <c r="B2853" s="107" t="str">
        <f t="shared" si="44"/>
        <v>107411603000</v>
      </c>
      <c r="C2853" s="101" t="s">
        <v>5444</v>
      </c>
      <c r="D2853" s="101" t="s">
        <v>5445</v>
      </c>
      <c r="E2853" s="101" t="s">
        <v>7283</v>
      </c>
      <c r="F2853" s="101" t="s">
        <v>7231</v>
      </c>
      <c r="G2853" s="101"/>
      <c r="H2853" s="103">
        <v>50.74</v>
      </c>
      <c r="I2853" s="101" t="s">
        <v>7175</v>
      </c>
      <c r="J2853" s="102">
        <v>43435</v>
      </c>
      <c r="K2853" s="102">
        <v>73050</v>
      </c>
      <c r="L2853" s="101" t="s">
        <v>6332</v>
      </c>
      <c r="M2853" s="101" t="s">
        <v>5444</v>
      </c>
    </row>
    <row r="2854" spans="1:13" x14ac:dyDescent="0.25">
      <c r="A2854" s="74" t="s">
        <v>344</v>
      </c>
      <c r="B2854" s="107" t="str">
        <f t="shared" si="44"/>
        <v>107412171600</v>
      </c>
      <c r="C2854" s="101" t="s">
        <v>5446</v>
      </c>
      <c r="D2854" s="101" t="s">
        <v>5447</v>
      </c>
      <c r="E2854" s="101" t="s">
        <v>6363</v>
      </c>
      <c r="F2854" s="101" t="s">
        <v>7212</v>
      </c>
      <c r="G2854" s="101"/>
      <c r="H2854" s="103">
        <v>53.75</v>
      </c>
      <c r="I2854" s="101" t="s">
        <v>7175</v>
      </c>
      <c r="J2854" s="102">
        <v>43405</v>
      </c>
      <c r="K2854" s="102">
        <v>73050</v>
      </c>
      <c r="L2854" s="101" t="s">
        <v>6332</v>
      </c>
      <c r="M2854" s="101" t="s">
        <v>5446</v>
      </c>
    </row>
    <row r="2855" spans="1:13" x14ac:dyDescent="0.25">
      <c r="A2855" s="74" t="s">
        <v>344</v>
      </c>
      <c r="B2855" s="107" t="str">
        <f t="shared" si="44"/>
        <v>107413472130</v>
      </c>
      <c r="C2855" s="101" t="s">
        <v>6908</v>
      </c>
      <c r="D2855" s="101" t="s">
        <v>6909</v>
      </c>
      <c r="E2855" s="101" t="s">
        <v>6850</v>
      </c>
      <c r="F2855" s="101" t="s">
        <v>7799</v>
      </c>
      <c r="G2855" s="101"/>
      <c r="H2855" s="103">
        <v>4.5999999999999996</v>
      </c>
      <c r="I2855" s="101" t="s">
        <v>7175</v>
      </c>
      <c r="J2855" s="102">
        <v>43344</v>
      </c>
      <c r="K2855" s="102">
        <v>43646</v>
      </c>
      <c r="L2855" s="101" t="s">
        <v>6332</v>
      </c>
      <c r="M2855" s="101" t="s">
        <v>6908</v>
      </c>
    </row>
    <row r="2856" spans="1:13" x14ac:dyDescent="0.25">
      <c r="A2856" s="74" t="s">
        <v>344</v>
      </c>
      <c r="B2856" s="107" t="str">
        <f t="shared" si="44"/>
        <v>107414472130</v>
      </c>
      <c r="C2856" s="101" t="s">
        <v>6882</v>
      </c>
      <c r="D2856" s="101" t="s">
        <v>5563</v>
      </c>
      <c r="E2856" s="101" t="s">
        <v>6850</v>
      </c>
      <c r="F2856" s="101" t="s">
        <v>7799</v>
      </c>
      <c r="G2856" s="101"/>
      <c r="H2856" s="103">
        <v>4.59</v>
      </c>
      <c r="I2856" s="101" t="s">
        <v>7175</v>
      </c>
      <c r="J2856" s="102">
        <v>43374</v>
      </c>
      <c r="K2856" s="102">
        <v>43496</v>
      </c>
      <c r="L2856" s="101" t="s">
        <v>6332</v>
      </c>
      <c r="M2856" s="101" t="s">
        <v>6882</v>
      </c>
    </row>
    <row r="2857" spans="1:13" x14ac:dyDescent="0.25">
      <c r="A2857" s="74" t="s">
        <v>344</v>
      </c>
      <c r="B2857" s="107" t="str">
        <f t="shared" si="44"/>
        <v>107415472130</v>
      </c>
      <c r="C2857" s="101" t="s">
        <v>6952</v>
      </c>
      <c r="D2857" s="101" t="s">
        <v>5795</v>
      </c>
      <c r="E2857" s="101" t="s">
        <v>6850</v>
      </c>
      <c r="F2857" s="101" t="s">
        <v>7799</v>
      </c>
      <c r="G2857" s="101"/>
      <c r="H2857" s="103">
        <v>2.94</v>
      </c>
      <c r="I2857" s="101" t="s">
        <v>7175</v>
      </c>
      <c r="J2857" s="102">
        <v>43346</v>
      </c>
      <c r="K2857" s="102">
        <v>43497</v>
      </c>
      <c r="L2857" s="101" t="s">
        <v>6332</v>
      </c>
      <c r="M2857" s="101" t="s">
        <v>6952</v>
      </c>
    </row>
    <row r="2858" spans="1:13" x14ac:dyDescent="0.25">
      <c r="A2858" s="74" t="s">
        <v>344</v>
      </c>
      <c r="B2858" s="107" t="str">
        <f t="shared" si="44"/>
        <v>107416261050</v>
      </c>
      <c r="C2858" s="101" t="s">
        <v>7963</v>
      </c>
      <c r="D2858" s="101" t="s">
        <v>7964</v>
      </c>
      <c r="E2858" s="101" t="s">
        <v>7499</v>
      </c>
      <c r="F2858" s="101" t="s">
        <v>7185</v>
      </c>
      <c r="G2858" s="101"/>
      <c r="H2858" s="103">
        <v>50.18</v>
      </c>
      <c r="I2858" s="101" t="s">
        <v>7175</v>
      </c>
      <c r="J2858" s="102">
        <v>43405</v>
      </c>
      <c r="K2858" s="102">
        <v>43496</v>
      </c>
      <c r="L2858" s="101" t="s">
        <v>6332</v>
      </c>
      <c r="M2858" s="101" t="s">
        <v>7963</v>
      </c>
    </row>
    <row r="2859" spans="1:13" x14ac:dyDescent="0.25">
      <c r="A2859" s="74" t="s">
        <v>344</v>
      </c>
      <c r="B2859" s="107" t="str">
        <f t="shared" si="44"/>
        <v>107417263090</v>
      </c>
      <c r="C2859" s="101" t="s">
        <v>5448</v>
      </c>
      <c r="D2859" s="101" t="s">
        <v>5449</v>
      </c>
      <c r="E2859" s="101" t="s">
        <v>7216</v>
      </c>
      <c r="F2859" s="101" t="s">
        <v>7200</v>
      </c>
      <c r="G2859" s="101"/>
      <c r="H2859" s="103">
        <v>21.76</v>
      </c>
      <c r="I2859" s="101" t="s">
        <v>7175</v>
      </c>
      <c r="J2859" s="102">
        <v>43374</v>
      </c>
      <c r="K2859" s="102">
        <v>73050</v>
      </c>
      <c r="L2859" s="101" t="s">
        <v>6332</v>
      </c>
      <c r="M2859" s="101" t="s">
        <v>5448</v>
      </c>
    </row>
    <row r="2860" spans="1:13" x14ac:dyDescent="0.25">
      <c r="A2860" s="74" t="s">
        <v>344</v>
      </c>
      <c r="B2860" s="107" t="str">
        <f t="shared" si="44"/>
        <v>107419115100</v>
      </c>
      <c r="C2860" s="101" t="s">
        <v>7965</v>
      </c>
      <c r="D2860" s="101" t="s">
        <v>7966</v>
      </c>
      <c r="E2860" s="101" t="s">
        <v>7238</v>
      </c>
      <c r="F2860" s="101" t="s">
        <v>7799</v>
      </c>
      <c r="G2860" s="101"/>
      <c r="H2860" s="103">
        <v>3.4</v>
      </c>
      <c r="I2860" s="101" t="s">
        <v>7175</v>
      </c>
      <c r="J2860" s="102">
        <v>43332</v>
      </c>
      <c r="K2860" s="102">
        <v>43483</v>
      </c>
      <c r="L2860" s="101" t="s">
        <v>6332</v>
      </c>
      <c r="M2860" s="101" t="s">
        <v>7965</v>
      </c>
    </row>
    <row r="2861" spans="1:13" x14ac:dyDescent="0.25">
      <c r="A2861" s="74" t="s">
        <v>344</v>
      </c>
      <c r="B2861" s="107" t="str">
        <f t="shared" si="44"/>
        <v>107420251100</v>
      </c>
      <c r="C2861" s="101" t="s">
        <v>5450</v>
      </c>
      <c r="D2861" s="101" t="s">
        <v>5451</v>
      </c>
      <c r="E2861" s="101" t="s">
        <v>6654</v>
      </c>
      <c r="F2861" s="101" t="s">
        <v>7185</v>
      </c>
      <c r="G2861" s="101"/>
      <c r="H2861" s="103">
        <v>61.71</v>
      </c>
      <c r="I2861" s="101" t="s">
        <v>7175</v>
      </c>
      <c r="J2861" s="102">
        <v>43405</v>
      </c>
      <c r="K2861" s="102">
        <v>73050</v>
      </c>
      <c r="L2861" s="101" t="s">
        <v>6332</v>
      </c>
      <c r="M2861" s="101" t="s">
        <v>5450</v>
      </c>
    </row>
    <row r="2862" spans="1:13" x14ac:dyDescent="0.25">
      <c r="A2862" s="74" t="s">
        <v>344</v>
      </c>
      <c r="B2862" s="107" t="str">
        <f t="shared" si="44"/>
        <v>107421188320</v>
      </c>
      <c r="C2862" s="101" t="s">
        <v>7967</v>
      </c>
      <c r="D2862" s="101" t="s">
        <v>7968</v>
      </c>
      <c r="E2862" s="101" t="s">
        <v>6392</v>
      </c>
      <c r="F2862" s="101" t="s">
        <v>7799</v>
      </c>
      <c r="G2862" s="101"/>
      <c r="H2862" s="103">
        <v>4.5999999999999996</v>
      </c>
      <c r="I2862" s="101" t="s">
        <v>7175</v>
      </c>
      <c r="J2862" s="102">
        <v>43374</v>
      </c>
      <c r="K2862" s="102">
        <v>43606</v>
      </c>
      <c r="L2862" s="101" t="s">
        <v>6332</v>
      </c>
      <c r="M2862" s="101" t="s">
        <v>7967</v>
      </c>
    </row>
    <row r="2863" spans="1:13" x14ac:dyDescent="0.25">
      <c r="A2863" s="74" t="s">
        <v>344</v>
      </c>
      <c r="B2863" s="107" t="str">
        <f t="shared" si="44"/>
        <v>107422142100</v>
      </c>
      <c r="C2863" s="101" t="s">
        <v>7969</v>
      </c>
      <c r="D2863" s="101" t="s">
        <v>7970</v>
      </c>
      <c r="E2863" s="101" t="s">
        <v>7199</v>
      </c>
      <c r="F2863" s="101" t="s">
        <v>7799</v>
      </c>
      <c r="G2863" s="101"/>
      <c r="H2863" s="103">
        <v>4.62</v>
      </c>
      <c r="I2863" s="101" t="s">
        <v>7175</v>
      </c>
      <c r="J2863" s="102">
        <v>43344</v>
      </c>
      <c r="K2863" s="102">
        <v>43497</v>
      </c>
      <c r="L2863" s="101" t="s">
        <v>6332</v>
      </c>
      <c r="M2863" s="101" t="s">
        <v>7969</v>
      </c>
    </row>
    <row r="2864" spans="1:13" x14ac:dyDescent="0.25">
      <c r="A2864" s="74" t="s">
        <v>344</v>
      </c>
      <c r="B2864" s="107" t="str">
        <f t="shared" si="44"/>
        <v>107423282100</v>
      </c>
      <c r="C2864" s="101" t="s">
        <v>5452</v>
      </c>
      <c r="D2864" s="101" t="s">
        <v>5453</v>
      </c>
      <c r="E2864" s="101" t="s">
        <v>7457</v>
      </c>
      <c r="F2864" s="101" t="s">
        <v>7200</v>
      </c>
      <c r="G2864" s="101"/>
      <c r="H2864" s="103">
        <v>29.68</v>
      </c>
      <c r="I2864" s="101" t="s">
        <v>7175</v>
      </c>
      <c r="J2864" s="102">
        <v>43388</v>
      </c>
      <c r="K2864" s="102">
        <v>73050</v>
      </c>
      <c r="L2864" s="101" t="s">
        <v>6332</v>
      </c>
      <c r="M2864" s="101" t="s">
        <v>5452</v>
      </c>
    </row>
    <row r="2865" spans="1:13" x14ac:dyDescent="0.25">
      <c r="A2865" s="74" t="s">
        <v>344</v>
      </c>
      <c r="B2865" s="107" t="str">
        <f t="shared" si="44"/>
        <v>107426311300</v>
      </c>
      <c r="C2865" s="101" t="s">
        <v>5454</v>
      </c>
      <c r="D2865" s="101" t="s">
        <v>5455</v>
      </c>
      <c r="E2865" s="101" t="s">
        <v>6411</v>
      </c>
      <c r="F2865" s="101" t="s">
        <v>7225</v>
      </c>
      <c r="G2865" s="101"/>
      <c r="H2865" s="103">
        <v>42.28</v>
      </c>
      <c r="I2865" s="101" t="s">
        <v>7175</v>
      </c>
      <c r="J2865" s="102">
        <v>43435</v>
      </c>
      <c r="K2865" s="102">
        <v>73050</v>
      </c>
      <c r="L2865" s="101" t="s">
        <v>6332</v>
      </c>
      <c r="M2865" s="101" t="s">
        <v>5454</v>
      </c>
    </row>
    <row r="2866" spans="1:13" x14ac:dyDescent="0.25">
      <c r="A2866" s="74" t="s">
        <v>344</v>
      </c>
      <c r="B2866" s="107" t="str">
        <f t="shared" si="44"/>
        <v>107427311100</v>
      </c>
      <c r="C2866" s="101" t="s">
        <v>7971</v>
      </c>
      <c r="D2866" s="101" t="s">
        <v>7972</v>
      </c>
      <c r="E2866" s="101" t="s">
        <v>6531</v>
      </c>
      <c r="F2866" s="101" t="s">
        <v>7185</v>
      </c>
      <c r="G2866" s="101"/>
      <c r="H2866" s="103">
        <v>61.15</v>
      </c>
      <c r="I2866" s="101" t="s">
        <v>7175</v>
      </c>
      <c r="J2866" s="102">
        <v>43409</v>
      </c>
      <c r="K2866" s="102">
        <v>43490</v>
      </c>
      <c r="L2866" s="101" t="s">
        <v>6332</v>
      </c>
      <c r="M2866" s="101" t="s">
        <v>7971</v>
      </c>
    </row>
    <row r="2867" spans="1:13" x14ac:dyDescent="0.25">
      <c r="A2867" s="74" t="s">
        <v>344</v>
      </c>
      <c r="B2867" s="107" t="str">
        <f t="shared" si="44"/>
        <v>107428113000</v>
      </c>
      <c r="C2867" s="101" t="s">
        <v>7973</v>
      </c>
      <c r="D2867" s="101" t="s">
        <v>7974</v>
      </c>
      <c r="E2867" s="101" t="s">
        <v>7305</v>
      </c>
      <c r="F2867" s="101" t="s">
        <v>7802</v>
      </c>
      <c r="G2867" s="101"/>
      <c r="H2867" s="103">
        <v>21.94</v>
      </c>
      <c r="I2867" s="101" t="s">
        <v>7175</v>
      </c>
      <c r="J2867" s="102">
        <v>43344</v>
      </c>
      <c r="K2867" s="102">
        <v>43510</v>
      </c>
      <c r="L2867" s="101" t="s">
        <v>6332</v>
      </c>
      <c r="M2867" s="101" t="s">
        <v>7973</v>
      </c>
    </row>
    <row r="2868" spans="1:13" x14ac:dyDescent="0.25">
      <c r="A2868" s="74" t="s">
        <v>344</v>
      </c>
      <c r="B2868" s="107" t="str">
        <f t="shared" si="44"/>
        <v>107429264280</v>
      </c>
      <c r="C2868" s="101" t="s">
        <v>5456</v>
      </c>
      <c r="D2868" s="101" t="s">
        <v>5457</v>
      </c>
      <c r="E2868" s="101" t="s">
        <v>7280</v>
      </c>
      <c r="F2868" s="101" t="s">
        <v>7212</v>
      </c>
      <c r="G2868" s="101"/>
      <c r="H2868" s="103">
        <v>53.01</v>
      </c>
      <c r="I2868" s="101" t="s">
        <v>7175</v>
      </c>
      <c r="J2868" s="102">
        <v>43466</v>
      </c>
      <c r="K2868" s="102">
        <v>73050</v>
      </c>
      <c r="L2868" s="101" t="s">
        <v>6332</v>
      </c>
      <c r="M2868" s="101" t="s">
        <v>5456</v>
      </c>
    </row>
    <row r="2869" spans="1:13" x14ac:dyDescent="0.25">
      <c r="A2869" s="74" t="s">
        <v>344</v>
      </c>
      <c r="B2869" s="107" t="str">
        <f t="shared" si="44"/>
        <v>107430802100</v>
      </c>
      <c r="C2869" s="101" t="s">
        <v>5458</v>
      </c>
      <c r="D2869" s="101" t="s">
        <v>5459</v>
      </c>
      <c r="E2869" s="101" t="s">
        <v>7176</v>
      </c>
      <c r="F2869" s="101" t="s">
        <v>7243</v>
      </c>
      <c r="G2869" s="101"/>
      <c r="H2869" s="103">
        <v>44.64</v>
      </c>
      <c r="I2869" s="101" t="s">
        <v>7175</v>
      </c>
      <c r="J2869" s="102">
        <v>43435</v>
      </c>
      <c r="K2869" s="102">
        <v>73050</v>
      </c>
      <c r="L2869" s="101" t="s">
        <v>6332</v>
      </c>
      <c r="M2869" s="101" t="s">
        <v>5458</v>
      </c>
    </row>
    <row r="2870" spans="1:13" x14ac:dyDescent="0.25">
      <c r="A2870" s="74" t="s">
        <v>344</v>
      </c>
      <c r="B2870" s="107" t="str">
        <f t="shared" si="44"/>
        <v>107431191100</v>
      </c>
      <c r="C2870" s="101" t="s">
        <v>5460</v>
      </c>
      <c r="D2870" s="101" t="s">
        <v>5461</v>
      </c>
      <c r="E2870" s="101" t="s">
        <v>6460</v>
      </c>
      <c r="F2870" s="101" t="s">
        <v>7212</v>
      </c>
      <c r="G2870" s="101"/>
      <c r="H2870" s="103">
        <v>53.76</v>
      </c>
      <c r="I2870" s="101" t="s">
        <v>7175</v>
      </c>
      <c r="J2870" s="102">
        <v>43480</v>
      </c>
      <c r="K2870" s="102">
        <v>73050</v>
      </c>
      <c r="L2870" s="101" t="s">
        <v>6332</v>
      </c>
      <c r="M2870" s="101" t="s">
        <v>5460</v>
      </c>
    </row>
    <row r="2871" spans="1:13" x14ac:dyDescent="0.25">
      <c r="A2871" s="74" t="s">
        <v>344</v>
      </c>
      <c r="B2871" s="107" t="str">
        <f t="shared" si="44"/>
        <v>107432311700</v>
      </c>
      <c r="C2871" s="101" t="s">
        <v>5462</v>
      </c>
      <c r="D2871" s="101" t="s">
        <v>5463</v>
      </c>
      <c r="E2871" s="101" t="s">
        <v>6694</v>
      </c>
      <c r="F2871" s="101" t="s">
        <v>7212</v>
      </c>
      <c r="G2871" s="101"/>
      <c r="H2871" s="103">
        <v>52.98</v>
      </c>
      <c r="I2871" s="101" t="s">
        <v>7175</v>
      </c>
      <c r="J2871" s="102">
        <v>43435</v>
      </c>
      <c r="K2871" s="102">
        <v>73050</v>
      </c>
      <c r="L2871" s="101" t="s">
        <v>6332</v>
      </c>
      <c r="M2871" s="101" t="s">
        <v>5462</v>
      </c>
    </row>
    <row r="2872" spans="1:13" x14ac:dyDescent="0.25">
      <c r="A2872" s="74" t="s">
        <v>344</v>
      </c>
      <c r="B2872" s="107" t="str">
        <f t="shared" si="44"/>
        <v>107433261080</v>
      </c>
      <c r="C2872" s="101" t="s">
        <v>7975</v>
      </c>
      <c r="D2872" s="101" t="s">
        <v>7976</v>
      </c>
      <c r="E2872" s="101" t="s">
        <v>7372</v>
      </c>
      <c r="F2872" s="101" t="s">
        <v>7212</v>
      </c>
      <c r="G2872" s="101"/>
      <c r="H2872" s="103">
        <v>43.98</v>
      </c>
      <c r="I2872" s="101" t="s">
        <v>7175</v>
      </c>
      <c r="J2872" s="102">
        <v>43339</v>
      </c>
      <c r="K2872" s="102">
        <v>43488</v>
      </c>
      <c r="L2872" s="101" t="s">
        <v>6332</v>
      </c>
      <c r="M2872" s="101" t="s">
        <v>7975</v>
      </c>
    </row>
    <row r="2873" spans="1:13" x14ac:dyDescent="0.25">
      <c r="A2873" s="74" t="s">
        <v>344</v>
      </c>
      <c r="B2873" s="107" t="str">
        <f t="shared" si="44"/>
        <v>107434282100</v>
      </c>
      <c r="C2873" s="101" t="s">
        <v>7977</v>
      </c>
      <c r="D2873" s="101" t="s">
        <v>7978</v>
      </c>
      <c r="E2873" s="101" t="s">
        <v>7457</v>
      </c>
      <c r="F2873" s="101" t="s">
        <v>7802</v>
      </c>
      <c r="G2873" s="101"/>
      <c r="H2873" s="103">
        <v>21.95</v>
      </c>
      <c r="I2873" s="101" t="s">
        <v>7175</v>
      </c>
      <c r="J2873" s="102">
        <v>43374</v>
      </c>
      <c r="K2873" s="102">
        <v>43496</v>
      </c>
      <c r="L2873" s="101" t="s">
        <v>6332</v>
      </c>
      <c r="M2873" s="101" t="s">
        <v>7977</v>
      </c>
    </row>
    <row r="2874" spans="1:13" x14ac:dyDescent="0.25">
      <c r="A2874" s="74" t="s">
        <v>344</v>
      </c>
      <c r="B2874" s="107" t="str">
        <f t="shared" si="44"/>
        <v>107435281200</v>
      </c>
      <c r="C2874" s="101" t="s">
        <v>7979</v>
      </c>
      <c r="D2874" s="101" t="s">
        <v>7980</v>
      </c>
      <c r="E2874" s="101" t="s">
        <v>7371</v>
      </c>
      <c r="F2874" s="101" t="s">
        <v>7212</v>
      </c>
      <c r="G2874" s="101"/>
      <c r="H2874" s="103">
        <v>49.33</v>
      </c>
      <c r="I2874" s="101" t="s">
        <v>7175</v>
      </c>
      <c r="J2874" s="102">
        <v>43395</v>
      </c>
      <c r="K2874" s="102">
        <v>43516</v>
      </c>
      <c r="L2874" s="101" t="s">
        <v>6332</v>
      </c>
      <c r="M2874" s="101" t="s">
        <v>7979</v>
      </c>
    </row>
    <row r="2875" spans="1:13" x14ac:dyDescent="0.25">
      <c r="A2875" s="74" t="s">
        <v>344</v>
      </c>
      <c r="B2875" s="107" t="str">
        <f t="shared" si="44"/>
        <v>107436264290</v>
      </c>
      <c r="C2875" s="101" t="s">
        <v>5464</v>
      </c>
      <c r="D2875" s="101" t="s">
        <v>5465</v>
      </c>
      <c r="E2875" s="101" t="s">
        <v>6519</v>
      </c>
      <c r="F2875" s="101" t="s">
        <v>7212</v>
      </c>
      <c r="G2875" s="101"/>
      <c r="H2875" s="103">
        <v>46.85</v>
      </c>
      <c r="I2875" s="101" t="s">
        <v>7175</v>
      </c>
      <c r="J2875" s="102">
        <v>43395</v>
      </c>
      <c r="K2875" s="102">
        <v>73050</v>
      </c>
      <c r="L2875" s="101" t="s">
        <v>6332</v>
      </c>
      <c r="M2875" s="101" t="s">
        <v>5464</v>
      </c>
    </row>
    <row r="2876" spans="1:13" x14ac:dyDescent="0.25">
      <c r="A2876" s="74" t="s">
        <v>344</v>
      </c>
      <c r="B2876" s="107" t="str">
        <f t="shared" si="44"/>
        <v>107437311100</v>
      </c>
      <c r="C2876" s="101" t="s">
        <v>7981</v>
      </c>
      <c r="D2876" s="101" t="s">
        <v>7982</v>
      </c>
      <c r="E2876" s="101" t="s">
        <v>6531</v>
      </c>
      <c r="F2876" s="101" t="s">
        <v>7185</v>
      </c>
      <c r="G2876" s="101"/>
      <c r="H2876" s="103">
        <v>61.08</v>
      </c>
      <c r="I2876" s="101" t="s">
        <v>7175</v>
      </c>
      <c r="J2876" s="102">
        <v>43409</v>
      </c>
      <c r="K2876" s="102">
        <v>43490</v>
      </c>
      <c r="L2876" s="101" t="s">
        <v>6332</v>
      </c>
      <c r="M2876" s="101" t="s">
        <v>7981</v>
      </c>
    </row>
    <row r="2877" spans="1:13" x14ac:dyDescent="0.25">
      <c r="A2877" s="74" t="s">
        <v>344</v>
      </c>
      <c r="B2877" s="107" t="str">
        <f t="shared" si="44"/>
        <v>107440438410</v>
      </c>
      <c r="C2877" s="101" t="s">
        <v>7983</v>
      </c>
      <c r="D2877" s="101" t="s">
        <v>7984</v>
      </c>
      <c r="E2877" s="101" t="s">
        <v>7985</v>
      </c>
      <c r="F2877" s="101" t="s">
        <v>7185</v>
      </c>
      <c r="G2877" s="101"/>
      <c r="H2877" s="103">
        <v>59.01</v>
      </c>
      <c r="I2877" s="101" t="s">
        <v>7175</v>
      </c>
      <c r="J2877" s="102">
        <v>43388</v>
      </c>
      <c r="K2877" s="102">
        <v>43558</v>
      </c>
      <c r="L2877" s="101" t="s">
        <v>6332</v>
      </c>
      <c r="M2877" s="101" t="s">
        <v>7983</v>
      </c>
    </row>
    <row r="2878" spans="1:13" x14ac:dyDescent="0.25">
      <c r="A2878" s="74" t="s">
        <v>344</v>
      </c>
      <c r="B2878" s="107" t="str">
        <f t="shared" si="44"/>
        <v>107441231401</v>
      </c>
      <c r="C2878" s="101" t="s">
        <v>7986</v>
      </c>
      <c r="D2878" s="101" t="s">
        <v>7987</v>
      </c>
      <c r="E2878" s="101" t="s">
        <v>6496</v>
      </c>
      <c r="F2878" s="101" t="s">
        <v>7773</v>
      </c>
      <c r="G2878" s="101"/>
      <c r="H2878" s="103">
        <v>20.350000000000001</v>
      </c>
      <c r="I2878" s="101" t="s">
        <v>7175</v>
      </c>
      <c r="J2878" s="102">
        <v>43398</v>
      </c>
      <c r="K2878" s="102">
        <v>43496</v>
      </c>
      <c r="L2878" s="101" t="s">
        <v>6332</v>
      </c>
      <c r="M2878" s="101" t="s">
        <v>7986</v>
      </c>
    </row>
    <row r="2879" spans="1:13" x14ac:dyDescent="0.25">
      <c r="A2879" s="74" t="s">
        <v>344</v>
      </c>
      <c r="B2879" s="107" t="str">
        <f t="shared" si="44"/>
        <v>107443502040</v>
      </c>
      <c r="C2879" s="101" t="s">
        <v>5466</v>
      </c>
      <c r="D2879" s="101" t="s">
        <v>5467</v>
      </c>
      <c r="E2879" s="101" t="s">
        <v>6372</v>
      </c>
      <c r="F2879" s="101" t="s">
        <v>7231</v>
      </c>
      <c r="G2879" s="101"/>
      <c r="H2879" s="103">
        <v>57.58</v>
      </c>
      <c r="I2879" s="101" t="s">
        <v>7175</v>
      </c>
      <c r="J2879" s="102">
        <v>43497</v>
      </c>
      <c r="K2879" s="102">
        <v>73050</v>
      </c>
      <c r="L2879" s="101" t="s">
        <v>6332</v>
      </c>
      <c r="M2879" s="101" t="s">
        <v>5466</v>
      </c>
    </row>
    <row r="2880" spans="1:13" x14ac:dyDescent="0.25">
      <c r="A2880" s="74" t="s">
        <v>344</v>
      </c>
      <c r="B2880" s="107" t="str">
        <f t="shared" si="44"/>
        <v>107444264280</v>
      </c>
      <c r="C2880" s="101" t="s">
        <v>5468</v>
      </c>
      <c r="D2880" s="101" t="s">
        <v>5469</v>
      </c>
      <c r="E2880" s="101" t="s">
        <v>7280</v>
      </c>
      <c r="F2880" s="101" t="s">
        <v>7212</v>
      </c>
      <c r="G2880" s="101"/>
      <c r="H2880" s="103">
        <v>53.23</v>
      </c>
      <c r="I2880" s="101" t="s">
        <v>7175</v>
      </c>
      <c r="J2880" s="102">
        <v>43472</v>
      </c>
      <c r="K2880" s="102">
        <v>73050</v>
      </c>
      <c r="L2880" s="101" t="s">
        <v>6332</v>
      </c>
      <c r="M2880" s="101" t="s">
        <v>5468</v>
      </c>
    </row>
    <row r="2881" spans="1:13" x14ac:dyDescent="0.25">
      <c r="A2881" s="74" t="s">
        <v>344</v>
      </c>
      <c r="B2881" s="107" t="str">
        <f t="shared" si="44"/>
        <v>107445264290</v>
      </c>
      <c r="C2881" s="101" t="s">
        <v>5470</v>
      </c>
      <c r="D2881" s="101" t="s">
        <v>5471</v>
      </c>
      <c r="E2881" s="101" t="s">
        <v>6519</v>
      </c>
      <c r="F2881" s="101" t="s">
        <v>7212</v>
      </c>
      <c r="G2881" s="101"/>
      <c r="H2881" s="103">
        <v>46.85</v>
      </c>
      <c r="I2881" s="101" t="s">
        <v>7175</v>
      </c>
      <c r="J2881" s="102">
        <v>43493</v>
      </c>
      <c r="K2881" s="102">
        <v>73050</v>
      </c>
      <c r="L2881" s="101" t="s">
        <v>6332</v>
      </c>
      <c r="M2881" s="101" t="s">
        <v>5470</v>
      </c>
    </row>
    <row r="2882" spans="1:13" x14ac:dyDescent="0.25">
      <c r="A2882" s="74" t="s">
        <v>344</v>
      </c>
      <c r="B2882" s="107" t="str">
        <f t="shared" si="44"/>
        <v>107446301610</v>
      </c>
      <c r="C2882" s="101" t="s">
        <v>7988</v>
      </c>
      <c r="D2882" s="101" t="s">
        <v>7989</v>
      </c>
      <c r="E2882" s="101" t="s">
        <v>6775</v>
      </c>
      <c r="F2882" s="101" t="s">
        <v>7212</v>
      </c>
      <c r="G2882" s="101"/>
      <c r="H2882" s="103">
        <v>53.75</v>
      </c>
      <c r="I2882" s="101" t="s">
        <v>7175</v>
      </c>
      <c r="J2882" s="102">
        <v>43406</v>
      </c>
      <c r="K2882" s="102">
        <v>43677</v>
      </c>
      <c r="L2882" s="101" t="s">
        <v>6332</v>
      </c>
      <c r="M2882" s="101" t="s">
        <v>7988</v>
      </c>
    </row>
    <row r="2883" spans="1:13" x14ac:dyDescent="0.25">
      <c r="A2883" s="74" t="s">
        <v>344</v>
      </c>
      <c r="B2883" s="107" t="str">
        <f t="shared" si="44"/>
        <v>107447185120</v>
      </c>
      <c r="C2883" s="101" t="s">
        <v>7990</v>
      </c>
      <c r="D2883" s="101" t="s">
        <v>7991</v>
      </c>
      <c r="E2883" s="101" t="s">
        <v>6433</v>
      </c>
      <c r="F2883" s="101" t="s">
        <v>7268</v>
      </c>
      <c r="G2883" s="101"/>
      <c r="H2883" s="103">
        <v>25.05</v>
      </c>
      <c r="I2883" s="101" t="s">
        <v>7175</v>
      </c>
      <c r="J2883" s="102">
        <v>43405</v>
      </c>
      <c r="K2883" s="102">
        <v>73050</v>
      </c>
      <c r="L2883" s="101" t="s">
        <v>6332</v>
      </c>
      <c r="M2883" s="101" t="s">
        <v>7990</v>
      </c>
    </row>
    <row r="2884" spans="1:13" x14ac:dyDescent="0.25">
      <c r="A2884" s="74" t="s">
        <v>344</v>
      </c>
      <c r="B2884" s="107" t="str">
        <f t="shared" si="44"/>
        <v>107448185120</v>
      </c>
      <c r="C2884" s="101" t="s">
        <v>7992</v>
      </c>
      <c r="D2884" s="101" t="s">
        <v>7993</v>
      </c>
      <c r="E2884" s="101" t="s">
        <v>6433</v>
      </c>
      <c r="F2884" s="101" t="s">
        <v>7268</v>
      </c>
      <c r="G2884" s="101"/>
      <c r="H2884" s="103">
        <v>22.6</v>
      </c>
      <c r="I2884" s="101" t="s">
        <v>7175</v>
      </c>
      <c r="J2884" s="102">
        <v>43405</v>
      </c>
      <c r="K2884" s="102">
        <v>73050</v>
      </c>
      <c r="L2884" s="101" t="s">
        <v>6332</v>
      </c>
      <c r="M2884" s="101" t="s">
        <v>7992</v>
      </c>
    </row>
    <row r="2885" spans="1:13" x14ac:dyDescent="0.25">
      <c r="A2885" s="74" t="s">
        <v>344</v>
      </c>
      <c r="B2885" s="107" t="str">
        <f t="shared" si="44"/>
        <v>107449231100</v>
      </c>
      <c r="C2885" s="101" t="s">
        <v>5472</v>
      </c>
      <c r="D2885" s="101" t="s">
        <v>5473</v>
      </c>
      <c r="E2885" s="101" t="s">
        <v>7333</v>
      </c>
      <c r="F2885" s="101" t="s">
        <v>7295</v>
      </c>
      <c r="G2885" s="101"/>
      <c r="H2885" s="103">
        <v>40.08</v>
      </c>
      <c r="I2885" s="101" t="s">
        <v>7175</v>
      </c>
      <c r="J2885" s="102">
        <v>43409</v>
      </c>
      <c r="K2885" s="102">
        <v>73050</v>
      </c>
      <c r="L2885" s="101" t="s">
        <v>6332</v>
      </c>
      <c r="M2885" s="101" t="s">
        <v>5472</v>
      </c>
    </row>
    <row r="2886" spans="1:13" x14ac:dyDescent="0.25">
      <c r="A2886" s="74" t="s">
        <v>344</v>
      </c>
      <c r="B2886" s="107" t="str">
        <f t="shared" ref="B2886:B2949" si="45">CONCATENATE(C2886,E2886)</f>
        <v>107450231401</v>
      </c>
      <c r="C2886" s="101" t="s">
        <v>7994</v>
      </c>
      <c r="D2886" s="101" t="s">
        <v>7995</v>
      </c>
      <c r="E2886" s="101" t="s">
        <v>6496</v>
      </c>
      <c r="F2886" s="101" t="s">
        <v>7295</v>
      </c>
      <c r="G2886" s="101"/>
      <c r="H2886" s="103">
        <v>40.590000000000003</v>
      </c>
      <c r="I2886" s="101" t="s">
        <v>7175</v>
      </c>
      <c r="J2886" s="102">
        <v>43409</v>
      </c>
      <c r="K2886" s="102">
        <v>43490</v>
      </c>
      <c r="L2886" s="101" t="s">
        <v>6332</v>
      </c>
      <c r="M2886" s="101" t="s">
        <v>7994</v>
      </c>
    </row>
    <row r="2887" spans="1:13" x14ac:dyDescent="0.25">
      <c r="A2887" s="74" t="s">
        <v>344</v>
      </c>
      <c r="B2887" s="107" t="str">
        <f t="shared" si="45"/>
        <v>107451172100</v>
      </c>
      <c r="C2887" s="101" t="s">
        <v>5474</v>
      </c>
      <c r="D2887" s="101" t="s">
        <v>5475</v>
      </c>
      <c r="E2887" s="101" t="s">
        <v>7355</v>
      </c>
      <c r="F2887" s="101" t="s">
        <v>7214</v>
      </c>
      <c r="G2887" s="101"/>
      <c r="H2887" s="103">
        <v>33.28</v>
      </c>
      <c r="I2887" s="101" t="s">
        <v>7175</v>
      </c>
      <c r="J2887" s="102">
        <v>43472</v>
      </c>
      <c r="K2887" s="102">
        <v>73050</v>
      </c>
      <c r="L2887" s="101" t="s">
        <v>6332</v>
      </c>
      <c r="M2887" s="101" t="s">
        <v>5474</v>
      </c>
    </row>
    <row r="2888" spans="1:13" x14ac:dyDescent="0.25">
      <c r="A2888" s="74" t="s">
        <v>344</v>
      </c>
      <c r="B2888" s="107" t="str">
        <f t="shared" si="45"/>
        <v>107453371160</v>
      </c>
      <c r="C2888" s="101" t="s">
        <v>5476</v>
      </c>
      <c r="D2888" s="101" t="s">
        <v>5477</v>
      </c>
      <c r="E2888" s="101" t="s">
        <v>7645</v>
      </c>
      <c r="F2888" s="101" t="s">
        <v>7212</v>
      </c>
      <c r="G2888" s="101"/>
      <c r="H2888" s="103">
        <v>47.25</v>
      </c>
      <c r="I2888" s="101" t="s">
        <v>7175</v>
      </c>
      <c r="J2888" s="102">
        <v>43405</v>
      </c>
      <c r="K2888" s="102">
        <v>73050</v>
      </c>
      <c r="L2888" s="101" t="s">
        <v>6332</v>
      </c>
      <c r="M2888" s="101" t="s">
        <v>5476</v>
      </c>
    </row>
    <row r="2889" spans="1:13" x14ac:dyDescent="0.25">
      <c r="A2889" s="74" t="s">
        <v>344</v>
      </c>
      <c r="B2889" s="107" t="str">
        <f t="shared" si="45"/>
        <v>107455231201</v>
      </c>
      <c r="C2889" s="101" t="s">
        <v>7996</v>
      </c>
      <c r="D2889" s="101" t="s">
        <v>7308</v>
      </c>
      <c r="E2889" s="101" t="s">
        <v>6494</v>
      </c>
      <c r="F2889" s="101" t="s">
        <v>7212</v>
      </c>
      <c r="G2889" s="101"/>
      <c r="H2889" s="103">
        <v>0</v>
      </c>
      <c r="I2889" s="101" t="s">
        <v>7788</v>
      </c>
      <c r="J2889" s="102">
        <v>43647</v>
      </c>
      <c r="K2889" s="102">
        <v>43677</v>
      </c>
      <c r="L2889" s="101" t="s">
        <v>6332</v>
      </c>
      <c r="M2889" s="101" t="s">
        <v>7996</v>
      </c>
    </row>
    <row r="2890" spans="1:13" x14ac:dyDescent="0.25">
      <c r="A2890" s="74" t="s">
        <v>344</v>
      </c>
      <c r="B2890" s="107" t="str">
        <f t="shared" si="45"/>
        <v>107456171100</v>
      </c>
      <c r="C2890" s="101" t="s">
        <v>5478</v>
      </c>
      <c r="D2890" s="101" t="s">
        <v>5479</v>
      </c>
      <c r="E2890" s="101" t="s">
        <v>6639</v>
      </c>
      <c r="F2890" s="101" t="s">
        <v>7212</v>
      </c>
      <c r="G2890" s="101"/>
      <c r="H2890" s="103">
        <v>53.75</v>
      </c>
      <c r="I2890" s="101" t="s">
        <v>7175</v>
      </c>
      <c r="J2890" s="102">
        <v>43409</v>
      </c>
      <c r="K2890" s="102">
        <v>73050</v>
      </c>
      <c r="L2890" s="101" t="s">
        <v>6332</v>
      </c>
      <c r="M2890" s="101" t="s">
        <v>5478</v>
      </c>
    </row>
    <row r="2891" spans="1:13" x14ac:dyDescent="0.25">
      <c r="A2891" s="74" t="s">
        <v>344</v>
      </c>
      <c r="B2891" s="107" t="str">
        <f t="shared" si="45"/>
        <v>107457264290</v>
      </c>
      <c r="C2891" s="101" t="s">
        <v>5480</v>
      </c>
      <c r="D2891" s="101" t="s">
        <v>5481</v>
      </c>
      <c r="E2891" s="101" t="s">
        <v>6519</v>
      </c>
      <c r="F2891" s="101" t="s">
        <v>7212</v>
      </c>
      <c r="G2891" s="101"/>
      <c r="H2891" s="103">
        <v>46.74</v>
      </c>
      <c r="I2891" s="101" t="s">
        <v>7175</v>
      </c>
      <c r="J2891" s="102">
        <v>43409</v>
      </c>
      <c r="K2891" s="102">
        <v>73050</v>
      </c>
      <c r="L2891" s="101" t="s">
        <v>6332</v>
      </c>
      <c r="M2891" s="101" t="s">
        <v>5480</v>
      </c>
    </row>
    <row r="2892" spans="1:13" x14ac:dyDescent="0.25">
      <c r="A2892" s="74" t="s">
        <v>344</v>
      </c>
      <c r="B2892" s="107" t="str">
        <f t="shared" si="45"/>
        <v>107458361100</v>
      </c>
      <c r="C2892" s="101" t="s">
        <v>5482</v>
      </c>
      <c r="D2892" s="101" t="s">
        <v>5483</v>
      </c>
      <c r="E2892" s="101" t="s">
        <v>6415</v>
      </c>
      <c r="F2892" s="101" t="s">
        <v>7212</v>
      </c>
      <c r="G2892" s="101"/>
      <c r="H2892" s="103">
        <v>50.34</v>
      </c>
      <c r="I2892" s="101" t="s">
        <v>7175</v>
      </c>
      <c r="J2892" s="102">
        <v>43449</v>
      </c>
      <c r="K2892" s="102">
        <v>73050</v>
      </c>
      <c r="L2892" s="101" t="s">
        <v>6332</v>
      </c>
      <c r="M2892" s="101" t="s">
        <v>5482</v>
      </c>
    </row>
    <row r="2893" spans="1:13" x14ac:dyDescent="0.25">
      <c r="A2893" s="74" t="s">
        <v>344</v>
      </c>
      <c r="B2893" s="107" t="str">
        <f t="shared" si="45"/>
        <v>107459185120</v>
      </c>
      <c r="C2893" s="101" t="s">
        <v>7997</v>
      </c>
      <c r="D2893" s="101" t="s">
        <v>7998</v>
      </c>
      <c r="E2893" s="101" t="s">
        <v>6433</v>
      </c>
      <c r="F2893" s="101" t="s">
        <v>7799</v>
      </c>
      <c r="G2893" s="101"/>
      <c r="H2893" s="103">
        <v>4.59</v>
      </c>
      <c r="I2893" s="101" t="s">
        <v>7175</v>
      </c>
      <c r="J2893" s="102">
        <v>43409</v>
      </c>
      <c r="K2893" s="102">
        <v>43483</v>
      </c>
      <c r="L2893" s="101" t="s">
        <v>6332</v>
      </c>
      <c r="M2893" s="101" t="s">
        <v>7997</v>
      </c>
    </row>
    <row r="2894" spans="1:13" x14ac:dyDescent="0.25">
      <c r="A2894" s="74" t="s">
        <v>344</v>
      </c>
      <c r="B2894" s="107" t="str">
        <f t="shared" si="45"/>
        <v>107460311500</v>
      </c>
      <c r="C2894" s="101" t="s">
        <v>5484</v>
      </c>
      <c r="D2894" s="101" t="s">
        <v>5485</v>
      </c>
      <c r="E2894" s="101" t="s">
        <v>7255</v>
      </c>
      <c r="F2894" s="101" t="s">
        <v>7212</v>
      </c>
      <c r="G2894" s="101"/>
      <c r="H2894" s="103">
        <v>55.58</v>
      </c>
      <c r="I2894" s="101" t="s">
        <v>7175</v>
      </c>
      <c r="J2894" s="102">
        <v>43435</v>
      </c>
      <c r="K2894" s="102">
        <v>73050</v>
      </c>
      <c r="L2894" s="101" t="s">
        <v>6332</v>
      </c>
      <c r="M2894" s="101" t="s">
        <v>5484</v>
      </c>
    </row>
    <row r="2895" spans="1:13" x14ac:dyDescent="0.25">
      <c r="A2895" s="74" t="s">
        <v>344</v>
      </c>
      <c r="B2895" s="107" t="str">
        <f t="shared" si="45"/>
        <v>107461185120</v>
      </c>
      <c r="C2895" s="101" t="s">
        <v>7999</v>
      </c>
      <c r="D2895" s="101" t="s">
        <v>8000</v>
      </c>
      <c r="E2895" s="101" t="s">
        <v>6433</v>
      </c>
      <c r="F2895" s="101" t="s">
        <v>7799</v>
      </c>
      <c r="G2895" s="101"/>
      <c r="H2895" s="103">
        <v>4.6100000000000003</v>
      </c>
      <c r="I2895" s="101" t="s">
        <v>7175</v>
      </c>
      <c r="J2895" s="102">
        <v>43405</v>
      </c>
      <c r="K2895" s="102">
        <v>43497</v>
      </c>
      <c r="L2895" s="101" t="s">
        <v>6332</v>
      </c>
      <c r="M2895" s="101" t="s">
        <v>7999</v>
      </c>
    </row>
    <row r="2896" spans="1:13" x14ac:dyDescent="0.25">
      <c r="A2896" s="74" t="s">
        <v>344</v>
      </c>
      <c r="B2896" s="107" t="str">
        <f t="shared" si="45"/>
        <v>107462264290</v>
      </c>
      <c r="C2896" s="101" t="s">
        <v>8001</v>
      </c>
      <c r="D2896" s="101" t="s">
        <v>8002</v>
      </c>
      <c r="E2896" s="101" t="s">
        <v>6519</v>
      </c>
      <c r="F2896" s="101" t="s">
        <v>7212</v>
      </c>
      <c r="G2896" s="101"/>
      <c r="H2896" s="103">
        <v>49.03</v>
      </c>
      <c r="I2896" s="101" t="s">
        <v>7175</v>
      </c>
      <c r="J2896" s="102">
        <v>43409</v>
      </c>
      <c r="K2896" s="102">
        <v>73050</v>
      </c>
      <c r="L2896" s="101" t="s">
        <v>6332</v>
      </c>
      <c r="M2896" s="101" t="s">
        <v>8001</v>
      </c>
    </row>
    <row r="2897" spans="1:13" x14ac:dyDescent="0.25">
      <c r="A2897" s="74" t="s">
        <v>344</v>
      </c>
      <c r="B2897" s="107" t="str">
        <f t="shared" si="45"/>
        <v>107463361100</v>
      </c>
      <c r="C2897" s="101" t="s">
        <v>5486</v>
      </c>
      <c r="D2897" s="101" t="s">
        <v>5487</v>
      </c>
      <c r="E2897" s="101" t="s">
        <v>6415</v>
      </c>
      <c r="F2897" s="101" t="s">
        <v>7212</v>
      </c>
      <c r="G2897" s="101"/>
      <c r="H2897" s="103">
        <v>51.07</v>
      </c>
      <c r="I2897" s="101" t="s">
        <v>7175</v>
      </c>
      <c r="J2897" s="102">
        <v>43472</v>
      </c>
      <c r="K2897" s="102">
        <v>73050</v>
      </c>
      <c r="L2897" s="101" t="s">
        <v>6332</v>
      </c>
      <c r="M2897" s="101" t="s">
        <v>5486</v>
      </c>
    </row>
    <row r="2898" spans="1:13" x14ac:dyDescent="0.25">
      <c r="A2898" s="74" t="s">
        <v>344</v>
      </c>
      <c r="B2898" s="107" t="str">
        <f t="shared" si="45"/>
        <v>107464264290</v>
      </c>
      <c r="C2898" s="101" t="s">
        <v>5488</v>
      </c>
      <c r="D2898" s="101" t="s">
        <v>5489</v>
      </c>
      <c r="E2898" s="101" t="s">
        <v>6519</v>
      </c>
      <c r="F2898" s="101" t="s">
        <v>7212</v>
      </c>
      <c r="G2898" s="101"/>
      <c r="H2898" s="103">
        <v>54.01</v>
      </c>
      <c r="I2898" s="101" t="s">
        <v>7175</v>
      </c>
      <c r="J2898" s="102">
        <v>43417</v>
      </c>
      <c r="K2898" s="102">
        <v>73050</v>
      </c>
      <c r="L2898" s="101" t="s">
        <v>6332</v>
      </c>
      <c r="M2898" s="101" t="s">
        <v>5488</v>
      </c>
    </row>
    <row r="2899" spans="1:13" x14ac:dyDescent="0.25">
      <c r="A2899" s="74" t="s">
        <v>344</v>
      </c>
      <c r="B2899" s="107" t="str">
        <f t="shared" si="45"/>
        <v>107465264290</v>
      </c>
      <c r="C2899" s="101" t="s">
        <v>5490</v>
      </c>
      <c r="D2899" s="101" t="s">
        <v>5491</v>
      </c>
      <c r="E2899" s="101" t="s">
        <v>6519</v>
      </c>
      <c r="F2899" s="101" t="s">
        <v>7212</v>
      </c>
      <c r="G2899" s="101"/>
      <c r="H2899" s="103">
        <v>53.8</v>
      </c>
      <c r="I2899" s="101" t="s">
        <v>7175</v>
      </c>
      <c r="J2899" s="102">
        <v>43409</v>
      </c>
      <c r="K2899" s="102">
        <v>73050</v>
      </c>
      <c r="L2899" s="101" t="s">
        <v>6332</v>
      </c>
      <c r="M2899" s="101" t="s">
        <v>5490</v>
      </c>
    </row>
    <row r="2900" spans="1:13" x14ac:dyDescent="0.25">
      <c r="A2900" s="74" t="s">
        <v>344</v>
      </c>
      <c r="B2900" s="107" t="str">
        <f t="shared" si="45"/>
        <v>107466264290</v>
      </c>
      <c r="C2900" s="101" t="s">
        <v>5492</v>
      </c>
      <c r="D2900" s="101" t="s">
        <v>5493</v>
      </c>
      <c r="E2900" s="101" t="s">
        <v>6519</v>
      </c>
      <c r="F2900" s="101" t="s">
        <v>7212</v>
      </c>
      <c r="G2900" s="101"/>
      <c r="H2900" s="103">
        <v>47.92</v>
      </c>
      <c r="I2900" s="101" t="s">
        <v>7175</v>
      </c>
      <c r="J2900" s="102">
        <v>43409</v>
      </c>
      <c r="K2900" s="102">
        <v>73050</v>
      </c>
      <c r="L2900" s="101" t="s">
        <v>6332</v>
      </c>
      <c r="M2900" s="101" t="s">
        <v>5492</v>
      </c>
    </row>
    <row r="2901" spans="1:13" x14ac:dyDescent="0.25">
      <c r="A2901" s="74" t="s">
        <v>344</v>
      </c>
      <c r="B2901" s="107" t="str">
        <f t="shared" si="45"/>
        <v>107468502040</v>
      </c>
      <c r="C2901" s="101" t="s">
        <v>8003</v>
      </c>
      <c r="D2901" s="101" t="s">
        <v>5833</v>
      </c>
      <c r="E2901" s="101" t="s">
        <v>6372</v>
      </c>
      <c r="F2901" s="101" t="s">
        <v>7799</v>
      </c>
      <c r="G2901" s="101"/>
      <c r="H2901" s="103">
        <v>5.37</v>
      </c>
      <c r="I2901" s="101" t="s">
        <v>7175</v>
      </c>
      <c r="J2901" s="102">
        <v>43412</v>
      </c>
      <c r="K2901" s="102">
        <v>73050</v>
      </c>
      <c r="L2901" s="101" t="s">
        <v>6332</v>
      </c>
      <c r="M2901" s="101" t="s">
        <v>8003</v>
      </c>
    </row>
    <row r="2902" spans="1:13" x14ac:dyDescent="0.25">
      <c r="A2902" s="74" t="s">
        <v>344</v>
      </c>
      <c r="B2902" s="107" t="str">
        <f t="shared" si="45"/>
        <v>107469321300</v>
      </c>
      <c r="C2902" s="101" t="s">
        <v>8004</v>
      </c>
      <c r="D2902" s="101" t="s">
        <v>8005</v>
      </c>
      <c r="E2902" s="101" t="s">
        <v>6553</v>
      </c>
      <c r="F2902" s="101" t="s">
        <v>7802</v>
      </c>
      <c r="G2902" s="101"/>
      <c r="H2902" s="103">
        <v>21.55</v>
      </c>
      <c r="I2902" s="101" t="s">
        <v>7175</v>
      </c>
      <c r="J2902" s="102">
        <v>43416</v>
      </c>
      <c r="K2902" s="102">
        <v>43651</v>
      </c>
      <c r="L2902" s="101" t="s">
        <v>6332</v>
      </c>
      <c r="M2902" s="101" t="s">
        <v>8004</v>
      </c>
    </row>
    <row r="2903" spans="1:13" x14ac:dyDescent="0.25">
      <c r="A2903" s="74" t="s">
        <v>344</v>
      </c>
      <c r="B2903" s="107" t="str">
        <f t="shared" si="45"/>
        <v>107470111250</v>
      </c>
      <c r="C2903" s="101" t="s">
        <v>5494</v>
      </c>
      <c r="D2903" s="101" t="s">
        <v>5495</v>
      </c>
      <c r="E2903" s="101" t="s">
        <v>6330</v>
      </c>
      <c r="F2903" s="101" t="s">
        <v>7212</v>
      </c>
      <c r="G2903" s="101"/>
      <c r="H2903" s="103">
        <v>43.65</v>
      </c>
      <c r="I2903" s="101" t="s">
        <v>7175</v>
      </c>
      <c r="J2903" s="102">
        <v>43327</v>
      </c>
      <c r="K2903" s="102">
        <v>73050</v>
      </c>
      <c r="L2903" s="101" t="s">
        <v>6332</v>
      </c>
      <c r="M2903" s="101" t="s">
        <v>5494</v>
      </c>
    </row>
    <row r="2904" spans="1:13" x14ac:dyDescent="0.25">
      <c r="A2904" s="74" t="s">
        <v>344</v>
      </c>
      <c r="B2904" s="107" t="str">
        <f t="shared" si="45"/>
        <v>107471141001</v>
      </c>
      <c r="C2904" s="101" t="s">
        <v>8006</v>
      </c>
      <c r="D2904" s="101" t="s">
        <v>3869</v>
      </c>
      <c r="E2904" s="101" t="s">
        <v>6351</v>
      </c>
      <c r="F2904" s="101" t="s">
        <v>7212</v>
      </c>
      <c r="G2904" s="101"/>
      <c r="H2904" s="103">
        <v>44.66</v>
      </c>
      <c r="I2904" s="101" t="s">
        <v>7175</v>
      </c>
      <c r="J2904" s="102">
        <v>43410</v>
      </c>
      <c r="K2904" s="102">
        <v>43493</v>
      </c>
      <c r="L2904" s="101" t="s">
        <v>6332</v>
      </c>
      <c r="M2904" s="101" t="s">
        <v>8006</v>
      </c>
    </row>
    <row r="2905" spans="1:13" x14ac:dyDescent="0.25">
      <c r="A2905" s="74" t="s">
        <v>344</v>
      </c>
      <c r="B2905" s="107" t="str">
        <f t="shared" si="45"/>
        <v>107472171200</v>
      </c>
      <c r="C2905" s="101" t="s">
        <v>8007</v>
      </c>
      <c r="D2905" s="101" t="s">
        <v>8008</v>
      </c>
      <c r="E2905" s="101" t="s">
        <v>6369</v>
      </c>
      <c r="F2905" s="101" t="s">
        <v>7212</v>
      </c>
      <c r="G2905" s="101"/>
      <c r="H2905" s="103">
        <v>53.79</v>
      </c>
      <c r="I2905" s="101" t="s">
        <v>7175</v>
      </c>
      <c r="J2905" s="102">
        <v>43423</v>
      </c>
      <c r="K2905" s="102">
        <v>43661</v>
      </c>
      <c r="L2905" s="101" t="s">
        <v>6332</v>
      </c>
      <c r="M2905" s="101" t="s">
        <v>8007</v>
      </c>
    </row>
    <row r="2906" spans="1:13" x14ac:dyDescent="0.25">
      <c r="A2906" s="74" t="s">
        <v>344</v>
      </c>
      <c r="B2906" s="107" t="str">
        <f t="shared" si="45"/>
        <v>107473363910</v>
      </c>
      <c r="C2906" s="101" t="s">
        <v>8009</v>
      </c>
      <c r="D2906" s="101" t="s">
        <v>6576</v>
      </c>
      <c r="E2906" s="101" t="s">
        <v>6577</v>
      </c>
      <c r="F2906" s="101" t="s">
        <v>7185</v>
      </c>
      <c r="G2906" s="101"/>
      <c r="H2906" s="103">
        <v>0</v>
      </c>
      <c r="I2906" s="101" t="s">
        <v>7175</v>
      </c>
      <c r="J2906" s="102">
        <v>43466</v>
      </c>
      <c r="K2906" s="102">
        <v>43496</v>
      </c>
      <c r="L2906" s="101" t="s">
        <v>6332</v>
      </c>
      <c r="M2906" s="101" t="s">
        <v>8009</v>
      </c>
    </row>
    <row r="2907" spans="1:13" x14ac:dyDescent="0.25">
      <c r="A2907" s="74" t="s">
        <v>344</v>
      </c>
      <c r="B2907" s="107" t="str">
        <f t="shared" si="45"/>
        <v>107474311400</v>
      </c>
      <c r="C2907" s="101" t="s">
        <v>5496</v>
      </c>
      <c r="D2907" s="101" t="s">
        <v>5497</v>
      </c>
      <c r="E2907" s="101" t="s">
        <v>6547</v>
      </c>
      <c r="F2907" s="101" t="s">
        <v>7212</v>
      </c>
      <c r="G2907" s="101"/>
      <c r="H2907" s="103">
        <v>48.06</v>
      </c>
      <c r="I2907" s="101" t="s">
        <v>7175</v>
      </c>
      <c r="J2907" s="102">
        <v>43466</v>
      </c>
      <c r="K2907" s="102">
        <v>73050</v>
      </c>
      <c r="L2907" s="101" t="s">
        <v>6332</v>
      </c>
      <c r="M2907" s="101" t="s">
        <v>5496</v>
      </c>
    </row>
    <row r="2908" spans="1:13" x14ac:dyDescent="0.25">
      <c r="A2908" s="74" t="s">
        <v>344</v>
      </c>
      <c r="B2908" s="107" t="str">
        <f t="shared" si="45"/>
        <v>107475502040</v>
      </c>
      <c r="C2908" s="101" t="s">
        <v>8010</v>
      </c>
      <c r="D2908" s="101" t="s">
        <v>2751</v>
      </c>
      <c r="E2908" s="101" t="s">
        <v>6372</v>
      </c>
      <c r="F2908" s="101" t="s">
        <v>7226</v>
      </c>
      <c r="G2908" s="101"/>
      <c r="H2908" s="103">
        <v>49.88</v>
      </c>
      <c r="I2908" s="101" t="s">
        <v>7788</v>
      </c>
      <c r="J2908" s="102">
        <v>43466</v>
      </c>
      <c r="K2908" s="102">
        <v>43558</v>
      </c>
      <c r="L2908" s="101" t="s">
        <v>6332</v>
      </c>
      <c r="M2908" s="101" t="s">
        <v>8010</v>
      </c>
    </row>
    <row r="2909" spans="1:13" x14ac:dyDescent="0.25">
      <c r="A2909" s="74" t="s">
        <v>344</v>
      </c>
      <c r="B2909" s="107" t="str">
        <f t="shared" si="45"/>
        <v>107476438600</v>
      </c>
      <c r="C2909" s="101" t="s">
        <v>8011</v>
      </c>
      <c r="D2909" s="101" t="s">
        <v>7613</v>
      </c>
      <c r="E2909" s="101" t="s">
        <v>6666</v>
      </c>
      <c r="F2909" s="101" t="s">
        <v>7393</v>
      </c>
      <c r="G2909" s="101"/>
      <c r="H2909" s="103">
        <v>0</v>
      </c>
      <c r="I2909" s="101" t="s">
        <v>7788</v>
      </c>
      <c r="J2909" s="102">
        <v>43466</v>
      </c>
      <c r="K2909" s="102">
        <v>43496</v>
      </c>
      <c r="L2909" s="101" t="s">
        <v>6332</v>
      </c>
      <c r="M2909" s="101" t="s">
        <v>8011</v>
      </c>
    </row>
    <row r="2910" spans="1:13" x14ac:dyDescent="0.25">
      <c r="A2910" s="74" t="s">
        <v>344</v>
      </c>
      <c r="B2910" s="107" t="str">
        <f t="shared" si="45"/>
        <v>107477903420</v>
      </c>
      <c r="C2910" s="101" t="s">
        <v>5498</v>
      </c>
      <c r="D2910" s="101" t="s">
        <v>5499</v>
      </c>
      <c r="E2910" s="101" t="s">
        <v>7579</v>
      </c>
      <c r="F2910" s="101" t="s">
        <v>7247</v>
      </c>
      <c r="G2910" s="101"/>
      <c r="H2910" s="103">
        <v>34.5</v>
      </c>
      <c r="I2910" s="101" t="s">
        <v>7175</v>
      </c>
      <c r="J2910" s="102">
        <v>43472</v>
      </c>
      <c r="K2910" s="102">
        <v>73050</v>
      </c>
      <c r="L2910" s="101" t="s">
        <v>6332</v>
      </c>
      <c r="M2910" s="101" t="s">
        <v>5498</v>
      </c>
    </row>
    <row r="2911" spans="1:13" x14ac:dyDescent="0.25">
      <c r="A2911" s="74" t="s">
        <v>344</v>
      </c>
      <c r="B2911" s="107" t="str">
        <f t="shared" si="45"/>
        <v>107478331100</v>
      </c>
      <c r="C2911" s="101" t="s">
        <v>8012</v>
      </c>
      <c r="D2911" s="101" t="s">
        <v>8013</v>
      </c>
      <c r="E2911" s="101" t="s">
        <v>7298</v>
      </c>
      <c r="F2911" s="101" t="s">
        <v>7185</v>
      </c>
      <c r="G2911" s="101"/>
      <c r="H2911" s="103">
        <v>60.16</v>
      </c>
      <c r="I2911" s="101" t="s">
        <v>7175</v>
      </c>
      <c r="J2911" s="102">
        <v>43418</v>
      </c>
      <c r="K2911" s="102">
        <v>43496</v>
      </c>
      <c r="L2911" s="101" t="s">
        <v>6332</v>
      </c>
      <c r="M2911" s="101" t="s">
        <v>8012</v>
      </c>
    </row>
    <row r="2912" spans="1:13" x14ac:dyDescent="0.25">
      <c r="A2912" s="74" t="s">
        <v>344</v>
      </c>
      <c r="B2912" s="107" t="str">
        <f t="shared" si="45"/>
        <v>107479472130</v>
      </c>
      <c r="C2912" s="101" t="s">
        <v>8014</v>
      </c>
      <c r="D2912" s="101" t="s">
        <v>8015</v>
      </c>
      <c r="E2912" s="101" t="s">
        <v>6850</v>
      </c>
      <c r="F2912" s="101" t="s">
        <v>7799</v>
      </c>
      <c r="G2912" s="101"/>
      <c r="H2912" s="103">
        <v>2.93</v>
      </c>
      <c r="I2912" s="101" t="s">
        <v>7175</v>
      </c>
      <c r="J2912" s="102">
        <v>43420</v>
      </c>
      <c r="K2912" s="102">
        <v>43497</v>
      </c>
      <c r="L2912" s="101" t="s">
        <v>6332</v>
      </c>
      <c r="M2912" s="101" t="s">
        <v>8014</v>
      </c>
    </row>
    <row r="2913" spans="1:13" x14ac:dyDescent="0.25">
      <c r="A2913" s="74" t="s">
        <v>344</v>
      </c>
      <c r="B2913" s="107" t="str">
        <f t="shared" si="45"/>
        <v>107480264290</v>
      </c>
      <c r="C2913" s="101" t="s">
        <v>5500</v>
      </c>
      <c r="D2913" s="101" t="s">
        <v>5501</v>
      </c>
      <c r="E2913" s="101" t="s">
        <v>6519</v>
      </c>
      <c r="F2913" s="101" t="s">
        <v>7212</v>
      </c>
      <c r="G2913" s="101"/>
      <c r="H2913" s="103">
        <v>49.12</v>
      </c>
      <c r="I2913" s="101" t="s">
        <v>7175</v>
      </c>
      <c r="J2913" s="102">
        <v>43493</v>
      </c>
      <c r="K2913" s="102">
        <v>73050</v>
      </c>
      <c r="L2913" s="101" t="s">
        <v>6332</v>
      </c>
      <c r="M2913" s="101" t="s">
        <v>5500</v>
      </c>
    </row>
    <row r="2914" spans="1:13" x14ac:dyDescent="0.25">
      <c r="A2914" s="74" t="s">
        <v>344</v>
      </c>
      <c r="B2914" s="107" t="str">
        <f t="shared" si="45"/>
        <v>107481264290</v>
      </c>
      <c r="C2914" s="101" t="s">
        <v>5502</v>
      </c>
      <c r="D2914" s="101" t="s">
        <v>5503</v>
      </c>
      <c r="E2914" s="101" t="s">
        <v>6519</v>
      </c>
      <c r="F2914" s="101" t="s">
        <v>7212</v>
      </c>
      <c r="G2914" s="101"/>
      <c r="H2914" s="103">
        <v>51.78</v>
      </c>
      <c r="I2914" s="101" t="s">
        <v>7175</v>
      </c>
      <c r="J2914" s="102">
        <v>43493</v>
      </c>
      <c r="K2914" s="102">
        <v>73050</v>
      </c>
      <c r="L2914" s="101" t="s">
        <v>6332</v>
      </c>
      <c r="M2914" s="101" t="s">
        <v>5502</v>
      </c>
    </row>
    <row r="2915" spans="1:13" x14ac:dyDescent="0.25">
      <c r="A2915" s="74" t="s">
        <v>344</v>
      </c>
      <c r="B2915" s="107" t="str">
        <f t="shared" si="45"/>
        <v>107482753930</v>
      </c>
      <c r="C2915" s="101" t="s">
        <v>8016</v>
      </c>
      <c r="D2915" s="101" t="s">
        <v>7448</v>
      </c>
      <c r="E2915" s="101" t="s">
        <v>7179</v>
      </c>
      <c r="F2915" s="101" t="s">
        <v>7302</v>
      </c>
      <c r="G2915" s="101"/>
      <c r="H2915" s="103">
        <v>0</v>
      </c>
      <c r="I2915" s="101" t="s">
        <v>7788</v>
      </c>
      <c r="J2915" s="102">
        <v>43586</v>
      </c>
      <c r="K2915" s="102">
        <v>43616</v>
      </c>
      <c r="L2915" s="101" t="s">
        <v>6332</v>
      </c>
      <c r="M2915" s="101" t="s">
        <v>8016</v>
      </c>
    </row>
    <row r="2916" spans="1:13" x14ac:dyDescent="0.25">
      <c r="A2916" s="74" t="s">
        <v>344</v>
      </c>
      <c r="B2916" s="107" t="str">
        <f t="shared" si="45"/>
        <v>107483181300</v>
      </c>
      <c r="C2916" s="101" t="s">
        <v>8017</v>
      </c>
      <c r="D2916" s="101" t="s">
        <v>8018</v>
      </c>
      <c r="E2916" s="101" t="s">
        <v>6386</v>
      </c>
      <c r="F2916" s="101" t="s">
        <v>7799</v>
      </c>
      <c r="G2916" s="101"/>
      <c r="H2916" s="103">
        <v>4.5999999999999996</v>
      </c>
      <c r="I2916" s="101" t="s">
        <v>7175</v>
      </c>
      <c r="J2916" s="102">
        <v>43435</v>
      </c>
      <c r="K2916" s="102">
        <v>43524</v>
      </c>
      <c r="L2916" s="101" t="s">
        <v>6332</v>
      </c>
      <c r="M2916" s="101" t="s">
        <v>8017</v>
      </c>
    </row>
    <row r="2917" spans="1:13" x14ac:dyDescent="0.25">
      <c r="A2917" s="74" t="s">
        <v>344</v>
      </c>
      <c r="B2917" s="107" t="str">
        <f t="shared" si="45"/>
        <v>107484261080</v>
      </c>
      <c r="C2917" s="101" t="s">
        <v>8019</v>
      </c>
      <c r="D2917" s="101" t="s">
        <v>1175</v>
      </c>
      <c r="E2917" s="101" t="s">
        <v>7372</v>
      </c>
      <c r="F2917" s="101" t="s">
        <v>7203</v>
      </c>
      <c r="G2917" s="101"/>
      <c r="H2917" s="103">
        <v>0</v>
      </c>
      <c r="I2917" s="101" t="s">
        <v>7175</v>
      </c>
      <c r="J2917" s="102">
        <v>43466</v>
      </c>
      <c r="K2917" s="102">
        <v>43496</v>
      </c>
      <c r="L2917" s="101" t="s">
        <v>6332</v>
      </c>
      <c r="M2917" s="101" t="s">
        <v>8019</v>
      </c>
    </row>
    <row r="2918" spans="1:13" x14ac:dyDescent="0.25">
      <c r="A2918" s="74" t="s">
        <v>344</v>
      </c>
      <c r="B2918" s="107" t="str">
        <f t="shared" si="45"/>
        <v>107485803030</v>
      </c>
      <c r="C2918" s="101" t="s">
        <v>5504</v>
      </c>
      <c r="D2918" s="101" t="s">
        <v>5505</v>
      </c>
      <c r="E2918" s="101" t="s">
        <v>6609</v>
      </c>
      <c r="F2918" s="101" t="s">
        <v>7214</v>
      </c>
      <c r="G2918" s="101"/>
      <c r="H2918" s="103">
        <v>29.1</v>
      </c>
      <c r="I2918" s="101" t="s">
        <v>7175</v>
      </c>
      <c r="J2918" s="102">
        <v>43437</v>
      </c>
      <c r="K2918" s="102">
        <v>73050</v>
      </c>
      <c r="L2918" s="101" t="s">
        <v>6332</v>
      </c>
      <c r="M2918" s="101" t="s">
        <v>5504</v>
      </c>
    </row>
    <row r="2919" spans="1:13" x14ac:dyDescent="0.25">
      <c r="A2919" s="74" t="s">
        <v>344</v>
      </c>
      <c r="B2919" s="107" t="str">
        <f t="shared" si="45"/>
        <v>107486264290</v>
      </c>
      <c r="C2919" s="101" t="s">
        <v>5506</v>
      </c>
      <c r="D2919" s="101" t="s">
        <v>5507</v>
      </c>
      <c r="E2919" s="101" t="s">
        <v>6519</v>
      </c>
      <c r="F2919" s="101" t="s">
        <v>7212</v>
      </c>
      <c r="G2919" s="101"/>
      <c r="H2919" s="103">
        <v>54.39</v>
      </c>
      <c r="I2919" s="101" t="s">
        <v>7175</v>
      </c>
      <c r="J2919" s="102">
        <v>43479</v>
      </c>
      <c r="K2919" s="102">
        <v>73050</v>
      </c>
      <c r="L2919" s="101" t="s">
        <v>6332</v>
      </c>
      <c r="M2919" s="101" t="s">
        <v>5506</v>
      </c>
    </row>
    <row r="2920" spans="1:13" x14ac:dyDescent="0.25">
      <c r="A2920" s="74" t="s">
        <v>344</v>
      </c>
      <c r="B2920" s="107" t="str">
        <f t="shared" si="45"/>
        <v>107487472500</v>
      </c>
      <c r="C2920" s="101" t="s">
        <v>8020</v>
      </c>
      <c r="D2920" s="101" t="s">
        <v>6815</v>
      </c>
      <c r="E2920" s="101" t="s">
        <v>6590</v>
      </c>
      <c r="F2920" s="101" t="s">
        <v>7217</v>
      </c>
      <c r="G2920" s="101"/>
      <c r="H2920" s="103">
        <v>0</v>
      </c>
      <c r="I2920" s="101" t="s">
        <v>7788</v>
      </c>
      <c r="J2920" s="102">
        <v>43466</v>
      </c>
      <c r="K2920" s="102">
        <v>43496</v>
      </c>
      <c r="L2920" s="101" t="s">
        <v>6332</v>
      </c>
      <c r="M2920" s="101" t="s">
        <v>8020</v>
      </c>
    </row>
    <row r="2921" spans="1:13" x14ac:dyDescent="0.25">
      <c r="A2921" s="74" t="s">
        <v>344</v>
      </c>
      <c r="B2921" s="107" t="str">
        <f t="shared" si="45"/>
        <v>107488264290</v>
      </c>
      <c r="C2921" s="101" t="s">
        <v>8021</v>
      </c>
      <c r="D2921" s="101" t="s">
        <v>8022</v>
      </c>
      <c r="E2921" s="101" t="s">
        <v>6519</v>
      </c>
      <c r="F2921" s="101" t="s">
        <v>7212</v>
      </c>
      <c r="G2921" s="101"/>
      <c r="H2921" s="103">
        <v>46.5</v>
      </c>
      <c r="I2921" s="101" t="s">
        <v>7175</v>
      </c>
      <c r="J2921" s="102">
        <v>43493</v>
      </c>
      <c r="K2921" s="102">
        <v>43677</v>
      </c>
      <c r="L2921" s="101" t="s">
        <v>6332</v>
      </c>
      <c r="M2921" s="101" t="s">
        <v>8021</v>
      </c>
    </row>
    <row r="2922" spans="1:13" x14ac:dyDescent="0.25">
      <c r="A2922" s="74" t="s">
        <v>344</v>
      </c>
      <c r="B2922" s="107" t="str">
        <f t="shared" si="45"/>
        <v>107489448500</v>
      </c>
      <c r="C2922" s="101" t="s">
        <v>5508</v>
      </c>
      <c r="D2922" s="101" t="s">
        <v>5509</v>
      </c>
      <c r="E2922" s="101" t="s">
        <v>6378</v>
      </c>
      <c r="F2922" s="101" t="s">
        <v>7393</v>
      </c>
      <c r="G2922" s="101"/>
      <c r="H2922" s="103">
        <v>76.36</v>
      </c>
      <c r="I2922" s="101" t="s">
        <v>7175</v>
      </c>
      <c r="J2922" s="102">
        <v>43507</v>
      </c>
      <c r="K2922" s="102">
        <v>73050</v>
      </c>
      <c r="L2922" s="101" t="s">
        <v>6332</v>
      </c>
      <c r="M2922" s="101" t="s">
        <v>5508</v>
      </c>
    </row>
    <row r="2923" spans="1:13" x14ac:dyDescent="0.25">
      <c r="A2923" s="74" t="s">
        <v>344</v>
      </c>
      <c r="B2923" s="107" t="str">
        <f t="shared" si="45"/>
        <v>107490603200</v>
      </c>
      <c r="C2923" s="101" t="s">
        <v>5510</v>
      </c>
      <c r="D2923" s="101" t="s">
        <v>5511</v>
      </c>
      <c r="E2923" s="101" t="s">
        <v>7324</v>
      </c>
      <c r="F2923" s="101" t="s">
        <v>7235</v>
      </c>
      <c r="G2923" s="101"/>
      <c r="H2923" s="103">
        <v>30.57</v>
      </c>
      <c r="I2923" s="101" t="s">
        <v>7175</v>
      </c>
      <c r="J2923" s="102">
        <v>43467</v>
      </c>
      <c r="K2923" s="102">
        <v>73050</v>
      </c>
      <c r="L2923" s="101" t="s">
        <v>6332</v>
      </c>
      <c r="M2923" s="101" t="s">
        <v>5510</v>
      </c>
    </row>
    <row r="2924" spans="1:13" x14ac:dyDescent="0.25">
      <c r="A2924" s="74" t="s">
        <v>344</v>
      </c>
      <c r="B2924" s="107" t="str">
        <f t="shared" si="45"/>
        <v>107491703500</v>
      </c>
      <c r="C2924" s="101" t="s">
        <v>5512</v>
      </c>
      <c r="D2924" s="101" t="s">
        <v>5513</v>
      </c>
      <c r="E2924" s="101" t="s">
        <v>6374</v>
      </c>
      <c r="F2924" s="101" t="s">
        <v>7226</v>
      </c>
      <c r="G2924" s="101"/>
      <c r="H2924" s="103">
        <v>60.18</v>
      </c>
      <c r="I2924" s="101" t="s">
        <v>7175</v>
      </c>
      <c r="J2924" s="102">
        <v>43497</v>
      </c>
      <c r="K2924" s="102">
        <v>73050</v>
      </c>
      <c r="L2924" s="101" t="s">
        <v>6332</v>
      </c>
      <c r="M2924" s="101" t="s">
        <v>5512</v>
      </c>
    </row>
    <row r="2925" spans="1:13" x14ac:dyDescent="0.25">
      <c r="A2925" s="74" t="s">
        <v>344</v>
      </c>
      <c r="B2925" s="107" t="str">
        <f t="shared" si="45"/>
        <v>107492603100</v>
      </c>
      <c r="C2925" s="101" t="s">
        <v>8023</v>
      </c>
      <c r="D2925" s="101" t="s">
        <v>7241</v>
      </c>
      <c r="E2925" s="101" t="s">
        <v>7234</v>
      </c>
      <c r="F2925" s="101" t="s">
        <v>7242</v>
      </c>
      <c r="G2925" s="101"/>
      <c r="H2925" s="103">
        <v>0</v>
      </c>
      <c r="I2925" s="101" t="s">
        <v>7175</v>
      </c>
      <c r="J2925" s="102">
        <v>43466</v>
      </c>
      <c r="K2925" s="102">
        <v>43496</v>
      </c>
      <c r="L2925" s="101" t="s">
        <v>6332</v>
      </c>
      <c r="M2925" s="101" t="s">
        <v>8023</v>
      </c>
    </row>
    <row r="2926" spans="1:13" x14ac:dyDescent="0.25">
      <c r="A2926" s="74" t="s">
        <v>344</v>
      </c>
      <c r="B2926" s="107" t="str">
        <f t="shared" si="45"/>
        <v>107493803600</v>
      </c>
      <c r="C2926" s="101" t="s">
        <v>8024</v>
      </c>
      <c r="D2926" s="101" t="s">
        <v>8025</v>
      </c>
      <c r="E2926" s="101" t="s">
        <v>7537</v>
      </c>
      <c r="F2926" s="101" t="s">
        <v>7799</v>
      </c>
      <c r="G2926" s="101"/>
      <c r="H2926" s="103">
        <v>4.5999999999999996</v>
      </c>
      <c r="I2926" s="101" t="s">
        <v>7175</v>
      </c>
      <c r="J2926" s="102">
        <v>43430</v>
      </c>
      <c r="K2926" s="102">
        <v>43518</v>
      </c>
      <c r="L2926" s="101" t="s">
        <v>6332</v>
      </c>
      <c r="M2926" s="101" t="s">
        <v>8024</v>
      </c>
    </row>
    <row r="2927" spans="1:13" x14ac:dyDescent="0.25">
      <c r="A2927" s="74" t="s">
        <v>344</v>
      </c>
      <c r="B2927" s="107" t="str">
        <f t="shared" si="45"/>
        <v>107494264280</v>
      </c>
      <c r="C2927" s="101" t="s">
        <v>8026</v>
      </c>
      <c r="D2927" s="101" t="s">
        <v>8027</v>
      </c>
      <c r="E2927" s="101" t="s">
        <v>7280</v>
      </c>
      <c r="F2927" s="101" t="s">
        <v>7212</v>
      </c>
      <c r="G2927" s="101"/>
      <c r="H2927" s="103">
        <v>45.2</v>
      </c>
      <c r="I2927" s="101" t="s">
        <v>7175</v>
      </c>
      <c r="J2927" s="102">
        <v>43419</v>
      </c>
      <c r="K2927" s="102">
        <v>43677</v>
      </c>
      <c r="L2927" s="101" t="s">
        <v>6332</v>
      </c>
      <c r="M2927" s="101" t="s">
        <v>8026</v>
      </c>
    </row>
    <row r="2928" spans="1:13" x14ac:dyDescent="0.25">
      <c r="A2928" s="74" t="s">
        <v>344</v>
      </c>
      <c r="B2928" s="107" t="str">
        <f t="shared" si="45"/>
        <v>107495141000</v>
      </c>
      <c r="C2928" s="101" t="s">
        <v>8028</v>
      </c>
      <c r="D2928" s="101" t="s">
        <v>7760</v>
      </c>
      <c r="E2928" s="101" t="s">
        <v>8029</v>
      </c>
      <c r="F2928" s="101" t="s">
        <v>7799</v>
      </c>
      <c r="G2928" s="101"/>
      <c r="H2928" s="103">
        <v>4.59</v>
      </c>
      <c r="I2928" s="101" t="s">
        <v>7175</v>
      </c>
      <c r="J2928" s="102">
        <v>43332</v>
      </c>
      <c r="K2928" s="102">
        <v>43496</v>
      </c>
      <c r="L2928" s="101" t="s">
        <v>6332</v>
      </c>
      <c r="M2928" s="101" t="s">
        <v>8028</v>
      </c>
    </row>
    <row r="2929" spans="1:13" x14ac:dyDescent="0.25">
      <c r="A2929" s="74" t="s">
        <v>344</v>
      </c>
      <c r="B2929" s="107" t="str">
        <f t="shared" si="45"/>
        <v>107496602100</v>
      </c>
      <c r="C2929" s="101" t="s">
        <v>8030</v>
      </c>
      <c r="D2929" s="101" t="s">
        <v>7697</v>
      </c>
      <c r="E2929" s="101" t="s">
        <v>7254</v>
      </c>
      <c r="F2929" s="101" t="s">
        <v>7313</v>
      </c>
      <c r="G2929" s="101"/>
      <c r="H2929" s="103">
        <v>0</v>
      </c>
      <c r="I2929" s="101" t="s">
        <v>7788</v>
      </c>
      <c r="J2929" s="102">
        <v>43466</v>
      </c>
      <c r="K2929" s="102">
        <v>43496</v>
      </c>
      <c r="L2929" s="101" t="s">
        <v>6332</v>
      </c>
      <c r="M2929" s="101" t="s">
        <v>8030</v>
      </c>
    </row>
    <row r="2930" spans="1:13" x14ac:dyDescent="0.25">
      <c r="A2930" s="74" t="s">
        <v>344</v>
      </c>
      <c r="B2930" s="107" t="str">
        <f t="shared" si="45"/>
        <v>107498602100</v>
      </c>
      <c r="C2930" s="101" t="s">
        <v>8031</v>
      </c>
      <c r="D2930" s="101" t="s">
        <v>4811</v>
      </c>
      <c r="E2930" s="101" t="s">
        <v>7254</v>
      </c>
      <c r="F2930" s="101" t="s">
        <v>7313</v>
      </c>
      <c r="G2930" s="101"/>
      <c r="H2930" s="103">
        <v>0</v>
      </c>
      <c r="I2930" s="101" t="s">
        <v>7788</v>
      </c>
      <c r="J2930" s="102">
        <v>43525</v>
      </c>
      <c r="K2930" s="102">
        <v>43616</v>
      </c>
      <c r="L2930" s="101" t="s">
        <v>6332</v>
      </c>
      <c r="M2930" s="101" t="s">
        <v>8031</v>
      </c>
    </row>
    <row r="2931" spans="1:13" x14ac:dyDescent="0.25">
      <c r="A2931" s="74" t="s">
        <v>344</v>
      </c>
      <c r="B2931" s="107" t="str">
        <f t="shared" si="45"/>
        <v>107499502030</v>
      </c>
      <c r="C2931" s="101" t="s">
        <v>5514</v>
      </c>
      <c r="D2931" s="101" t="s">
        <v>5515</v>
      </c>
      <c r="E2931" s="101" t="s">
        <v>7100</v>
      </c>
      <c r="F2931" s="101" t="s">
        <v>7226</v>
      </c>
      <c r="G2931" s="101"/>
      <c r="H2931" s="103">
        <v>54.61</v>
      </c>
      <c r="I2931" s="101" t="s">
        <v>7175</v>
      </c>
      <c r="J2931" s="102">
        <v>43525</v>
      </c>
      <c r="K2931" s="102">
        <v>73050</v>
      </c>
      <c r="L2931" s="101" t="s">
        <v>6332</v>
      </c>
      <c r="M2931" s="101" t="s">
        <v>5514</v>
      </c>
    </row>
    <row r="2932" spans="1:13" x14ac:dyDescent="0.25">
      <c r="A2932" s="74" t="s">
        <v>344</v>
      </c>
      <c r="B2932" s="107" t="str">
        <f t="shared" si="45"/>
        <v>107500301620</v>
      </c>
      <c r="C2932" s="101" t="s">
        <v>5516</v>
      </c>
      <c r="D2932" s="101" t="s">
        <v>5517</v>
      </c>
      <c r="E2932" s="101" t="s">
        <v>6464</v>
      </c>
      <c r="F2932" s="101" t="s">
        <v>7212</v>
      </c>
      <c r="G2932" s="101"/>
      <c r="H2932" s="103">
        <v>43.2</v>
      </c>
      <c r="I2932" s="101" t="s">
        <v>7175</v>
      </c>
      <c r="J2932" s="102">
        <v>43479</v>
      </c>
      <c r="K2932" s="102">
        <v>73050</v>
      </c>
      <c r="L2932" s="101" t="s">
        <v>6332</v>
      </c>
      <c r="M2932" s="101" t="s">
        <v>5516</v>
      </c>
    </row>
    <row r="2933" spans="1:13" x14ac:dyDescent="0.25">
      <c r="A2933" s="74" t="s">
        <v>344</v>
      </c>
      <c r="B2933" s="107" t="str">
        <f t="shared" si="45"/>
        <v>107501185120</v>
      </c>
      <c r="C2933" s="101" t="s">
        <v>8032</v>
      </c>
      <c r="D2933" s="101" t="s">
        <v>8033</v>
      </c>
      <c r="E2933" s="101" t="s">
        <v>6433</v>
      </c>
      <c r="F2933" s="101" t="s">
        <v>7268</v>
      </c>
      <c r="G2933" s="101"/>
      <c r="H2933" s="103">
        <v>28.55</v>
      </c>
      <c r="I2933" s="101" t="s">
        <v>7175</v>
      </c>
      <c r="J2933" s="102">
        <v>43466</v>
      </c>
      <c r="K2933" s="102">
        <v>73050</v>
      </c>
      <c r="L2933" s="101" t="s">
        <v>6332</v>
      </c>
      <c r="M2933" s="101" t="s">
        <v>8032</v>
      </c>
    </row>
    <row r="2934" spans="1:13" x14ac:dyDescent="0.25">
      <c r="A2934" s="74" t="s">
        <v>344</v>
      </c>
      <c r="B2934" s="107" t="str">
        <f t="shared" si="45"/>
        <v>107502191100</v>
      </c>
      <c r="C2934" s="101" t="s">
        <v>8034</v>
      </c>
      <c r="D2934" s="101" t="s">
        <v>5974</v>
      </c>
      <c r="E2934" s="101" t="s">
        <v>6460</v>
      </c>
      <c r="F2934" s="101" t="s">
        <v>7295</v>
      </c>
      <c r="G2934" s="101"/>
      <c r="H2934" s="103">
        <v>0</v>
      </c>
      <c r="I2934" s="101" t="s">
        <v>7788</v>
      </c>
      <c r="J2934" s="102">
        <v>43466</v>
      </c>
      <c r="K2934" s="102">
        <v>43496</v>
      </c>
      <c r="L2934" s="101" t="s">
        <v>6332</v>
      </c>
      <c r="M2934" s="101" t="s">
        <v>8034</v>
      </c>
    </row>
    <row r="2935" spans="1:13" x14ac:dyDescent="0.25">
      <c r="A2935" s="74" t="s">
        <v>344</v>
      </c>
      <c r="B2935" s="107" t="str">
        <f t="shared" si="45"/>
        <v>107503281110</v>
      </c>
      <c r="C2935" s="101" t="s">
        <v>5518</v>
      </c>
      <c r="D2935" s="101" t="s">
        <v>5519</v>
      </c>
      <c r="E2935" s="101" t="s">
        <v>6523</v>
      </c>
      <c r="F2935" s="101" t="s">
        <v>7185</v>
      </c>
      <c r="G2935" s="101"/>
      <c r="H2935" s="103">
        <v>57.35</v>
      </c>
      <c r="I2935" s="101" t="s">
        <v>7175</v>
      </c>
      <c r="J2935" s="102">
        <v>43507</v>
      </c>
      <c r="K2935" s="102">
        <v>73050</v>
      </c>
      <c r="L2935" s="101" t="s">
        <v>6332</v>
      </c>
      <c r="M2935" s="101" t="s">
        <v>5518</v>
      </c>
    </row>
    <row r="2936" spans="1:13" x14ac:dyDescent="0.25">
      <c r="A2936" s="74" t="s">
        <v>344</v>
      </c>
      <c r="B2936" s="107" t="str">
        <f t="shared" si="45"/>
        <v>107504121110</v>
      </c>
      <c r="C2936" s="101" t="s">
        <v>8035</v>
      </c>
      <c r="D2936" s="101" t="s">
        <v>5813</v>
      </c>
      <c r="E2936" s="101" t="s">
        <v>6338</v>
      </c>
      <c r="F2936" s="101" t="s">
        <v>7212</v>
      </c>
      <c r="G2936" s="101"/>
      <c r="H2936" s="103">
        <v>48.74</v>
      </c>
      <c r="I2936" s="101" t="s">
        <v>7175</v>
      </c>
      <c r="J2936" s="102">
        <v>43493</v>
      </c>
      <c r="K2936" s="102">
        <v>43616</v>
      </c>
      <c r="L2936" s="101" t="s">
        <v>6332</v>
      </c>
      <c r="M2936" s="101" t="s">
        <v>8035</v>
      </c>
    </row>
    <row r="2937" spans="1:13" x14ac:dyDescent="0.25">
      <c r="A2937" s="74" t="s">
        <v>344</v>
      </c>
      <c r="B2937" s="107" t="str">
        <f t="shared" si="45"/>
        <v>107505141000</v>
      </c>
      <c r="C2937" s="101" t="s">
        <v>8036</v>
      </c>
      <c r="D2937" s="101" t="s">
        <v>8037</v>
      </c>
      <c r="E2937" s="101" t="s">
        <v>8029</v>
      </c>
      <c r="F2937" s="101" t="s">
        <v>7212</v>
      </c>
      <c r="G2937" s="101"/>
      <c r="H2937" s="103">
        <v>0</v>
      </c>
      <c r="I2937" s="101" t="s">
        <v>7175</v>
      </c>
      <c r="J2937" s="102">
        <v>43556</v>
      </c>
      <c r="K2937" s="102">
        <v>43556</v>
      </c>
      <c r="L2937" s="101" t="s">
        <v>6332</v>
      </c>
      <c r="M2937" s="101" t="s">
        <v>8036</v>
      </c>
    </row>
    <row r="2938" spans="1:13" x14ac:dyDescent="0.25">
      <c r="A2938" s="74" t="s">
        <v>344</v>
      </c>
      <c r="B2938" s="107" t="str">
        <f t="shared" si="45"/>
        <v>107506311400</v>
      </c>
      <c r="C2938" s="101" t="s">
        <v>5520</v>
      </c>
      <c r="D2938" s="101" t="s">
        <v>5521</v>
      </c>
      <c r="E2938" s="101" t="s">
        <v>6547</v>
      </c>
      <c r="F2938" s="101" t="s">
        <v>7212</v>
      </c>
      <c r="G2938" s="101"/>
      <c r="H2938" s="103">
        <v>54.54</v>
      </c>
      <c r="I2938" s="101" t="s">
        <v>7175</v>
      </c>
      <c r="J2938" s="102">
        <v>43497</v>
      </c>
      <c r="K2938" s="102">
        <v>73050</v>
      </c>
      <c r="L2938" s="101" t="s">
        <v>6332</v>
      </c>
      <c r="M2938" s="101" t="s">
        <v>5520</v>
      </c>
    </row>
    <row r="2939" spans="1:13" x14ac:dyDescent="0.25">
      <c r="A2939" s="74" t="s">
        <v>344</v>
      </c>
      <c r="B2939" s="107" t="str">
        <f t="shared" si="45"/>
        <v>107507282100</v>
      </c>
      <c r="C2939" s="101" t="s">
        <v>8038</v>
      </c>
      <c r="D2939" s="101" t="s">
        <v>8039</v>
      </c>
      <c r="E2939" s="101" t="s">
        <v>7457</v>
      </c>
      <c r="F2939" s="101" t="s">
        <v>7799</v>
      </c>
      <c r="G2939" s="101"/>
      <c r="H2939" s="103">
        <v>2.92</v>
      </c>
      <c r="I2939" s="101" t="s">
        <v>7175</v>
      </c>
      <c r="J2939" s="102">
        <v>43423</v>
      </c>
      <c r="K2939" s="102">
        <v>43490</v>
      </c>
      <c r="L2939" s="101" t="s">
        <v>6332</v>
      </c>
      <c r="M2939" s="101" t="s">
        <v>8038</v>
      </c>
    </row>
    <row r="2940" spans="1:13" x14ac:dyDescent="0.25">
      <c r="A2940" s="74" t="s">
        <v>344</v>
      </c>
      <c r="B2940" s="107" t="str">
        <f t="shared" si="45"/>
        <v>107508172100</v>
      </c>
      <c r="C2940" s="101" t="s">
        <v>5522</v>
      </c>
      <c r="D2940" s="101" t="s">
        <v>5523</v>
      </c>
      <c r="E2940" s="101" t="s">
        <v>7355</v>
      </c>
      <c r="F2940" s="101" t="s">
        <v>7245</v>
      </c>
      <c r="G2940" s="101"/>
      <c r="H2940" s="103">
        <v>41.99</v>
      </c>
      <c r="I2940" s="101" t="s">
        <v>7175</v>
      </c>
      <c r="J2940" s="102">
        <v>43497</v>
      </c>
      <c r="K2940" s="102">
        <v>73050</v>
      </c>
      <c r="L2940" s="101" t="s">
        <v>6332</v>
      </c>
      <c r="M2940" s="101" t="s">
        <v>5522</v>
      </c>
    </row>
    <row r="2941" spans="1:13" x14ac:dyDescent="0.25">
      <c r="A2941" s="74" t="s">
        <v>344</v>
      </c>
      <c r="B2941" s="107" t="str">
        <f t="shared" si="45"/>
        <v>107512264290</v>
      </c>
      <c r="C2941" s="101" t="s">
        <v>5524</v>
      </c>
      <c r="D2941" s="101" t="s">
        <v>5525</v>
      </c>
      <c r="E2941" s="101" t="s">
        <v>6519</v>
      </c>
      <c r="F2941" s="101" t="s">
        <v>7212</v>
      </c>
      <c r="G2941" s="101"/>
      <c r="H2941" s="103">
        <v>54.6</v>
      </c>
      <c r="I2941" s="101" t="s">
        <v>7175</v>
      </c>
      <c r="J2941" s="102">
        <v>43525</v>
      </c>
      <c r="K2941" s="102">
        <v>73050</v>
      </c>
      <c r="L2941" s="101" t="s">
        <v>6332</v>
      </c>
      <c r="M2941" s="101" t="s">
        <v>5524</v>
      </c>
    </row>
    <row r="2942" spans="1:13" x14ac:dyDescent="0.25">
      <c r="A2942" s="74" t="s">
        <v>344</v>
      </c>
      <c r="B2942" s="107" t="str">
        <f t="shared" si="45"/>
        <v>107513191200</v>
      </c>
      <c r="C2942" s="101" t="s">
        <v>8040</v>
      </c>
      <c r="D2942" s="101" t="s">
        <v>8041</v>
      </c>
      <c r="E2942" s="101" t="s">
        <v>6462</v>
      </c>
      <c r="F2942" s="101" t="s">
        <v>7295</v>
      </c>
      <c r="G2942" s="101"/>
      <c r="H2942" s="103">
        <v>39.130000000000003</v>
      </c>
      <c r="I2942" s="101" t="s">
        <v>7175</v>
      </c>
      <c r="J2942" s="102">
        <v>43472</v>
      </c>
      <c r="K2942" s="102">
        <v>43677</v>
      </c>
      <c r="L2942" s="101" t="s">
        <v>6332</v>
      </c>
      <c r="M2942" s="101" t="s">
        <v>8040</v>
      </c>
    </row>
    <row r="2943" spans="1:13" x14ac:dyDescent="0.25">
      <c r="A2943" s="74" t="s">
        <v>344</v>
      </c>
      <c r="B2943" s="107" t="str">
        <f t="shared" si="45"/>
        <v>107514191400</v>
      </c>
      <c r="C2943" s="101" t="s">
        <v>8042</v>
      </c>
      <c r="D2943" s="101" t="s">
        <v>8043</v>
      </c>
      <c r="E2943" s="101" t="s">
        <v>7237</v>
      </c>
      <c r="F2943" s="101" t="s">
        <v>7212</v>
      </c>
      <c r="G2943" s="101"/>
      <c r="H2943" s="103">
        <v>0</v>
      </c>
      <c r="I2943" s="101" t="s">
        <v>7175</v>
      </c>
      <c r="J2943" s="102">
        <v>43472</v>
      </c>
      <c r="K2943" s="102">
        <v>43472</v>
      </c>
      <c r="L2943" s="101" t="s">
        <v>6332</v>
      </c>
      <c r="M2943" s="101" t="s">
        <v>8042</v>
      </c>
    </row>
    <row r="2944" spans="1:13" x14ac:dyDescent="0.25">
      <c r="A2944" s="74" t="s">
        <v>344</v>
      </c>
      <c r="B2944" s="107" t="str">
        <f t="shared" si="45"/>
        <v>107515231401</v>
      </c>
      <c r="C2944" s="101" t="s">
        <v>5526</v>
      </c>
      <c r="D2944" s="101" t="s">
        <v>5527</v>
      </c>
      <c r="E2944" s="101" t="s">
        <v>6496</v>
      </c>
      <c r="F2944" s="101" t="s">
        <v>7295</v>
      </c>
      <c r="G2944" s="101"/>
      <c r="H2944" s="103">
        <v>45.24</v>
      </c>
      <c r="I2944" s="101" t="s">
        <v>7175</v>
      </c>
      <c r="J2944" s="102">
        <v>43472</v>
      </c>
      <c r="K2944" s="102">
        <v>73050</v>
      </c>
      <c r="L2944" s="101" t="s">
        <v>6332</v>
      </c>
      <c r="M2944" s="101" t="s">
        <v>5526</v>
      </c>
    </row>
    <row r="2945" spans="1:13" x14ac:dyDescent="0.25">
      <c r="A2945" s="74" t="s">
        <v>344</v>
      </c>
      <c r="B2945" s="107" t="str">
        <f t="shared" si="45"/>
        <v>107516191200</v>
      </c>
      <c r="C2945" s="101" t="s">
        <v>5528</v>
      </c>
      <c r="D2945" s="101" t="s">
        <v>5529</v>
      </c>
      <c r="E2945" s="101" t="s">
        <v>6462</v>
      </c>
      <c r="F2945" s="101" t="s">
        <v>7212</v>
      </c>
      <c r="G2945" s="101"/>
      <c r="H2945" s="103">
        <v>47.81</v>
      </c>
      <c r="I2945" s="101" t="s">
        <v>7175</v>
      </c>
      <c r="J2945" s="102">
        <v>43493</v>
      </c>
      <c r="K2945" s="102">
        <v>73050</v>
      </c>
      <c r="L2945" s="101" t="s">
        <v>6332</v>
      </c>
      <c r="M2945" s="101" t="s">
        <v>5528</v>
      </c>
    </row>
    <row r="2946" spans="1:13" x14ac:dyDescent="0.25">
      <c r="A2946" s="74" t="s">
        <v>344</v>
      </c>
      <c r="B2946" s="107" t="str">
        <f t="shared" si="45"/>
        <v>107517261050</v>
      </c>
      <c r="C2946" s="101" t="s">
        <v>8044</v>
      </c>
      <c r="D2946" s="101" t="s">
        <v>8045</v>
      </c>
      <c r="E2946" s="101" t="s">
        <v>7499</v>
      </c>
      <c r="F2946" s="101" t="s">
        <v>7212</v>
      </c>
      <c r="G2946" s="101"/>
      <c r="H2946" s="103">
        <v>43.73</v>
      </c>
      <c r="I2946" s="101" t="s">
        <v>7175</v>
      </c>
      <c r="J2946" s="102">
        <v>43444</v>
      </c>
      <c r="K2946" s="102">
        <v>43496</v>
      </c>
      <c r="L2946" s="101" t="s">
        <v>6332</v>
      </c>
      <c r="M2946" s="101" t="s">
        <v>8044</v>
      </c>
    </row>
    <row r="2947" spans="1:13" x14ac:dyDescent="0.25">
      <c r="A2947" s="74" t="s">
        <v>344</v>
      </c>
      <c r="B2947" s="107" t="str">
        <f t="shared" si="45"/>
        <v>107518171200</v>
      </c>
      <c r="C2947" s="101" t="s">
        <v>5530</v>
      </c>
      <c r="D2947" s="101" t="s">
        <v>5531</v>
      </c>
      <c r="E2947" s="101" t="s">
        <v>6369</v>
      </c>
      <c r="F2947" s="101" t="s">
        <v>7212</v>
      </c>
      <c r="G2947" s="101"/>
      <c r="H2947" s="103">
        <v>43.2</v>
      </c>
      <c r="I2947" s="101" t="s">
        <v>7175</v>
      </c>
      <c r="J2947" s="102">
        <v>43497</v>
      </c>
      <c r="K2947" s="102">
        <v>73050</v>
      </c>
      <c r="L2947" s="101" t="s">
        <v>6332</v>
      </c>
      <c r="M2947" s="101" t="s">
        <v>5530</v>
      </c>
    </row>
    <row r="2948" spans="1:13" x14ac:dyDescent="0.25">
      <c r="A2948" s="74" t="s">
        <v>344</v>
      </c>
      <c r="B2948" s="107" t="str">
        <f t="shared" si="45"/>
        <v>107519702100</v>
      </c>
      <c r="C2948" s="101" t="s">
        <v>5532</v>
      </c>
      <c r="D2948" s="101" t="s">
        <v>5533</v>
      </c>
      <c r="E2948" s="101" t="s">
        <v>7296</v>
      </c>
      <c r="F2948" s="101" t="s">
        <v>7250</v>
      </c>
      <c r="G2948" s="101"/>
      <c r="H2948" s="103">
        <v>41.82</v>
      </c>
      <c r="I2948" s="101" t="s">
        <v>7175</v>
      </c>
      <c r="J2948" s="102">
        <v>43525</v>
      </c>
      <c r="K2948" s="102">
        <v>73050</v>
      </c>
      <c r="L2948" s="101" t="s">
        <v>6332</v>
      </c>
      <c r="M2948" s="101" t="s">
        <v>5532</v>
      </c>
    </row>
    <row r="2949" spans="1:13" x14ac:dyDescent="0.25">
      <c r="A2949" s="74" t="s">
        <v>344</v>
      </c>
      <c r="B2949" s="107" t="str">
        <f t="shared" si="45"/>
        <v>107520352100</v>
      </c>
      <c r="C2949" s="101" t="s">
        <v>8046</v>
      </c>
      <c r="D2949" s="101" t="s">
        <v>8047</v>
      </c>
      <c r="E2949" s="101" t="s">
        <v>7208</v>
      </c>
      <c r="F2949" s="101" t="s">
        <v>7799</v>
      </c>
      <c r="G2949" s="101"/>
      <c r="H2949" s="103">
        <v>3.34</v>
      </c>
      <c r="I2949" s="101" t="s">
        <v>7175</v>
      </c>
      <c r="J2949" s="102">
        <v>43500</v>
      </c>
      <c r="K2949" s="102">
        <v>43653</v>
      </c>
      <c r="L2949" s="101" t="s">
        <v>6332</v>
      </c>
      <c r="M2949" s="101" t="s">
        <v>8046</v>
      </c>
    </row>
    <row r="2950" spans="1:13" x14ac:dyDescent="0.25">
      <c r="A2950" s="74" t="s">
        <v>344</v>
      </c>
      <c r="B2950" s="107" t="str">
        <f t="shared" ref="B2950:B3013" si="46">CONCATENATE(C2950,E2950)</f>
        <v>107521754100</v>
      </c>
      <c r="C2950" s="101" t="s">
        <v>5534</v>
      </c>
      <c r="D2950" s="101" t="s">
        <v>5535</v>
      </c>
      <c r="E2950" s="101" t="s">
        <v>7350</v>
      </c>
      <c r="F2950" s="101" t="s">
        <v>7217</v>
      </c>
      <c r="G2950" s="101"/>
      <c r="H2950" s="103">
        <v>27.87</v>
      </c>
      <c r="I2950" s="101" t="s">
        <v>7175</v>
      </c>
      <c r="J2950" s="102">
        <v>43466</v>
      </c>
      <c r="K2950" s="102">
        <v>73050</v>
      </c>
      <c r="L2950" s="101" t="s">
        <v>6332</v>
      </c>
      <c r="M2950" s="101" t="s">
        <v>5534</v>
      </c>
    </row>
    <row r="2951" spans="1:13" x14ac:dyDescent="0.25">
      <c r="A2951" s="74" t="s">
        <v>344</v>
      </c>
      <c r="B2951" s="107" t="str">
        <f t="shared" si="46"/>
        <v>107522754200</v>
      </c>
      <c r="C2951" s="101" t="s">
        <v>8048</v>
      </c>
      <c r="D2951" s="101" t="s">
        <v>8049</v>
      </c>
      <c r="E2951" s="101" t="s">
        <v>7116</v>
      </c>
      <c r="F2951" s="101" t="s">
        <v>7799</v>
      </c>
      <c r="G2951" s="101"/>
      <c r="H2951" s="103">
        <v>4.5999999999999996</v>
      </c>
      <c r="I2951" s="101" t="s">
        <v>7175</v>
      </c>
      <c r="J2951" s="102">
        <v>43497</v>
      </c>
      <c r="K2951" s="102">
        <v>43861</v>
      </c>
      <c r="L2951" s="101" t="s">
        <v>6332</v>
      </c>
      <c r="M2951" s="101" t="s">
        <v>8048</v>
      </c>
    </row>
    <row r="2952" spans="1:13" x14ac:dyDescent="0.25">
      <c r="A2952" s="74" t="s">
        <v>344</v>
      </c>
      <c r="B2952" s="107" t="str">
        <f t="shared" si="46"/>
        <v>107523263120</v>
      </c>
      <c r="C2952" s="101" t="s">
        <v>5536</v>
      </c>
      <c r="D2952" s="101" t="s">
        <v>5537</v>
      </c>
      <c r="E2952" s="101" t="s">
        <v>6501</v>
      </c>
      <c r="F2952" s="101" t="s">
        <v>7231</v>
      </c>
      <c r="G2952" s="101"/>
      <c r="H2952" s="103">
        <v>52.07</v>
      </c>
      <c r="I2952" s="101" t="s">
        <v>7175</v>
      </c>
      <c r="J2952" s="102">
        <v>43452</v>
      </c>
      <c r="K2952" s="102">
        <v>73050</v>
      </c>
      <c r="L2952" s="101" t="s">
        <v>6332</v>
      </c>
      <c r="M2952" s="101" t="s">
        <v>5536</v>
      </c>
    </row>
    <row r="2953" spans="1:13" x14ac:dyDescent="0.25">
      <c r="A2953" s="74" t="s">
        <v>344</v>
      </c>
      <c r="B2953" s="107" t="str">
        <f t="shared" si="46"/>
        <v>107524803931</v>
      </c>
      <c r="C2953" s="101" t="s">
        <v>5538</v>
      </c>
      <c r="D2953" s="101" t="s">
        <v>5539</v>
      </c>
      <c r="E2953" s="101" t="s">
        <v>7301</v>
      </c>
      <c r="F2953" s="101" t="s">
        <v>7672</v>
      </c>
      <c r="G2953" s="101"/>
      <c r="H2953" s="103">
        <v>53.59</v>
      </c>
      <c r="I2953" s="101" t="s">
        <v>7175</v>
      </c>
      <c r="J2953" s="102">
        <v>43497</v>
      </c>
      <c r="K2953" s="102">
        <v>73050</v>
      </c>
      <c r="L2953" s="101" t="s">
        <v>6332</v>
      </c>
      <c r="M2953" s="101" t="s">
        <v>5538</v>
      </c>
    </row>
    <row r="2954" spans="1:13" x14ac:dyDescent="0.25">
      <c r="A2954" s="74" t="s">
        <v>344</v>
      </c>
      <c r="B2954" s="107" t="str">
        <f t="shared" si="46"/>
        <v>107525191100</v>
      </c>
      <c r="C2954" s="101" t="s">
        <v>5540</v>
      </c>
      <c r="D2954" s="101" t="s">
        <v>5541</v>
      </c>
      <c r="E2954" s="101" t="s">
        <v>6460</v>
      </c>
      <c r="F2954" s="101" t="s">
        <v>7212</v>
      </c>
      <c r="G2954" s="101"/>
      <c r="H2954" s="103">
        <v>48.45</v>
      </c>
      <c r="I2954" s="101" t="s">
        <v>7175</v>
      </c>
      <c r="J2954" s="102">
        <v>43514</v>
      </c>
      <c r="K2954" s="102">
        <v>73050</v>
      </c>
      <c r="L2954" s="101" t="s">
        <v>6332</v>
      </c>
      <c r="M2954" s="101" t="s">
        <v>5540</v>
      </c>
    </row>
    <row r="2955" spans="1:13" x14ac:dyDescent="0.25">
      <c r="A2955" s="74" t="s">
        <v>344</v>
      </c>
      <c r="B2955" s="107" t="str">
        <f t="shared" si="46"/>
        <v>107526371210</v>
      </c>
      <c r="C2955" s="101" t="s">
        <v>5542</v>
      </c>
      <c r="D2955" s="101" t="s">
        <v>5543</v>
      </c>
      <c r="E2955" s="101" t="s">
        <v>7502</v>
      </c>
      <c r="F2955" s="101" t="s">
        <v>7212</v>
      </c>
      <c r="G2955" s="101"/>
      <c r="H2955" s="103">
        <v>51.09</v>
      </c>
      <c r="I2955" s="101" t="s">
        <v>7175</v>
      </c>
      <c r="J2955" s="102">
        <v>43497</v>
      </c>
      <c r="K2955" s="102">
        <v>73050</v>
      </c>
      <c r="L2955" s="101" t="s">
        <v>6332</v>
      </c>
      <c r="M2955" s="101" t="s">
        <v>5542</v>
      </c>
    </row>
    <row r="2956" spans="1:13" x14ac:dyDescent="0.25">
      <c r="A2956" s="74" t="s">
        <v>344</v>
      </c>
      <c r="B2956" s="107" t="str">
        <f t="shared" si="46"/>
        <v>107527311400</v>
      </c>
      <c r="C2956" s="101" t="s">
        <v>5544</v>
      </c>
      <c r="D2956" s="101" t="s">
        <v>5545</v>
      </c>
      <c r="E2956" s="101" t="s">
        <v>6547</v>
      </c>
      <c r="F2956" s="101" t="s">
        <v>7212</v>
      </c>
      <c r="G2956" s="101"/>
      <c r="H2956" s="103">
        <v>52.38</v>
      </c>
      <c r="I2956" s="101" t="s">
        <v>7175</v>
      </c>
      <c r="J2956" s="102">
        <v>43497</v>
      </c>
      <c r="K2956" s="102">
        <v>73050</v>
      </c>
      <c r="L2956" s="101" t="s">
        <v>6332</v>
      </c>
      <c r="M2956" s="101" t="s">
        <v>5544</v>
      </c>
    </row>
    <row r="2957" spans="1:13" x14ac:dyDescent="0.25">
      <c r="A2957" s="74" t="s">
        <v>344</v>
      </c>
      <c r="B2957" s="107" t="str">
        <f t="shared" si="46"/>
        <v>107528311600</v>
      </c>
      <c r="C2957" s="101" t="s">
        <v>8050</v>
      </c>
      <c r="D2957" s="101" t="s">
        <v>8051</v>
      </c>
      <c r="E2957" s="101" t="s">
        <v>6545</v>
      </c>
      <c r="F2957" s="101" t="s">
        <v>7212</v>
      </c>
      <c r="G2957" s="101"/>
      <c r="H2957" s="103">
        <v>57.42</v>
      </c>
      <c r="I2957" s="101" t="s">
        <v>7175</v>
      </c>
      <c r="J2957" s="102">
        <v>43466</v>
      </c>
      <c r="K2957" s="102">
        <v>43652</v>
      </c>
      <c r="L2957" s="101" t="s">
        <v>6332</v>
      </c>
      <c r="M2957" s="101" t="s">
        <v>8050</v>
      </c>
    </row>
    <row r="2958" spans="1:13" x14ac:dyDescent="0.25">
      <c r="A2958" s="74" t="s">
        <v>344</v>
      </c>
      <c r="B2958" s="107" t="str">
        <f t="shared" si="46"/>
        <v>107529264340</v>
      </c>
      <c r="C2958" s="101" t="s">
        <v>5546</v>
      </c>
      <c r="D2958" s="101" t="s">
        <v>5547</v>
      </c>
      <c r="E2958" s="101" t="s">
        <v>7397</v>
      </c>
      <c r="F2958" s="101" t="s">
        <v>7212</v>
      </c>
      <c r="G2958" s="101"/>
      <c r="H2958" s="103">
        <v>49.91</v>
      </c>
      <c r="I2958" s="101" t="s">
        <v>7175</v>
      </c>
      <c r="J2958" s="102">
        <v>43466</v>
      </c>
      <c r="K2958" s="102">
        <v>73050</v>
      </c>
      <c r="L2958" s="101" t="s">
        <v>6332</v>
      </c>
      <c r="M2958" s="101" t="s">
        <v>5546</v>
      </c>
    </row>
    <row r="2959" spans="1:13" x14ac:dyDescent="0.25">
      <c r="A2959" s="74" t="s">
        <v>344</v>
      </c>
      <c r="B2959" s="107" t="str">
        <f t="shared" si="46"/>
        <v>107530803030</v>
      </c>
      <c r="C2959" s="101" t="s">
        <v>5548</v>
      </c>
      <c r="D2959" s="101" t="s">
        <v>5549</v>
      </c>
      <c r="E2959" s="101" t="s">
        <v>6609</v>
      </c>
      <c r="F2959" s="101" t="s">
        <v>7214</v>
      </c>
      <c r="G2959" s="101"/>
      <c r="H2959" s="103">
        <v>36.97</v>
      </c>
      <c r="I2959" s="101" t="s">
        <v>7175</v>
      </c>
      <c r="J2959" s="102">
        <v>43474</v>
      </c>
      <c r="K2959" s="102">
        <v>73050</v>
      </c>
      <c r="L2959" s="101" t="s">
        <v>6332</v>
      </c>
      <c r="M2959" s="101" t="s">
        <v>5548</v>
      </c>
    </row>
    <row r="2960" spans="1:13" x14ac:dyDescent="0.25">
      <c r="A2960" s="74" t="s">
        <v>344</v>
      </c>
      <c r="B2960" s="107" t="str">
        <f t="shared" si="46"/>
        <v>107531301610</v>
      </c>
      <c r="C2960" s="101" t="s">
        <v>5550</v>
      </c>
      <c r="D2960" s="101" t="s">
        <v>5551</v>
      </c>
      <c r="E2960" s="101" t="s">
        <v>6775</v>
      </c>
      <c r="F2960" s="101" t="s">
        <v>7212</v>
      </c>
      <c r="G2960" s="101"/>
      <c r="H2960" s="103">
        <v>45.19</v>
      </c>
      <c r="I2960" s="101" t="s">
        <v>7175</v>
      </c>
      <c r="J2960" s="102">
        <v>43493</v>
      </c>
      <c r="K2960" s="102">
        <v>73050</v>
      </c>
      <c r="L2960" s="101" t="s">
        <v>6332</v>
      </c>
      <c r="M2960" s="101" t="s">
        <v>5550</v>
      </c>
    </row>
    <row r="2961" spans="1:13" x14ac:dyDescent="0.25">
      <c r="A2961" s="74" t="s">
        <v>344</v>
      </c>
      <c r="B2961" s="107" t="str">
        <f t="shared" si="46"/>
        <v>107532703550</v>
      </c>
      <c r="C2961" s="101" t="s">
        <v>5552</v>
      </c>
      <c r="D2961" s="101" t="s">
        <v>5553</v>
      </c>
      <c r="E2961" s="101" t="s">
        <v>6743</v>
      </c>
      <c r="F2961" s="101" t="s">
        <v>7231</v>
      </c>
      <c r="G2961" s="101"/>
      <c r="H2961" s="103">
        <v>52.04</v>
      </c>
      <c r="I2961" s="101" t="s">
        <v>7175</v>
      </c>
      <c r="J2961" s="102">
        <v>43525</v>
      </c>
      <c r="K2961" s="102">
        <v>73050</v>
      </c>
      <c r="L2961" s="101" t="s">
        <v>6332</v>
      </c>
      <c r="M2961" s="101" t="s">
        <v>5552</v>
      </c>
    </row>
    <row r="2962" spans="1:13" x14ac:dyDescent="0.25">
      <c r="A2962" s="74" t="s">
        <v>344</v>
      </c>
      <c r="B2962" s="107" t="str">
        <f t="shared" si="46"/>
        <v>107533231100</v>
      </c>
      <c r="C2962" s="101" t="s">
        <v>8052</v>
      </c>
      <c r="D2962" s="101" t="s">
        <v>7550</v>
      </c>
      <c r="E2962" s="101" t="s">
        <v>7333</v>
      </c>
      <c r="F2962" s="101" t="s">
        <v>7185</v>
      </c>
      <c r="G2962" s="101"/>
      <c r="H2962" s="103">
        <v>0</v>
      </c>
      <c r="I2962" s="101" t="s">
        <v>7788</v>
      </c>
      <c r="J2962" s="102">
        <v>43678</v>
      </c>
      <c r="K2962" s="102">
        <v>43708</v>
      </c>
      <c r="L2962" s="101" t="s">
        <v>6332</v>
      </c>
      <c r="M2962" s="101" t="s">
        <v>8052</v>
      </c>
    </row>
    <row r="2963" spans="1:13" x14ac:dyDescent="0.25">
      <c r="A2963" s="74" t="s">
        <v>344</v>
      </c>
      <c r="B2963" s="107" t="str">
        <f t="shared" si="46"/>
        <v>107534331100</v>
      </c>
      <c r="C2963" s="101" t="s">
        <v>8053</v>
      </c>
      <c r="D2963" s="101" t="s">
        <v>7482</v>
      </c>
      <c r="E2963" s="101" t="s">
        <v>7298</v>
      </c>
      <c r="F2963" s="101" t="s">
        <v>7212</v>
      </c>
      <c r="G2963" s="101"/>
      <c r="H2963" s="103">
        <v>0</v>
      </c>
      <c r="I2963" s="101" t="s">
        <v>7788</v>
      </c>
      <c r="J2963" s="102">
        <v>43678</v>
      </c>
      <c r="K2963" s="102">
        <v>43708</v>
      </c>
      <c r="L2963" s="101" t="s">
        <v>6332</v>
      </c>
      <c r="M2963" s="101" t="s">
        <v>8053</v>
      </c>
    </row>
    <row r="2964" spans="1:13" x14ac:dyDescent="0.25">
      <c r="A2964" s="74" t="s">
        <v>344</v>
      </c>
      <c r="B2964" s="107" t="str">
        <f t="shared" si="46"/>
        <v>107536251100</v>
      </c>
      <c r="C2964" s="101" t="s">
        <v>8054</v>
      </c>
      <c r="D2964" s="101" t="s">
        <v>7220</v>
      </c>
      <c r="E2964" s="101" t="s">
        <v>6654</v>
      </c>
      <c r="F2964" s="101" t="s">
        <v>7212</v>
      </c>
      <c r="G2964" s="101"/>
      <c r="H2964" s="103">
        <v>0</v>
      </c>
      <c r="I2964" s="101" t="s">
        <v>7788</v>
      </c>
      <c r="J2964" s="102">
        <v>43678</v>
      </c>
      <c r="K2964" s="102">
        <v>43708</v>
      </c>
      <c r="L2964" s="101" t="s">
        <v>6332</v>
      </c>
      <c r="M2964" s="101" t="s">
        <v>8054</v>
      </c>
    </row>
    <row r="2965" spans="1:13" x14ac:dyDescent="0.25">
      <c r="A2965" s="74" t="s">
        <v>344</v>
      </c>
      <c r="B2965" s="107" t="str">
        <f t="shared" si="46"/>
        <v>107537211400</v>
      </c>
      <c r="C2965" s="101" t="s">
        <v>8055</v>
      </c>
      <c r="D2965" s="101" t="s">
        <v>7559</v>
      </c>
      <c r="E2965" s="101" t="s">
        <v>6490</v>
      </c>
      <c r="F2965" s="101" t="s">
        <v>7185</v>
      </c>
      <c r="G2965" s="101"/>
      <c r="H2965" s="103">
        <v>0</v>
      </c>
      <c r="I2965" s="101" t="s">
        <v>7788</v>
      </c>
      <c r="J2965" s="102">
        <v>43586</v>
      </c>
      <c r="K2965" s="102">
        <v>43616</v>
      </c>
      <c r="L2965" s="101" t="s">
        <v>6332</v>
      </c>
      <c r="M2965" s="101" t="s">
        <v>8055</v>
      </c>
    </row>
    <row r="2966" spans="1:13" x14ac:dyDescent="0.25">
      <c r="A2966" s="74" t="s">
        <v>344</v>
      </c>
      <c r="B2966" s="107" t="str">
        <f t="shared" si="46"/>
        <v>107538371130</v>
      </c>
      <c r="C2966" s="101" t="s">
        <v>5554</v>
      </c>
      <c r="D2966" s="101" t="s">
        <v>5555</v>
      </c>
      <c r="E2966" s="101" t="s">
        <v>7821</v>
      </c>
      <c r="F2966" s="101" t="s">
        <v>7212</v>
      </c>
      <c r="G2966" s="101"/>
      <c r="H2966" s="103">
        <v>47.55</v>
      </c>
      <c r="I2966" s="101" t="s">
        <v>7175</v>
      </c>
      <c r="J2966" s="102">
        <v>43466</v>
      </c>
      <c r="K2966" s="102">
        <v>73050</v>
      </c>
      <c r="L2966" s="101" t="s">
        <v>6332</v>
      </c>
      <c r="M2966" s="101" t="s">
        <v>5554</v>
      </c>
    </row>
    <row r="2967" spans="1:13" x14ac:dyDescent="0.25">
      <c r="A2967" s="74" t="s">
        <v>344</v>
      </c>
      <c r="B2967" s="107" t="str">
        <f t="shared" si="46"/>
        <v>107539371100</v>
      </c>
      <c r="C2967" s="101" t="s">
        <v>5556</v>
      </c>
      <c r="D2967" s="101" t="s">
        <v>5557</v>
      </c>
      <c r="E2967" s="101" t="s">
        <v>7467</v>
      </c>
      <c r="F2967" s="101" t="s">
        <v>7212</v>
      </c>
      <c r="G2967" s="101"/>
      <c r="H2967" s="103">
        <v>45.96</v>
      </c>
      <c r="I2967" s="101" t="s">
        <v>7175</v>
      </c>
      <c r="J2967" s="102">
        <v>43497</v>
      </c>
      <c r="K2967" s="102">
        <v>73050</v>
      </c>
      <c r="L2967" s="101" t="s">
        <v>6332</v>
      </c>
      <c r="M2967" s="101" t="s">
        <v>5556</v>
      </c>
    </row>
    <row r="2968" spans="1:13" x14ac:dyDescent="0.25">
      <c r="A2968" s="74" t="s">
        <v>344</v>
      </c>
      <c r="B2968" s="107" t="str">
        <f t="shared" si="46"/>
        <v>107540191100</v>
      </c>
      <c r="C2968" s="101" t="s">
        <v>8056</v>
      </c>
      <c r="D2968" s="101" t="s">
        <v>7686</v>
      </c>
      <c r="E2968" s="101" t="s">
        <v>6460</v>
      </c>
      <c r="F2968" s="101" t="s">
        <v>7212</v>
      </c>
      <c r="G2968" s="101"/>
      <c r="H2968" s="103">
        <v>0</v>
      </c>
      <c r="I2968" s="101" t="s">
        <v>7788</v>
      </c>
      <c r="J2968" s="102">
        <v>43466</v>
      </c>
      <c r="K2968" s="102">
        <v>43496</v>
      </c>
      <c r="L2968" s="101" t="s">
        <v>6332</v>
      </c>
      <c r="M2968" s="101" t="s">
        <v>8056</v>
      </c>
    </row>
    <row r="2969" spans="1:13" x14ac:dyDescent="0.25">
      <c r="A2969" s="74" t="s">
        <v>344</v>
      </c>
      <c r="B2969" s="107" t="str">
        <f t="shared" si="46"/>
        <v>107541191200</v>
      </c>
      <c r="C2969" s="101" t="s">
        <v>8057</v>
      </c>
      <c r="D2969" s="101" t="s">
        <v>7688</v>
      </c>
      <c r="E2969" s="101" t="s">
        <v>6462</v>
      </c>
      <c r="F2969" s="101" t="s">
        <v>7212</v>
      </c>
      <c r="G2969" s="101"/>
      <c r="H2969" s="103">
        <v>0</v>
      </c>
      <c r="I2969" s="101" t="s">
        <v>7175</v>
      </c>
      <c r="J2969" s="102">
        <v>43466</v>
      </c>
      <c r="K2969" s="102">
        <v>43496</v>
      </c>
      <c r="L2969" s="101" t="s">
        <v>6332</v>
      </c>
      <c r="M2969" s="101" t="s">
        <v>8057</v>
      </c>
    </row>
    <row r="2970" spans="1:13" x14ac:dyDescent="0.25">
      <c r="A2970" s="74" t="s">
        <v>344</v>
      </c>
      <c r="B2970" s="107" t="str">
        <f t="shared" si="46"/>
        <v>107542191100</v>
      </c>
      <c r="C2970" s="101" t="s">
        <v>8058</v>
      </c>
      <c r="D2970" s="101" t="s">
        <v>5583</v>
      </c>
      <c r="E2970" s="101" t="s">
        <v>6460</v>
      </c>
      <c r="F2970" s="101" t="s">
        <v>7212</v>
      </c>
      <c r="G2970" s="101"/>
      <c r="H2970" s="103">
        <v>0</v>
      </c>
      <c r="I2970" s="101" t="s">
        <v>7175</v>
      </c>
      <c r="J2970" s="102">
        <v>43542</v>
      </c>
      <c r="K2970" s="102">
        <v>43542</v>
      </c>
      <c r="L2970" s="101" t="s">
        <v>6332</v>
      </c>
      <c r="M2970" s="101" t="s">
        <v>8058</v>
      </c>
    </row>
    <row r="2971" spans="1:13" x14ac:dyDescent="0.25">
      <c r="A2971" s="74" t="s">
        <v>344</v>
      </c>
      <c r="B2971" s="107" t="str">
        <f t="shared" si="46"/>
        <v>107544252100</v>
      </c>
      <c r="C2971" s="101" t="s">
        <v>8059</v>
      </c>
      <c r="D2971" s="101" t="s">
        <v>8060</v>
      </c>
      <c r="E2971" s="101" t="s">
        <v>7292</v>
      </c>
      <c r="F2971" s="101" t="s">
        <v>7200</v>
      </c>
      <c r="G2971" s="101"/>
      <c r="H2971" s="103">
        <v>24.53</v>
      </c>
      <c r="I2971" s="101" t="s">
        <v>7175</v>
      </c>
      <c r="J2971" s="102">
        <v>43479</v>
      </c>
      <c r="K2971" s="102">
        <v>43708</v>
      </c>
      <c r="L2971" s="101" t="s">
        <v>6332</v>
      </c>
      <c r="M2971" s="101" t="s">
        <v>8059</v>
      </c>
    </row>
    <row r="2972" spans="1:13" x14ac:dyDescent="0.25">
      <c r="A2972" s="74" t="s">
        <v>344</v>
      </c>
      <c r="B2972" s="107" t="str">
        <f t="shared" si="46"/>
        <v>107545282100</v>
      </c>
      <c r="C2972" s="101" t="s">
        <v>5558</v>
      </c>
      <c r="D2972" s="101" t="s">
        <v>5559</v>
      </c>
      <c r="E2972" s="101" t="s">
        <v>7457</v>
      </c>
      <c r="F2972" s="101" t="s">
        <v>7200</v>
      </c>
      <c r="G2972" s="101"/>
      <c r="H2972" s="103">
        <v>26.32</v>
      </c>
      <c r="I2972" s="101" t="s">
        <v>7175</v>
      </c>
      <c r="J2972" s="102">
        <v>43479</v>
      </c>
      <c r="K2972" s="102">
        <v>73050</v>
      </c>
      <c r="L2972" s="101" t="s">
        <v>6332</v>
      </c>
      <c r="M2972" s="101" t="s">
        <v>5558</v>
      </c>
    </row>
    <row r="2973" spans="1:13" x14ac:dyDescent="0.25">
      <c r="A2973" s="74" t="s">
        <v>344</v>
      </c>
      <c r="B2973" s="107" t="str">
        <f t="shared" si="46"/>
        <v>107546502030</v>
      </c>
      <c r="C2973" s="101" t="s">
        <v>5560</v>
      </c>
      <c r="D2973" s="101" t="s">
        <v>5561</v>
      </c>
      <c r="E2973" s="101" t="s">
        <v>7100</v>
      </c>
      <c r="F2973" s="101" t="s">
        <v>7226</v>
      </c>
      <c r="G2973" s="101"/>
      <c r="H2973" s="103">
        <v>58.42</v>
      </c>
      <c r="I2973" s="101" t="s">
        <v>7175</v>
      </c>
      <c r="J2973" s="102">
        <v>43525</v>
      </c>
      <c r="K2973" s="102">
        <v>73050</v>
      </c>
      <c r="L2973" s="101" t="s">
        <v>6332</v>
      </c>
      <c r="M2973" s="101" t="s">
        <v>5560</v>
      </c>
    </row>
    <row r="2974" spans="1:13" x14ac:dyDescent="0.25">
      <c r="A2974" s="74" t="s">
        <v>344</v>
      </c>
      <c r="B2974" s="107" t="str">
        <f t="shared" si="46"/>
        <v>107547478820</v>
      </c>
      <c r="C2974" s="101" t="s">
        <v>5562</v>
      </c>
      <c r="D2974" s="101" t="s">
        <v>5563</v>
      </c>
      <c r="E2974" s="101" t="s">
        <v>6829</v>
      </c>
      <c r="F2974" s="101" t="s">
        <v>7214</v>
      </c>
      <c r="G2974" s="101"/>
      <c r="H2974" s="103">
        <v>36.03</v>
      </c>
      <c r="I2974" s="101" t="s">
        <v>7175</v>
      </c>
      <c r="J2974" s="102">
        <v>43479</v>
      </c>
      <c r="K2974" s="102">
        <v>73050</v>
      </c>
      <c r="L2974" s="101" t="s">
        <v>6332</v>
      </c>
      <c r="M2974" s="101" t="s">
        <v>5562</v>
      </c>
    </row>
    <row r="2975" spans="1:13" x14ac:dyDescent="0.25">
      <c r="A2975" s="74" t="s">
        <v>344</v>
      </c>
      <c r="B2975" s="107" t="str">
        <f t="shared" si="46"/>
        <v>107548321300</v>
      </c>
      <c r="C2975" s="101" t="s">
        <v>5564</v>
      </c>
      <c r="D2975" s="101" t="s">
        <v>5565</v>
      </c>
      <c r="E2975" s="101" t="s">
        <v>6553</v>
      </c>
      <c r="F2975" s="101" t="s">
        <v>7212</v>
      </c>
      <c r="G2975" s="101"/>
      <c r="H2975" s="103">
        <v>43.97</v>
      </c>
      <c r="I2975" s="101" t="s">
        <v>7175</v>
      </c>
      <c r="J2975" s="102">
        <v>43491</v>
      </c>
      <c r="K2975" s="102">
        <v>73050</v>
      </c>
      <c r="L2975" s="101" t="s">
        <v>6332</v>
      </c>
      <c r="M2975" s="101" t="s">
        <v>5564</v>
      </c>
    </row>
    <row r="2976" spans="1:13" x14ac:dyDescent="0.25">
      <c r="A2976" s="74" t="s">
        <v>344</v>
      </c>
      <c r="B2976" s="107" t="str">
        <f t="shared" si="46"/>
        <v>107549264340</v>
      </c>
      <c r="C2976" s="101" t="s">
        <v>5566</v>
      </c>
      <c r="D2976" s="101" t="s">
        <v>5567</v>
      </c>
      <c r="E2976" s="101" t="s">
        <v>7397</v>
      </c>
      <c r="F2976" s="101" t="s">
        <v>7212</v>
      </c>
      <c r="G2976" s="101"/>
      <c r="H2976" s="103">
        <v>45.51</v>
      </c>
      <c r="I2976" s="101" t="s">
        <v>7175</v>
      </c>
      <c r="J2976" s="102">
        <v>43480</v>
      </c>
      <c r="K2976" s="102">
        <v>73050</v>
      </c>
      <c r="L2976" s="101" t="s">
        <v>6332</v>
      </c>
      <c r="M2976" s="101" t="s">
        <v>5566</v>
      </c>
    </row>
    <row r="2977" spans="1:13" x14ac:dyDescent="0.25">
      <c r="A2977" s="74" t="s">
        <v>344</v>
      </c>
      <c r="B2977" s="107" t="str">
        <f t="shared" si="46"/>
        <v>107550503910</v>
      </c>
      <c r="C2977" s="101" t="s">
        <v>8061</v>
      </c>
      <c r="D2977" s="101" t="s">
        <v>8062</v>
      </c>
      <c r="E2977" s="101" t="s">
        <v>7480</v>
      </c>
      <c r="F2977" s="101" t="s">
        <v>7203</v>
      </c>
      <c r="G2977" s="101"/>
      <c r="H2977" s="103">
        <v>0</v>
      </c>
      <c r="I2977" s="101" t="s">
        <v>7788</v>
      </c>
      <c r="J2977" s="102">
        <v>43466</v>
      </c>
      <c r="K2977" s="102">
        <v>43496</v>
      </c>
      <c r="L2977" s="101" t="s">
        <v>6332</v>
      </c>
      <c r="M2977" s="101" t="s">
        <v>8061</v>
      </c>
    </row>
    <row r="2978" spans="1:13" x14ac:dyDescent="0.25">
      <c r="A2978" s="74" t="s">
        <v>344</v>
      </c>
      <c r="B2978" s="107" t="str">
        <f t="shared" si="46"/>
        <v>107551264330</v>
      </c>
      <c r="C2978" s="101" t="s">
        <v>5568</v>
      </c>
      <c r="D2978" s="101" t="s">
        <v>5569</v>
      </c>
      <c r="E2978" s="101" t="s">
        <v>7300</v>
      </c>
      <c r="F2978" s="101" t="s">
        <v>7212</v>
      </c>
      <c r="G2978" s="101"/>
      <c r="H2978" s="103">
        <v>54.93</v>
      </c>
      <c r="I2978" s="101" t="s">
        <v>7175</v>
      </c>
      <c r="J2978" s="102">
        <v>43498</v>
      </c>
      <c r="K2978" s="102">
        <v>73050</v>
      </c>
      <c r="L2978" s="101" t="s">
        <v>6332</v>
      </c>
      <c r="M2978" s="101" t="s">
        <v>5568</v>
      </c>
    </row>
    <row r="2979" spans="1:13" x14ac:dyDescent="0.25">
      <c r="A2979" s="74" t="s">
        <v>344</v>
      </c>
      <c r="B2979" s="107" t="str">
        <f t="shared" si="46"/>
        <v>107552264290</v>
      </c>
      <c r="C2979" s="101" t="s">
        <v>5570</v>
      </c>
      <c r="D2979" s="101" t="s">
        <v>5571</v>
      </c>
      <c r="E2979" s="101" t="s">
        <v>6519</v>
      </c>
      <c r="F2979" s="101" t="s">
        <v>7212</v>
      </c>
      <c r="G2979" s="101"/>
      <c r="H2979" s="103">
        <v>49.26</v>
      </c>
      <c r="I2979" s="101" t="s">
        <v>7175</v>
      </c>
      <c r="J2979" s="102">
        <v>43570</v>
      </c>
      <c r="K2979" s="102">
        <v>73050</v>
      </c>
      <c r="L2979" s="101" t="s">
        <v>6332</v>
      </c>
      <c r="M2979" s="101" t="s">
        <v>5570</v>
      </c>
    </row>
    <row r="2980" spans="1:13" x14ac:dyDescent="0.25">
      <c r="A2980" s="74" t="s">
        <v>344</v>
      </c>
      <c r="B2980" s="107" t="str">
        <f t="shared" si="46"/>
        <v>107553502010</v>
      </c>
      <c r="C2980" s="101" t="s">
        <v>5572</v>
      </c>
      <c r="D2980" s="101" t="s">
        <v>5573</v>
      </c>
      <c r="E2980" s="101" t="s">
        <v>6507</v>
      </c>
      <c r="F2980" s="101" t="s">
        <v>7231</v>
      </c>
      <c r="G2980" s="101"/>
      <c r="H2980" s="103">
        <v>51.61</v>
      </c>
      <c r="I2980" s="101" t="s">
        <v>7175</v>
      </c>
      <c r="J2980" s="102">
        <v>43525</v>
      </c>
      <c r="K2980" s="102">
        <v>73050</v>
      </c>
      <c r="L2980" s="101" t="s">
        <v>6332</v>
      </c>
      <c r="M2980" s="101" t="s">
        <v>5572</v>
      </c>
    </row>
    <row r="2981" spans="1:13" x14ac:dyDescent="0.25">
      <c r="A2981" s="74" t="s">
        <v>344</v>
      </c>
      <c r="B2981" s="107" t="str">
        <f t="shared" si="46"/>
        <v>107554113000</v>
      </c>
      <c r="C2981" s="101" t="s">
        <v>5574</v>
      </c>
      <c r="D2981" s="101" t="s">
        <v>5575</v>
      </c>
      <c r="E2981" s="101" t="s">
        <v>7305</v>
      </c>
      <c r="F2981" s="101" t="s">
        <v>7245</v>
      </c>
      <c r="G2981" s="101"/>
      <c r="H2981" s="103">
        <v>41.94</v>
      </c>
      <c r="I2981" s="101" t="s">
        <v>7175</v>
      </c>
      <c r="J2981" s="102">
        <v>43497</v>
      </c>
      <c r="K2981" s="102">
        <v>73050</v>
      </c>
      <c r="L2981" s="101" t="s">
        <v>6332</v>
      </c>
      <c r="M2981" s="101" t="s">
        <v>5574</v>
      </c>
    </row>
    <row r="2982" spans="1:13" x14ac:dyDescent="0.25">
      <c r="A2982" s="74" t="s">
        <v>344</v>
      </c>
      <c r="B2982" s="107" t="str">
        <f t="shared" si="46"/>
        <v>107555264260</v>
      </c>
      <c r="C2982" s="101" t="s">
        <v>8063</v>
      </c>
      <c r="D2982" s="101" t="s">
        <v>8064</v>
      </c>
      <c r="E2982" s="101" t="s">
        <v>7232</v>
      </c>
      <c r="F2982" s="101" t="s">
        <v>7212</v>
      </c>
      <c r="G2982" s="101"/>
      <c r="H2982" s="103">
        <v>56.45</v>
      </c>
      <c r="I2982" s="101" t="s">
        <v>7175</v>
      </c>
      <c r="J2982" s="102">
        <v>43493</v>
      </c>
      <c r="K2982" s="102">
        <v>43677</v>
      </c>
      <c r="L2982" s="101" t="s">
        <v>6332</v>
      </c>
      <c r="M2982" s="101" t="s">
        <v>8063</v>
      </c>
    </row>
    <row r="2983" spans="1:13" x14ac:dyDescent="0.25">
      <c r="A2983" s="74" t="s">
        <v>344</v>
      </c>
      <c r="B2983" s="107" t="str">
        <f t="shared" si="46"/>
        <v>107556141001</v>
      </c>
      <c r="C2983" s="101" t="s">
        <v>5576</v>
      </c>
      <c r="D2983" s="101" t="s">
        <v>5577</v>
      </c>
      <c r="E2983" s="101" t="s">
        <v>6351</v>
      </c>
      <c r="F2983" s="101" t="s">
        <v>7212</v>
      </c>
      <c r="G2983" s="101"/>
      <c r="H2983" s="103">
        <v>49.58</v>
      </c>
      <c r="I2983" s="101" t="s">
        <v>7175</v>
      </c>
      <c r="J2983" s="102">
        <v>43525</v>
      </c>
      <c r="K2983" s="102">
        <v>73050</v>
      </c>
      <c r="L2983" s="101" t="s">
        <v>6332</v>
      </c>
      <c r="M2983" s="101" t="s">
        <v>5576</v>
      </c>
    </row>
    <row r="2984" spans="1:13" x14ac:dyDescent="0.25">
      <c r="A2984" s="74" t="s">
        <v>344</v>
      </c>
      <c r="B2984" s="107" t="str">
        <f t="shared" si="46"/>
        <v>107557142100</v>
      </c>
      <c r="C2984" s="101" t="s">
        <v>5578</v>
      </c>
      <c r="D2984" s="101" t="s">
        <v>5579</v>
      </c>
      <c r="E2984" s="101" t="s">
        <v>7199</v>
      </c>
      <c r="F2984" s="101" t="s">
        <v>7212</v>
      </c>
      <c r="G2984" s="101"/>
      <c r="H2984" s="103">
        <v>43.63</v>
      </c>
      <c r="I2984" s="101" t="s">
        <v>7175</v>
      </c>
      <c r="J2984" s="102">
        <v>43556</v>
      </c>
      <c r="K2984" s="102">
        <v>73050</v>
      </c>
      <c r="L2984" s="101" t="s">
        <v>6332</v>
      </c>
      <c r="M2984" s="101" t="s">
        <v>5578</v>
      </c>
    </row>
    <row r="2985" spans="1:13" x14ac:dyDescent="0.25">
      <c r="A2985" s="74" t="s">
        <v>344</v>
      </c>
      <c r="B2985" s="107" t="str">
        <f t="shared" si="46"/>
        <v>107558264350</v>
      </c>
      <c r="C2985" s="101" t="s">
        <v>8065</v>
      </c>
      <c r="D2985" s="101" t="s">
        <v>8066</v>
      </c>
      <c r="E2985" s="101" t="s">
        <v>6517</v>
      </c>
      <c r="F2985" s="101" t="s">
        <v>7212</v>
      </c>
      <c r="G2985" s="101"/>
      <c r="H2985" s="103">
        <v>50.35</v>
      </c>
      <c r="I2985" s="101" t="s">
        <v>7175</v>
      </c>
      <c r="J2985" s="102">
        <v>43493</v>
      </c>
      <c r="K2985" s="102">
        <v>43666</v>
      </c>
      <c r="L2985" s="101" t="s">
        <v>6332</v>
      </c>
      <c r="M2985" s="101" t="s">
        <v>8065</v>
      </c>
    </row>
    <row r="2986" spans="1:13" x14ac:dyDescent="0.25">
      <c r="A2986" s="74" t="s">
        <v>344</v>
      </c>
      <c r="B2986" s="107" t="str">
        <f t="shared" si="46"/>
        <v>107559472130</v>
      </c>
      <c r="C2986" s="101" t="s">
        <v>8067</v>
      </c>
      <c r="D2986" s="101" t="s">
        <v>8068</v>
      </c>
      <c r="E2986" s="101" t="s">
        <v>6850</v>
      </c>
      <c r="F2986" s="101" t="s">
        <v>7799</v>
      </c>
      <c r="G2986" s="101"/>
      <c r="H2986" s="103">
        <v>0</v>
      </c>
      <c r="I2986" s="101" t="s">
        <v>7175</v>
      </c>
      <c r="J2986" s="102">
        <v>43472</v>
      </c>
      <c r="K2986" s="102">
        <v>43542</v>
      </c>
      <c r="L2986" s="101" t="s">
        <v>6332</v>
      </c>
      <c r="M2986" s="101" t="s">
        <v>8067</v>
      </c>
    </row>
    <row r="2987" spans="1:13" x14ac:dyDescent="0.25">
      <c r="A2987" s="74" t="s">
        <v>344</v>
      </c>
      <c r="B2987" s="107" t="str">
        <f t="shared" si="46"/>
        <v>107560331100</v>
      </c>
      <c r="C2987" s="101" t="s">
        <v>5580</v>
      </c>
      <c r="D2987" s="101" t="s">
        <v>5581</v>
      </c>
      <c r="E2987" s="101" t="s">
        <v>7298</v>
      </c>
      <c r="F2987" s="101" t="s">
        <v>7212</v>
      </c>
      <c r="G2987" s="101"/>
      <c r="H2987" s="103">
        <v>53.75</v>
      </c>
      <c r="I2987" s="101" t="s">
        <v>7175</v>
      </c>
      <c r="J2987" s="102">
        <v>43497</v>
      </c>
      <c r="K2987" s="102">
        <v>73050</v>
      </c>
      <c r="L2987" s="101" t="s">
        <v>6332</v>
      </c>
      <c r="M2987" s="101" t="s">
        <v>5580</v>
      </c>
    </row>
    <row r="2988" spans="1:13" x14ac:dyDescent="0.25">
      <c r="A2988" s="74" t="s">
        <v>344</v>
      </c>
      <c r="B2988" s="107" t="str">
        <f t="shared" si="46"/>
        <v>107561191100</v>
      </c>
      <c r="C2988" s="101" t="s">
        <v>5582</v>
      </c>
      <c r="D2988" s="101" t="s">
        <v>5583</v>
      </c>
      <c r="E2988" s="101" t="s">
        <v>6460</v>
      </c>
      <c r="F2988" s="101" t="s">
        <v>7212</v>
      </c>
      <c r="G2988" s="101"/>
      <c r="H2988" s="103">
        <v>51.61</v>
      </c>
      <c r="I2988" s="101" t="s">
        <v>7175</v>
      </c>
      <c r="J2988" s="102">
        <v>43556</v>
      </c>
      <c r="K2988" s="102">
        <v>73050</v>
      </c>
      <c r="L2988" s="101" t="s">
        <v>6332</v>
      </c>
      <c r="M2988" s="101" t="s">
        <v>5582</v>
      </c>
    </row>
    <row r="2989" spans="1:13" x14ac:dyDescent="0.25">
      <c r="A2989" s="74" t="s">
        <v>344</v>
      </c>
      <c r="B2989" s="107" t="str">
        <f t="shared" si="46"/>
        <v>107562422100</v>
      </c>
      <c r="C2989" s="101" t="s">
        <v>5584</v>
      </c>
      <c r="D2989" s="101" t="s">
        <v>5585</v>
      </c>
      <c r="E2989" s="101" t="s">
        <v>6982</v>
      </c>
      <c r="F2989" s="101" t="s">
        <v>7773</v>
      </c>
      <c r="G2989" s="101"/>
      <c r="H2989" s="103">
        <v>25.74</v>
      </c>
      <c r="I2989" s="101" t="s">
        <v>7175</v>
      </c>
      <c r="J2989" s="102">
        <v>43466</v>
      </c>
      <c r="K2989" s="102">
        <v>73050</v>
      </c>
      <c r="L2989" s="101" t="s">
        <v>6332</v>
      </c>
      <c r="M2989" s="101" t="s">
        <v>5584</v>
      </c>
    </row>
    <row r="2990" spans="1:13" x14ac:dyDescent="0.25">
      <c r="A2990" s="74" t="s">
        <v>344</v>
      </c>
      <c r="B2990" s="107" t="str">
        <f t="shared" si="46"/>
        <v>107563191400</v>
      </c>
      <c r="C2990" s="101" t="s">
        <v>5586</v>
      </c>
      <c r="D2990" s="101" t="s">
        <v>5587</v>
      </c>
      <c r="E2990" s="101" t="s">
        <v>7237</v>
      </c>
      <c r="F2990" s="101" t="s">
        <v>7295</v>
      </c>
      <c r="G2990" s="101"/>
      <c r="H2990" s="103">
        <v>43.89</v>
      </c>
      <c r="I2990" s="101" t="s">
        <v>7175</v>
      </c>
      <c r="J2990" s="102">
        <v>43493</v>
      </c>
      <c r="K2990" s="102">
        <v>73050</v>
      </c>
      <c r="L2990" s="101" t="s">
        <v>6332</v>
      </c>
      <c r="M2990" s="101" t="s">
        <v>5586</v>
      </c>
    </row>
    <row r="2991" spans="1:13" x14ac:dyDescent="0.25">
      <c r="A2991" s="74" t="s">
        <v>344</v>
      </c>
      <c r="B2991" s="107" t="str">
        <f t="shared" si="46"/>
        <v>107564141002</v>
      </c>
      <c r="C2991" s="101" t="s">
        <v>8069</v>
      </c>
      <c r="D2991" s="101" t="s">
        <v>8070</v>
      </c>
      <c r="E2991" s="101" t="s">
        <v>6347</v>
      </c>
      <c r="F2991" s="101" t="s">
        <v>7212</v>
      </c>
      <c r="G2991" s="101"/>
      <c r="H2991" s="103">
        <v>53.59</v>
      </c>
      <c r="I2991" s="101" t="s">
        <v>7175</v>
      </c>
      <c r="J2991" s="102">
        <v>43493</v>
      </c>
      <c r="K2991" s="102">
        <v>43567</v>
      </c>
      <c r="L2991" s="101" t="s">
        <v>6332</v>
      </c>
      <c r="M2991" s="101" t="s">
        <v>8069</v>
      </c>
    </row>
    <row r="2992" spans="1:13" x14ac:dyDescent="0.25">
      <c r="A2992" s="74" t="s">
        <v>344</v>
      </c>
      <c r="B2992" s="107" t="str">
        <f t="shared" si="46"/>
        <v>107565264340</v>
      </c>
      <c r="C2992" s="101" t="s">
        <v>5588</v>
      </c>
      <c r="D2992" s="101" t="s">
        <v>5589</v>
      </c>
      <c r="E2992" s="101" t="s">
        <v>7397</v>
      </c>
      <c r="F2992" s="101" t="s">
        <v>7212</v>
      </c>
      <c r="G2992" s="101"/>
      <c r="H2992" s="103">
        <v>43.29</v>
      </c>
      <c r="I2992" s="101" t="s">
        <v>7175</v>
      </c>
      <c r="J2992" s="102">
        <v>43525</v>
      </c>
      <c r="K2992" s="102">
        <v>73050</v>
      </c>
      <c r="L2992" s="101" t="s">
        <v>6332</v>
      </c>
      <c r="M2992" s="101" t="s">
        <v>5588</v>
      </c>
    </row>
    <row r="2993" spans="1:13" x14ac:dyDescent="0.25">
      <c r="A2993" s="74" t="s">
        <v>344</v>
      </c>
      <c r="B2993" s="107" t="str">
        <f t="shared" si="46"/>
        <v>107566603600</v>
      </c>
      <c r="C2993" s="101" t="s">
        <v>5590</v>
      </c>
      <c r="D2993" s="101" t="s">
        <v>5591</v>
      </c>
      <c r="E2993" s="101" t="s">
        <v>7279</v>
      </c>
      <c r="F2993" s="101" t="s">
        <v>7191</v>
      </c>
      <c r="G2993" s="101"/>
      <c r="H2993" s="103">
        <v>28.72</v>
      </c>
      <c r="I2993" s="101" t="s">
        <v>7175</v>
      </c>
      <c r="J2993" s="102">
        <v>43497</v>
      </c>
      <c r="K2993" s="102">
        <v>73050</v>
      </c>
      <c r="L2993" s="101" t="s">
        <v>6332</v>
      </c>
      <c r="M2993" s="101" t="s">
        <v>5590</v>
      </c>
    </row>
    <row r="2994" spans="1:13" x14ac:dyDescent="0.25">
      <c r="A2994" s="74" t="s">
        <v>344</v>
      </c>
      <c r="B2994" s="107" t="str">
        <f t="shared" si="46"/>
        <v>107567603100</v>
      </c>
      <c r="C2994" s="101" t="s">
        <v>8071</v>
      </c>
      <c r="D2994" s="101" t="s">
        <v>8072</v>
      </c>
      <c r="E2994" s="101" t="s">
        <v>7234</v>
      </c>
      <c r="F2994" s="101" t="s">
        <v>7799</v>
      </c>
      <c r="G2994" s="101"/>
      <c r="H2994" s="103">
        <v>3.34</v>
      </c>
      <c r="I2994" s="101" t="s">
        <v>7175</v>
      </c>
      <c r="J2994" s="102">
        <v>43500</v>
      </c>
      <c r="K2994" s="102">
        <v>43642</v>
      </c>
      <c r="L2994" s="101" t="s">
        <v>6332</v>
      </c>
      <c r="M2994" s="101" t="s">
        <v>8071</v>
      </c>
    </row>
    <row r="2995" spans="1:13" x14ac:dyDescent="0.25">
      <c r="A2995" s="74" t="s">
        <v>344</v>
      </c>
      <c r="B2995" s="107" t="str">
        <f t="shared" si="46"/>
        <v>107568603100</v>
      </c>
      <c r="C2995" s="101" t="s">
        <v>8073</v>
      </c>
      <c r="D2995" s="101" t="s">
        <v>8074</v>
      </c>
      <c r="E2995" s="101" t="s">
        <v>7234</v>
      </c>
      <c r="F2995" s="101" t="s">
        <v>7799</v>
      </c>
      <c r="G2995" s="101"/>
      <c r="H2995" s="103">
        <v>3.34</v>
      </c>
      <c r="I2995" s="101" t="s">
        <v>7175</v>
      </c>
      <c r="J2995" s="102">
        <v>43500</v>
      </c>
      <c r="K2995" s="102">
        <v>43642</v>
      </c>
      <c r="L2995" s="101" t="s">
        <v>6332</v>
      </c>
      <c r="M2995" s="101" t="s">
        <v>8073</v>
      </c>
    </row>
    <row r="2996" spans="1:13" x14ac:dyDescent="0.25">
      <c r="A2996" s="74" t="s">
        <v>344</v>
      </c>
      <c r="B2996" s="107" t="str">
        <f t="shared" si="46"/>
        <v>107569472130</v>
      </c>
      <c r="C2996" s="101" t="s">
        <v>6971</v>
      </c>
      <c r="D2996" s="101" t="s">
        <v>6972</v>
      </c>
      <c r="E2996" s="101" t="s">
        <v>6850</v>
      </c>
      <c r="F2996" s="101" t="s">
        <v>7799</v>
      </c>
      <c r="G2996" s="101"/>
      <c r="H2996" s="103">
        <v>2.92</v>
      </c>
      <c r="I2996" s="101" t="s">
        <v>7175</v>
      </c>
      <c r="J2996" s="102">
        <v>43493</v>
      </c>
      <c r="K2996" s="102">
        <v>43644</v>
      </c>
      <c r="L2996" s="101" t="s">
        <v>6332</v>
      </c>
      <c r="M2996" s="101" t="s">
        <v>6971</v>
      </c>
    </row>
    <row r="2997" spans="1:13" x14ac:dyDescent="0.25">
      <c r="A2997" s="74" t="s">
        <v>344</v>
      </c>
      <c r="B2997" s="107" t="str">
        <f t="shared" si="46"/>
        <v>107570803020</v>
      </c>
      <c r="C2997" s="101" t="s">
        <v>8075</v>
      </c>
      <c r="D2997" s="101" t="s">
        <v>8076</v>
      </c>
      <c r="E2997" s="101" t="s">
        <v>7164</v>
      </c>
      <c r="F2997" s="101" t="s">
        <v>7799</v>
      </c>
      <c r="G2997" s="101"/>
      <c r="H2997" s="103">
        <v>3.34</v>
      </c>
      <c r="I2997" s="101" t="s">
        <v>7175</v>
      </c>
      <c r="J2997" s="102">
        <v>43503</v>
      </c>
      <c r="K2997" s="102">
        <v>43721</v>
      </c>
      <c r="L2997" s="101" t="s">
        <v>6332</v>
      </c>
      <c r="M2997" s="101" t="s">
        <v>8075</v>
      </c>
    </row>
    <row r="2998" spans="1:13" x14ac:dyDescent="0.25">
      <c r="A2998" s="74" t="s">
        <v>344</v>
      </c>
      <c r="B2998" s="107" t="str">
        <f t="shared" si="46"/>
        <v>107571181400</v>
      </c>
      <c r="C2998" s="101" t="s">
        <v>8077</v>
      </c>
      <c r="D2998" s="101" t="s">
        <v>8078</v>
      </c>
      <c r="E2998" s="101" t="s">
        <v>6417</v>
      </c>
      <c r="F2998" s="101" t="s">
        <v>7802</v>
      </c>
      <c r="G2998" s="101"/>
      <c r="H2998" s="103">
        <v>25.97</v>
      </c>
      <c r="I2998" s="101" t="s">
        <v>7175</v>
      </c>
      <c r="J2998" s="102">
        <v>43497</v>
      </c>
      <c r="K2998" s="102">
        <v>43667</v>
      </c>
      <c r="L2998" s="101" t="s">
        <v>6332</v>
      </c>
      <c r="M2998" s="101" t="s">
        <v>8077</v>
      </c>
    </row>
    <row r="2999" spans="1:13" x14ac:dyDescent="0.25">
      <c r="A2999" s="74" t="s">
        <v>344</v>
      </c>
      <c r="B2999" s="107" t="str">
        <f t="shared" si="46"/>
        <v>107572172100</v>
      </c>
      <c r="C2999" s="101" t="s">
        <v>8079</v>
      </c>
      <c r="D2999" s="101" t="s">
        <v>8080</v>
      </c>
      <c r="E2999" s="101" t="s">
        <v>7355</v>
      </c>
      <c r="F2999" s="101" t="s">
        <v>7799</v>
      </c>
      <c r="G2999" s="101"/>
      <c r="H2999" s="103">
        <v>3.34</v>
      </c>
      <c r="I2999" s="101" t="s">
        <v>7175</v>
      </c>
      <c r="J2999" s="102">
        <v>43500</v>
      </c>
      <c r="K2999" s="102">
        <v>43651</v>
      </c>
      <c r="L2999" s="101" t="s">
        <v>6332</v>
      </c>
      <c r="M2999" s="101" t="s">
        <v>8079</v>
      </c>
    </row>
    <row r="3000" spans="1:13" x14ac:dyDescent="0.25">
      <c r="A3000" s="74" t="s">
        <v>344</v>
      </c>
      <c r="B3000" s="107" t="str">
        <f t="shared" si="46"/>
        <v>107573191100</v>
      </c>
      <c r="C3000" s="101" t="s">
        <v>8081</v>
      </c>
      <c r="D3000" s="101" t="s">
        <v>8082</v>
      </c>
      <c r="E3000" s="101" t="s">
        <v>6460</v>
      </c>
      <c r="F3000" s="101" t="s">
        <v>7799</v>
      </c>
      <c r="G3000" s="101"/>
      <c r="H3000" s="103">
        <v>4.59</v>
      </c>
      <c r="I3000" s="101" t="s">
        <v>7175</v>
      </c>
      <c r="J3000" s="102">
        <v>43501</v>
      </c>
      <c r="K3000" s="102">
        <v>43616</v>
      </c>
      <c r="L3000" s="101" t="s">
        <v>6332</v>
      </c>
      <c r="M3000" s="101" t="s">
        <v>8081</v>
      </c>
    </row>
    <row r="3001" spans="1:13" x14ac:dyDescent="0.25">
      <c r="A3001" s="74" t="s">
        <v>344</v>
      </c>
      <c r="B3001" s="107" t="str">
        <f t="shared" si="46"/>
        <v>107574301610</v>
      </c>
      <c r="C3001" s="101" t="s">
        <v>8083</v>
      </c>
      <c r="D3001" s="101" t="s">
        <v>7693</v>
      </c>
      <c r="E3001" s="101" t="s">
        <v>6775</v>
      </c>
      <c r="F3001" s="101" t="s">
        <v>7212</v>
      </c>
      <c r="G3001" s="101"/>
      <c r="H3001" s="103">
        <v>0</v>
      </c>
      <c r="I3001" s="101" t="s">
        <v>7788</v>
      </c>
      <c r="J3001" s="102">
        <v>43556</v>
      </c>
      <c r="K3001" s="102">
        <v>43556</v>
      </c>
      <c r="L3001" s="101" t="s">
        <v>6332</v>
      </c>
      <c r="M3001" s="101" t="s">
        <v>8083</v>
      </c>
    </row>
    <row r="3002" spans="1:13" x14ac:dyDescent="0.25">
      <c r="A3002" s="74" t="s">
        <v>344</v>
      </c>
      <c r="B3002" s="107" t="str">
        <f t="shared" si="46"/>
        <v>107575301610</v>
      </c>
      <c r="C3002" s="101" t="s">
        <v>8084</v>
      </c>
      <c r="D3002" s="101" t="s">
        <v>7693</v>
      </c>
      <c r="E3002" s="101" t="s">
        <v>6775</v>
      </c>
      <c r="F3002" s="101" t="s">
        <v>7212</v>
      </c>
      <c r="G3002" s="101"/>
      <c r="H3002" s="103">
        <v>0</v>
      </c>
      <c r="I3002" s="101" t="s">
        <v>7788</v>
      </c>
      <c r="J3002" s="102">
        <v>43525</v>
      </c>
      <c r="K3002" s="102">
        <v>43558</v>
      </c>
      <c r="L3002" s="101" t="s">
        <v>6332</v>
      </c>
      <c r="M3002" s="101" t="s">
        <v>8084</v>
      </c>
    </row>
    <row r="3003" spans="1:13" x14ac:dyDescent="0.25">
      <c r="A3003" s="74" t="s">
        <v>344</v>
      </c>
      <c r="B3003" s="107" t="str">
        <f t="shared" si="46"/>
        <v>107576171100</v>
      </c>
      <c r="C3003" s="101" t="s">
        <v>5592</v>
      </c>
      <c r="D3003" s="101" t="s">
        <v>5593</v>
      </c>
      <c r="E3003" s="101" t="s">
        <v>6639</v>
      </c>
      <c r="F3003" s="101" t="s">
        <v>7212</v>
      </c>
      <c r="G3003" s="101"/>
      <c r="H3003" s="103">
        <v>41.59</v>
      </c>
      <c r="I3003" s="101" t="s">
        <v>7175</v>
      </c>
      <c r="J3003" s="102">
        <v>43556</v>
      </c>
      <c r="K3003" s="102">
        <v>73050</v>
      </c>
      <c r="L3003" s="101" t="s">
        <v>6332</v>
      </c>
      <c r="M3003" s="101" t="s">
        <v>5592</v>
      </c>
    </row>
    <row r="3004" spans="1:13" x14ac:dyDescent="0.25">
      <c r="A3004" s="74" t="s">
        <v>344</v>
      </c>
      <c r="B3004" s="107" t="str">
        <f t="shared" si="46"/>
        <v>107577363920</v>
      </c>
      <c r="C3004" s="101" t="s">
        <v>8085</v>
      </c>
      <c r="D3004" s="101" t="s">
        <v>8086</v>
      </c>
      <c r="E3004" s="101" t="s">
        <v>7583</v>
      </c>
      <c r="F3004" s="101" t="s">
        <v>7799</v>
      </c>
      <c r="G3004" s="101"/>
      <c r="H3004" s="103">
        <v>3.34</v>
      </c>
      <c r="I3004" s="101" t="s">
        <v>7175</v>
      </c>
      <c r="J3004" s="102">
        <v>43493</v>
      </c>
      <c r="K3004" s="102">
        <v>43634</v>
      </c>
      <c r="L3004" s="101" t="s">
        <v>6332</v>
      </c>
      <c r="M3004" s="101" t="s">
        <v>8085</v>
      </c>
    </row>
    <row r="3005" spans="1:13" x14ac:dyDescent="0.25">
      <c r="A3005" s="74" t="s">
        <v>344</v>
      </c>
      <c r="B3005" s="107" t="str">
        <f t="shared" si="46"/>
        <v>107578603600</v>
      </c>
      <c r="C3005" s="101" t="s">
        <v>5594</v>
      </c>
      <c r="D3005" s="101" t="s">
        <v>5595</v>
      </c>
      <c r="E3005" s="101" t="s">
        <v>7279</v>
      </c>
      <c r="F3005" s="101" t="s">
        <v>7245</v>
      </c>
      <c r="G3005" s="101"/>
      <c r="H3005" s="103">
        <v>38.409999999999997</v>
      </c>
      <c r="I3005" s="101" t="s">
        <v>7175</v>
      </c>
      <c r="J3005" s="102">
        <v>43497</v>
      </c>
      <c r="K3005" s="102">
        <v>73050</v>
      </c>
      <c r="L3005" s="101" t="s">
        <v>6332</v>
      </c>
      <c r="M3005" s="101" t="s">
        <v>5594</v>
      </c>
    </row>
    <row r="3006" spans="1:13" x14ac:dyDescent="0.25">
      <c r="A3006" s="74" t="s">
        <v>344</v>
      </c>
      <c r="B3006" s="107" t="str">
        <f t="shared" si="46"/>
        <v>107579231401</v>
      </c>
      <c r="C3006" s="101" t="s">
        <v>8087</v>
      </c>
      <c r="D3006" s="101" t="s">
        <v>8088</v>
      </c>
      <c r="E3006" s="101" t="s">
        <v>6496</v>
      </c>
      <c r="F3006" s="101" t="s">
        <v>7799</v>
      </c>
      <c r="G3006" s="101"/>
      <c r="H3006" s="103">
        <v>2.5099999999999998</v>
      </c>
      <c r="I3006" s="101" t="s">
        <v>7175</v>
      </c>
      <c r="J3006" s="102">
        <v>43493</v>
      </c>
      <c r="K3006" s="102">
        <v>43645</v>
      </c>
      <c r="L3006" s="101" t="s">
        <v>6332</v>
      </c>
      <c r="M3006" s="101" t="s">
        <v>8087</v>
      </c>
    </row>
    <row r="3007" spans="1:13" x14ac:dyDescent="0.25">
      <c r="A3007" s="74" t="s">
        <v>344</v>
      </c>
      <c r="B3007" s="107" t="str">
        <f t="shared" si="46"/>
        <v>107580203920</v>
      </c>
      <c r="C3007" s="101" t="s">
        <v>8089</v>
      </c>
      <c r="D3007" s="101" t="s">
        <v>8090</v>
      </c>
      <c r="E3007" s="101" t="s">
        <v>8091</v>
      </c>
      <c r="F3007" s="101" t="s">
        <v>7799</v>
      </c>
      <c r="G3007" s="101"/>
      <c r="H3007" s="103">
        <v>4.59</v>
      </c>
      <c r="I3007" s="101" t="s">
        <v>7175</v>
      </c>
      <c r="J3007" s="102">
        <v>43501</v>
      </c>
      <c r="K3007" s="102">
        <v>43616</v>
      </c>
      <c r="L3007" s="101" t="s">
        <v>6332</v>
      </c>
      <c r="M3007" s="101" t="s">
        <v>8089</v>
      </c>
    </row>
    <row r="3008" spans="1:13" x14ac:dyDescent="0.25">
      <c r="A3008" s="74" t="s">
        <v>344</v>
      </c>
      <c r="B3008" s="107" t="str">
        <f t="shared" si="46"/>
        <v>107581171100</v>
      </c>
      <c r="C3008" s="101" t="s">
        <v>8092</v>
      </c>
      <c r="D3008" s="101" t="s">
        <v>7699</v>
      </c>
      <c r="E3008" s="101" t="s">
        <v>6639</v>
      </c>
      <c r="F3008" s="101" t="s">
        <v>7212</v>
      </c>
      <c r="G3008" s="101"/>
      <c r="H3008" s="103">
        <v>0</v>
      </c>
      <c r="I3008" s="101" t="s">
        <v>7788</v>
      </c>
      <c r="J3008" s="102">
        <v>43556</v>
      </c>
      <c r="K3008" s="102">
        <v>43585</v>
      </c>
      <c r="L3008" s="101" t="s">
        <v>6332</v>
      </c>
      <c r="M3008" s="101" t="s">
        <v>8092</v>
      </c>
    </row>
    <row r="3009" spans="1:13" x14ac:dyDescent="0.25">
      <c r="A3009" s="74" t="s">
        <v>344</v>
      </c>
      <c r="B3009" s="107" t="str">
        <f t="shared" si="46"/>
        <v>107582703200</v>
      </c>
      <c r="C3009" s="101" t="s">
        <v>5596</v>
      </c>
      <c r="D3009" s="101" t="s">
        <v>5597</v>
      </c>
      <c r="E3009" s="101" t="s">
        <v>7104</v>
      </c>
      <c r="F3009" s="101" t="s">
        <v>7247</v>
      </c>
      <c r="G3009" s="101"/>
      <c r="H3009" s="103">
        <v>49.71</v>
      </c>
      <c r="I3009" s="101" t="s">
        <v>7175</v>
      </c>
      <c r="J3009" s="102">
        <v>43556</v>
      </c>
      <c r="K3009" s="102">
        <v>73050</v>
      </c>
      <c r="L3009" s="101" t="s">
        <v>6332</v>
      </c>
      <c r="M3009" s="101" t="s">
        <v>5596</v>
      </c>
    </row>
    <row r="3010" spans="1:13" x14ac:dyDescent="0.25">
      <c r="A3010" s="74" t="s">
        <v>344</v>
      </c>
      <c r="B3010" s="107" t="str">
        <f t="shared" si="46"/>
        <v>107583301640</v>
      </c>
      <c r="C3010" s="101" t="s">
        <v>8093</v>
      </c>
      <c r="D3010" s="101" t="s">
        <v>7695</v>
      </c>
      <c r="E3010" s="101" t="s">
        <v>6767</v>
      </c>
      <c r="F3010" s="101" t="s">
        <v>7212</v>
      </c>
      <c r="G3010" s="101"/>
      <c r="H3010" s="103">
        <v>0</v>
      </c>
      <c r="I3010" s="101" t="s">
        <v>7788</v>
      </c>
      <c r="J3010" s="102">
        <v>43525</v>
      </c>
      <c r="K3010" s="102">
        <v>43555</v>
      </c>
      <c r="L3010" s="101" t="s">
        <v>6332</v>
      </c>
      <c r="M3010" s="101" t="s">
        <v>8093</v>
      </c>
    </row>
    <row r="3011" spans="1:13" x14ac:dyDescent="0.25">
      <c r="A3011" s="74" t="s">
        <v>344</v>
      </c>
      <c r="B3011" s="107" t="str">
        <f t="shared" si="46"/>
        <v>107584302100</v>
      </c>
      <c r="C3011" s="101" t="s">
        <v>8094</v>
      </c>
      <c r="D3011" s="101" t="s">
        <v>7709</v>
      </c>
      <c r="E3011" s="101" t="s">
        <v>7213</v>
      </c>
      <c r="F3011" s="101" t="s">
        <v>7217</v>
      </c>
      <c r="G3011" s="101"/>
      <c r="H3011" s="103">
        <v>0</v>
      </c>
      <c r="I3011" s="101" t="s">
        <v>7788</v>
      </c>
      <c r="J3011" s="102">
        <v>43556</v>
      </c>
      <c r="K3011" s="102">
        <v>43585</v>
      </c>
      <c r="L3011" s="101" t="s">
        <v>6332</v>
      </c>
      <c r="M3011" s="101" t="s">
        <v>8094</v>
      </c>
    </row>
    <row r="3012" spans="1:13" x14ac:dyDescent="0.25">
      <c r="A3012" s="74" t="s">
        <v>344</v>
      </c>
      <c r="B3012" s="107" t="str">
        <f t="shared" si="46"/>
        <v>107585171200</v>
      </c>
      <c r="C3012" s="101" t="s">
        <v>5598</v>
      </c>
      <c r="D3012" s="101" t="s">
        <v>5599</v>
      </c>
      <c r="E3012" s="101" t="s">
        <v>6369</v>
      </c>
      <c r="F3012" s="101" t="s">
        <v>7212</v>
      </c>
      <c r="G3012" s="101"/>
      <c r="H3012" s="103">
        <v>46.91</v>
      </c>
      <c r="I3012" s="101" t="s">
        <v>7175</v>
      </c>
      <c r="J3012" s="102">
        <v>43696</v>
      </c>
      <c r="K3012" s="102">
        <v>73050</v>
      </c>
      <c r="L3012" s="101" t="s">
        <v>6332</v>
      </c>
      <c r="M3012" s="101" t="s">
        <v>5598</v>
      </c>
    </row>
    <row r="3013" spans="1:13" x14ac:dyDescent="0.25">
      <c r="A3013" s="74" t="s">
        <v>344</v>
      </c>
      <c r="B3013" s="107" t="str">
        <f t="shared" si="46"/>
        <v>107586803915</v>
      </c>
      <c r="C3013" s="101" t="s">
        <v>8095</v>
      </c>
      <c r="D3013" s="101" t="s">
        <v>1231</v>
      </c>
      <c r="E3013" s="101" t="s">
        <v>6468</v>
      </c>
      <c r="F3013" s="101" t="s">
        <v>7224</v>
      </c>
      <c r="G3013" s="101"/>
      <c r="H3013" s="103">
        <v>0</v>
      </c>
      <c r="I3013" s="101" t="s">
        <v>7788</v>
      </c>
      <c r="J3013" s="102">
        <v>44044</v>
      </c>
      <c r="K3013" s="102">
        <v>44074</v>
      </c>
      <c r="L3013" s="101" t="s">
        <v>6332</v>
      </c>
      <c r="M3013" s="101" t="s">
        <v>8095</v>
      </c>
    </row>
    <row r="3014" spans="1:13" x14ac:dyDescent="0.25">
      <c r="A3014" s="74" t="s">
        <v>344</v>
      </c>
      <c r="B3014" s="107" t="str">
        <f t="shared" ref="B3014:B3077" si="47">CONCATENATE(C3014,E3014)</f>
        <v>107587193910</v>
      </c>
      <c r="C3014" s="101" t="s">
        <v>5600</v>
      </c>
      <c r="D3014" s="101" t="s">
        <v>5601</v>
      </c>
      <c r="E3014" s="101" t="s">
        <v>7221</v>
      </c>
      <c r="F3014" s="101" t="s">
        <v>7203</v>
      </c>
      <c r="G3014" s="101"/>
      <c r="H3014" s="103">
        <v>66.16</v>
      </c>
      <c r="I3014" s="101" t="s">
        <v>7175</v>
      </c>
      <c r="J3014" s="102">
        <v>43540</v>
      </c>
      <c r="K3014" s="102">
        <v>73050</v>
      </c>
      <c r="L3014" s="101" t="s">
        <v>6332</v>
      </c>
      <c r="M3014" s="101" t="s">
        <v>5600</v>
      </c>
    </row>
    <row r="3015" spans="1:13" x14ac:dyDescent="0.25">
      <c r="A3015" s="74" t="s">
        <v>344</v>
      </c>
      <c r="B3015" s="107" t="str">
        <f t="shared" si="47"/>
        <v>107589371110</v>
      </c>
      <c r="C3015" s="101" t="s">
        <v>5602</v>
      </c>
      <c r="D3015" s="101" t="s">
        <v>5603</v>
      </c>
      <c r="E3015" s="101" t="s">
        <v>7654</v>
      </c>
      <c r="F3015" s="101" t="s">
        <v>7212</v>
      </c>
      <c r="G3015" s="101"/>
      <c r="H3015" s="103">
        <v>54.32</v>
      </c>
      <c r="I3015" s="101" t="s">
        <v>7175</v>
      </c>
      <c r="J3015" s="102">
        <v>43525</v>
      </c>
      <c r="K3015" s="102">
        <v>73050</v>
      </c>
      <c r="L3015" s="101" t="s">
        <v>6332</v>
      </c>
      <c r="M3015" s="101" t="s">
        <v>5602</v>
      </c>
    </row>
    <row r="3016" spans="1:13" x14ac:dyDescent="0.25">
      <c r="A3016" s="74" t="s">
        <v>344</v>
      </c>
      <c r="B3016" s="107" t="str">
        <f t="shared" si="47"/>
        <v>107590181500</v>
      </c>
      <c r="C3016" s="101" t="s">
        <v>8096</v>
      </c>
      <c r="D3016" s="101" t="s">
        <v>6440</v>
      </c>
      <c r="E3016" s="101" t="s">
        <v>6421</v>
      </c>
      <c r="F3016" s="101" t="s">
        <v>7295</v>
      </c>
      <c r="G3016" s="101"/>
      <c r="H3016" s="103">
        <v>0</v>
      </c>
      <c r="I3016" s="101" t="s">
        <v>7788</v>
      </c>
      <c r="J3016" s="102">
        <v>43586</v>
      </c>
      <c r="K3016" s="102">
        <v>43616</v>
      </c>
      <c r="L3016" s="101" t="s">
        <v>6332</v>
      </c>
      <c r="M3016" s="101" t="s">
        <v>8096</v>
      </c>
    </row>
    <row r="3017" spans="1:13" x14ac:dyDescent="0.25">
      <c r="A3017" s="74" t="s">
        <v>344</v>
      </c>
      <c r="B3017" s="107" t="str">
        <f t="shared" si="47"/>
        <v>107591264310</v>
      </c>
      <c r="C3017" s="101" t="s">
        <v>8097</v>
      </c>
      <c r="D3017" s="101" t="s">
        <v>8098</v>
      </c>
      <c r="E3017" s="101" t="s">
        <v>7227</v>
      </c>
      <c r="F3017" s="101" t="s">
        <v>7212</v>
      </c>
      <c r="G3017" s="101"/>
      <c r="H3017" s="103">
        <v>56.63</v>
      </c>
      <c r="I3017" s="101" t="s">
        <v>7175</v>
      </c>
      <c r="J3017" s="102">
        <v>43497</v>
      </c>
      <c r="K3017" s="102">
        <v>73050</v>
      </c>
      <c r="L3017" s="101" t="s">
        <v>6332</v>
      </c>
      <c r="M3017" s="101" t="s">
        <v>8097</v>
      </c>
    </row>
    <row r="3018" spans="1:13" x14ac:dyDescent="0.25">
      <c r="A3018" s="74" t="s">
        <v>344</v>
      </c>
      <c r="B3018" s="107" t="str">
        <f t="shared" si="47"/>
        <v>107592472130</v>
      </c>
      <c r="C3018" s="101" t="s">
        <v>6918</v>
      </c>
      <c r="D3018" s="101" t="s">
        <v>6919</v>
      </c>
      <c r="E3018" s="101" t="s">
        <v>6850</v>
      </c>
      <c r="F3018" s="101" t="s">
        <v>7799</v>
      </c>
      <c r="G3018" s="101"/>
      <c r="H3018" s="103">
        <v>2.92</v>
      </c>
      <c r="I3018" s="101" t="s">
        <v>7175</v>
      </c>
      <c r="J3018" s="102">
        <v>43494</v>
      </c>
      <c r="K3018" s="102">
        <v>43630</v>
      </c>
      <c r="L3018" s="101" t="s">
        <v>6332</v>
      </c>
      <c r="M3018" s="101" t="s">
        <v>6918</v>
      </c>
    </row>
    <row r="3019" spans="1:13" x14ac:dyDescent="0.25">
      <c r="A3019" s="74" t="s">
        <v>344</v>
      </c>
      <c r="B3019" s="107" t="str">
        <f t="shared" si="47"/>
        <v>107593232100</v>
      </c>
      <c r="C3019" s="101" t="s">
        <v>5604</v>
      </c>
      <c r="D3019" s="101" t="s">
        <v>5605</v>
      </c>
      <c r="E3019" s="101" t="s">
        <v>6498</v>
      </c>
      <c r="F3019" s="101" t="s">
        <v>7217</v>
      </c>
      <c r="G3019" s="101"/>
      <c r="H3019" s="103">
        <v>31.37</v>
      </c>
      <c r="I3019" s="101" t="s">
        <v>7175</v>
      </c>
      <c r="J3019" s="102">
        <v>43521</v>
      </c>
      <c r="K3019" s="102">
        <v>73050</v>
      </c>
      <c r="L3019" s="101" t="s">
        <v>6332</v>
      </c>
      <c r="M3019" s="101" t="s">
        <v>5604</v>
      </c>
    </row>
    <row r="3020" spans="1:13" x14ac:dyDescent="0.25">
      <c r="A3020" s="74" t="s">
        <v>344</v>
      </c>
      <c r="B3020" s="107" t="str">
        <f t="shared" si="47"/>
        <v>107594754100</v>
      </c>
      <c r="C3020" s="101" t="s">
        <v>5606</v>
      </c>
      <c r="D3020" s="101" t="s">
        <v>5607</v>
      </c>
      <c r="E3020" s="101" t="s">
        <v>7350</v>
      </c>
      <c r="F3020" s="101" t="s">
        <v>7224</v>
      </c>
      <c r="G3020" s="101"/>
      <c r="H3020" s="103">
        <v>46.61</v>
      </c>
      <c r="I3020" s="101" t="s">
        <v>7175</v>
      </c>
      <c r="J3020" s="102">
        <v>43556</v>
      </c>
      <c r="K3020" s="102">
        <v>73050</v>
      </c>
      <c r="L3020" s="101" t="s">
        <v>6332</v>
      </c>
      <c r="M3020" s="101" t="s">
        <v>5606</v>
      </c>
    </row>
    <row r="3021" spans="1:13" x14ac:dyDescent="0.25">
      <c r="A3021" s="74" t="s">
        <v>344</v>
      </c>
      <c r="B3021" s="107" t="str">
        <f t="shared" si="47"/>
        <v>107595322100</v>
      </c>
      <c r="C3021" s="101" t="s">
        <v>5608</v>
      </c>
      <c r="D3021" s="101" t="s">
        <v>5609</v>
      </c>
      <c r="E3021" s="101" t="s">
        <v>7312</v>
      </c>
      <c r="F3021" s="101" t="s">
        <v>7226</v>
      </c>
      <c r="G3021" s="101"/>
      <c r="H3021" s="103">
        <v>58.29</v>
      </c>
      <c r="I3021" s="101" t="s">
        <v>7175</v>
      </c>
      <c r="J3021" s="102">
        <v>43497</v>
      </c>
      <c r="K3021" s="102">
        <v>73050</v>
      </c>
      <c r="L3021" s="101" t="s">
        <v>6332</v>
      </c>
      <c r="M3021" s="101" t="s">
        <v>5608</v>
      </c>
    </row>
    <row r="3022" spans="1:13" x14ac:dyDescent="0.25">
      <c r="A3022" s="74" t="s">
        <v>344</v>
      </c>
      <c r="B3022" s="107" t="str">
        <f t="shared" si="47"/>
        <v>107596311800</v>
      </c>
      <c r="C3022" s="101" t="s">
        <v>8099</v>
      </c>
      <c r="D3022" s="101" t="s">
        <v>8100</v>
      </c>
      <c r="E3022" s="101" t="s">
        <v>6543</v>
      </c>
      <c r="F3022" s="101" t="s">
        <v>7799</v>
      </c>
      <c r="G3022" s="101"/>
      <c r="H3022" s="103">
        <v>4.5999999999999996</v>
      </c>
      <c r="I3022" s="101" t="s">
        <v>7175</v>
      </c>
      <c r="J3022" s="102">
        <v>43493</v>
      </c>
      <c r="K3022" s="102">
        <v>43644</v>
      </c>
      <c r="L3022" s="101" t="s">
        <v>6332</v>
      </c>
      <c r="M3022" s="101" t="s">
        <v>8099</v>
      </c>
    </row>
    <row r="3023" spans="1:13" x14ac:dyDescent="0.25">
      <c r="A3023" s="74" t="s">
        <v>344</v>
      </c>
      <c r="B3023" s="107" t="str">
        <f t="shared" si="47"/>
        <v>107597472130</v>
      </c>
      <c r="C3023" s="101" t="s">
        <v>6852</v>
      </c>
      <c r="D3023" s="101" t="s">
        <v>6853</v>
      </c>
      <c r="E3023" s="101" t="s">
        <v>6850</v>
      </c>
      <c r="F3023" s="101" t="s">
        <v>7799</v>
      </c>
      <c r="G3023" s="101"/>
      <c r="H3023" s="103">
        <v>2.92</v>
      </c>
      <c r="I3023" s="101" t="s">
        <v>7175</v>
      </c>
      <c r="J3023" s="102">
        <v>43486</v>
      </c>
      <c r="K3023" s="102">
        <v>43630</v>
      </c>
      <c r="L3023" s="101" t="s">
        <v>6332</v>
      </c>
      <c r="M3023" s="101" t="s">
        <v>6852</v>
      </c>
    </row>
    <row r="3024" spans="1:13" x14ac:dyDescent="0.25">
      <c r="A3024" s="74" t="s">
        <v>344</v>
      </c>
      <c r="B3024" s="107" t="str">
        <f t="shared" si="47"/>
        <v>107598803020</v>
      </c>
      <c r="C3024" s="101" t="s">
        <v>8101</v>
      </c>
      <c r="D3024" s="101" t="s">
        <v>8102</v>
      </c>
      <c r="E3024" s="101" t="s">
        <v>7164</v>
      </c>
      <c r="F3024" s="101" t="s">
        <v>7799</v>
      </c>
      <c r="G3024" s="101"/>
      <c r="H3024" s="103">
        <v>4.5999999999999996</v>
      </c>
      <c r="I3024" s="101" t="s">
        <v>7175</v>
      </c>
      <c r="J3024" s="102">
        <v>43514</v>
      </c>
      <c r="K3024" s="102">
        <v>43726</v>
      </c>
      <c r="L3024" s="101" t="s">
        <v>6332</v>
      </c>
      <c r="M3024" s="101" t="s">
        <v>8101</v>
      </c>
    </row>
    <row r="3025" spans="1:13" x14ac:dyDescent="0.25">
      <c r="A3025" s="74" t="s">
        <v>344</v>
      </c>
      <c r="B3025" s="107" t="str">
        <f t="shared" si="47"/>
        <v>107599803020</v>
      </c>
      <c r="C3025" s="101" t="s">
        <v>8103</v>
      </c>
      <c r="D3025" s="101" t="s">
        <v>8104</v>
      </c>
      <c r="E3025" s="101" t="s">
        <v>7164</v>
      </c>
      <c r="F3025" s="101" t="s">
        <v>7799</v>
      </c>
      <c r="G3025" s="101"/>
      <c r="H3025" s="103">
        <v>4.5999999999999996</v>
      </c>
      <c r="I3025" s="101" t="s">
        <v>7175</v>
      </c>
      <c r="J3025" s="102">
        <v>43514</v>
      </c>
      <c r="K3025" s="102">
        <v>43721</v>
      </c>
      <c r="L3025" s="101" t="s">
        <v>6332</v>
      </c>
      <c r="M3025" s="101" t="s">
        <v>8103</v>
      </c>
    </row>
    <row r="3026" spans="1:13" x14ac:dyDescent="0.25">
      <c r="A3026" s="74" t="s">
        <v>344</v>
      </c>
      <c r="B3026" s="107" t="str">
        <f t="shared" si="47"/>
        <v>107600472130</v>
      </c>
      <c r="C3026" s="101" t="s">
        <v>6961</v>
      </c>
      <c r="D3026" s="101" t="s">
        <v>6962</v>
      </c>
      <c r="E3026" s="101" t="s">
        <v>6850</v>
      </c>
      <c r="F3026" s="101" t="s">
        <v>7799</v>
      </c>
      <c r="G3026" s="101"/>
      <c r="H3026" s="103">
        <v>2.92</v>
      </c>
      <c r="I3026" s="101" t="s">
        <v>7175</v>
      </c>
      <c r="J3026" s="102">
        <v>43493</v>
      </c>
      <c r="K3026" s="102">
        <v>43644</v>
      </c>
      <c r="L3026" s="101" t="s">
        <v>6332</v>
      </c>
      <c r="M3026" s="101" t="s">
        <v>6961</v>
      </c>
    </row>
    <row r="3027" spans="1:13" x14ac:dyDescent="0.25">
      <c r="A3027" s="74" t="s">
        <v>344</v>
      </c>
      <c r="B3027" s="107" t="str">
        <f t="shared" si="47"/>
        <v>107601803010</v>
      </c>
      <c r="C3027" s="101" t="s">
        <v>8105</v>
      </c>
      <c r="D3027" s="101" t="s">
        <v>8106</v>
      </c>
      <c r="E3027" s="101" t="s">
        <v>7155</v>
      </c>
      <c r="F3027" s="101" t="s">
        <v>7802</v>
      </c>
      <c r="G3027" s="101"/>
      <c r="H3027" s="103">
        <v>21.94</v>
      </c>
      <c r="I3027" s="101" t="s">
        <v>7175</v>
      </c>
      <c r="J3027" s="102">
        <v>43502</v>
      </c>
      <c r="K3027" s="102">
        <v>43616</v>
      </c>
      <c r="L3027" s="101" t="s">
        <v>6332</v>
      </c>
      <c r="M3027" s="101" t="s">
        <v>8105</v>
      </c>
    </row>
    <row r="3028" spans="1:13" x14ac:dyDescent="0.25">
      <c r="A3028" s="74" t="s">
        <v>344</v>
      </c>
      <c r="B3028" s="107" t="str">
        <f t="shared" si="47"/>
        <v>107602553930</v>
      </c>
      <c r="C3028" s="101" t="s">
        <v>5610</v>
      </c>
      <c r="D3028" s="101" t="s">
        <v>5611</v>
      </c>
      <c r="E3028" s="101" t="s">
        <v>6739</v>
      </c>
      <c r="F3028" s="101" t="s">
        <v>7180</v>
      </c>
      <c r="G3028" s="101"/>
      <c r="H3028" s="103">
        <v>58.35</v>
      </c>
      <c r="I3028" s="101" t="s">
        <v>7175</v>
      </c>
      <c r="J3028" s="102">
        <v>43556</v>
      </c>
      <c r="K3028" s="102">
        <v>73050</v>
      </c>
      <c r="L3028" s="101" t="s">
        <v>6332</v>
      </c>
      <c r="M3028" s="101" t="s">
        <v>5610</v>
      </c>
    </row>
    <row r="3029" spans="1:13" x14ac:dyDescent="0.25">
      <c r="A3029" s="74" t="s">
        <v>344</v>
      </c>
      <c r="B3029" s="107" t="str">
        <f t="shared" si="47"/>
        <v>107603803030</v>
      </c>
      <c r="C3029" s="101" t="s">
        <v>8107</v>
      </c>
      <c r="D3029" s="101" t="s">
        <v>8108</v>
      </c>
      <c r="E3029" s="101" t="s">
        <v>6609</v>
      </c>
      <c r="F3029" s="101" t="s">
        <v>7214</v>
      </c>
      <c r="G3029" s="101"/>
      <c r="H3029" s="103">
        <v>42.75</v>
      </c>
      <c r="I3029" s="101" t="s">
        <v>7175</v>
      </c>
      <c r="J3029" s="102">
        <v>43525</v>
      </c>
      <c r="K3029" s="102">
        <v>43630</v>
      </c>
      <c r="L3029" s="101" t="s">
        <v>6332</v>
      </c>
      <c r="M3029" s="101" t="s">
        <v>8107</v>
      </c>
    </row>
    <row r="3030" spans="1:13" x14ac:dyDescent="0.25">
      <c r="A3030" s="74" t="s">
        <v>344</v>
      </c>
      <c r="B3030" s="107" t="str">
        <f t="shared" si="47"/>
        <v>107604352100</v>
      </c>
      <c r="C3030" s="101" t="s">
        <v>8109</v>
      </c>
      <c r="D3030" s="101" t="s">
        <v>7617</v>
      </c>
      <c r="E3030" s="101" t="s">
        <v>7208</v>
      </c>
      <c r="F3030" s="101" t="s">
        <v>7260</v>
      </c>
      <c r="G3030" s="101"/>
      <c r="H3030" s="103">
        <v>0</v>
      </c>
      <c r="I3030" s="101" t="s">
        <v>7788</v>
      </c>
      <c r="J3030" s="102">
        <v>43586</v>
      </c>
      <c r="K3030" s="102">
        <v>43616</v>
      </c>
      <c r="L3030" s="101" t="s">
        <v>6332</v>
      </c>
      <c r="M3030" s="101" t="s">
        <v>8109</v>
      </c>
    </row>
    <row r="3031" spans="1:13" x14ac:dyDescent="0.25">
      <c r="A3031" s="74" t="s">
        <v>344</v>
      </c>
      <c r="B3031" s="107" t="str">
        <f t="shared" si="47"/>
        <v>107605264350</v>
      </c>
      <c r="C3031" s="101" t="s">
        <v>5612</v>
      </c>
      <c r="D3031" s="101" t="s">
        <v>5613</v>
      </c>
      <c r="E3031" s="101" t="s">
        <v>6517</v>
      </c>
      <c r="F3031" s="101" t="s">
        <v>7212</v>
      </c>
      <c r="G3031" s="101"/>
      <c r="H3031" s="103">
        <v>50.37</v>
      </c>
      <c r="I3031" s="101" t="s">
        <v>7175</v>
      </c>
      <c r="J3031" s="102">
        <v>43493</v>
      </c>
      <c r="K3031" s="102">
        <v>73050</v>
      </c>
      <c r="L3031" s="101" t="s">
        <v>6332</v>
      </c>
      <c r="M3031" s="101" t="s">
        <v>5612</v>
      </c>
    </row>
    <row r="3032" spans="1:13" x14ac:dyDescent="0.25">
      <c r="A3032" s="74" t="s">
        <v>344</v>
      </c>
      <c r="B3032" s="107" t="str">
        <f t="shared" si="47"/>
        <v>107606321100</v>
      </c>
      <c r="C3032" s="101" t="s">
        <v>5614</v>
      </c>
      <c r="D3032" s="101" t="s">
        <v>5615</v>
      </c>
      <c r="E3032" s="101" t="s">
        <v>7003</v>
      </c>
      <c r="F3032" s="101" t="s">
        <v>7212</v>
      </c>
      <c r="G3032" s="101"/>
      <c r="H3032" s="103">
        <v>50.5</v>
      </c>
      <c r="I3032" s="101" t="s">
        <v>7175</v>
      </c>
      <c r="J3032" s="102">
        <v>43570</v>
      </c>
      <c r="K3032" s="102">
        <v>73050</v>
      </c>
      <c r="L3032" s="101" t="s">
        <v>6332</v>
      </c>
      <c r="M3032" s="101" t="s">
        <v>5614</v>
      </c>
    </row>
    <row r="3033" spans="1:13" x14ac:dyDescent="0.25">
      <c r="A3033" s="74" t="s">
        <v>344</v>
      </c>
      <c r="B3033" s="107" t="str">
        <f t="shared" si="47"/>
        <v>107607191400</v>
      </c>
      <c r="C3033" s="101" t="s">
        <v>5616</v>
      </c>
      <c r="D3033" s="101" t="s">
        <v>5617</v>
      </c>
      <c r="E3033" s="101" t="s">
        <v>7237</v>
      </c>
      <c r="F3033" s="101" t="s">
        <v>7225</v>
      </c>
      <c r="G3033" s="101"/>
      <c r="H3033" s="103">
        <v>30.79</v>
      </c>
      <c r="I3033" s="101" t="s">
        <v>7175</v>
      </c>
      <c r="J3033" s="102">
        <v>43507</v>
      </c>
      <c r="K3033" s="102">
        <v>73050</v>
      </c>
      <c r="L3033" s="101" t="s">
        <v>6332</v>
      </c>
      <c r="M3033" s="101" t="s">
        <v>5616</v>
      </c>
    </row>
    <row r="3034" spans="1:13" x14ac:dyDescent="0.25">
      <c r="A3034" s="74" t="s">
        <v>344</v>
      </c>
      <c r="B3034" s="107" t="str">
        <f t="shared" si="47"/>
        <v>107608264340</v>
      </c>
      <c r="C3034" s="101" t="s">
        <v>8110</v>
      </c>
      <c r="D3034" s="101" t="s">
        <v>8111</v>
      </c>
      <c r="E3034" s="101" t="s">
        <v>7397</v>
      </c>
      <c r="F3034" s="101" t="s">
        <v>7212</v>
      </c>
      <c r="G3034" s="101"/>
      <c r="H3034" s="103">
        <v>39.5</v>
      </c>
      <c r="I3034" s="101" t="s">
        <v>7175</v>
      </c>
      <c r="J3034" s="102">
        <v>43500</v>
      </c>
      <c r="K3034" s="102">
        <v>43677</v>
      </c>
      <c r="L3034" s="101" t="s">
        <v>6332</v>
      </c>
      <c r="M3034" s="101" t="s">
        <v>8110</v>
      </c>
    </row>
    <row r="3035" spans="1:13" x14ac:dyDescent="0.25">
      <c r="A3035" s="74" t="s">
        <v>344</v>
      </c>
      <c r="B3035" s="107" t="str">
        <f t="shared" si="47"/>
        <v>107609264300</v>
      </c>
      <c r="C3035" s="101" t="s">
        <v>5618</v>
      </c>
      <c r="D3035" s="101" t="s">
        <v>5619</v>
      </c>
      <c r="E3035" s="101" t="s">
        <v>7184</v>
      </c>
      <c r="F3035" s="101" t="s">
        <v>7212</v>
      </c>
      <c r="G3035" s="101"/>
      <c r="H3035" s="103">
        <v>53.41</v>
      </c>
      <c r="I3035" s="101" t="s">
        <v>7175</v>
      </c>
      <c r="J3035" s="102">
        <v>43525</v>
      </c>
      <c r="K3035" s="102">
        <v>73050</v>
      </c>
      <c r="L3035" s="101" t="s">
        <v>6332</v>
      </c>
      <c r="M3035" s="101" t="s">
        <v>5618</v>
      </c>
    </row>
    <row r="3036" spans="1:13" x14ac:dyDescent="0.25">
      <c r="A3036" s="74" t="s">
        <v>344</v>
      </c>
      <c r="B3036" s="107" t="str">
        <f t="shared" si="47"/>
        <v>107610903210</v>
      </c>
      <c r="C3036" s="101" t="s">
        <v>8112</v>
      </c>
      <c r="D3036" s="101" t="s">
        <v>6016</v>
      </c>
      <c r="E3036" s="101" t="s">
        <v>7096</v>
      </c>
      <c r="F3036" s="101" t="s">
        <v>7799</v>
      </c>
      <c r="G3036" s="101"/>
      <c r="H3036" s="103">
        <v>4.5999999999999996</v>
      </c>
      <c r="I3036" s="101" t="s">
        <v>7175</v>
      </c>
      <c r="J3036" s="102">
        <v>43493</v>
      </c>
      <c r="K3036" s="102">
        <v>43644</v>
      </c>
      <c r="L3036" s="101" t="s">
        <v>6332</v>
      </c>
      <c r="M3036" s="101" t="s">
        <v>8112</v>
      </c>
    </row>
    <row r="3037" spans="1:13" x14ac:dyDescent="0.25">
      <c r="A3037" s="74" t="s">
        <v>344</v>
      </c>
      <c r="B3037" s="107" t="str">
        <f t="shared" si="47"/>
        <v>107611903210</v>
      </c>
      <c r="C3037" s="101" t="s">
        <v>8113</v>
      </c>
      <c r="D3037" s="101" t="s">
        <v>6026</v>
      </c>
      <c r="E3037" s="101" t="s">
        <v>7096</v>
      </c>
      <c r="F3037" s="101" t="s">
        <v>7799</v>
      </c>
      <c r="G3037" s="101"/>
      <c r="H3037" s="103">
        <v>4.5999999999999996</v>
      </c>
      <c r="I3037" s="101" t="s">
        <v>7175</v>
      </c>
      <c r="J3037" s="102">
        <v>43493</v>
      </c>
      <c r="K3037" s="102">
        <v>43637</v>
      </c>
      <c r="L3037" s="101" t="s">
        <v>6332</v>
      </c>
      <c r="M3037" s="101" t="s">
        <v>8113</v>
      </c>
    </row>
    <row r="3038" spans="1:13" x14ac:dyDescent="0.25">
      <c r="A3038" s="74" t="s">
        <v>344</v>
      </c>
      <c r="B3038" s="107" t="str">
        <f t="shared" si="47"/>
        <v>107612188320</v>
      </c>
      <c r="C3038" s="101" t="s">
        <v>8114</v>
      </c>
      <c r="D3038" s="101" t="s">
        <v>8115</v>
      </c>
      <c r="E3038" s="101" t="s">
        <v>6392</v>
      </c>
      <c r="F3038" s="101" t="s">
        <v>7799</v>
      </c>
      <c r="G3038" s="101"/>
      <c r="H3038" s="103">
        <v>2.92</v>
      </c>
      <c r="I3038" s="101" t="s">
        <v>7175</v>
      </c>
      <c r="J3038" s="102">
        <v>43493</v>
      </c>
      <c r="K3038" s="102">
        <v>43646</v>
      </c>
      <c r="L3038" s="101" t="s">
        <v>6332</v>
      </c>
      <c r="M3038" s="101" t="s">
        <v>8114</v>
      </c>
    </row>
    <row r="3039" spans="1:13" x14ac:dyDescent="0.25">
      <c r="A3039" s="74" t="s">
        <v>344</v>
      </c>
      <c r="B3039" s="107" t="str">
        <f t="shared" si="47"/>
        <v>107613264260</v>
      </c>
      <c r="C3039" s="101" t="s">
        <v>5620</v>
      </c>
      <c r="D3039" s="101" t="s">
        <v>5621</v>
      </c>
      <c r="E3039" s="101" t="s">
        <v>7232</v>
      </c>
      <c r="F3039" s="101" t="s">
        <v>7185</v>
      </c>
      <c r="G3039" s="101"/>
      <c r="H3039" s="103">
        <v>61.91</v>
      </c>
      <c r="I3039" s="101" t="s">
        <v>7175</v>
      </c>
      <c r="J3039" s="102">
        <v>43500</v>
      </c>
      <c r="K3039" s="102">
        <v>73050</v>
      </c>
      <c r="L3039" s="101" t="s">
        <v>6332</v>
      </c>
      <c r="M3039" s="101" t="s">
        <v>5620</v>
      </c>
    </row>
    <row r="3040" spans="1:13" x14ac:dyDescent="0.25">
      <c r="A3040" s="74" t="s">
        <v>344</v>
      </c>
      <c r="B3040" s="107" t="str">
        <f t="shared" si="47"/>
        <v>107614603600</v>
      </c>
      <c r="C3040" s="101" t="s">
        <v>8116</v>
      </c>
      <c r="D3040" s="101" t="s">
        <v>7790</v>
      </c>
      <c r="E3040" s="101" t="s">
        <v>7279</v>
      </c>
      <c r="F3040" s="101" t="s">
        <v>7356</v>
      </c>
      <c r="G3040" s="101"/>
      <c r="H3040" s="103">
        <v>0</v>
      </c>
      <c r="I3040" s="101" t="s">
        <v>7788</v>
      </c>
      <c r="J3040" s="102">
        <v>43525</v>
      </c>
      <c r="K3040" s="102">
        <v>43555</v>
      </c>
      <c r="L3040" s="101" t="s">
        <v>6332</v>
      </c>
      <c r="M3040" s="101" t="s">
        <v>8116</v>
      </c>
    </row>
    <row r="3041" spans="1:13" x14ac:dyDescent="0.25">
      <c r="A3041" s="74" t="s">
        <v>344</v>
      </c>
      <c r="B3041" s="107" t="str">
        <f t="shared" si="47"/>
        <v>107615472130</v>
      </c>
      <c r="C3041" s="101" t="s">
        <v>6874</v>
      </c>
      <c r="D3041" s="101" t="s">
        <v>6875</v>
      </c>
      <c r="E3041" s="101" t="s">
        <v>6850</v>
      </c>
      <c r="F3041" s="101" t="s">
        <v>7799</v>
      </c>
      <c r="G3041" s="101"/>
      <c r="H3041" s="103">
        <v>4.5999999999999996</v>
      </c>
      <c r="I3041" s="101" t="s">
        <v>7175</v>
      </c>
      <c r="J3041" s="102">
        <v>43493</v>
      </c>
      <c r="K3041" s="102">
        <v>43651</v>
      </c>
      <c r="L3041" s="101" t="s">
        <v>6332</v>
      </c>
      <c r="M3041" s="101" t="s">
        <v>6874</v>
      </c>
    </row>
    <row r="3042" spans="1:13" x14ac:dyDescent="0.25">
      <c r="A3042" s="74" t="s">
        <v>344</v>
      </c>
      <c r="B3042" s="107" t="str">
        <f t="shared" si="47"/>
        <v>107616472130</v>
      </c>
      <c r="C3042" s="101" t="s">
        <v>8117</v>
      </c>
      <c r="D3042" s="101" t="s">
        <v>8118</v>
      </c>
      <c r="E3042" s="101" t="s">
        <v>6850</v>
      </c>
      <c r="F3042" s="101" t="s">
        <v>7799</v>
      </c>
      <c r="G3042" s="101"/>
      <c r="H3042" s="103">
        <v>2.92</v>
      </c>
      <c r="I3042" s="101" t="s">
        <v>7175</v>
      </c>
      <c r="J3042" s="102">
        <v>43500</v>
      </c>
      <c r="K3042" s="102">
        <v>43629</v>
      </c>
      <c r="L3042" s="101" t="s">
        <v>6332</v>
      </c>
      <c r="M3042" s="101" t="s">
        <v>8117</v>
      </c>
    </row>
    <row r="3043" spans="1:13" x14ac:dyDescent="0.25">
      <c r="A3043" s="74" t="s">
        <v>344</v>
      </c>
      <c r="B3043" s="107" t="str">
        <f t="shared" si="47"/>
        <v>107617472130</v>
      </c>
      <c r="C3043" s="101" t="s">
        <v>6862</v>
      </c>
      <c r="D3043" s="101" t="s">
        <v>6863</v>
      </c>
      <c r="E3043" s="101" t="s">
        <v>6850</v>
      </c>
      <c r="F3043" s="101" t="s">
        <v>7799</v>
      </c>
      <c r="G3043" s="101"/>
      <c r="H3043" s="103">
        <v>2.92</v>
      </c>
      <c r="I3043" s="101" t="s">
        <v>7175</v>
      </c>
      <c r="J3043" s="102">
        <v>43507</v>
      </c>
      <c r="K3043" s="102">
        <v>43651</v>
      </c>
      <c r="L3043" s="101" t="s">
        <v>6332</v>
      </c>
      <c r="M3043" s="101" t="s">
        <v>6862</v>
      </c>
    </row>
    <row r="3044" spans="1:13" x14ac:dyDescent="0.25">
      <c r="A3044" s="74" t="s">
        <v>344</v>
      </c>
      <c r="B3044" s="107" t="str">
        <f t="shared" si="47"/>
        <v>107618472130</v>
      </c>
      <c r="C3044" s="101" t="s">
        <v>6920</v>
      </c>
      <c r="D3044" s="101" t="s">
        <v>6921</v>
      </c>
      <c r="E3044" s="101" t="s">
        <v>6850</v>
      </c>
      <c r="F3044" s="101" t="s">
        <v>7799</v>
      </c>
      <c r="G3044" s="101"/>
      <c r="H3044" s="103">
        <v>2.92</v>
      </c>
      <c r="I3044" s="101" t="s">
        <v>7175</v>
      </c>
      <c r="J3044" s="102">
        <v>43500</v>
      </c>
      <c r="K3044" s="102">
        <v>43651</v>
      </c>
      <c r="L3044" s="101" t="s">
        <v>6332</v>
      </c>
      <c r="M3044" s="101" t="s">
        <v>6920</v>
      </c>
    </row>
    <row r="3045" spans="1:13" x14ac:dyDescent="0.25">
      <c r="A3045" s="74" t="s">
        <v>344</v>
      </c>
      <c r="B3045" s="107" t="str">
        <f t="shared" si="47"/>
        <v>107619141002</v>
      </c>
      <c r="C3045" s="101" t="s">
        <v>5622</v>
      </c>
      <c r="D3045" s="101" t="s">
        <v>5623</v>
      </c>
      <c r="E3045" s="101" t="s">
        <v>6347</v>
      </c>
      <c r="F3045" s="101" t="s">
        <v>7212</v>
      </c>
      <c r="G3045" s="101"/>
      <c r="H3045" s="103">
        <v>54.47</v>
      </c>
      <c r="I3045" s="101" t="s">
        <v>7175</v>
      </c>
      <c r="J3045" s="102">
        <v>43556</v>
      </c>
      <c r="K3045" s="102">
        <v>73050</v>
      </c>
      <c r="L3045" s="101" t="s">
        <v>6332</v>
      </c>
      <c r="M3045" s="101" t="s">
        <v>5622</v>
      </c>
    </row>
    <row r="3046" spans="1:13" x14ac:dyDescent="0.25">
      <c r="A3046" s="74" t="s">
        <v>344</v>
      </c>
      <c r="B3046" s="107" t="str">
        <f t="shared" si="47"/>
        <v>107620478920</v>
      </c>
      <c r="C3046" s="101" t="s">
        <v>5624</v>
      </c>
      <c r="D3046" s="101" t="s">
        <v>5625</v>
      </c>
      <c r="E3046" s="101" t="s">
        <v>6883</v>
      </c>
      <c r="F3046" s="101" t="s">
        <v>7217</v>
      </c>
      <c r="G3046" s="101"/>
      <c r="H3046" s="103">
        <v>29.4</v>
      </c>
      <c r="I3046" s="101" t="s">
        <v>7175</v>
      </c>
      <c r="J3046" s="102">
        <v>43525</v>
      </c>
      <c r="K3046" s="102">
        <v>73050</v>
      </c>
      <c r="L3046" s="101" t="s">
        <v>6332</v>
      </c>
      <c r="M3046" s="101" t="s">
        <v>5624</v>
      </c>
    </row>
    <row r="3047" spans="1:13" x14ac:dyDescent="0.25">
      <c r="A3047" s="74" t="s">
        <v>344</v>
      </c>
      <c r="B3047" s="107" t="str">
        <f t="shared" si="47"/>
        <v>107621301640</v>
      </c>
      <c r="C3047" s="101" t="s">
        <v>8119</v>
      </c>
      <c r="D3047" s="101" t="s">
        <v>7695</v>
      </c>
      <c r="E3047" s="101" t="s">
        <v>6767</v>
      </c>
      <c r="F3047" s="101" t="s">
        <v>7212</v>
      </c>
      <c r="G3047" s="101"/>
      <c r="H3047" s="103">
        <v>0</v>
      </c>
      <c r="I3047" s="101" t="s">
        <v>7788</v>
      </c>
      <c r="J3047" s="102">
        <v>43525</v>
      </c>
      <c r="K3047" s="102">
        <v>43558</v>
      </c>
      <c r="L3047" s="101" t="s">
        <v>6332</v>
      </c>
      <c r="M3047" s="101" t="s">
        <v>8119</v>
      </c>
    </row>
    <row r="3048" spans="1:13" x14ac:dyDescent="0.25">
      <c r="A3048" s="74" t="s">
        <v>344</v>
      </c>
      <c r="B3048" s="107" t="str">
        <f t="shared" si="47"/>
        <v>107622264330</v>
      </c>
      <c r="C3048" s="101" t="s">
        <v>5626</v>
      </c>
      <c r="D3048" s="101" t="s">
        <v>5627</v>
      </c>
      <c r="E3048" s="101" t="s">
        <v>7300</v>
      </c>
      <c r="F3048" s="101" t="s">
        <v>7212</v>
      </c>
      <c r="G3048" s="101"/>
      <c r="H3048" s="103">
        <v>45.73</v>
      </c>
      <c r="I3048" s="101" t="s">
        <v>7175</v>
      </c>
      <c r="J3048" s="102">
        <v>43556</v>
      </c>
      <c r="K3048" s="102">
        <v>73050</v>
      </c>
      <c r="L3048" s="101" t="s">
        <v>6332</v>
      </c>
      <c r="M3048" s="101" t="s">
        <v>5626</v>
      </c>
    </row>
    <row r="3049" spans="1:13" x14ac:dyDescent="0.25">
      <c r="A3049" s="74" t="s">
        <v>344</v>
      </c>
      <c r="B3049" s="107" t="str">
        <f t="shared" si="47"/>
        <v>107623191100</v>
      </c>
      <c r="C3049" s="101" t="s">
        <v>8120</v>
      </c>
      <c r="D3049" s="101" t="s">
        <v>7711</v>
      </c>
      <c r="E3049" s="101" t="s">
        <v>6460</v>
      </c>
      <c r="F3049" s="101" t="s">
        <v>7295</v>
      </c>
      <c r="G3049" s="101"/>
      <c r="H3049" s="103">
        <v>0</v>
      </c>
      <c r="I3049" s="101" t="s">
        <v>7788</v>
      </c>
      <c r="J3049" s="102">
        <v>43556</v>
      </c>
      <c r="K3049" s="102">
        <v>43585</v>
      </c>
      <c r="L3049" s="101" t="s">
        <v>6332</v>
      </c>
      <c r="M3049" s="101" t="s">
        <v>8120</v>
      </c>
    </row>
    <row r="3050" spans="1:13" x14ac:dyDescent="0.25">
      <c r="A3050" s="74" t="s">
        <v>344</v>
      </c>
      <c r="B3050" s="107" t="str">
        <f t="shared" si="47"/>
        <v>107625264360</v>
      </c>
      <c r="C3050" s="101" t="s">
        <v>8121</v>
      </c>
      <c r="D3050" s="101" t="s">
        <v>8122</v>
      </c>
      <c r="E3050" s="101" t="s">
        <v>7293</v>
      </c>
      <c r="F3050" s="101" t="s">
        <v>7212</v>
      </c>
      <c r="G3050" s="101"/>
      <c r="H3050" s="103">
        <v>44.6</v>
      </c>
      <c r="I3050" s="101" t="s">
        <v>7175</v>
      </c>
      <c r="J3050" s="102">
        <v>43570</v>
      </c>
      <c r="K3050" s="102">
        <v>43666</v>
      </c>
      <c r="L3050" s="101" t="s">
        <v>6332</v>
      </c>
      <c r="M3050" s="101" t="s">
        <v>8121</v>
      </c>
    </row>
    <row r="3051" spans="1:13" x14ac:dyDescent="0.25">
      <c r="A3051" s="74" t="s">
        <v>344</v>
      </c>
      <c r="B3051" s="107" t="str">
        <f t="shared" si="47"/>
        <v>107626448700</v>
      </c>
      <c r="C3051" s="101" t="s">
        <v>8123</v>
      </c>
      <c r="D3051" s="101" t="s">
        <v>5665</v>
      </c>
      <c r="E3051" s="101" t="s">
        <v>6691</v>
      </c>
      <c r="F3051" s="101" t="s">
        <v>7393</v>
      </c>
      <c r="G3051" s="101"/>
      <c r="H3051" s="103">
        <v>0</v>
      </c>
      <c r="I3051" s="101" t="s">
        <v>7175</v>
      </c>
      <c r="J3051" s="102">
        <v>43598</v>
      </c>
      <c r="K3051" s="102">
        <v>43598</v>
      </c>
      <c r="L3051" s="101" t="s">
        <v>6332</v>
      </c>
      <c r="M3051" s="101" t="s">
        <v>8123</v>
      </c>
    </row>
    <row r="3052" spans="1:13" x14ac:dyDescent="0.25">
      <c r="A3052" s="74" t="s">
        <v>344</v>
      </c>
      <c r="B3052" s="107" t="str">
        <f t="shared" si="47"/>
        <v>107627191200</v>
      </c>
      <c r="C3052" s="101" t="s">
        <v>8124</v>
      </c>
      <c r="D3052" s="101" t="s">
        <v>7703</v>
      </c>
      <c r="E3052" s="101" t="s">
        <v>6462</v>
      </c>
      <c r="F3052" s="101" t="s">
        <v>7212</v>
      </c>
      <c r="G3052" s="101"/>
      <c r="H3052" s="103">
        <v>0</v>
      </c>
      <c r="I3052" s="101" t="s">
        <v>7788</v>
      </c>
      <c r="J3052" s="102">
        <v>43525</v>
      </c>
      <c r="K3052" s="102">
        <v>43558</v>
      </c>
      <c r="L3052" s="101" t="s">
        <v>6332</v>
      </c>
      <c r="M3052" s="101" t="s">
        <v>8124</v>
      </c>
    </row>
    <row r="3053" spans="1:13" x14ac:dyDescent="0.25">
      <c r="A3053" s="74" t="s">
        <v>344</v>
      </c>
      <c r="B3053" s="107" t="str">
        <f t="shared" si="47"/>
        <v>107628264310</v>
      </c>
      <c r="C3053" s="101" t="s">
        <v>8125</v>
      </c>
      <c r="D3053" s="101" t="s">
        <v>8126</v>
      </c>
      <c r="E3053" s="101" t="s">
        <v>7227</v>
      </c>
      <c r="F3053" s="101" t="s">
        <v>7212</v>
      </c>
      <c r="G3053" s="101"/>
      <c r="H3053" s="103">
        <v>50.56</v>
      </c>
      <c r="I3053" s="101" t="s">
        <v>7175</v>
      </c>
      <c r="J3053" s="102">
        <v>43525</v>
      </c>
      <c r="K3053" s="102">
        <v>43677</v>
      </c>
      <c r="L3053" s="101" t="s">
        <v>6332</v>
      </c>
      <c r="M3053" s="101" t="s">
        <v>8125</v>
      </c>
    </row>
    <row r="3054" spans="1:13" x14ac:dyDescent="0.25">
      <c r="A3054" s="74" t="s">
        <v>344</v>
      </c>
      <c r="B3054" s="107" t="str">
        <f t="shared" si="47"/>
        <v>107629111400</v>
      </c>
      <c r="C3054" s="101" t="s">
        <v>5628</v>
      </c>
      <c r="D3054" s="101" t="s">
        <v>5629</v>
      </c>
      <c r="E3054" s="101" t="s">
        <v>7228</v>
      </c>
      <c r="F3054" s="101" t="s">
        <v>7185</v>
      </c>
      <c r="G3054" s="101"/>
      <c r="H3054" s="103">
        <v>56.66</v>
      </c>
      <c r="I3054" s="101" t="s">
        <v>7175</v>
      </c>
      <c r="J3054" s="102">
        <v>43522</v>
      </c>
      <c r="K3054" s="102">
        <v>73050</v>
      </c>
      <c r="L3054" s="101" t="s">
        <v>6332</v>
      </c>
      <c r="M3054" s="101" t="s">
        <v>5628</v>
      </c>
    </row>
    <row r="3055" spans="1:13" x14ac:dyDescent="0.25">
      <c r="A3055" s="74" t="s">
        <v>344</v>
      </c>
      <c r="B3055" s="107" t="str">
        <f t="shared" si="47"/>
        <v>107630301630</v>
      </c>
      <c r="C3055" s="101" t="s">
        <v>8127</v>
      </c>
      <c r="D3055" s="101" t="s">
        <v>8128</v>
      </c>
      <c r="E3055" s="101" t="s">
        <v>6763</v>
      </c>
      <c r="F3055" s="101" t="s">
        <v>7212</v>
      </c>
      <c r="G3055" s="101"/>
      <c r="H3055" s="103">
        <v>47</v>
      </c>
      <c r="I3055" s="101" t="s">
        <v>7175</v>
      </c>
      <c r="J3055" s="102">
        <v>43493</v>
      </c>
      <c r="K3055" s="102">
        <v>43646</v>
      </c>
      <c r="L3055" s="101" t="s">
        <v>6332</v>
      </c>
      <c r="M3055" s="101" t="s">
        <v>8127</v>
      </c>
    </row>
    <row r="3056" spans="1:13" x14ac:dyDescent="0.25">
      <c r="A3056" s="74" t="s">
        <v>344</v>
      </c>
      <c r="B3056" s="107" t="str">
        <f t="shared" si="47"/>
        <v>107631603300</v>
      </c>
      <c r="C3056" s="101" t="s">
        <v>5630</v>
      </c>
      <c r="D3056" s="101" t="s">
        <v>5631</v>
      </c>
      <c r="E3056" s="101" t="s">
        <v>7249</v>
      </c>
      <c r="F3056" s="101" t="s">
        <v>7247</v>
      </c>
      <c r="G3056" s="101"/>
      <c r="H3056" s="103">
        <v>38.29</v>
      </c>
      <c r="I3056" s="101" t="s">
        <v>7175</v>
      </c>
      <c r="J3056" s="102">
        <v>43542</v>
      </c>
      <c r="K3056" s="102">
        <v>73050</v>
      </c>
      <c r="L3056" s="101" t="s">
        <v>6332</v>
      </c>
      <c r="M3056" s="101" t="s">
        <v>5630</v>
      </c>
    </row>
    <row r="3057" spans="1:13" x14ac:dyDescent="0.25">
      <c r="A3057" s="74" t="s">
        <v>344</v>
      </c>
      <c r="B3057" s="107" t="str">
        <f t="shared" si="47"/>
        <v>107632211400</v>
      </c>
      <c r="C3057" s="101" t="s">
        <v>8129</v>
      </c>
      <c r="D3057" s="101" t="s">
        <v>8130</v>
      </c>
      <c r="E3057" s="101" t="s">
        <v>6490</v>
      </c>
      <c r="F3057" s="101" t="s">
        <v>7799</v>
      </c>
      <c r="G3057" s="101"/>
      <c r="H3057" s="103">
        <v>4.5999999999999996</v>
      </c>
      <c r="I3057" s="101" t="s">
        <v>7175</v>
      </c>
      <c r="J3057" s="102">
        <v>43493</v>
      </c>
      <c r="K3057" s="102">
        <v>43644</v>
      </c>
      <c r="L3057" s="101" t="s">
        <v>6332</v>
      </c>
      <c r="M3057" s="101" t="s">
        <v>8129</v>
      </c>
    </row>
    <row r="3058" spans="1:13" x14ac:dyDescent="0.25">
      <c r="A3058" s="74" t="s">
        <v>344</v>
      </c>
      <c r="B3058" s="107" t="str">
        <f t="shared" si="47"/>
        <v>107633188320</v>
      </c>
      <c r="C3058" s="101" t="s">
        <v>8131</v>
      </c>
      <c r="D3058" s="101" t="s">
        <v>8132</v>
      </c>
      <c r="E3058" s="101" t="s">
        <v>6392</v>
      </c>
      <c r="F3058" s="101" t="s">
        <v>7799</v>
      </c>
      <c r="G3058" s="101"/>
      <c r="H3058" s="103">
        <v>0</v>
      </c>
      <c r="I3058" s="101" t="s">
        <v>7175</v>
      </c>
      <c r="J3058" s="102">
        <v>43493</v>
      </c>
      <c r="K3058" s="102">
        <v>43616</v>
      </c>
      <c r="L3058" s="101" t="s">
        <v>6332</v>
      </c>
      <c r="M3058" s="101" t="s">
        <v>8131</v>
      </c>
    </row>
    <row r="3059" spans="1:13" x14ac:dyDescent="0.25">
      <c r="A3059" s="74" t="s">
        <v>344</v>
      </c>
      <c r="B3059" s="107" t="str">
        <f t="shared" si="47"/>
        <v>107634188320</v>
      </c>
      <c r="C3059" s="101" t="s">
        <v>8133</v>
      </c>
      <c r="D3059" s="101" t="s">
        <v>6130</v>
      </c>
      <c r="E3059" s="101" t="s">
        <v>6392</v>
      </c>
      <c r="F3059" s="101" t="s">
        <v>7799</v>
      </c>
      <c r="G3059" s="101"/>
      <c r="H3059" s="103">
        <v>0</v>
      </c>
      <c r="I3059" s="101" t="s">
        <v>7175</v>
      </c>
      <c r="J3059" s="102">
        <v>43510</v>
      </c>
      <c r="K3059" s="102">
        <v>43616</v>
      </c>
      <c r="L3059" s="101" t="s">
        <v>6332</v>
      </c>
      <c r="M3059" s="101" t="s">
        <v>8133</v>
      </c>
    </row>
    <row r="3060" spans="1:13" x14ac:dyDescent="0.25">
      <c r="A3060" s="74" t="s">
        <v>344</v>
      </c>
      <c r="B3060" s="107" t="str">
        <f t="shared" si="47"/>
        <v>107635283920</v>
      </c>
      <c r="C3060" s="101" t="s">
        <v>5632</v>
      </c>
      <c r="D3060" s="101" t="s">
        <v>5633</v>
      </c>
      <c r="E3060" s="101" t="s">
        <v>7560</v>
      </c>
      <c r="F3060" s="101" t="s">
        <v>7332</v>
      </c>
      <c r="G3060" s="101"/>
      <c r="H3060" s="103">
        <v>32.520000000000003</v>
      </c>
      <c r="I3060" s="101" t="s">
        <v>7175</v>
      </c>
      <c r="J3060" s="102">
        <v>43514</v>
      </c>
      <c r="K3060" s="102">
        <v>73050</v>
      </c>
      <c r="L3060" s="101" t="s">
        <v>6332</v>
      </c>
      <c r="M3060" s="101" t="s">
        <v>5632</v>
      </c>
    </row>
    <row r="3061" spans="1:13" x14ac:dyDescent="0.25">
      <c r="A3061" s="74" t="s">
        <v>344</v>
      </c>
      <c r="B3061" s="107" t="str">
        <f t="shared" si="47"/>
        <v>107636121110</v>
      </c>
      <c r="C3061" s="101" t="s">
        <v>5634</v>
      </c>
      <c r="D3061" s="101" t="s">
        <v>5635</v>
      </c>
      <c r="E3061" s="101" t="s">
        <v>6338</v>
      </c>
      <c r="F3061" s="101" t="s">
        <v>7212</v>
      </c>
      <c r="G3061" s="101"/>
      <c r="H3061" s="103">
        <v>53.17</v>
      </c>
      <c r="I3061" s="101" t="s">
        <v>7175</v>
      </c>
      <c r="J3061" s="102">
        <v>43570</v>
      </c>
      <c r="K3061" s="102">
        <v>73050</v>
      </c>
      <c r="L3061" s="101" t="s">
        <v>6332</v>
      </c>
      <c r="M3061" s="101" t="s">
        <v>5634</v>
      </c>
    </row>
    <row r="3062" spans="1:13" x14ac:dyDescent="0.25">
      <c r="A3062" s="74" t="s">
        <v>344</v>
      </c>
      <c r="B3062" s="107" t="str">
        <f t="shared" si="47"/>
        <v>107637121110</v>
      </c>
      <c r="C3062" s="101" t="s">
        <v>5636</v>
      </c>
      <c r="D3062" s="101" t="s">
        <v>5637</v>
      </c>
      <c r="E3062" s="101" t="s">
        <v>6338</v>
      </c>
      <c r="F3062" s="101" t="s">
        <v>7212</v>
      </c>
      <c r="G3062" s="101"/>
      <c r="H3062" s="103">
        <v>50.6</v>
      </c>
      <c r="I3062" s="101" t="s">
        <v>7175</v>
      </c>
      <c r="J3062" s="102">
        <v>43571</v>
      </c>
      <c r="K3062" s="102">
        <v>73050</v>
      </c>
      <c r="L3062" s="101" t="s">
        <v>6332</v>
      </c>
      <c r="M3062" s="101" t="s">
        <v>5636</v>
      </c>
    </row>
    <row r="3063" spans="1:13" x14ac:dyDescent="0.25">
      <c r="A3063" s="74" t="s">
        <v>344</v>
      </c>
      <c r="B3063" s="107" t="str">
        <f t="shared" si="47"/>
        <v>107638171300</v>
      </c>
      <c r="C3063" s="101" t="s">
        <v>5638</v>
      </c>
      <c r="D3063" s="101" t="s">
        <v>5639</v>
      </c>
      <c r="E3063" s="101" t="s">
        <v>6367</v>
      </c>
      <c r="F3063" s="101" t="s">
        <v>7212</v>
      </c>
      <c r="G3063" s="101"/>
      <c r="H3063" s="103">
        <v>44.98</v>
      </c>
      <c r="I3063" s="101" t="s">
        <v>7175</v>
      </c>
      <c r="J3063" s="102">
        <v>43617</v>
      </c>
      <c r="K3063" s="102">
        <v>73050</v>
      </c>
      <c r="L3063" s="101" t="s">
        <v>6332</v>
      </c>
      <c r="M3063" s="101" t="s">
        <v>5638</v>
      </c>
    </row>
    <row r="3064" spans="1:13" x14ac:dyDescent="0.25">
      <c r="A3064" s="74" t="s">
        <v>344</v>
      </c>
      <c r="B3064" s="107" t="str">
        <f t="shared" si="47"/>
        <v>107639472130</v>
      </c>
      <c r="C3064" s="101" t="s">
        <v>6926</v>
      </c>
      <c r="D3064" s="101" t="s">
        <v>6927</v>
      </c>
      <c r="E3064" s="101" t="s">
        <v>6850</v>
      </c>
      <c r="F3064" s="101" t="s">
        <v>7799</v>
      </c>
      <c r="G3064" s="101"/>
      <c r="H3064" s="103">
        <v>4.5999999999999996</v>
      </c>
      <c r="I3064" s="101" t="s">
        <v>7175</v>
      </c>
      <c r="J3064" s="102">
        <v>43500</v>
      </c>
      <c r="K3064" s="102">
        <v>43651</v>
      </c>
      <c r="L3064" s="101" t="s">
        <v>6332</v>
      </c>
      <c r="M3064" s="101" t="s">
        <v>6926</v>
      </c>
    </row>
    <row r="3065" spans="1:13" x14ac:dyDescent="0.25">
      <c r="A3065" s="74" t="s">
        <v>344</v>
      </c>
      <c r="B3065" s="107" t="str">
        <f t="shared" si="47"/>
        <v>107640121110</v>
      </c>
      <c r="C3065" s="101" t="s">
        <v>5640</v>
      </c>
      <c r="D3065" s="101" t="s">
        <v>5641</v>
      </c>
      <c r="E3065" s="101" t="s">
        <v>6338</v>
      </c>
      <c r="F3065" s="101" t="s">
        <v>7212</v>
      </c>
      <c r="G3065" s="101"/>
      <c r="H3065" s="103">
        <v>52.06</v>
      </c>
      <c r="I3065" s="101" t="s">
        <v>7175</v>
      </c>
      <c r="J3065" s="102">
        <v>43556</v>
      </c>
      <c r="K3065" s="102">
        <v>73050</v>
      </c>
      <c r="L3065" s="101" t="s">
        <v>6332</v>
      </c>
      <c r="M3065" s="101" t="s">
        <v>5640</v>
      </c>
    </row>
    <row r="3066" spans="1:13" x14ac:dyDescent="0.25">
      <c r="A3066" s="74" t="s">
        <v>344</v>
      </c>
      <c r="B3066" s="107" t="str">
        <f t="shared" si="47"/>
        <v>107641754200</v>
      </c>
      <c r="C3066" s="101" t="s">
        <v>8134</v>
      </c>
      <c r="D3066" s="101" t="s">
        <v>6008</v>
      </c>
      <c r="E3066" s="101" t="s">
        <v>7116</v>
      </c>
      <c r="F3066" s="101" t="s">
        <v>7231</v>
      </c>
      <c r="G3066" s="101"/>
      <c r="H3066" s="103">
        <v>53.72</v>
      </c>
      <c r="I3066" s="101" t="s">
        <v>7175</v>
      </c>
      <c r="J3066" s="102">
        <v>43542</v>
      </c>
      <c r="K3066" s="102">
        <v>43658</v>
      </c>
      <c r="L3066" s="101" t="s">
        <v>6332</v>
      </c>
      <c r="M3066" s="101" t="s">
        <v>8134</v>
      </c>
    </row>
    <row r="3067" spans="1:13" x14ac:dyDescent="0.25">
      <c r="A3067" s="74" t="s">
        <v>344</v>
      </c>
      <c r="B3067" s="107" t="str">
        <f t="shared" si="47"/>
        <v>107642171100</v>
      </c>
      <c r="C3067" s="101" t="s">
        <v>5642</v>
      </c>
      <c r="D3067" s="101" t="s">
        <v>5643</v>
      </c>
      <c r="E3067" s="101" t="s">
        <v>6639</v>
      </c>
      <c r="F3067" s="101" t="s">
        <v>7225</v>
      </c>
      <c r="G3067" s="101"/>
      <c r="H3067" s="103">
        <v>40.44</v>
      </c>
      <c r="I3067" s="101" t="s">
        <v>7175</v>
      </c>
      <c r="J3067" s="102">
        <v>43556</v>
      </c>
      <c r="K3067" s="102">
        <v>73050</v>
      </c>
      <c r="L3067" s="101" t="s">
        <v>6332</v>
      </c>
      <c r="M3067" s="101" t="s">
        <v>5642</v>
      </c>
    </row>
    <row r="3068" spans="1:13" x14ac:dyDescent="0.25">
      <c r="A3068" s="74" t="s">
        <v>344</v>
      </c>
      <c r="B3068" s="107" t="str">
        <f t="shared" si="47"/>
        <v>107643754200</v>
      </c>
      <c r="C3068" s="101" t="s">
        <v>8135</v>
      </c>
      <c r="D3068" s="101" t="s">
        <v>8136</v>
      </c>
      <c r="E3068" s="101" t="s">
        <v>7116</v>
      </c>
      <c r="F3068" s="101" t="s">
        <v>7799</v>
      </c>
      <c r="G3068" s="101"/>
      <c r="H3068" s="103">
        <v>3.68</v>
      </c>
      <c r="I3068" s="101" t="s">
        <v>7175</v>
      </c>
      <c r="J3068" s="102">
        <v>43496</v>
      </c>
      <c r="K3068" s="102">
        <v>43649</v>
      </c>
      <c r="L3068" s="101" t="s">
        <v>6332</v>
      </c>
      <c r="M3068" s="101" t="s">
        <v>8135</v>
      </c>
    </row>
    <row r="3069" spans="1:13" x14ac:dyDescent="0.25">
      <c r="A3069" s="74" t="s">
        <v>344</v>
      </c>
      <c r="B3069" s="107" t="str">
        <f t="shared" si="47"/>
        <v>107644754600</v>
      </c>
      <c r="C3069" s="101" t="s">
        <v>8137</v>
      </c>
      <c r="D3069" s="101" t="s">
        <v>8138</v>
      </c>
      <c r="E3069" s="101" t="s">
        <v>7365</v>
      </c>
      <c r="F3069" s="101" t="s">
        <v>7799</v>
      </c>
      <c r="G3069" s="101"/>
      <c r="H3069" s="103">
        <v>4.5999999999999996</v>
      </c>
      <c r="I3069" s="101" t="s">
        <v>7175</v>
      </c>
      <c r="J3069" s="102">
        <v>43493</v>
      </c>
      <c r="K3069" s="102">
        <v>43644</v>
      </c>
      <c r="L3069" s="101" t="s">
        <v>6332</v>
      </c>
      <c r="M3069" s="101" t="s">
        <v>8137</v>
      </c>
    </row>
    <row r="3070" spans="1:13" x14ac:dyDescent="0.25">
      <c r="A3070" s="74" t="s">
        <v>344</v>
      </c>
      <c r="B3070" s="107" t="str">
        <f t="shared" si="47"/>
        <v>107645261050</v>
      </c>
      <c r="C3070" s="101" t="s">
        <v>8139</v>
      </c>
      <c r="D3070" s="101" t="s">
        <v>8140</v>
      </c>
      <c r="E3070" s="101" t="s">
        <v>7499</v>
      </c>
      <c r="F3070" s="101" t="s">
        <v>7212</v>
      </c>
      <c r="G3070" s="101"/>
      <c r="H3070" s="103">
        <v>0</v>
      </c>
      <c r="I3070" s="101" t="s">
        <v>7175</v>
      </c>
      <c r="J3070" s="102">
        <v>43570</v>
      </c>
      <c r="K3070" s="102">
        <v>43570</v>
      </c>
      <c r="L3070" s="101" t="s">
        <v>6332</v>
      </c>
      <c r="M3070" s="101" t="s">
        <v>8139</v>
      </c>
    </row>
    <row r="3071" spans="1:13" x14ac:dyDescent="0.25">
      <c r="A3071" s="74" t="s">
        <v>344</v>
      </c>
      <c r="B3071" s="107" t="str">
        <f t="shared" si="47"/>
        <v>107646188320</v>
      </c>
      <c r="C3071" s="101" t="s">
        <v>6400</v>
      </c>
      <c r="D3071" s="101" t="s">
        <v>5990</v>
      </c>
      <c r="E3071" s="101" t="s">
        <v>6392</v>
      </c>
      <c r="F3071" s="101" t="s">
        <v>7799</v>
      </c>
      <c r="G3071" s="101"/>
      <c r="H3071" s="103">
        <v>2.92</v>
      </c>
      <c r="I3071" s="101" t="s">
        <v>7175</v>
      </c>
      <c r="J3071" s="102">
        <v>43500</v>
      </c>
      <c r="K3071" s="102">
        <v>43646</v>
      </c>
      <c r="L3071" s="101" t="s">
        <v>6332</v>
      </c>
      <c r="M3071" s="101" t="s">
        <v>6400</v>
      </c>
    </row>
    <row r="3072" spans="1:13" x14ac:dyDescent="0.25">
      <c r="A3072" s="74" t="s">
        <v>344</v>
      </c>
      <c r="B3072" s="107" t="str">
        <f t="shared" si="47"/>
        <v>107647171600</v>
      </c>
      <c r="C3072" s="101" t="s">
        <v>5644</v>
      </c>
      <c r="D3072" s="101" t="s">
        <v>5645</v>
      </c>
      <c r="E3072" s="101" t="s">
        <v>6363</v>
      </c>
      <c r="F3072" s="101" t="s">
        <v>7212</v>
      </c>
      <c r="G3072" s="101"/>
      <c r="H3072" s="103">
        <v>47.26</v>
      </c>
      <c r="I3072" s="101" t="s">
        <v>7175</v>
      </c>
      <c r="J3072" s="102">
        <v>43563</v>
      </c>
      <c r="K3072" s="102">
        <v>73050</v>
      </c>
      <c r="L3072" s="101" t="s">
        <v>6332</v>
      </c>
      <c r="M3072" s="101" t="s">
        <v>5644</v>
      </c>
    </row>
    <row r="3073" spans="1:13" x14ac:dyDescent="0.25">
      <c r="A3073" s="74" t="s">
        <v>344</v>
      </c>
      <c r="B3073" s="107" t="str">
        <f t="shared" si="47"/>
        <v>107648264280</v>
      </c>
      <c r="C3073" s="101" t="s">
        <v>5646</v>
      </c>
      <c r="D3073" s="101" t="s">
        <v>5647</v>
      </c>
      <c r="E3073" s="101" t="s">
        <v>7280</v>
      </c>
      <c r="F3073" s="101" t="s">
        <v>7212</v>
      </c>
      <c r="G3073" s="101"/>
      <c r="H3073" s="103">
        <v>55.13</v>
      </c>
      <c r="I3073" s="101" t="s">
        <v>7175</v>
      </c>
      <c r="J3073" s="102">
        <v>43678</v>
      </c>
      <c r="K3073" s="102">
        <v>73050</v>
      </c>
      <c r="L3073" s="101" t="s">
        <v>6332</v>
      </c>
      <c r="M3073" s="101" t="s">
        <v>5646</v>
      </c>
    </row>
    <row r="3074" spans="1:13" x14ac:dyDescent="0.25">
      <c r="A3074" s="74" t="s">
        <v>344</v>
      </c>
      <c r="B3074" s="107" t="str">
        <f t="shared" si="47"/>
        <v>107649603100</v>
      </c>
      <c r="C3074" s="101" t="s">
        <v>5648</v>
      </c>
      <c r="D3074" s="101" t="s">
        <v>5649</v>
      </c>
      <c r="E3074" s="101" t="s">
        <v>7234</v>
      </c>
      <c r="F3074" s="101" t="s">
        <v>7235</v>
      </c>
      <c r="G3074" s="101"/>
      <c r="H3074" s="103">
        <v>24.82</v>
      </c>
      <c r="I3074" s="101" t="s">
        <v>7175</v>
      </c>
      <c r="J3074" s="102">
        <v>43556</v>
      </c>
      <c r="K3074" s="102">
        <v>73050</v>
      </c>
      <c r="L3074" s="101" t="s">
        <v>6332</v>
      </c>
      <c r="M3074" s="101" t="s">
        <v>5648</v>
      </c>
    </row>
    <row r="3075" spans="1:13" x14ac:dyDescent="0.25">
      <c r="A3075" s="74" t="s">
        <v>344</v>
      </c>
      <c r="B3075" s="107" t="str">
        <f t="shared" si="47"/>
        <v>107650472130</v>
      </c>
      <c r="C3075" s="101" t="s">
        <v>6933</v>
      </c>
      <c r="D3075" s="101" t="s">
        <v>6934</v>
      </c>
      <c r="E3075" s="101" t="s">
        <v>6850</v>
      </c>
      <c r="F3075" s="101" t="s">
        <v>7799</v>
      </c>
      <c r="G3075" s="101"/>
      <c r="H3075" s="103">
        <v>4.5999999999999996</v>
      </c>
      <c r="I3075" s="101" t="s">
        <v>7175</v>
      </c>
      <c r="J3075" s="102">
        <v>43497</v>
      </c>
      <c r="K3075" s="102">
        <v>43646</v>
      </c>
      <c r="L3075" s="101" t="s">
        <v>6332</v>
      </c>
      <c r="M3075" s="101" t="s">
        <v>6933</v>
      </c>
    </row>
    <row r="3076" spans="1:13" x14ac:dyDescent="0.25">
      <c r="A3076" s="74" t="s">
        <v>344</v>
      </c>
      <c r="B3076" s="107" t="str">
        <f t="shared" si="47"/>
        <v>107651472130</v>
      </c>
      <c r="C3076" s="101" t="s">
        <v>6928</v>
      </c>
      <c r="D3076" s="101" t="s">
        <v>6929</v>
      </c>
      <c r="E3076" s="101" t="s">
        <v>6850</v>
      </c>
      <c r="F3076" s="101" t="s">
        <v>7799</v>
      </c>
      <c r="G3076" s="101"/>
      <c r="H3076" s="103">
        <v>4.5999999999999996</v>
      </c>
      <c r="I3076" s="101" t="s">
        <v>7175</v>
      </c>
      <c r="J3076" s="102">
        <v>43497</v>
      </c>
      <c r="K3076" s="102">
        <v>43644</v>
      </c>
      <c r="L3076" s="101" t="s">
        <v>6332</v>
      </c>
      <c r="M3076" s="101" t="s">
        <v>6928</v>
      </c>
    </row>
    <row r="3077" spans="1:13" x14ac:dyDescent="0.25">
      <c r="A3077" s="74" t="s">
        <v>344</v>
      </c>
      <c r="B3077" s="107" t="str">
        <f t="shared" si="47"/>
        <v>107652171400</v>
      </c>
      <c r="C3077" s="101" t="s">
        <v>6705</v>
      </c>
      <c r="D3077" s="101" t="s">
        <v>6706</v>
      </c>
      <c r="E3077" s="101" t="s">
        <v>6681</v>
      </c>
      <c r="F3077" s="101" t="s">
        <v>7799</v>
      </c>
      <c r="G3077" s="101"/>
      <c r="H3077" s="103">
        <v>4.5999999999999996</v>
      </c>
      <c r="I3077" s="101" t="s">
        <v>7175</v>
      </c>
      <c r="J3077" s="102">
        <v>43493</v>
      </c>
      <c r="K3077" s="102">
        <v>43644</v>
      </c>
      <c r="L3077" s="101" t="s">
        <v>6332</v>
      </c>
      <c r="M3077" s="101" t="s">
        <v>6705</v>
      </c>
    </row>
    <row r="3078" spans="1:13" x14ac:dyDescent="0.25">
      <c r="A3078" s="74" t="s">
        <v>344</v>
      </c>
      <c r="B3078" s="107" t="str">
        <f t="shared" ref="B3078:B3141" si="48">CONCATENATE(C3078,E3078)</f>
        <v>107653311300</v>
      </c>
      <c r="C3078" s="101" t="s">
        <v>6696</v>
      </c>
      <c r="D3078" s="101" t="s">
        <v>6697</v>
      </c>
      <c r="E3078" s="101" t="s">
        <v>6411</v>
      </c>
      <c r="F3078" s="101" t="s">
        <v>7799</v>
      </c>
      <c r="G3078" s="101"/>
      <c r="H3078" s="103">
        <v>4.5999999999999996</v>
      </c>
      <c r="I3078" s="101" t="s">
        <v>7175</v>
      </c>
      <c r="J3078" s="102">
        <v>43493</v>
      </c>
      <c r="K3078" s="102">
        <v>43644</v>
      </c>
      <c r="L3078" s="101" t="s">
        <v>6332</v>
      </c>
      <c r="M3078" s="101" t="s">
        <v>6696</v>
      </c>
    </row>
    <row r="3079" spans="1:13" x14ac:dyDescent="0.25">
      <c r="A3079" s="74" t="s">
        <v>344</v>
      </c>
      <c r="B3079" s="107" t="str">
        <f t="shared" si="48"/>
        <v>107654141001</v>
      </c>
      <c r="C3079" s="101" t="s">
        <v>5650</v>
      </c>
      <c r="D3079" s="101" t="s">
        <v>5651</v>
      </c>
      <c r="E3079" s="101" t="s">
        <v>6351</v>
      </c>
      <c r="F3079" s="101" t="s">
        <v>7212</v>
      </c>
      <c r="G3079" s="101"/>
      <c r="H3079" s="103">
        <v>53.85</v>
      </c>
      <c r="I3079" s="101" t="s">
        <v>7175</v>
      </c>
      <c r="J3079" s="102">
        <v>43493</v>
      </c>
      <c r="K3079" s="102">
        <v>73050</v>
      </c>
      <c r="L3079" s="101" t="s">
        <v>6332</v>
      </c>
      <c r="M3079" s="101" t="s">
        <v>5650</v>
      </c>
    </row>
    <row r="3080" spans="1:13" x14ac:dyDescent="0.25">
      <c r="A3080" s="74" t="s">
        <v>344</v>
      </c>
      <c r="B3080" s="107" t="str">
        <f t="shared" si="48"/>
        <v>107655263910</v>
      </c>
      <c r="C3080" s="101" t="s">
        <v>5652</v>
      </c>
      <c r="D3080" s="101" t="s">
        <v>5653</v>
      </c>
      <c r="E3080" s="101" t="s">
        <v>7297</v>
      </c>
      <c r="F3080" s="101" t="s">
        <v>7180</v>
      </c>
      <c r="G3080" s="101"/>
      <c r="H3080" s="103">
        <v>61.41</v>
      </c>
      <c r="I3080" s="101" t="s">
        <v>7175</v>
      </c>
      <c r="J3080" s="102">
        <v>43556</v>
      </c>
      <c r="K3080" s="102">
        <v>73050</v>
      </c>
      <c r="L3080" s="101" t="s">
        <v>6332</v>
      </c>
      <c r="M3080" s="101" t="s">
        <v>5652</v>
      </c>
    </row>
    <row r="3081" spans="1:13" x14ac:dyDescent="0.25">
      <c r="A3081" s="74" t="s">
        <v>344</v>
      </c>
      <c r="B3081" s="107" t="str">
        <f t="shared" si="48"/>
        <v>107656264260</v>
      </c>
      <c r="C3081" s="101" t="s">
        <v>8141</v>
      </c>
      <c r="D3081" s="101" t="s">
        <v>8142</v>
      </c>
      <c r="E3081" s="101" t="s">
        <v>7232</v>
      </c>
      <c r="F3081" s="101" t="s">
        <v>7212</v>
      </c>
      <c r="G3081" s="101"/>
      <c r="H3081" s="103">
        <v>46.39</v>
      </c>
      <c r="I3081" s="101" t="s">
        <v>7175</v>
      </c>
      <c r="J3081" s="102">
        <v>43493</v>
      </c>
      <c r="K3081" s="102">
        <v>43700</v>
      </c>
      <c r="L3081" s="101" t="s">
        <v>6332</v>
      </c>
      <c r="M3081" s="101" t="s">
        <v>8141</v>
      </c>
    </row>
    <row r="3082" spans="1:13" x14ac:dyDescent="0.25">
      <c r="A3082" s="74" t="s">
        <v>344</v>
      </c>
      <c r="B3082" s="107" t="str">
        <f t="shared" si="48"/>
        <v>107657472130</v>
      </c>
      <c r="C3082" s="101" t="s">
        <v>8143</v>
      </c>
      <c r="D3082" s="101" t="s">
        <v>8144</v>
      </c>
      <c r="E3082" s="101" t="s">
        <v>6850</v>
      </c>
      <c r="F3082" s="101" t="s">
        <v>7799</v>
      </c>
      <c r="G3082" s="101"/>
      <c r="H3082" s="103">
        <v>2.92</v>
      </c>
      <c r="I3082" s="101" t="s">
        <v>7175</v>
      </c>
      <c r="J3082" s="102">
        <v>43509</v>
      </c>
      <c r="K3082" s="102">
        <v>43658</v>
      </c>
      <c r="L3082" s="101" t="s">
        <v>6332</v>
      </c>
      <c r="M3082" s="101" t="s">
        <v>8143</v>
      </c>
    </row>
    <row r="3083" spans="1:13" x14ac:dyDescent="0.25">
      <c r="A3083" s="74" t="s">
        <v>344</v>
      </c>
      <c r="B3083" s="107" t="str">
        <f t="shared" si="48"/>
        <v>107658111400</v>
      </c>
      <c r="C3083" s="101" t="s">
        <v>5654</v>
      </c>
      <c r="D3083" s="101" t="s">
        <v>5655</v>
      </c>
      <c r="E3083" s="101" t="s">
        <v>7228</v>
      </c>
      <c r="F3083" s="101" t="s">
        <v>7212</v>
      </c>
      <c r="G3083" s="101"/>
      <c r="H3083" s="103">
        <v>48.37</v>
      </c>
      <c r="I3083" s="101" t="s">
        <v>7175</v>
      </c>
      <c r="J3083" s="102">
        <v>43344</v>
      </c>
      <c r="K3083" s="102">
        <v>73050</v>
      </c>
      <c r="L3083" s="101" t="s">
        <v>6332</v>
      </c>
      <c r="M3083" s="101" t="s">
        <v>5654</v>
      </c>
    </row>
    <row r="3084" spans="1:13" x14ac:dyDescent="0.25">
      <c r="A3084" s="74" t="s">
        <v>344</v>
      </c>
      <c r="B3084" s="107" t="str">
        <f t="shared" si="48"/>
        <v>107659754600</v>
      </c>
      <c r="C3084" s="101" t="s">
        <v>8145</v>
      </c>
      <c r="D3084" s="101" t="s">
        <v>4771</v>
      </c>
      <c r="E3084" s="101" t="s">
        <v>7365</v>
      </c>
      <c r="F3084" s="101" t="s">
        <v>7247</v>
      </c>
      <c r="G3084" s="101"/>
      <c r="H3084" s="103">
        <v>0</v>
      </c>
      <c r="I3084" s="101" t="s">
        <v>7788</v>
      </c>
      <c r="J3084" s="102">
        <v>43556</v>
      </c>
      <c r="K3084" s="102">
        <v>43556</v>
      </c>
      <c r="L3084" s="101" t="s">
        <v>6332</v>
      </c>
      <c r="M3084" s="101" t="s">
        <v>8145</v>
      </c>
    </row>
    <row r="3085" spans="1:13" x14ac:dyDescent="0.25">
      <c r="A3085" s="74" t="s">
        <v>344</v>
      </c>
      <c r="B3085" s="107" t="str">
        <f t="shared" si="48"/>
        <v>107660332100</v>
      </c>
      <c r="C3085" s="101" t="s">
        <v>8146</v>
      </c>
      <c r="D3085" s="101" t="s">
        <v>2331</v>
      </c>
      <c r="E3085" s="101" t="s">
        <v>7253</v>
      </c>
      <c r="F3085" s="101" t="s">
        <v>7214</v>
      </c>
      <c r="G3085" s="101"/>
      <c r="H3085" s="103">
        <v>0</v>
      </c>
      <c r="I3085" s="101" t="s">
        <v>7788</v>
      </c>
      <c r="J3085" s="102">
        <v>43525</v>
      </c>
      <c r="K3085" s="102">
        <v>43558</v>
      </c>
      <c r="L3085" s="101" t="s">
        <v>6332</v>
      </c>
      <c r="M3085" s="101" t="s">
        <v>8146</v>
      </c>
    </row>
    <row r="3086" spans="1:13" x14ac:dyDescent="0.25">
      <c r="A3086" s="74" t="s">
        <v>344</v>
      </c>
      <c r="B3086" s="107" t="str">
        <f t="shared" si="48"/>
        <v>107661188320</v>
      </c>
      <c r="C3086" s="101" t="s">
        <v>6401</v>
      </c>
      <c r="D3086" s="101" t="s">
        <v>6402</v>
      </c>
      <c r="E3086" s="101" t="s">
        <v>6392</v>
      </c>
      <c r="F3086" s="101" t="s">
        <v>7799</v>
      </c>
      <c r="G3086" s="101"/>
      <c r="H3086" s="103">
        <v>2.92</v>
      </c>
      <c r="I3086" s="101" t="s">
        <v>7175</v>
      </c>
      <c r="J3086" s="102">
        <v>43500</v>
      </c>
      <c r="K3086" s="102">
        <v>43644</v>
      </c>
      <c r="L3086" s="101" t="s">
        <v>6332</v>
      </c>
      <c r="M3086" s="101" t="s">
        <v>6401</v>
      </c>
    </row>
    <row r="3087" spans="1:13" x14ac:dyDescent="0.25">
      <c r="A3087" s="74" t="s">
        <v>344</v>
      </c>
      <c r="B3087" s="107" t="str">
        <f t="shared" si="48"/>
        <v>107662191400</v>
      </c>
      <c r="C3087" s="101" t="s">
        <v>5656</v>
      </c>
      <c r="D3087" s="101" t="s">
        <v>5657</v>
      </c>
      <c r="E3087" s="101" t="s">
        <v>7237</v>
      </c>
      <c r="F3087" s="101" t="s">
        <v>7295</v>
      </c>
      <c r="G3087" s="101"/>
      <c r="H3087" s="103">
        <v>34.6</v>
      </c>
      <c r="I3087" s="101" t="s">
        <v>7175</v>
      </c>
      <c r="J3087" s="102">
        <v>43556</v>
      </c>
      <c r="K3087" s="102">
        <v>73050</v>
      </c>
      <c r="L3087" s="101" t="s">
        <v>6332</v>
      </c>
      <c r="M3087" s="101" t="s">
        <v>5656</v>
      </c>
    </row>
    <row r="3088" spans="1:13" x14ac:dyDescent="0.25">
      <c r="A3088" s="74" t="s">
        <v>344</v>
      </c>
      <c r="B3088" s="107" t="str">
        <f t="shared" si="48"/>
        <v>107663195300</v>
      </c>
      <c r="C3088" s="101" t="s">
        <v>8147</v>
      </c>
      <c r="D3088" s="101" t="s">
        <v>8148</v>
      </c>
      <c r="E3088" s="101" t="s">
        <v>6473</v>
      </c>
      <c r="F3088" s="101" t="s">
        <v>7799</v>
      </c>
      <c r="G3088" s="101"/>
      <c r="H3088" s="103">
        <v>4.5999999999999996</v>
      </c>
      <c r="I3088" s="101" t="s">
        <v>7175</v>
      </c>
      <c r="J3088" s="102">
        <v>43493</v>
      </c>
      <c r="K3088" s="102">
        <v>43651</v>
      </c>
      <c r="L3088" s="101" t="s">
        <v>6332</v>
      </c>
      <c r="M3088" s="101" t="s">
        <v>8147</v>
      </c>
    </row>
    <row r="3089" spans="1:13" x14ac:dyDescent="0.25">
      <c r="A3089" s="74" t="s">
        <v>344</v>
      </c>
      <c r="B3089" s="107" t="str">
        <f t="shared" si="48"/>
        <v>107664115100</v>
      </c>
      <c r="C3089" s="101" t="s">
        <v>8149</v>
      </c>
      <c r="D3089" s="101" t="s">
        <v>8150</v>
      </c>
      <c r="E3089" s="101" t="s">
        <v>7238</v>
      </c>
      <c r="F3089" s="101" t="s">
        <v>7799</v>
      </c>
      <c r="G3089" s="101"/>
      <c r="H3089" s="103">
        <v>3.34</v>
      </c>
      <c r="I3089" s="101" t="s">
        <v>7175</v>
      </c>
      <c r="J3089" s="102">
        <v>43493</v>
      </c>
      <c r="K3089" s="102">
        <v>43629</v>
      </c>
      <c r="L3089" s="101" t="s">
        <v>6332</v>
      </c>
      <c r="M3089" s="101" t="s">
        <v>8149</v>
      </c>
    </row>
    <row r="3090" spans="1:13" x14ac:dyDescent="0.25">
      <c r="A3090" s="74" t="s">
        <v>344</v>
      </c>
      <c r="B3090" s="107" t="str">
        <f t="shared" si="48"/>
        <v>107665332100</v>
      </c>
      <c r="C3090" s="101" t="s">
        <v>8151</v>
      </c>
      <c r="D3090" s="101" t="s">
        <v>8152</v>
      </c>
      <c r="E3090" s="101" t="s">
        <v>7253</v>
      </c>
      <c r="F3090" s="101" t="s">
        <v>7799</v>
      </c>
      <c r="G3090" s="101"/>
      <c r="H3090" s="103">
        <v>3.34</v>
      </c>
      <c r="I3090" s="101" t="s">
        <v>7175</v>
      </c>
      <c r="J3090" s="102">
        <v>43500</v>
      </c>
      <c r="K3090" s="102">
        <v>43648</v>
      </c>
      <c r="L3090" s="101" t="s">
        <v>6332</v>
      </c>
      <c r="M3090" s="101" t="s">
        <v>8151</v>
      </c>
    </row>
    <row r="3091" spans="1:13" x14ac:dyDescent="0.25">
      <c r="A3091" s="74" t="s">
        <v>344</v>
      </c>
      <c r="B3091" s="107" t="str">
        <f t="shared" si="48"/>
        <v>107666603400</v>
      </c>
      <c r="C3091" s="101" t="s">
        <v>5658</v>
      </c>
      <c r="D3091" s="101" t="s">
        <v>5659</v>
      </c>
      <c r="E3091" s="101" t="s">
        <v>7190</v>
      </c>
      <c r="F3091" s="101" t="s">
        <v>7191</v>
      </c>
      <c r="G3091" s="101"/>
      <c r="H3091" s="103">
        <v>26.57</v>
      </c>
      <c r="I3091" s="101" t="s">
        <v>7175</v>
      </c>
      <c r="J3091" s="102">
        <v>43556</v>
      </c>
      <c r="K3091" s="102">
        <v>73050</v>
      </c>
      <c r="L3091" s="101" t="s">
        <v>6332</v>
      </c>
      <c r="M3091" s="101" t="s">
        <v>5658</v>
      </c>
    </row>
    <row r="3092" spans="1:13" x14ac:dyDescent="0.25">
      <c r="A3092" s="74" t="s">
        <v>344</v>
      </c>
      <c r="B3092" s="107" t="str">
        <f t="shared" si="48"/>
        <v>107667195300</v>
      </c>
      <c r="C3092" s="101" t="s">
        <v>8153</v>
      </c>
      <c r="D3092" s="101" t="s">
        <v>8154</v>
      </c>
      <c r="E3092" s="101" t="s">
        <v>6473</v>
      </c>
      <c r="F3092" s="101" t="s">
        <v>7799</v>
      </c>
      <c r="G3092" s="101"/>
      <c r="H3092" s="103">
        <v>0</v>
      </c>
      <c r="I3092" s="101" t="s">
        <v>7175</v>
      </c>
      <c r="J3092" s="102">
        <v>43493</v>
      </c>
      <c r="K3092" s="102">
        <v>43572</v>
      </c>
      <c r="L3092" s="101" t="s">
        <v>6332</v>
      </c>
      <c r="M3092" s="101" t="s">
        <v>8153</v>
      </c>
    </row>
    <row r="3093" spans="1:13" x14ac:dyDescent="0.25">
      <c r="A3093" s="74" t="s">
        <v>344</v>
      </c>
      <c r="B3093" s="107" t="str">
        <f t="shared" si="48"/>
        <v>107668311100</v>
      </c>
      <c r="C3093" s="101" t="s">
        <v>8155</v>
      </c>
      <c r="D3093" s="101" t="s">
        <v>8156</v>
      </c>
      <c r="E3093" s="101" t="s">
        <v>6531</v>
      </c>
      <c r="F3093" s="101" t="s">
        <v>7799</v>
      </c>
      <c r="G3093" s="101"/>
      <c r="H3093" s="103">
        <v>4.5999999999999996</v>
      </c>
      <c r="I3093" s="101" t="s">
        <v>7175</v>
      </c>
      <c r="J3093" s="102">
        <v>43493</v>
      </c>
      <c r="K3093" s="102">
        <v>43644</v>
      </c>
      <c r="L3093" s="101" t="s">
        <v>6332</v>
      </c>
      <c r="M3093" s="101" t="s">
        <v>8155</v>
      </c>
    </row>
    <row r="3094" spans="1:13" x14ac:dyDescent="0.25">
      <c r="A3094" s="74" t="s">
        <v>344</v>
      </c>
      <c r="B3094" s="107" t="str">
        <f t="shared" si="48"/>
        <v>107669362100</v>
      </c>
      <c r="C3094" s="101" t="s">
        <v>8157</v>
      </c>
      <c r="D3094" s="101" t="s">
        <v>7484</v>
      </c>
      <c r="E3094" s="101" t="s">
        <v>7346</v>
      </c>
      <c r="F3094" s="101" t="s">
        <v>7262</v>
      </c>
      <c r="G3094" s="101"/>
      <c r="H3094" s="103">
        <v>0</v>
      </c>
      <c r="I3094" s="101" t="s">
        <v>7788</v>
      </c>
      <c r="J3094" s="102">
        <v>43556</v>
      </c>
      <c r="K3094" s="102">
        <v>43585</v>
      </c>
      <c r="L3094" s="101" t="s">
        <v>6332</v>
      </c>
      <c r="M3094" s="101" t="s">
        <v>8157</v>
      </c>
    </row>
    <row r="3095" spans="1:13" x14ac:dyDescent="0.25">
      <c r="A3095" s="74" t="s">
        <v>344</v>
      </c>
      <c r="B3095" s="107" t="str">
        <f t="shared" si="48"/>
        <v>107670702100</v>
      </c>
      <c r="C3095" s="101" t="s">
        <v>8158</v>
      </c>
      <c r="D3095" s="101" t="s">
        <v>3145</v>
      </c>
      <c r="E3095" s="101" t="s">
        <v>7296</v>
      </c>
      <c r="F3095" s="101" t="s">
        <v>7200</v>
      </c>
      <c r="G3095" s="101"/>
      <c r="H3095" s="103">
        <v>0</v>
      </c>
      <c r="I3095" s="101" t="s">
        <v>7788</v>
      </c>
      <c r="J3095" s="102">
        <v>43862</v>
      </c>
      <c r="K3095" s="102">
        <v>43890</v>
      </c>
      <c r="L3095" s="101" t="s">
        <v>6332</v>
      </c>
      <c r="M3095" s="101" t="s">
        <v>8158</v>
      </c>
    </row>
    <row r="3096" spans="1:13" x14ac:dyDescent="0.25">
      <c r="A3096" s="74" t="s">
        <v>344</v>
      </c>
      <c r="B3096" s="107" t="str">
        <f t="shared" si="48"/>
        <v>107671263130</v>
      </c>
      <c r="C3096" s="101" t="s">
        <v>5660</v>
      </c>
      <c r="D3096" s="101" t="s">
        <v>5661</v>
      </c>
      <c r="E3096" s="101" t="s">
        <v>6509</v>
      </c>
      <c r="F3096" s="101" t="s">
        <v>7200</v>
      </c>
      <c r="G3096" s="101"/>
      <c r="H3096" s="103">
        <v>29.57</v>
      </c>
      <c r="I3096" s="101" t="s">
        <v>7175</v>
      </c>
      <c r="J3096" s="102">
        <v>43556</v>
      </c>
      <c r="K3096" s="102">
        <v>73050</v>
      </c>
      <c r="L3096" s="101" t="s">
        <v>6332</v>
      </c>
      <c r="M3096" s="101" t="s">
        <v>5660</v>
      </c>
    </row>
    <row r="3097" spans="1:13" x14ac:dyDescent="0.25">
      <c r="A3097" s="74" t="s">
        <v>344</v>
      </c>
      <c r="B3097" s="107" t="str">
        <f t="shared" si="48"/>
        <v>107672191200</v>
      </c>
      <c r="C3097" s="101" t="s">
        <v>8159</v>
      </c>
      <c r="D3097" s="101" t="s">
        <v>6034</v>
      </c>
      <c r="E3097" s="101" t="s">
        <v>6462</v>
      </c>
      <c r="F3097" s="101" t="s">
        <v>7295</v>
      </c>
      <c r="G3097" s="101"/>
      <c r="H3097" s="103">
        <v>43.78</v>
      </c>
      <c r="I3097" s="101" t="s">
        <v>7175</v>
      </c>
      <c r="J3097" s="102">
        <v>43556</v>
      </c>
      <c r="K3097" s="102">
        <v>43646</v>
      </c>
      <c r="L3097" s="101" t="s">
        <v>6332</v>
      </c>
      <c r="M3097" s="101" t="s">
        <v>8159</v>
      </c>
    </row>
    <row r="3098" spans="1:13" x14ac:dyDescent="0.25">
      <c r="A3098" s="74" t="s">
        <v>344</v>
      </c>
      <c r="B3098" s="107" t="str">
        <f t="shared" si="48"/>
        <v>107673264330</v>
      </c>
      <c r="C3098" s="101" t="s">
        <v>5662</v>
      </c>
      <c r="D3098" s="101" t="s">
        <v>5663</v>
      </c>
      <c r="E3098" s="101" t="s">
        <v>7300</v>
      </c>
      <c r="F3098" s="101" t="s">
        <v>7185</v>
      </c>
      <c r="G3098" s="101"/>
      <c r="H3098" s="103">
        <v>49.95</v>
      </c>
      <c r="I3098" s="101" t="s">
        <v>7175</v>
      </c>
      <c r="J3098" s="102">
        <v>43539</v>
      </c>
      <c r="K3098" s="102">
        <v>73050</v>
      </c>
      <c r="L3098" s="101" t="s">
        <v>6332</v>
      </c>
      <c r="M3098" s="101" t="s">
        <v>5662</v>
      </c>
    </row>
    <row r="3099" spans="1:13" x14ac:dyDescent="0.25">
      <c r="A3099" s="74" t="s">
        <v>344</v>
      </c>
      <c r="B3099" s="107" t="str">
        <f t="shared" si="48"/>
        <v>107674472130</v>
      </c>
      <c r="C3099" s="101" t="s">
        <v>8160</v>
      </c>
      <c r="D3099" s="101" t="s">
        <v>8161</v>
      </c>
      <c r="E3099" s="101" t="s">
        <v>6850</v>
      </c>
      <c r="F3099" s="101" t="s">
        <v>7799</v>
      </c>
      <c r="G3099" s="101"/>
      <c r="H3099" s="103">
        <v>0</v>
      </c>
      <c r="I3099" s="101" t="s">
        <v>7175</v>
      </c>
      <c r="J3099" s="102">
        <v>43518</v>
      </c>
      <c r="K3099" s="102">
        <v>43646</v>
      </c>
      <c r="L3099" s="101" t="s">
        <v>6332</v>
      </c>
      <c r="M3099" s="101" t="s">
        <v>8160</v>
      </c>
    </row>
    <row r="3100" spans="1:13" x14ac:dyDescent="0.25">
      <c r="A3100" s="74" t="s">
        <v>344</v>
      </c>
      <c r="B3100" s="107" t="str">
        <f t="shared" si="48"/>
        <v>107675448700</v>
      </c>
      <c r="C3100" s="101" t="s">
        <v>5664</v>
      </c>
      <c r="D3100" s="101" t="s">
        <v>5665</v>
      </c>
      <c r="E3100" s="101" t="s">
        <v>6691</v>
      </c>
      <c r="F3100" s="101" t="s">
        <v>7393</v>
      </c>
      <c r="G3100" s="101"/>
      <c r="H3100" s="103">
        <v>73.709999999999994</v>
      </c>
      <c r="I3100" s="101" t="s">
        <v>7175</v>
      </c>
      <c r="J3100" s="102">
        <v>43556</v>
      </c>
      <c r="K3100" s="102">
        <v>73050</v>
      </c>
      <c r="L3100" s="101" t="s">
        <v>6332</v>
      </c>
      <c r="M3100" s="101" t="s">
        <v>5664</v>
      </c>
    </row>
    <row r="3101" spans="1:13" x14ac:dyDescent="0.25">
      <c r="A3101" s="74" t="s">
        <v>344</v>
      </c>
      <c r="B3101" s="107" t="str">
        <f t="shared" si="48"/>
        <v>107676171200</v>
      </c>
      <c r="C3101" s="101" t="s">
        <v>5666</v>
      </c>
      <c r="D3101" s="101" t="s">
        <v>5667</v>
      </c>
      <c r="E3101" s="101" t="s">
        <v>6369</v>
      </c>
      <c r="F3101" s="101" t="s">
        <v>7212</v>
      </c>
      <c r="G3101" s="101"/>
      <c r="H3101" s="103">
        <v>52.41</v>
      </c>
      <c r="I3101" s="101" t="s">
        <v>7175</v>
      </c>
      <c r="J3101" s="102">
        <v>43570</v>
      </c>
      <c r="K3101" s="102">
        <v>73050</v>
      </c>
      <c r="L3101" s="101" t="s">
        <v>6332</v>
      </c>
      <c r="M3101" s="101" t="s">
        <v>5666</v>
      </c>
    </row>
    <row r="3102" spans="1:13" x14ac:dyDescent="0.25">
      <c r="A3102" s="74" t="s">
        <v>344</v>
      </c>
      <c r="B3102" s="107" t="str">
        <f t="shared" si="48"/>
        <v>107677371150</v>
      </c>
      <c r="C3102" s="101" t="s">
        <v>5668</v>
      </c>
      <c r="D3102" s="101" t="s">
        <v>5669</v>
      </c>
      <c r="E3102" s="101" t="s">
        <v>6779</v>
      </c>
      <c r="F3102" s="101" t="s">
        <v>7295</v>
      </c>
      <c r="G3102" s="101"/>
      <c r="H3102" s="103">
        <v>43.55</v>
      </c>
      <c r="I3102" s="101" t="s">
        <v>7175</v>
      </c>
      <c r="J3102" s="102">
        <v>43600</v>
      </c>
      <c r="K3102" s="102">
        <v>73050</v>
      </c>
      <c r="L3102" s="101" t="s">
        <v>6332</v>
      </c>
      <c r="M3102" s="101" t="s">
        <v>5668</v>
      </c>
    </row>
    <row r="3103" spans="1:13" x14ac:dyDescent="0.25">
      <c r="A3103" s="74" t="s">
        <v>344</v>
      </c>
      <c r="B3103" s="107" t="str">
        <f t="shared" si="48"/>
        <v>107678141100</v>
      </c>
      <c r="C3103" s="101" t="s">
        <v>5670</v>
      </c>
      <c r="D3103" s="101" t="s">
        <v>5671</v>
      </c>
      <c r="E3103" s="101" t="s">
        <v>6353</v>
      </c>
      <c r="F3103" s="101" t="s">
        <v>7185</v>
      </c>
      <c r="G3103" s="101"/>
      <c r="H3103" s="103">
        <v>50.56</v>
      </c>
      <c r="I3103" s="101" t="s">
        <v>7175</v>
      </c>
      <c r="J3103" s="102">
        <v>43686</v>
      </c>
      <c r="K3103" s="102">
        <v>73050</v>
      </c>
      <c r="L3103" s="101" t="s">
        <v>6332</v>
      </c>
      <c r="M3103" s="101" t="s">
        <v>5670</v>
      </c>
    </row>
    <row r="3104" spans="1:13" x14ac:dyDescent="0.25">
      <c r="A3104" s="74" t="s">
        <v>344</v>
      </c>
      <c r="B3104" s="107" t="str">
        <f t="shared" si="48"/>
        <v>107679211400</v>
      </c>
      <c r="C3104" s="101" t="s">
        <v>8162</v>
      </c>
      <c r="D3104" s="101" t="s">
        <v>7405</v>
      </c>
      <c r="E3104" s="101" t="s">
        <v>6490</v>
      </c>
      <c r="F3104" s="101" t="s">
        <v>7185</v>
      </c>
      <c r="G3104" s="101"/>
      <c r="H3104" s="103">
        <v>0</v>
      </c>
      <c r="I3104" s="101" t="s">
        <v>7788</v>
      </c>
      <c r="J3104" s="102">
        <v>43647</v>
      </c>
      <c r="K3104" s="102">
        <v>43677</v>
      </c>
      <c r="L3104" s="101" t="s">
        <v>6332</v>
      </c>
      <c r="M3104" s="101" t="s">
        <v>8162</v>
      </c>
    </row>
    <row r="3105" spans="1:13" x14ac:dyDescent="0.25">
      <c r="A3105" s="74" t="s">
        <v>344</v>
      </c>
      <c r="B3105" s="107" t="str">
        <f t="shared" si="48"/>
        <v>107680371130</v>
      </c>
      <c r="C3105" s="101" t="s">
        <v>5672</v>
      </c>
      <c r="D3105" s="101" t="s">
        <v>5673</v>
      </c>
      <c r="E3105" s="101" t="s">
        <v>7821</v>
      </c>
      <c r="F3105" s="101" t="s">
        <v>7212</v>
      </c>
      <c r="G3105" s="101"/>
      <c r="H3105" s="103">
        <v>49.66</v>
      </c>
      <c r="I3105" s="101" t="s">
        <v>7175</v>
      </c>
      <c r="J3105" s="102">
        <v>43678</v>
      </c>
      <c r="K3105" s="102">
        <v>73050</v>
      </c>
      <c r="L3105" s="101" t="s">
        <v>6332</v>
      </c>
      <c r="M3105" s="101" t="s">
        <v>5672</v>
      </c>
    </row>
    <row r="3106" spans="1:13" x14ac:dyDescent="0.25">
      <c r="A3106" s="74" t="s">
        <v>344</v>
      </c>
      <c r="B3106" s="107" t="str">
        <f t="shared" si="48"/>
        <v>107681211400</v>
      </c>
      <c r="C3106" s="101" t="s">
        <v>8163</v>
      </c>
      <c r="D3106" s="101" t="s">
        <v>7554</v>
      </c>
      <c r="E3106" s="101" t="s">
        <v>6490</v>
      </c>
      <c r="F3106" s="101" t="s">
        <v>7212</v>
      </c>
      <c r="G3106" s="101"/>
      <c r="H3106" s="103">
        <v>0</v>
      </c>
      <c r="I3106" s="101" t="s">
        <v>7788</v>
      </c>
      <c r="J3106" s="102">
        <v>43647</v>
      </c>
      <c r="K3106" s="102">
        <v>43677</v>
      </c>
      <c r="L3106" s="101" t="s">
        <v>6332</v>
      </c>
      <c r="M3106" s="101" t="s">
        <v>8163</v>
      </c>
    </row>
    <row r="3107" spans="1:13" x14ac:dyDescent="0.25">
      <c r="A3107" s="74" t="s">
        <v>344</v>
      </c>
      <c r="B3107" s="107" t="str">
        <f t="shared" si="48"/>
        <v>107682341100</v>
      </c>
      <c r="C3107" s="101" t="s">
        <v>8164</v>
      </c>
      <c r="D3107" s="101" t="s">
        <v>6634</v>
      </c>
      <c r="E3107" s="101" t="s">
        <v>6557</v>
      </c>
      <c r="F3107" s="101" t="s">
        <v>7212</v>
      </c>
      <c r="G3107" s="101"/>
      <c r="H3107" s="103">
        <v>0</v>
      </c>
      <c r="I3107" s="101" t="s">
        <v>7788</v>
      </c>
      <c r="J3107" s="102">
        <v>43647</v>
      </c>
      <c r="K3107" s="102">
        <v>43677</v>
      </c>
      <c r="L3107" s="101" t="s">
        <v>6332</v>
      </c>
      <c r="M3107" s="101" t="s">
        <v>8164</v>
      </c>
    </row>
    <row r="3108" spans="1:13" x14ac:dyDescent="0.25">
      <c r="A3108" s="74" t="s">
        <v>344</v>
      </c>
      <c r="B3108" s="107" t="str">
        <f t="shared" si="48"/>
        <v>107683301650</v>
      </c>
      <c r="C3108" s="101" t="s">
        <v>8165</v>
      </c>
      <c r="D3108" s="101" t="s">
        <v>7450</v>
      </c>
      <c r="E3108" s="101" t="s">
        <v>6466</v>
      </c>
      <c r="F3108" s="101" t="s">
        <v>7212</v>
      </c>
      <c r="G3108" s="101"/>
      <c r="H3108" s="103">
        <v>0</v>
      </c>
      <c r="I3108" s="101" t="s">
        <v>7788</v>
      </c>
      <c r="J3108" s="102">
        <v>43678</v>
      </c>
      <c r="K3108" s="102">
        <v>43708</v>
      </c>
      <c r="L3108" s="101" t="s">
        <v>6332</v>
      </c>
      <c r="M3108" s="101" t="s">
        <v>8165</v>
      </c>
    </row>
    <row r="3109" spans="1:13" x14ac:dyDescent="0.25">
      <c r="A3109" s="74" t="s">
        <v>344</v>
      </c>
      <c r="B3109" s="107" t="str">
        <f t="shared" si="48"/>
        <v>107684371150</v>
      </c>
      <c r="C3109" s="101" t="s">
        <v>8166</v>
      </c>
      <c r="D3109" s="101" t="s">
        <v>8167</v>
      </c>
      <c r="E3109" s="101" t="s">
        <v>6779</v>
      </c>
      <c r="F3109" s="101" t="s">
        <v>7212</v>
      </c>
      <c r="G3109" s="101"/>
      <c r="H3109" s="103">
        <v>48.86</v>
      </c>
      <c r="I3109" s="101" t="s">
        <v>7175</v>
      </c>
      <c r="J3109" s="102">
        <v>43600</v>
      </c>
      <c r="K3109" s="102">
        <v>73050</v>
      </c>
      <c r="L3109" s="101" t="s">
        <v>6332</v>
      </c>
      <c r="M3109" s="101" t="s">
        <v>8166</v>
      </c>
    </row>
    <row r="3110" spans="1:13" x14ac:dyDescent="0.25">
      <c r="A3110" s="74" t="s">
        <v>344</v>
      </c>
      <c r="B3110" s="107" t="str">
        <f t="shared" si="48"/>
        <v>107685472130</v>
      </c>
      <c r="C3110" s="101" t="s">
        <v>8168</v>
      </c>
      <c r="D3110" s="101" t="s">
        <v>8169</v>
      </c>
      <c r="E3110" s="101" t="s">
        <v>6850</v>
      </c>
      <c r="F3110" s="101" t="s">
        <v>7799</v>
      </c>
      <c r="G3110" s="101"/>
      <c r="H3110" s="103">
        <v>0</v>
      </c>
      <c r="I3110" s="101" t="s">
        <v>7175</v>
      </c>
      <c r="J3110" s="102">
        <v>43518</v>
      </c>
      <c r="K3110" s="102">
        <v>43646</v>
      </c>
      <c r="L3110" s="101" t="s">
        <v>6332</v>
      </c>
      <c r="M3110" s="101" t="s">
        <v>8168</v>
      </c>
    </row>
    <row r="3111" spans="1:13" x14ac:dyDescent="0.25">
      <c r="A3111" s="74" t="s">
        <v>344</v>
      </c>
      <c r="B3111" s="107" t="str">
        <f t="shared" si="48"/>
        <v>107686231300</v>
      </c>
      <c r="C3111" s="101" t="s">
        <v>5674</v>
      </c>
      <c r="D3111" s="101" t="s">
        <v>5675</v>
      </c>
      <c r="E3111" s="101" t="s">
        <v>7193</v>
      </c>
      <c r="F3111" s="101" t="s">
        <v>7295</v>
      </c>
      <c r="G3111" s="101"/>
      <c r="H3111" s="103">
        <v>46.04</v>
      </c>
      <c r="I3111" s="101" t="s">
        <v>7175</v>
      </c>
      <c r="J3111" s="102">
        <v>43586</v>
      </c>
      <c r="K3111" s="102">
        <v>73050</v>
      </c>
      <c r="L3111" s="101" t="s">
        <v>6332</v>
      </c>
      <c r="M3111" s="101" t="s">
        <v>5674</v>
      </c>
    </row>
    <row r="3112" spans="1:13" x14ac:dyDescent="0.25">
      <c r="A3112" s="74" t="s">
        <v>344</v>
      </c>
      <c r="B3112" s="107" t="str">
        <f t="shared" si="48"/>
        <v>107687264260</v>
      </c>
      <c r="C3112" s="101" t="s">
        <v>8170</v>
      </c>
      <c r="D3112" s="101" t="s">
        <v>5984</v>
      </c>
      <c r="E3112" s="101" t="s">
        <v>7232</v>
      </c>
      <c r="F3112" s="101" t="s">
        <v>7212</v>
      </c>
      <c r="G3112" s="101"/>
      <c r="H3112" s="103">
        <v>45.82</v>
      </c>
      <c r="I3112" s="101" t="s">
        <v>7175</v>
      </c>
      <c r="J3112" s="102">
        <v>43497</v>
      </c>
      <c r="K3112" s="102">
        <v>43677</v>
      </c>
      <c r="L3112" s="101" t="s">
        <v>6332</v>
      </c>
      <c r="M3112" s="101" t="s">
        <v>8170</v>
      </c>
    </row>
    <row r="3113" spans="1:13" x14ac:dyDescent="0.25">
      <c r="A3113" s="74" t="s">
        <v>344</v>
      </c>
      <c r="B3113" s="107" t="str">
        <f t="shared" si="48"/>
        <v>107688331100</v>
      </c>
      <c r="C3113" s="101" t="s">
        <v>8171</v>
      </c>
      <c r="D3113" s="101" t="s">
        <v>8172</v>
      </c>
      <c r="E3113" s="101" t="s">
        <v>7298</v>
      </c>
      <c r="F3113" s="101" t="s">
        <v>7185</v>
      </c>
      <c r="G3113" s="101"/>
      <c r="H3113" s="103">
        <v>63.66</v>
      </c>
      <c r="I3113" s="101" t="s">
        <v>7175</v>
      </c>
      <c r="J3113" s="102">
        <v>43497</v>
      </c>
      <c r="K3113" s="102">
        <v>43708</v>
      </c>
      <c r="L3113" s="101" t="s">
        <v>6332</v>
      </c>
      <c r="M3113" s="101" t="s">
        <v>8171</v>
      </c>
    </row>
    <row r="3114" spans="1:13" x14ac:dyDescent="0.25">
      <c r="A3114" s="74" t="s">
        <v>344</v>
      </c>
      <c r="B3114" s="107" t="str">
        <f t="shared" si="48"/>
        <v>107689171300</v>
      </c>
      <c r="C3114" s="101" t="s">
        <v>5676</v>
      </c>
      <c r="D3114" s="101" t="s">
        <v>5677</v>
      </c>
      <c r="E3114" s="101" t="s">
        <v>6367</v>
      </c>
      <c r="F3114" s="101" t="s">
        <v>7212</v>
      </c>
      <c r="G3114" s="101"/>
      <c r="H3114" s="103">
        <v>53.95</v>
      </c>
      <c r="I3114" s="101" t="s">
        <v>7175</v>
      </c>
      <c r="J3114" s="102">
        <v>43570</v>
      </c>
      <c r="K3114" s="102">
        <v>73050</v>
      </c>
      <c r="L3114" s="101" t="s">
        <v>6332</v>
      </c>
      <c r="M3114" s="101" t="s">
        <v>5676</v>
      </c>
    </row>
    <row r="3115" spans="1:13" x14ac:dyDescent="0.25">
      <c r="A3115" s="74" t="s">
        <v>344</v>
      </c>
      <c r="B3115" s="107" t="str">
        <f t="shared" si="48"/>
        <v>107690171200</v>
      </c>
      <c r="C3115" s="101" t="s">
        <v>5678</v>
      </c>
      <c r="D3115" s="101" t="s">
        <v>5679</v>
      </c>
      <c r="E3115" s="101" t="s">
        <v>6369</v>
      </c>
      <c r="F3115" s="101" t="s">
        <v>7212</v>
      </c>
      <c r="G3115" s="101"/>
      <c r="H3115" s="103">
        <v>52.04</v>
      </c>
      <c r="I3115" s="101" t="s">
        <v>7175</v>
      </c>
      <c r="J3115" s="102">
        <v>43570</v>
      </c>
      <c r="K3115" s="102">
        <v>73050</v>
      </c>
      <c r="L3115" s="101" t="s">
        <v>6332</v>
      </c>
      <c r="M3115" s="101" t="s">
        <v>5678</v>
      </c>
    </row>
    <row r="3116" spans="1:13" x14ac:dyDescent="0.25">
      <c r="A3116" s="74" t="s">
        <v>344</v>
      </c>
      <c r="B3116" s="107" t="str">
        <f t="shared" si="48"/>
        <v>107691181500</v>
      </c>
      <c r="C3116" s="101" t="s">
        <v>5680</v>
      </c>
      <c r="D3116" s="101" t="s">
        <v>5681</v>
      </c>
      <c r="E3116" s="101" t="s">
        <v>6421</v>
      </c>
      <c r="F3116" s="101" t="s">
        <v>7295</v>
      </c>
      <c r="G3116" s="101"/>
      <c r="H3116" s="103">
        <v>31.64</v>
      </c>
      <c r="I3116" s="101" t="s">
        <v>7175</v>
      </c>
      <c r="J3116" s="102">
        <v>43570</v>
      </c>
      <c r="K3116" s="102">
        <v>73050</v>
      </c>
      <c r="L3116" s="101" t="s">
        <v>6332</v>
      </c>
      <c r="M3116" s="101" t="s">
        <v>5680</v>
      </c>
    </row>
    <row r="3117" spans="1:13" x14ac:dyDescent="0.25">
      <c r="A3117" s="74" t="s">
        <v>344</v>
      </c>
      <c r="B3117" s="107" t="str">
        <f t="shared" si="48"/>
        <v>107692468110</v>
      </c>
      <c r="C3117" s="101" t="s">
        <v>8173</v>
      </c>
      <c r="D3117" s="101" t="s">
        <v>6786</v>
      </c>
      <c r="E3117" s="101" t="s">
        <v>6787</v>
      </c>
      <c r="F3117" s="101" t="s">
        <v>7225</v>
      </c>
      <c r="G3117" s="101"/>
      <c r="H3117" s="103">
        <v>0</v>
      </c>
      <c r="I3117" s="101" t="s">
        <v>7788</v>
      </c>
      <c r="J3117" s="102">
        <v>43556</v>
      </c>
      <c r="K3117" s="102">
        <v>43585</v>
      </c>
      <c r="L3117" s="101" t="s">
        <v>6332</v>
      </c>
      <c r="M3117" s="101" t="s">
        <v>8173</v>
      </c>
    </row>
    <row r="3118" spans="1:13" x14ac:dyDescent="0.25">
      <c r="A3118" s="74" t="s">
        <v>344</v>
      </c>
      <c r="B3118" s="107" t="str">
        <f t="shared" si="48"/>
        <v>107693371200</v>
      </c>
      <c r="C3118" s="101" t="s">
        <v>8174</v>
      </c>
      <c r="D3118" s="101" t="s">
        <v>8175</v>
      </c>
      <c r="E3118" s="101" t="s">
        <v>6623</v>
      </c>
      <c r="F3118" s="101" t="s">
        <v>7799</v>
      </c>
      <c r="G3118" s="101"/>
      <c r="H3118" s="103">
        <v>0</v>
      </c>
      <c r="I3118" s="101" t="s">
        <v>7175</v>
      </c>
      <c r="J3118" s="102">
        <v>43543</v>
      </c>
      <c r="K3118" s="102">
        <v>43622</v>
      </c>
      <c r="L3118" s="101" t="s">
        <v>6332</v>
      </c>
      <c r="M3118" s="101" t="s">
        <v>8174</v>
      </c>
    </row>
    <row r="3119" spans="1:13" x14ac:dyDescent="0.25">
      <c r="A3119" s="74" t="s">
        <v>344</v>
      </c>
      <c r="B3119" s="107" t="str">
        <f t="shared" si="48"/>
        <v>107694472130</v>
      </c>
      <c r="C3119" s="101" t="s">
        <v>8176</v>
      </c>
      <c r="D3119" s="101" t="s">
        <v>8177</v>
      </c>
      <c r="E3119" s="101" t="s">
        <v>6850</v>
      </c>
      <c r="F3119" s="101" t="s">
        <v>7799</v>
      </c>
      <c r="G3119" s="101"/>
      <c r="H3119" s="103">
        <v>0</v>
      </c>
      <c r="I3119" s="101" t="s">
        <v>7175</v>
      </c>
      <c r="J3119" s="102">
        <v>43500</v>
      </c>
      <c r="K3119" s="102">
        <v>43629</v>
      </c>
      <c r="L3119" s="101" t="s">
        <v>6332</v>
      </c>
      <c r="M3119" s="101" t="s">
        <v>8176</v>
      </c>
    </row>
    <row r="3120" spans="1:13" x14ac:dyDescent="0.25">
      <c r="A3120" s="74" t="s">
        <v>344</v>
      </c>
      <c r="B3120" s="107" t="str">
        <f t="shared" si="48"/>
        <v>107695201601</v>
      </c>
      <c r="C3120" s="101" t="s">
        <v>8178</v>
      </c>
      <c r="D3120" s="101" t="s">
        <v>8179</v>
      </c>
      <c r="E3120" s="101" t="s">
        <v>6477</v>
      </c>
      <c r="F3120" s="101" t="s">
        <v>7212</v>
      </c>
      <c r="G3120" s="101"/>
      <c r="H3120" s="103">
        <v>52.74</v>
      </c>
      <c r="I3120" s="101" t="s">
        <v>7175</v>
      </c>
      <c r="J3120" s="102">
        <v>43539</v>
      </c>
      <c r="K3120" s="102">
        <v>43646</v>
      </c>
      <c r="L3120" s="101" t="s">
        <v>6332</v>
      </c>
      <c r="M3120" s="101" t="s">
        <v>8178</v>
      </c>
    </row>
    <row r="3121" spans="1:13" x14ac:dyDescent="0.25">
      <c r="A3121" s="74" t="s">
        <v>344</v>
      </c>
      <c r="B3121" s="107" t="str">
        <f t="shared" si="48"/>
        <v>107696553920</v>
      </c>
      <c r="C3121" s="101" t="s">
        <v>8180</v>
      </c>
      <c r="D3121" s="101" t="s">
        <v>8181</v>
      </c>
      <c r="E3121" s="101" t="s">
        <v>8182</v>
      </c>
      <c r="F3121" s="101" t="s">
        <v>7313</v>
      </c>
      <c r="G3121" s="101"/>
      <c r="H3121" s="103">
        <v>20.39</v>
      </c>
      <c r="I3121" s="101" t="s">
        <v>7175</v>
      </c>
      <c r="J3121" s="102">
        <v>43556</v>
      </c>
      <c r="K3121" s="102">
        <v>43660</v>
      </c>
      <c r="L3121" s="101" t="s">
        <v>6332</v>
      </c>
      <c r="M3121" s="101" t="s">
        <v>8180</v>
      </c>
    </row>
    <row r="3122" spans="1:13" x14ac:dyDescent="0.25">
      <c r="A3122" s="74" t="s">
        <v>344</v>
      </c>
      <c r="B3122" s="107" t="str">
        <f t="shared" si="48"/>
        <v>107697251100</v>
      </c>
      <c r="C3122" s="101" t="s">
        <v>5682</v>
      </c>
      <c r="D3122" s="101" t="s">
        <v>5683</v>
      </c>
      <c r="E3122" s="101" t="s">
        <v>6654</v>
      </c>
      <c r="F3122" s="101" t="s">
        <v>7212</v>
      </c>
      <c r="G3122" s="101"/>
      <c r="H3122" s="103">
        <v>46.32</v>
      </c>
      <c r="I3122" s="101" t="s">
        <v>7175</v>
      </c>
      <c r="J3122" s="102">
        <v>43696</v>
      </c>
      <c r="K3122" s="102">
        <v>73050</v>
      </c>
      <c r="L3122" s="101" t="s">
        <v>6332</v>
      </c>
      <c r="M3122" s="101" t="s">
        <v>5682</v>
      </c>
    </row>
    <row r="3123" spans="1:13" x14ac:dyDescent="0.25">
      <c r="A3123" s="74" t="s">
        <v>344</v>
      </c>
      <c r="B3123" s="107" t="str">
        <f t="shared" si="48"/>
        <v>107698282100</v>
      </c>
      <c r="C3123" s="101" t="s">
        <v>8183</v>
      </c>
      <c r="D3123" s="101" t="s">
        <v>8184</v>
      </c>
      <c r="E3123" s="101" t="s">
        <v>7457</v>
      </c>
      <c r="F3123" s="101" t="s">
        <v>7802</v>
      </c>
      <c r="G3123" s="101"/>
      <c r="H3123" s="103">
        <v>20.76</v>
      </c>
      <c r="I3123" s="101" t="s">
        <v>7175</v>
      </c>
      <c r="J3123" s="102">
        <v>43493</v>
      </c>
      <c r="K3123" s="102">
        <v>43653</v>
      </c>
      <c r="L3123" s="101" t="s">
        <v>6332</v>
      </c>
      <c r="M3123" s="101" t="s">
        <v>8183</v>
      </c>
    </row>
    <row r="3124" spans="1:13" x14ac:dyDescent="0.25">
      <c r="A3124" s="74" t="s">
        <v>344</v>
      </c>
      <c r="B3124" s="107" t="str">
        <f t="shared" si="48"/>
        <v>107699171300</v>
      </c>
      <c r="C3124" s="101" t="s">
        <v>5684</v>
      </c>
      <c r="D3124" s="101" t="s">
        <v>5685</v>
      </c>
      <c r="E3124" s="101" t="s">
        <v>6367</v>
      </c>
      <c r="F3124" s="101" t="s">
        <v>7212</v>
      </c>
      <c r="G3124" s="101"/>
      <c r="H3124" s="103">
        <v>53.69</v>
      </c>
      <c r="I3124" s="101" t="s">
        <v>7175</v>
      </c>
      <c r="J3124" s="102">
        <v>43570</v>
      </c>
      <c r="K3124" s="102">
        <v>73050</v>
      </c>
      <c r="L3124" s="101" t="s">
        <v>6332</v>
      </c>
      <c r="M3124" s="101" t="s">
        <v>5684</v>
      </c>
    </row>
    <row r="3125" spans="1:13" x14ac:dyDescent="0.25">
      <c r="A3125" s="74" t="s">
        <v>344</v>
      </c>
      <c r="B3125" s="107" t="str">
        <f t="shared" si="48"/>
        <v>107700171300</v>
      </c>
      <c r="C3125" s="101" t="s">
        <v>5686</v>
      </c>
      <c r="D3125" s="101" t="s">
        <v>5687</v>
      </c>
      <c r="E3125" s="101" t="s">
        <v>6367</v>
      </c>
      <c r="F3125" s="101" t="s">
        <v>7185</v>
      </c>
      <c r="G3125" s="101"/>
      <c r="H3125" s="103">
        <v>50.57</v>
      </c>
      <c r="I3125" s="101" t="s">
        <v>7175</v>
      </c>
      <c r="J3125" s="102">
        <v>43632</v>
      </c>
      <c r="K3125" s="102">
        <v>73050</v>
      </c>
      <c r="L3125" s="101" t="s">
        <v>6332</v>
      </c>
      <c r="M3125" s="101" t="s">
        <v>5686</v>
      </c>
    </row>
    <row r="3126" spans="1:13" x14ac:dyDescent="0.25">
      <c r="A3126" s="74" t="s">
        <v>344</v>
      </c>
      <c r="B3126" s="107" t="str">
        <f t="shared" si="48"/>
        <v>107701281110</v>
      </c>
      <c r="C3126" s="101" t="s">
        <v>8185</v>
      </c>
      <c r="D3126" s="101" t="s">
        <v>8186</v>
      </c>
      <c r="E3126" s="101" t="s">
        <v>6523</v>
      </c>
      <c r="F3126" s="101" t="s">
        <v>7799</v>
      </c>
      <c r="G3126" s="101"/>
      <c r="H3126" s="103">
        <v>3.87</v>
      </c>
      <c r="I3126" s="101" t="s">
        <v>7175</v>
      </c>
      <c r="J3126" s="102">
        <v>43495</v>
      </c>
      <c r="K3126" s="102">
        <v>43637</v>
      </c>
      <c r="L3126" s="101" t="s">
        <v>6332</v>
      </c>
      <c r="M3126" s="101" t="s">
        <v>8185</v>
      </c>
    </row>
    <row r="3127" spans="1:13" x14ac:dyDescent="0.25">
      <c r="A3127" s="74" t="s">
        <v>344</v>
      </c>
      <c r="B3127" s="107" t="str">
        <f t="shared" si="48"/>
        <v>107702603600</v>
      </c>
      <c r="C3127" s="101" t="s">
        <v>5688</v>
      </c>
      <c r="D3127" s="101" t="s">
        <v>5689</v>
      </c>
      <c r="E3127" s="101" t="s">
        <v>7279</v>
      </c>
      <c r="F3127" s="101" t="s">
        <v>7191</v>
      </c>
      <c r="G3127" s="101"/>
      <c r="H3127" s="103">
        <v>21.65</v>
      </c>
      <c r="I3127" s="101" t="s">
        <v>7175</v>
      </c>
      <c r="J3127" s="102">
        <v>43586</v>
      </c>
      <c r="K3127" s="102">
        <v>73050</v>
      </c>
      <c r="L3127" s="101" t="s">
        <v>6332</v>
      </c>
      <c r="M3127" s="101" t="s">
        <v>5688</v>
      </c>
    </row>
    <row r="3128" spans="1:13" x14ac:dyDescent="0.25">
      <c r="A3128" s="74" t="s">
        <v>344</v>
      </c>
      <c r="B3128" s="107" t="str">
        <f t="shared" si="48"/>
        <v>107703603600</v>
      </c>
      <c r="C3128" s="101" t="s">
        <v>5690</v>
      </c>
      <c r="D3128" s="101" t="s">
        <v>5691</v>
      </c>
      <c r="E3128" s="101" t="s">
        <v>7279</v>
      </c>
      <c r="F3128" s="101" t="s">
        <v>7191</v>
      </c>
      <c r="G3128" s="101"/>
      <c r="H3128" s="103">
        <v>25.38</v>
      </c>
      <c r="I3128" s="101" t="s">
        <v>7175</v>
      </c>
      <c r="J3128" s="102">
        <v>43586</v>
      </c>
      <c r="K3128" s="102">
        <v>73050</v>
      </c>
      <c r="L3128" s="101" t="s">
        <v>6332</v>
      </c>
      <c r="M3128" s="101" t="s">
        <v>5690</v>
      </c>
    </row>
    <row r="3129" spans="1:13" x14ac:dyDescent="0.25">
      <c r="A3129" s="74" t="s">
        <v>344</v>
      </c>
      <c r="B3129" s="107" t="str">
        <f t="shared" si="48"/>
        <v>107704251100</v>
      </c>
      <c r="C3129" s="101" t="s">
        <v>5692</v>
      </c>
      <c r="D3129" s="101" t="s">
        <v>5693</v>
      </c>
      <c r="E3129" s="101" t="s">
        <v>6654</v>
      </c>
      <c r="F3129" s="101" t="s">
        <v>7212</v>
      </c>
      <c r="G3129" s="101"/>
      <c r="H3129" s="103">
        <v>46.66</v>
      </c>
      <c r="I3129" s="101" t="s">
        <v>7175</v>
      </c>
      <c r="J3129" s="102">
        <v>43570</v>
      </c>
      <c r="K3129" s="102">
        <v>73050</v>
      </c>
      <c r="L3129" s="101" t="s">
        <v>6332</v>
      </c>
      <c r="M3129" s="101" t="s">
        <v>5692</v>
      </c>
    </row>
    <row r="3130" spans="1:13" x14ac:dyDescent="0.25">
      <c r="A3130" s="74" t="s">
        <v>344</v>
      </c>
      <c r="B3130" s="107" t="str">
        <f t="shared" si="48"/>
        <v>107705702100</v>
      </c>
      <c r="C3130" s="101" t="s">
        <v>5694</v>
      </c>
      <c r="D3130" s="101" t="s">
        <v>5695</v>
      </c>
      <c r="E3130" s="101" t="s">
        <v>7296</v>
      </c>
      <c r="F3130" s="101" t="s">
        <v>7247</v>
      </c>
      <c r="G3130" s="101"/>
      <c r="H3130" s="103">
        <v>32.57</v>
      </c>
      <c r="I3130" s="101" t="s">
        <v>7175</v>
      </c>
      <c r="J3130" s="102">
        <v>43563</v>
      </c>
      <c r="K3130" s="102">
        <v>73050</v>
      </c>
      <c r="L3130" s="101" t="s">
        <v>6332</v>
      </c>
      <c r="M3130" s="101" t="s">
        <v>5694</v>
      </c>
    </row>
    <row r="3131" spans="1:13" x14ac:dyDescent="0.25">
      <c r="A3131" s="74" t="s">
        <v>344</v>
      </c>
      <c r="B3131" s="107" t="str">
        <f t="shared" si="48"/>
        <v>107706382100</v>
      </c>
      <c r="C3131" s="101" t="s">
        <v>5696</v>
      </c>
      <c r="D3131" s="101" t="s">
        <v>5697</v>
      </c>
      <c r="E3131" s="101" t="s">
        <v>7849</v>
      </c>
      <c r="F3131" s="101" t="s">
        <v>7217</v>
      </c>
      <c r="G3131" s="101"/>
      <c r="H3131" s="103">
        <v>27.28</v>
      </c>
      <c r="I3131" s="101" t="s">
        <v>7175</v>
      </c>
      <c r="J3131" s="102">
        <v>43591</v>
      </c>
      <c r="K3131" s="102">
        <v>73050</v>
      </c>
      <c r="L3131" s="101" t="s">
        <v>6332</v>
      </c>
      <c r="M3131" s="101" t="s">
        <v>5696</v>
      </c>
    </row>
    <row r="3132" spans="1:13" x14ac:dyDescent="0.25">
      <c r="A3132" s="74" t="s">
        <v>344</v>
      </c>
      <c r="B3132" s="107" t="str">
        <f t="shared" si="48"/>
        <v>107707498210</v>
      </c>
      <c r="C3132" s="101" t="s">
        <v>5698</v>
      </c>
      <c r="D3132" s="101" t="s">
        <v>5699</v>
      </c>
      <c r="E3132" s="101" t="s">
        <v>7081</v>
      </c>
      <c r="F3132" s="101" t="s">
        <v>7200</v>
      </c>
      <c r="G3132" s="101"/>
      <c r="H3132" s="103">
        <v>22.28</v>
      </c>
      <c r="I3132" s="101" t="s">
        <v>7175</v>
      </c>
      <c r="J3132" s="102">
        <v>43563</v>
      </c>
      <c r="K3132" s="102">
        <v>43723</v>
      </c>
      <c r="L3132" s="101" t="s">
        <v>6332</v>
      </c>
      <c r="M3132" s="101" t="s">
        <v>5698</v>
      </c>
    </row>
    <row r="3133" spans="1:13" x14ac:dyDescent="0.25">
      <c r="A3133" s="74" t="s">
        <v>344</v>
      </c>
      <c r="B3133" s="107" t="str">
        <f t="shared" si="48"/>
        <v>107708702100</v>
      </c>
      <c r="C3133" s="101" t="s">
        <v>5700</v>
      </c>
      <c r="D3133" s="101" t="s">
        <v>5701</v>
      </c>
      <c r="E3133" s="101" t="s">
        <v>7296</v>
      </c>
      <c r="F3133" s="101" t="s">
        <v>7247</v>
      </c>
      <c r="G3133" s="101"/>
      <c r="H3133" s="103">
        <v>44.96</v>
      </c>
      <c r="I3133" s="101" t="s">
        <v>7175</v>
      </c>
      <c r="J3133" s="102">
        <v>43600</v>
      </c>
      <c r="K3133" s="102">
        <v>73050</v>
      </c>
      <c r="L3133" s="101" t="s">
        <v>6332</v>
      </c>
      <c r="M3133" s="101" t="s">
        <v>5700</v>
      </c>
    </row>
    <row r="3134" spans="1:13" x14ac:dyDescent="0.25">
      <c r="A3134" s="74" t="s">
        <v>344</v>
      </c>
      <c r="B3134" s="107" t="str">
        <f t="shared" si="48"/>
        <v>107709702100</v>
      </c>
      <c r="C3134" s="101" t="s">
        <v>5702</v>
      </c>
      <c r="D3134" s="101" t="s">
        <v>5703</v>
      </c>
      <c r="E3134" s="101" t="s">
        <v>7296</v>
      </c>
      <c r="F3134" s="101" t="s">
        <v>7247</v>
      </c>
      <c r="G3134" s="101"/>
      <c r="H3134" s="103">
        <v>46.33</v>
      </c>
      <c r="I3134" s="101" t="s">
        <v>7175</v>
      </c>
      <c r="J3134" s="102">
        <v>43617</v>
      </c>
      <c r="K3134" s="102">
        <v>73050</v>
      </c>
      <c r="L3134" s="101" t="s">
        <v>6332</v>
      </c>
      <c r="M3134" s="101" t="s">
        <v>5702</v>
      </c>
    </row>
    <row r="3135" spans="1:13" x14ac:dyDescent="0.25">
      <c r="A3135" s="74" t="s">
        <v>344</v>
      </c>
      <c r="B3135" s="107" t="str">
        <f t="shared" si="48"/>
        <v>107710371150</v>
      </c>
      <c r="C3135" s="101" t="s">
        <v>5704</v>
      </c>
      <c r="D3135" s="101" t="s">
        <v>5705</v>
      </c>
      <c r="E3135" s="101" t="s">
        <v>6779</v>
      </c>
      <c r="F3135" s="101" t="s">
        <v>7212</v>
      </c>
      <c r="G3135" s="101"/>
      <c r="H3135" s="103">
        <v>47.26</v>
      </c>
      <c r="I3135" s="101" t="s">
        <v>7175</v>
      </c>
      <c r="J3135" s="102">
        <v>43678</v>
      </c>
      <c r="K3135" s="102">
        <v>73050</v>
      </c>
      <c r="L3135" s="101" t="s">
        <v>6332</v>
      </c>
      <c r="M3135" s="101" t="s">
        <v>5704</v>
      </c>
    </row>
    <row r="3136" spans="1:13" x14ac:dyDescent="0.25">
      <c r="A3136" s="74" t="s">
        <v>344</v>
      </c>
      <c r="B3136" s="107" t="str">
        <f t="shared" si="48"/>
        <v>107711113000</v>
      </c>
      <c r="C3136" s="101" t="s">
        <v>8187</v>
      </c>
      <c r="D3136" s="101" t="s">
        <v>8188</v>
      </c>
      <c r="E3136" s="101" t="s">
        <v>7305</v>
      </c>
      <c r="F3136" s="101" t="s">
        <v>7802</v>
      </c>
      <c r="G3136" s="101"/>
      <c r="H3136" s="103">
        <v>24.73</v>
      </c>
      <c r="I3136" s="101" t="s">
        <v>7175</v>
      </c>
      <c r="J3136" s="102">
        <v>43525</v>
      </c>
      <c r="K3136" s="102">
        <v>43646</v>
      </c>
      <c r="L3136" s="101" t="s">
        <v>6332</v>
      </c>
      <c r="M3136" s="101" t="s">
        <v>8187</v>
      </c>
    </row>
    <row r="3137" spans="1:13" x14ac:dyDescent="0.25">
      <c r="A3137" s="74" t="s">
        <v>344</v>
      </c>
      <c r="B3137" s="107" t="str">
        <f t="shared" si="48"/>
        <v>107712264340</v>
      </c>
      <c r="C3137" s="101" t="s">
        <v>5706</v>
      </c>
      <c r="D3137" s="101" t="s">
        <v>5707</v>
      </c>
      <c r="E3137" s="101" t="s">
        <v>7397</v>
      </c>
      <c r="F3137" s="101" t="s">
        <v>7212</v>
      </c>
      <c r="G3137" s="101"/>
      <c r="H3137" s="103">
        <v>52.02</v>
      </c>
      <c r="I3137" s="101" t="s">
        <v>7175</v>
      </c>
      <c r="J3137" s="102">
        <v>43586</v>
      </c>
      <c r="K3137" s="102">
        <v>73050</v>
      </c>
      <c r="L3137" s="101" t="s">
        <v>6332</v>
      </c>
      <c r="M3137" s="101" t="s">
        <v>5706</v>
      </c>
    </row>
    <row r="3138" spans="1:13" x14ac:dyDescent="0.25">
      <c r="A3138" s="74" t="s">
        <v>344</v>
      </c>
      <c r="B3138" s="107" t="str">
        <f t="shared" si="48"/>
        <v>107713311600</v>
      </c>
      <c r="C3138" s="101" t="s">
        <v>5708</v>
      </c>
      <c r="D3138" s="101" t="s">
        <v>5709</v>
      </c>
      <c r="E3138" s="101" t="s">
        <v>6545</v>
      </c>
      <c r="F3138" s="101" t="s">
        <v>7185</v>
      </c>
      <c r="G3138" s="101"/>
      <c r="H3138" s="103">
        <v>57.21</v>
      </c>
      <c r="I3138" s="101" t="s">
        <v>7175</v>
      </c>
      <c r="J3138" s="102">
        <v>43556</v>
      </c>
      <c r="K3138" s="102">
        <v>73050</v>
      </c>
      <c r="L3138" s="101" t="s">
        <v>6332</v>
      </c>
      <c r="M3138" s="101" t="s">
        <v>5708</v>
      </c>
    </row>
    <row r="3139" spans="1:13" x14ac:dyDescent="0.25">
      <c r="A3139" s="74" t="s">
        <v>344</v>
      </c>
      <c r="B3139" s="107" t="str">
        <f t="shared" si="48"/>
        <v>107714251100</v>
      </c>
      <c r="C3139" s="101" t="s">
        <v>5710</v>
      </c>
      <c r="D3139" s="101" t="s">
        <v>5711</v>
      </c>
      <c r="E3139" s="101" t="s">
        <v>6654</v>
      </c>
      <c r="F3139" s="101" t="s">
        <v>7212</v>
      </c>
      <c r="G3139" s="101"/>
      <c r="H3139" s="103">
        <v>46.69</v>
      </c>
      <c r="I3139" s="101" t="s">
        <v>7175</v>
      </c>
      <c r="J3139" s="102">
        <v>43591</v>
      </c>
      <c r="K3139" s="102">
        <v>73050</v>
      </c>
      <c r="L3139" s="101" t="s">
        <v>6332</v>
      </c>
      <c r="M3139" s="101" t="s">
        <v>5710</v>
      </c>
    </row>
    <row r="3140" spans="1:13" x14ac:dyDescent="0.25">
      <c r="A3140" s="74" t="s">
        <v>344</v>
      </c>
      <c r="B3140" s="107" t="str">
        <f t="shared" si="48"/>
        <v>107715111250</v>
      </c>
      <c r="C3140" s="101" t="s">
        <v>8189</v>
      </c>
      <c r="D3140" s="101" t="s">
        <v>7718</v>
      </c>
      <c r="E3140" s="101" t="s">
        <v>6330</v>
      </c>
      <c r="F3140" s="101" t="s">
        <v>7214</v>
      </c>
      <c r="G3140" s="101"/>
      <c r="H3140" s="103">
        <v>0</v>
      </c>
      <c r="I3140" s="101" t="s">
        <v>7788</v>
      </c>
      <c r="J3140" s="102">
        <v>43586</v>
      </c>
      <c r="K3140" s="102">
        <v>43616</v>
      </c>
      <c r="L3140" s="101" t="s">
        <v>6332</v>
      </c>
      <c r="M3140" s="101" t="s">
        <v>8189</v>
      </c>
    </row>
    <row r="3141" spans="1:13" x14ac:dyDescent="0.25">
      <c r="A3141" s="74" t="s">
        <v>344</v>
      </c>
      <c r="B3141" s="107" t="str">
        <f t="shared" si="48"/>
        <v>107716212100</v>
      </c>
      <c r="C3141" s="101" t="s">
        <v>8190</v>
      </c>
      <c r="D3141" s="101" t="s">
        <v>8191</v>
      </c>
      <c r="E3141" s="101" t="s">
        <v>7160</v>
      </c>
      <c r="F3141" s="101" t="s">
        <v>7799</v>
      </c>
      <c r="G3141" s="101"/>
      <c r="H3141" s="103">
        <v>4.25</v>
      </c>
      <c r="I3141" s="101" t="s">
        <v>7175</v>
      </c>
      <c r="J3141" s="102">
        <v>43570</v>
      </c>
      <c r="K3141" s="102">
        <v>43650</v>
      </c>
      <c r="L3141" s="101" t="s">
        <v>6332</v>
      </c>
      <c r="M3141" s="101" t="s">
        <v>8190</v>
      </c>
    </row>
    <row r="3142" spans="1:13" x14ac:dyDescent="0.25">
      <c r="A3142" s="74" t="s">
        <v>344</v>
      </c>
      <c r="B3142" s="107" t="str">
        <f t="shared" ref="B3142:B3205" si="49">CONCATENATE(C3142,E3142)</f>
        <v>107717603100</v>
      </c>
      <c r="C3142" s="101" t="s">
        <v>8192</v>
      </c>
      <c r="D3142" s="101" t="s">
        <v>8193</v>
      </c>
      <c r="E3142" s="101" t="s">
        <v>7234</v>
      </c>
      <c r="F3142" s="101" t="s">
        <v>7799</v>
      </c>
      <c r="G3142" s="101"/>
      <c r="H3142" s="103">
        <v>3.09</v>
      </c>
      <c r="I3142" s="101" t="s">
        <v>7175</v>
      </c>
      <c r="J3142" s="102">
        <v>43563</v>
      </c>
      <c r="K3142" s="102">
        <v>43770</v>
      </c>
      <c r="L3142" s="101" t="s">
        <v>6332</v>
      </c>
      <c r="M3142" s="101" t="s">
        <v>8192</v>
      </c>
    </row>
    <row r="3143" spans="1:13" x14ac:dyDescent="0.25">
      <c r="A3143" s="74" t="s">
        <v>344</v>
      </c>
      <c r="B3143" s="107" t="str">
        <f t="shared" si="49"/>
        <v>107718115100</v>
      </c>
      <c r="C3143" s="101" t="s">
        <v>8194</v>
      </c>
      <c r="D3143" s="101" t="s">
        <v>7466</v>
      </c>
      <c r="E3143" s="101" t="s">
        <v>7238</v>
      </c>
      <c r="F3143" s="101" t="s">
        <v>7239</v>
      </c>
      <c r="G3143" s="101"/>
      <c r="H3143" s="103">
        <v>0</v>
      </c>
      <c r="I3143" s="101" t="s">
        <v>7788</v>
      </c>
      <c r="J3143" s="102">
        <v>43800</v>
      </c>
      <c r="K3143" s="102">
        <v>43830</v>
      </c>
      <c r="L3143" s="101" t="s">
        <v>6332</v>
      </c>
      <c r="M3143" s="101" t="s">
        <v>8194</v>
      </c>
    </row>
    <row r="3144" spans="1:13" x14ac:dyDescent="0.25">
      <c r="A3144" s="74" t="s">
        <v>344</v>
      </c>
      <c r="B3144" s="107" t="str">
        <f t="shared" si="49"/>
        <v>107719448100</v>
      </c>
      <c r="C3144" s="101" t="s">
        <v>5712</v>
      </c>
      <c r="D3144" s="101" t="s">
        <v>5713</v>
      </c>
      <c r="E3144" s="101" t="s">
        <v>6356</v>
      </c>
      <c r="F3144" s="101" t="s">
        <v>7393</v>
      </c>
      <c r="G3144" s="101"/>
      <c r="H3144" s="103">
        <v>77.66</v>
      </c>
      <c r="I3144" s="101" t="s">
        <v>7175</v>
      </c>
      <c r="J3144" s="102">
        <v>43617</v>
      </c>
      <c r="K3144" s="102">
        <v>73050</v>
      </c>
      <c r="L3144" s="101" t="s">
        <v>6332</v>
      </c>
      <c r="M3144" s="101" t="s">
        <v>5712</v>
      </c>
    </row>
    <row r="3145" spans="1:13" x14ac:dyDescent="0.25">
      <c r="A3145" s="74" t="s">
        <v>344</v>
      </c>
      <c r="B3145" s="107" t="str">
        <f t="shared" si="49"/>
        <v>107720111250</v>
      </c>
      <c r="C3145" s="101" t="s">
        <v>5714</v>
      </c>
      <c r="D3145" s="101" t="s">
        <v>5715</v>
      </c>
      <c r="E3145" s="101" t="s">
        <v>6330</v>
      </c>
      <c r="F3145" s="101" t="s">
        <v>7214</v>
      </c>
      <c r="G3145" s="101"/>
      <c r="H3145" s="103">
        <v>29.06</v>
      </c>
      <c r="I3145" s="101" t="s">
        <v>7175</v>
      </c>
      <c r="J3145" s="102">
        <v>43556</v>
      </c>
      <c r="K3145" s="102">
        <v>73050</v>
      </c>
      <c r="L3145" s="101" t="s">
        <v>6332</v>
      </c>
      <c r="M3145" s="101" t="s">
        <v>5714</v>
      </c>
    </row>
    <row r="3146" spans="1:13" x14ac:dyDescent="0.25">
      <c r="A3146" s="74" t="s">
        <v>344</v>
      </c>
      <c r="B3146" s="107" t="str">
        <f t="shared" si="49"/>
        <v>107721264350</v>
      </c>
      <c r="C3146" s="101" t="s">
        <v>5716</v>
      </c>
      <c r="D3146" s="101" t="s">
        <v>5717</v>
      </c>
      <c r="E3146" s="101" t="s">
        <v>6517</v>
      </c>
      <c r="F3146" s="101" t="s">
        <v>7212</v>
      </c>
      <c r="G3146" s="101"/>
      <c r="H3146" s="103">
        <v>54.11</v>
      </c>
      <c r="I3146" s="101" t="s">
        <v>7175</v>
      </c>
      <c r="J3146" s="102">
        <v>43570</v>
      </c>
      <c r="K3146" s="102">
        <v>73050</v>
      </c>
      <c r="L3146" s="101" t="s">
        <v>6332</v>
      </c>
      <c r="M3146" s="101" t="s">
        <v>5716</v>
      </c>
    </row>
    <row r="3147" spans="1:13" x14ac:dyDescent="0.25">
      <c r="A3147" s="74" t="s">
        <v>344</v>
      </c>
      <c r="B3147" s="107" t="str">
        <f t="shared" si="49"/>
        <v>107722603400</v>
      </c>
      <c r="C3147" s="101" t="s">
        <v>5718</v>
      </c>
      <c r="D3147" s="101" t="s">
        <v>5719</v>
      </c>
      <c r="E3147" s="101" t="s">
        <v>7190</v>
      </c>
      <c r="F3147" s="101" t="s">
        <v>7191</v>
      </c>
      <c r="G3147" s="101"/>
      <c r="H3147" s="103">
        <v>27.23</v>
      </c>
      <c r="I3147" s="101" t="s">
        <v>7175</v>
      </c>
      <c r="J3147" s="102">
        <v>43586</v>
      </c>
      <c r="K3147" s="102">
        <v>73050</v>
      </c>
      <c r="L3147" s="101" t="s">
        <v>6332</v>
      </c>
      <c r="M3147" s="101" t="s">
        <v>5718</v>
      </c>
    </row>
    <row r="3148" spans="1:13" x14ac:dyDescent="0.25">
      <c r="A3148" s="74" t="s">
        <v>344</v>
      </c>
      <c r="B3148" s="107" t="str">
        <f t="shared" si="49"/>
        <v>107723264350</v>
      </c>
      <c r="C3148" s="101" t="s">
        <v>5720</v>
      </c>
      <c r="D3148" s="101" t="s">
        <v>5721</v>
      </c>
      <c r="E3148" s="101" t="s">
        <v>6517</v>
      </c>
      <c r="F3148" s="101" t="s">
        <v>7212</v>
      </c>
      <c r="G3148" s="101"/>
      <c r="H3148" s="103">
        <v>54.71</v>
      </c>
      <c r="I3148" s="101" t="s">
        <v>7175</v>
      </c>
      <c r="J3148" s="102">
        <v>43570</v>
      </c>
      <c r="K3148" s="102">
        <v>73050</v>
      </c>
      <c r="L3148" s="101" t="s">
        <v>6332</v>
      </c>
      <c r="M3148" s="101" t="s">
        <v>5720</v>
      </c>
    </row>
    <row r="3149" spans="1:13" x14ac:dyDescent="0.25">
      <c r="A3149" s="74" t="s">
        <v>344</v>
      </c>
      <c r="B3149" s="107" t="str">
        <f t="shared" si="49"/>
        <v>107724181300</v>
      </c>
      <c r="C3149" s="101" t="s">
        <v>5722</v>
      </c>
      <c r="D3149" s="101" t="s">
        <v>5723</v>
      </c>
      <c r="E3149" s="101" t="s">
        <v>6386</v>
      </c>
      <c r="F3149" s="101" t="s">
        <v>7212</v>
      </c>
      <c r="G3149" s="101"/>
      <c r="H3149" s="103">
        <v>46.65</v>
      </c>
      <c r="I3149" s="101" t="s">
        <v>7175</v>
      </c>
      <c r="J3149" s="102">
        <v>43586</v>
      </c>
      <c r="K3149" s="102">
        <v>73050</v>
      </c>
      <c r="L3149" s="101" t="s">
        <v>6332</v>
      </c>
      <c r="M3149" s="101" t="s">
        <v>5722</v>
      </c>
    </row>
    <row r="3150" spans="1:13" x14ac:dyDescent="0.25">
      <c r="A3150" s="74" t="s">
        <v>344</v>
      </c>
      <c r="B3150" s="107" t="str">
        <f t="shared" si="49"/>
        <v>107725903320</v>
      </c>
      <c r="C3150" s="101" t="s">
        <v>8195</v>
      </c>
      <c r="D3150" s="101" t="s">
        <v>8196</v>
      </c>
      <c r="E3150" s="101" t="s">
        <v>7370</v>
      </c>
      <c r="F3150" s="101" t="s">
        <v>7773</v>
      </c>
      <c r="G3150" s="101"/>
      <c r="H3150" s="103">
        <v>24.1</v>
      </c>
      <c r="I3150" s="101" t="s">
        <v>7175</v>
      </c>
      <c r="J3150" s="102">
        <v>43497</v>
      </c>
      <c r="K3150" s="102">
        <v>43646</v>
      </c>
      <c r="L3150" s="101" t="s">
        <v>6332</v>
      </c>
      <c r="M3150" s="101" t="s">
        <v>8195</v>
      </c>
    </row>
    <row r="3151" spans="1:13" x14ac:dyDescent="0.25">
      <c r="A3151" s="74" t="s">
        <v>344</v>
      </c>
      <c r="B3151" s="107" t="str">
        <f t="shared" si="49"/>
        <v>107726802100</v>
      </c>
      <c r="C3151" s="101" t="s">
        <v>5724</v>
      </c>
      <c r="D3151" s="101" t="s">
        <v>5725</v>
      </c>
      <c r="E3151" s="101" t="s">
        <v>7176</v>
      </c>
      <c r="F3151" s="101" t="s">
        <v>7243</v>
      </c>
      <c r="G3151" s="101"/>
      <c r="H3151" s="103">
        <v>41.29</v>
      </c>
      <c r="I3151" s="101" t="s">
        <v>7175</v>
      </c>
      <c r="J3151" s="102">
        <v>43600</v>
      </c>
      <c r="K3151" s="102">
        <v>73050</v>
      </c>
      <c r="L3151" s="101" t="s">
        <v>6332</v>
      </c>
      <c r="M3151" s="101" t="s">
        <v>5724</v>
      </c>
    </row>
    <row r="3152" spans="1:13" x14ac:dyDescent="0.25">
      <c r="A3152" s="74" t="s">
        <v>344</v>
      </c>
      <c r="B3152" s="107" t="str">
        <f t="shared" si="49"/>
        <v>107727252100</v>
      </c>
      <c r="C3152" s="101" t="s">
        <v>8197</v>
      </c>
      <c r="D3152" s="101" t="s">
        <v>8198</v>
      </c>
      <c r="E3152" s="101" t="s">
        <v>7292</v>
      </c>
      <c r="F3152" s="101" t="s">
        <v>7217</v>
      </c>
      <c r="G3152" s="101"/>
      <c r="H3152" s="103">
        <v>23.88</v>
      </c>
      <c r="I3152" s="101" t="s">
        <v>7175</v>
      </c>
      <c r="J3152" s="102">
        <v>43578</v>
      </c>
      <c r="K3152" s="102">
        <v>43651</v>
      </c>
      <c r="L3152" s="101" t="s">
        <v>6332</v>
      </c>
      <c r="M3152" s="101" t="s">
        <v>8197</v>
      </c>
    </row>
    <row r="3153" spans="1:13" x14ac:dyDescent="0.25">
      <c r="A3153" s="74" t="s">
        <v>344</v>
      </c>
      <c r="B3153" s="107" t="str">
        <f t="shared" si="49"/>
        <v>107728351100</v>
      </c>
      <c r="C3153" s="101" t="s">
        <v>8199</v>
      </c>
      <c r="D3153" s="101" t="s">
        <v>7571</v>
      </c>
      <c r="E3153" s="101" t="s">
        <v>6563</v>
      </c>
      <c r="F3153" s="101" t="s">
        <v>7212</v>
      </c>
      <c r="G3153" s="101"/>
      <c r="H3153" s="103">
        <v>0</v>
      </c>
      <c r="I3153" s="101" t="s">
        <v>7788</v>
      </c>
      <c r="J3153" s="102">
        <v>43678</v>
      </c>
      <c r="K3153" s="102">
        <v>43708</v>
      </c>
      <c r="L3153" s="101" t="s">
        <v>6332</v>
      </c>
      <c r="M3153" s="101" t="s">
        <v>8199</v>
      </c>
    </row>
    <row r="3154" spans="1:13" x14ac:dyDescent="0.25">
      <c r="A3154" s="74" t="s">
        <v>344</v>
      </c>
      <c r="B3154" s="107" t="str">
        <f t="shared" si="49"/>
        <v>107729803030</v>
      </c>
      <c r="C3154" s="101" t="s">
        <v>5726</v>
      </c>
      <c r="D3154" s="101" t="s">
        <v>5727</v>
      </c>
      <c r="E3154" s="101" t="s">
        <v>6609</v>
      </c>
      <c r="F3154" s="101" t="s">
        <v>7214</v>
      </c>
      <c r="G3154" s="101"/>
      <c r="H3154" s="103">
        <v>34.78</v>
      </c>
      <c r="I3154" s="101" t="s">
        <v>7175</v>
      </c>
      <c r="J3154" s="102">
        <v>43624</v>
      </c>
      <c r="K3154" s="102">
        <v>73050</v>
      </c>
      <c r="L3154" s="101" t="s">
        <v>6332</v>
      </c>
      <c r="M3154" s="101" t="s">
        <v>5726</v>
      </c>
    </row>
    <row r="3155" spans="1:13" x14ac:dyDescent="0.25">
      <c r="A3155" s="74" t="s">
        <v>344</v>
      </c>
      <c r="B3155" s="107" t="str">
        <f t="shared" si="49"/>
        <v>107730371160</v>
      </c>
      <c r="C3155" s="101" t="s">
        <v>5728</v>
      </c>
      <c r="D3155" s="101" t="s">
        <v>5729</v>
      </c>
      <c r="E3155" s="101" t="s">
        <v>7645</v>
      </c>
      <c r="F3155" s="101" t="s">
        <v>7212</v>
      </c>
      <c r="G3155" s="101"/>
      <c r="H3155" s="103">
        <v>49.04</v>
      </c>
      <c r="I3155" s="101" t="s">
        <v>7175</v>
      </c>
      <c r="J3155" s="102">
        <v>43692</v>
      </c>
      <c r="K3155" s="102">
        <v>73050</v>
      </c>
      <c r="L3155" s="101" t="s">
        <v>6332</v>
      </c>
      <c r="M3155" s="101" t="s">
        <v>5728</v>
      </c>
    </row>
    <row r="3156" spans="1:13" x14ac:dyDescent="0.25">
      <c r="A3156" s="74" t="s">
        <v>344</v>
      </c>
      <c r="B3156" s="107" t="str">
        <f t="shared" si="49"/>
        <v>107731171600</v>
      </c>
      <c r="C3156" s="101" t="s">
        <v>5730</v>
      </c>
      <c r="D3156" s="101" t="s">
        <v>5731</v>
      </c>
      <c r="E3156" s="101" t="s">
        <v>6363</v>
      </c>
      <c r="F3156" s="101" t="s">
        <v>7212</v>
      </c>
      <c r="G3156" s="101"/>
      <c r="H3156" s="103">
        <v>52.82</v>
      </c>
      <c r="I3156" s="101" t="s">
        <v>7175</v>
      </c>
      <c r="J3156" s="102">
        <v>43689</v>
      </c>
      <c r="K3156" s="102">
        <v>73050</v>
      </c>
      <c r="L3156" s="101" t="s">
        <v>6332</v>
      </c>
      <c r="M3156" s="101" t="s">
        <v>5730</v>
      </c>
    </row>
    <row r="3157" spans="1:13" x14ac:dyDescent="0.25">
      <c r="A3157" s="74" t="s">
        <v>344</v>
      </c>
      <c r="B3157" s="107" t="str">
        <f t="shared" si="49"/>
        <v>107732188320</v>
      </c>
      <c r="C3157" s="101" t="s">
        <v>8200</v>
      </c>
      <c r="D3157" s="101" t="s">
        <v>6130</v>
      </c>
      <c r="E3157" s="101" t="s">
        <v>6392</v>
      </c>
      <c r="F3157" s="101" t="s">
        <v>7799</v>
      </c>
      <c r="G3157" s="101"/>
      <c r="H3157" s="103">
        <v>4.51</v>
      </c>
      <c r="I3157" s="101" t="s">
        <v>7175</v>
      </c>
      <c r="J3157" s="102">
        <v>43479</v>
      </c>
      <c r="K3157" s="102">
        <v>43651</v>
      </c>
      <c r="L3157" s="101" t="s">
        <v>6332</v>
      </c>
      <c r="M3157" s="101" t="s">
        <v>8200</v>
      </c>
    </row>
    <row r="3158" spans="1:13" x14ac:dyDescent="0.25">
      <c r="A3158" s="74" t="s">
        <v>344</v>
      </c>
      <c r="B3158" s="107" t="str">
        <f t="shared" si="49"/>
        <v>107733264350</v>
      </c>
      <c r="C3158" s="101" t="s">
        <v>5732</v>
      </c>
      <c r="D3158" s="101" t="s">
        <v>5733</v>
      </c>
      <c r="E3158" s="101" t="s">
        <v>6517</v>
      </c>
      <c r="F3158" s="101" t="s">
        <v>7212</v>
      </c>
      <c r="G3158" s="101"/>
      <c r="H3158" s="103">
        <v>53.17</v>
      </c>
      <c r="I3158" s="101" t="s">
        <v>7175</v>
      </c>
      <c r="J3158" s="102">
        <v>43556</v>
      </c>
      <c r="K3158" s="102">
        <v>73050</v>
      </c>
      <c r="L3158" s="101" t="s">
        <v>6332</v>
      </c>
      <c r="M3158" s="101" t="s">
        <v>5732</v>
      </c>
    </row>
    <row r="3159" spans="1:13" x14ac:dyDescent="0.25">
      <c r="A3159" s="74" t="s">
        <v>344</v>
      </c>
      <c r="B3159" s="107" t="str">
        <f t="shared" si="49"/>
        <v>107734754200</v>
      </c>
      <c r="C3159" s="101" t="s">
        <v>5734</v>
      </c>
      <c r="D3159" s="101" t="s">
        <v>5735</v>
      </c>
      <c r="E3159" s="101" t="s">
        <v>7116</v>
      </c>
      <c r="F3159" s="101" t="s">
        <v>7245</v>
      </c>
      <c r="G3159" s="101"/>
      <c r="H3159" s="103">
        <v>30.03</v>
      </c>
      <c r="I3159" s="101" t="s">
        <v>7175</v>
      </c>
      <c r="J3159" s="102">
        <v>43617</v>
      </c>
      <c r="K3159" s="102">
        <v>73050</v>
      </c>
      <c r="L3159" s="101" t="s">
        <v>6332</v>
      </c>
      <c r="M3159" s="101" t="s">
        <v>5734</v>
      </c>
    </row>
    <row r="3160" spans="1:13" x14ac:dyDescent="0.25">
      <c r="A3160" s="74" t="s">
        <v>344</v>
      </c>
      <c r="B3160" s="107" t="str">
        <f t="shared" si="49"/>
        <v>107735602100</v>
      </c>
      <c r="C3160" s="101" t="s">
        <v>5736</v>
      </c>
      <c r="D3160" s="101" t="s">
        <v>5737</v>
      </c>
      <c r="E3160" s="101" t="s">
        <v>7254</v>
      </c>
      <c r="F3160" s="101" t="s">
        <v>7245</v>
      </c>
      <c r="G3160" s="101"/>
      <c r="H3160" s="103">
        <v>34.54</v>
      </c>
      <c r="I3160" s="101" t="s">
        <v>7175</v>
      </c>
      <c r="J3160" s="102">
        <v>43617</v>
      </c>
      <c r="K3160" s="102">
        <v>73050</v>
      </c>
      <c r="L3160" s="101" t="s">
        <v>6332</v>
      </c>
      <c r="M3160" s="101" t="s">
        <v>5736</v>
      </c>
    </row>
    <row r="3161" spans="1:13" x14ac:dyDescent="0.25">
      <c r="A3161" s="74" t="s">
        <v>344</v>
      </c>
      <c r="B3161" s="107" t="str">
        <f t="shared" si="49"/>
        <v>107736903320</v>
      </c>
      <c r="C3161" s="101" t="s">
        <v>8201</v>
      </c>
      <c r="D3161" s="101" t="s">
        <v>8202</v>
      </c>
      <c r="E3161" s="101" t="s">
        <v>7370</v>
      </c>
      <c r="F3161" s="101" t="s">
        <v>7773</v>
      </c>
      <c r="G3161" s="101"/>
      <c r="H3161" s="103">
        <v>24.1</v>
      </c>
      <c r="I3161" s="101" t="s">
        <v>7175</v>
      </c>
      <c r="J3161" s="102">
        <v>43497</v>
      </c>
      <c r="K3161" s="102">
        <v>43646</v>
      </c>
      <c r="L3161" s="101" t="s">
        <v>6332</v>
      </c>
      <c r="M3161" s="101" t="s">
        <v>8201</v>
      </c>
    </row>
    <row r="3162" spans="1:13" x14ac:dyDescent="0.25">
      <c r="A3162" s="74" t="s">
        <v>344</v>
      </c>
      <c r="B3162" s="107" t="str">
        <f t="shared" si="49"/>
        <v>107737903320</v>
      </c>
      <c r="C3162" s="101" t="s">
        <v>8203</v>
      </c>
      <c r="D3162" s="101" t="s">
        <v>8204</v>
      </c>
      <c r="E3162" s="101" t="s">
        <v>7370</v>
      </c>
      <c r="F3162" s="101" t="s">
        <v>7773</v>
      </c>
      <c r="G3162" s="101"/>
      <c r="H3162" s="103">
        <v>20.79</v>
      </c>
      <c r="I3162" s="101" t="s">
        <v>7175</v>
      </c>
      <c r="J3162" s="102">
        <v>43497</v>
      </c>
      <c r="K3162" s="102">
        <v>43616</v>
      </c>
      <c r="L3162" s="101" t="s">
        <v>6332</v>
      </c>
      <c r="M3162" s="101" t="s">
        <v>8203</v>
      </c>
    </row>
    <row r="3163" spans="1:13" x14ac:dyDescent="0.25">
      <c r="A3163" s="74" t="s">
        <v>344</v>
      </c>
      <c r="B3163" s="107" t="str">
        <f t="shared" si="49"/>
        <v>107738703500</v>
      </c>
      <c r="C3163" s="101" t="s">
        <v>5738</v>
      </c>
      <c r="D3163" s="101" t="s">
        <v>5739</v>
      </c>
      <c r="E3163" s="101" t="s">
        <v>6374</v>
      </c>
      <c r="F3163" s="101" t="s">
        <v>7217</v>
      </c>
      <c r="G3163" s="101"/>
      <c r="H3163" s="103">
        <v>27.66</v>
      </c>
      <c r="I3163" s="101" t="s">
        <v>7175</v>
      </c>
      <c r="J3163" s="102">
        <v>43647</v>
      </c>
      <c r="K3163" s="102">
        <v>73050</v>
      </c>
      <c r="L3163" s="101" t="s">
        <v>6332</v>
      </c>
      <c r="M3163" s="101" t="s">
        <v>5738</v>
      </c>
    </row>
    <row r="3164" spans="1:13" x14ac:dyDescent="0.25">
      <c r="A3164" s="74" t="s">
        <v>344</v>
      </c>
      <c r="B3164" s="107" t="str">
        <f t="shared" si="49"/>
        <v>107739903320</v>
      </c>
      <c r="C3164" s="101" t="s">
        <v>8205</v>
      </c>
      <c r="D3164" s="101" t="s">
        <v>8206</v>
      </c>
      <c r="E3164" s="101" t="s">
        <v>7370</v>
      </c>
      <c r="F3164" s="101" t="s">
        <v>7773</v>
      </c>
      <c r="G3164" s="101"/>
      <c r="H3164" s="103">
        <v>25.74</v>
      </c>
      <c r="I3164" s="101" t="s">
        <v>7175</v>
      </c>
      <c r="J3164" s="102">
        <v>43497</v>
      </c>
      <c r="K3164" s="102">
        <v>43646</v>
      </c>
      <c r="L3164" s="101" t="s">
        <v>6332</v>
      </c>
      <c r="M3164" s="101" t="s">
        <v>8205</v>
      </c>
    </row>
    <row r="3165" spans="1:13" x14ac:dyDescent="0.25">
      <c r="A3165" s="74" t="s">
        <v>344</v>
      </c>
      <c r="B3165" s="107" t="str">
        <f t="shared" si="49"/>
        <v>107740903320</v>
      </c>
      <c r="C3165" s="101" t="s">
        <v>8207</v>
      </c>
      <c r="D3165" s="101" t="s">
        <v>8208</v>
      </c>
      <c r="E3165" s="101" t="s">
        <v>7370</v>
      </c>
      <c r="F3165" s="101" t="s">
        <v>7773</v>
      </c>
      <c r="G3165" s="101"/>
      <c r="H3165" s="103">
        <v>0</v>
      </c>
      <c r="I3165" s="101" t="s">
        <v>7175</v>
      </c>
      <c r="J3165" s="102">
        <v>43497</v>
      </c>
      <c r="K3165" s="102">
        <v>43555</v>
      </c>
      <c r="L3165" s="101" t="s">
        <v>6332</v>
      </c>
      <c r="M3165" s="101" t="s">
        <v>8207</v>
      </c>
    </row>
    <row r="3166" spans="1:13" x14ac:dyDescent="0.25">
      <c r="A3166" s="74" t="s">
        <v>344</v>
      </c>
      <c r="B3166" s="107" t="str">
        <f t="shared" si="49"/>
        <v>107741171600</v>
      </c>
      <c r="C3166" s="101" t="s">
        <v>5740</v>
      </c>
      <c r="D3166" s="101" t="s">
        <v>5741</v>
      </c>
      <c r="E3166" s="101" t="s">
        <v>6363</v>
      </c>
      <c r="F3166" s="101" t="s">
        <v>7212</v>
      </c>
      <c r="G3166" s="101"/>
      <c r="H3166" s="103">
        <v>46.91</v>
      </c>
      <c r="I3166" s="101" t="s">
        <v>7175</v>
      </c>
      <c r="J3166" s="102">
        <v>43692</v>
      </c>
      <c r="K3166" s="102">
        <v>73050</v>
      </c>
      <c r="L3166" s="101" t="s">
        <v>6332</v>
      </c>
      <c r="M3166" s="101" t="s">
        <v>5740</v>
      </c>
    </row>
    <row r="3167" spans="1:13" x14ac:dyDescent="0.25">
      <c r="A3167" s="74" t="s">
        <v>344</v>
      </c>
      <c r="B3167" s="107" t="str">
        <f t="shared" si="49"/>
        <v>107742371120</v>
      </c>
      <c r="C3167" s="101" t="s">
        <v>5742</v>
      </c>
      <c r="D3167" s="101" t="s">
        <v>5743</v>
      </c>
      <c r="E3167" s="101" t="s">
        <v>7811</v>
      </c>
      <c r="F3167" s="101" t="s">
        <v>7212</v>
      </c>
      <c r="G3167" s="101"/>
      <c r="H3167" s="103">
        <v>46.65</v>
      </c>
      <c r="I3167" s="101" t="s">
        <v>7175</v>
      </c>
      <c r="J3167" s="102">
        <v>43692</v>
      </c>
      <c r="K3167" s="102">
        <v>73050</v>
      </c>
      <c r="L3167" s="101" t="s">
        <v>6332</v>
      </c>
      <c r="M3167" s="101" t="s">
        <v>5742</v>
      </c>
    </row>
    <row r="3168" spans="1:13" x14ac:dyDescent="0.25">
      <c r="A3168" s="74" t="s">
        <v>344</v>
      </c>
      <c r="B3168" s="107" t="str">
        <f t="shared" si="49"/>
        <v>107743371120</v>
      </c>
      <c r="C3168" s="101" t="s">
        <v>5744</v>
      </c>
      <c r="D3168" s="101" t="s">
        <v>5745</v>
      </c>
      <c r="E3168" s="101" t="s">
        <v>7811</v>
      </c>
      <c r="F3168" s="101" t="s">
        <v>7212</v>
      </c>
      <c r="G3168" s="101"/>
      <c r="H3168" s="103">
        <v>38.28</v>
      </c>
      <c r="I3168" s="101" t="s">
        <v>7175</v>
      </c>
      <c r="J3168" s="102">
        <v>43692</v>
      </c>
      <c r="K3168" s="102">
        <v>73050</v>
      </c>
      <c r="L3168" s="101" t="s">
        <v>6332</v>
      </c>
      <c r="M3168" s="101" t="s">
        <v>5744</v>
      </c>
    </row>
    <row r="3169" spans="1:13" x14ac:dyDescent="0.25">
      <c r="A3169" s="74" t="s">
        <v>344</v>
      </c>
      <c r="B3169" s="107" t="str">
        <f t="shared" si="49"/>
        <v>107744371120</v>
      </c>
      <c r="C3169" s="101" t="s">
        <v>5746</v>
      </c>
      <c r="D3169" s="101" t="s">
        <v>5747</v>
      </c>
      <c r="E3169" s="101" t="s">
        <v>7811</v>
      </c>
      <c r="F3169" s="101" t="s">
        <v>7212</v>
      </c>
      <c r="G3169" s="101"/>
      <c r="H3169" s="103">
        <v>37.94</v>
      </c>
      <c r="I3169" s="101" t="s">
        <v>7175</v>
      </c>
      <c r="J3169" s="102">
        <v>43692</v>
      </c>
      <c r="K3169" s="102">
        <v>73050</v>
      </c>
      <c r="L3169" s="101" t="s">
        <v>6332</v>
      </c>
      <c r="M3169" s="101" t="s">
        <v>5746</v>
      </c>
    </row>
    <row r="3170" spans="1:13" x14ac:dyDescent="0.25">
      <c r="A3170" s="74" t="s">
        <v>344</v>
      </c>
      <c r="B3170" s="107" t="str">
        <f t="shared" si="49"/>
        <v>107745603600</v>
      </c>
      <c r="C3170" s="101" t="s">
        <v>8209</v>
      </c>
      <c r="D3170" s="101" t="s">
        <v>7489</v>
      </c>
      <c r="E3170" s="101" t="s">
        <v>7279</v>
      </c>
      <c r="F3170" s="101" t="s">
        <v>7229</v>
      </c>
      <c r="G3170" s="101"/>
      <c r="H3170" s="103">
        <v>0</v>
      </c>
      <c r="I3170" s="101" t="s">
        <v>7788</v>
      </c>
      <c r="J3170" s="102">
        <v>43586</v>
      </c>
      <c r="K3170" s="102">
        <v>43616</v>
      </c>
      <c r="L3170" s="101" t="s">
        <v>6332</v>
      </c>
      <c r="M3170" s="101" t="s">
        <v>8209</v>
      </c>
    </row>
    <row r="3171" spans="1:13" x14ac:dyDescent="0.25">
      <c r="A3171" s="74" t="s">
        <v>344</v>
      </c>
      <c r="B3171" s="107" t="str">
        <f t="shared" si="49"/>
        <v>107746502020</v>
      </c>
      <c r="C3171" s="101" t="s">
        <v>8210</v>
      </c>
      <c r="D3171" s="101" t="s">
        <v>7396</v>
      </c>
      <c r="E3171" s="101" t="s">
        <v>7206</v>
      </c>
      <c r="F3171" s="101" t="s">
        <v>7389</v>
      </c>
      <c r="G3171" s="101"/>
      <c r="H3171" s="103">
        <v>0</v>
      </c>
      <c r="I3171" s="101" t="s">
        <v>7788</v>
      </c>
      <c r="J3171" s="102">
        <v>43586</v>
      </c>
      <c r="K3171" s="102">
        <v>43616</v>
      </c>
      <c r="L3171" s="101" t="s">
        <v>6332</v>
      </c>
      <c r="M3171" s="101" t="s">
        <v>8210</v>
      </c>
    </row>
    <row r="3172" spans="1:13" x14ac:dyDescent="0.25">
      <c r="A3172" s="74" t="s">
        <v>344</v>
      </c>
      <c r="B3172" s="107" t="str">
        <f t="shared" si="49"/>
        <v>107747211400</v>
      </c>
      <c r="C3172" s="101" t="s">
        <v>5748</v>
      </c>
      <c r="D3172" s="101" t="s">
        <v>5749</v>
      </c>
      <c r="E3172" s="101" t="s">
        <v>6490</v>
      </c>
      <c r="F3172" s="101" t="s">
        <v>7295</v>
      </c>
      <c r="G3172" s="101"/>
      <c r="H3172" s="103">
        <v>34.479999999999997</v>
      </c>
      <c r="I3172" s="101" t="s">
        <v>7175</v>
      </c>
      <c r="J3172" s="102">
        <v>43689</v>
      </c>
      <c r="K3172" s="102">
        <v>73050</v>
      </c>
      <c r="L3172" s="101" t="s">
        <v>6332</v>
      </c>
      <c r="M3172" s="101" t="s">
        <v>5748</v>
      </c>
    </row>
    <row r="3173" spans="1:13" x14ac:dyDescent="0.25">
      <c r="A3173" s="74" t="s">
        <v>344</v>
      </c>
      <c r="B3173" s="107" t="str">
        <f t="shared" si="49"/>
        <v>107748263090</v>
      </c>
      <c r="C3173" s="101" t="s">
        <v>5750</v>
      </c>
      <c r="D3173" s="101" t="s">
        <v>5751</v>
      </c>
      <c r="E3173" s="101" t="s">
        <v>7216</v>
      </c>
      <c r="F3173" s="101" t="s">
        <v>7200</v>
      </c>
      <c r="G3173" s="101"/>
      <c r="H3173" s="103">
        <v>29.65</v>
      </c>
      <c r="I3173" s="101" t="s">
        <v>7175</v>
      </c>
      <c r="J3173" s="102">
        <v>43617</v>
      </c>
      <c r="K3173" s="102">
        <v>73050</v>
      </c>
      <c r="L3173" s="101" t="s">
        <v>6332</v>
      </c>
      <c r="M3173" s="101" t="s">
        <v>5750</v>
      </c>
    </row>
    <row r="3174" spans="1:13" x14ac:dyDescent="0.25">
      <c r="A3174" s="74" t="s">
        <v>344</v>
      </c>
      <c r="B3174" s="107" t="str">
        <f t="shared" si="49"/>
        <v>107749264260</v>
      </c>
      <c r="C3174" s="101" t="s">
        <v>5752</v>
      </c>
      <c r="D3174" s="101" t="s">
        <v>5753</v>
      </c>
      <c r="E3174" s="101" t="s">
        <v>7232</v>
      </c>
      <c r="F3174" s="101" t="s">
        <v>7295</v>
      </c>
      <c r="G3174" s="101"/>
      <c r="H3174" s="103">
        <v>43.63</v>
      </c>
      <c r="I3174" s="101" t="s">
        <v>7175</v>
      </c>
      <c r="J3174" s="102">
        <v>43678</v>
      </c>
      <c r="K3174" s="102">
        <v>73050</v>
      </c>
      <c r="L3174" s="101" t="s">
        <v>6332</v>
      </c>
      <c r="M3174" s="101" t="s">
        <v>5752</v>
      </c>
    </row>
    <row r="3175" spans="1:13" x14ac:dyDescent="0.25">
      <c r="A3175" s="74" t="s">
        <v>344</v>
      </c>
      <c r="B3175" s="107" t="str">
        <f t="shared" si="49"/>
        <v>107750371105</v>
      </c>
      <c r="C3175" s="101" t="s">
        <v>8211</v>
      </c>
      <c r="D3175" s="101" t="s">
        <v>6136</v>
      </c>
      <c r="E3175" s="101" t="s">
        <v>6359</v>
      </c>
      <c r="F3175" s="101" t="s">
        <v>7212</v>
      </c>
      <c r="G3175" s="101"/>
      <c r="H3175" s="103">
        <v>53.67</v>
      </c>
      <c r="I3175" s="101" t="s">
        <v>7175</v>
      </c>
      <c r="J3175" s="102">
        <v>43570</v>
      </c>
      <c r="K3175" s="102">
        <v>43691</v>
      </c>
      <c r="L3175" s="101" t="s">
        <v>6332</v>
      </c>
      <c r="M3175" s="101" t="s">
        <v>8211</v>
      </c>
    </row>
    <row r="3176" spans="1:13" x14ac:dyDescent="0.25">
      <c r="A3176" s="74" t="s">
        <v>344</v>
      </c>
      <c r="B3176" s="107" t="str">
        <f t="shared" si="49"/>
        <v>107751802100</v>
      </c>
      <c r="C3176" s="101" t="s">
        <v>5754</v>
      </c>
      <c r="D3176" s="101" t="s">
        <v>5755</v>
      </c>
      <c r="E3176" s="101" t="s">
        <v>7176</v>
      </c>
      <c r="F3176" s="101" t="s">
        <v>7243</v>
      </c>
      <c r="G3176" s="101"/>
      <c r="H3176" s="103">
        <v>42.9</v>
      </c>
      <c r="I3176" s="101" t="s">
        <v>7175</v>
      </c>
      <c r="J3176" s="102">
        <v>43678</v>
      </c>
      <c r="K3176" s="102">
        <v>73050</v>
      </c>
      <c r="L3176" s="101" t="s">
        <v>6332</v>
      </c>
      <c r="M3176" s="101" t="s">
        <v>5754</v>
      </c>
    </row>
    <row r="3177" spans="1:13" x14ac:dyDescent="0.25">
      <c r="A3177" s="74" t="s">
        <v>344</v>
      </c>
      <c r="B3177" s="107" t="str">
        <f t="shared" si="49"/>
        <v>107752211400</v>
      </c>
      <c r="C3177" s="101" t="s">
        <v>5756</v>
      </c>
      <c r="D3177" s="101" t="s">
        <v>5757</v>
      </c>
      <c r="E3177" s="101" t="s">
        <v>6490</v>
      </c>
      <c r="F3177" s="101" t="s">
        <v>7212</v>
      </c>
      <c r="G3177" s="101"/>
      <c r="H3177" s="103">
        <v>49.08</v>
      </c>
      <c r="I3177" s="101" t="s">
        <v>7175</v>
      </c>
      <c r="J3177" s="102">
        <v>43689</v>
      </c>
      <c r="K3177" s="102">
        <v>73050</v>
      </c>
      <c r="L3177" s="101" t="s">
        <v>6332</v>
      </c>
      <c r="M3177" s="101" t="s">
        <v>5756</v>
      </c>
    </row>
    <row r="3178" spans="1:13" x14ac:dyDescent="0.25">
      <c r="A3178" s="74" t="s">
        <v>344</v>
      </c>
      <c r="B3178" s="107" t="str">
        <f t="shared" si="49"/>
        <v>107753141001</v>
      </c>
      <c r="C3178" s="101" t="s">
        <v>5758</v>
      </c>
      <c r="D3178" s="101" t="s">
        <v>5759</v>
      </c>
      <c r="E3178" s="101" t="s">
        <v>6351</v>
      </c>
      <c r="F3178" s="101" t="s">
        <v>7212</v>
      </c>
      <c r="G3178" s="101"/>
      <c r="H3178" s="103">
        <v>48.2</v>
      </c>
      <c r="I3178" s="101" t="s">
        <v>7175</v>
      </c>
      <c r="J3178" s="102">
        <v>43617</v>
      </c>
      <c r="K3178" s="102">
        <v>73050</v>
      </c>
      <c r="L3178" s="101" t="s">
        <v>6332</v>
      </c>
      <c r="M3178" s="101" t="s">
        <v>5758</v>
      </c>
    </row>
    <row r="3179" spans="1:13" x14ac:dyDescent="0.25">
      <c r="A3179" s="74" t="s">
        <v>344</v>
      </c>
      <c r="B3179" s="107" t="str">
        <f t="shared" si="49"/>
        <v>107754181300</v>
      </c>
      <c r="C3179" s="101" t="s">
        <v>8212</v>
      </c>
      <c r="D3179" s="101" t="s">
        <v>8213</v>
      </c>
      <c r="E3179" s="101" t="s">
        <v>6386</v>
      </c>
      <c r="F3179" s="101" t="s">
        <v>7799</v>
      </c>
      <c r="G3179" s="101"/>
      <c r="H3179" s="103">
        <v>4.25</v>
      </c>
      <c r="I3179" s="101" t="s">
        <v>7175</v>
      </c>
      <c r="J3179" s="102">
        <v>43556</v>
      </c>
      <c r="K3179" s="102">
        <v>43646</v>
      </c>
      <c r="L3179" s="101" t="s">
        <v>6332</v>
      </c>
      <c r="M3179" s="101" t="s">
        <v>8212</v>
      </c>
    </row>
    <row r="3180" spans="1:13" x14ac:dyDescent="0.25">
      <c r="A3180" s="74" t="s">
        <v>344</v>
      </c>
      <c r="B3180" s="107" t="str">
        <f t="shared" si="49"/>
        <v>107755181300</v>
      </c>
      <c r="C3180" s="101" t="s">
        <v>8214</v>
      </c>
      <c r="D3180" s="101" t="s">
        <v>8215</v>
      </c>
      <c r="E3180" s="101" t="s">
        <v>6386</v>
      </c>
      <c r="F3180" s="101" t="s">
        <v>7799</v>
      </c>
      <c r="G3180" s="101"/>
      <c r="H3180" s="103">
        <v>4.25</v>
      </c>
      <c r="I3180" s="101" t="s">
        <v>7175</v>
      </c>
      <c r="J3180" s="102">
        <v>43556</v>
      </c>
      <c r="K3180" s="102">
        <v>43646</v>
      </c>
      <c r="L3180" s="101" t="s">
        <v>6332</v>
      </c>
      <c r="M3180" s="101" t="s">
        <v>8214</v>
      </c>
    </row>
    <row r="3181" spans="1:13" x14ac:dyDescent="0.25">
      <c r="A3181" s="74" t="s">
        <v>344</v>
      </c>
      <c r="B3181" s="107" t="str">
        <f t="shared" si="49"/>
        <v>107756181300</v>
      </c>
      <c r="C3181" s="101" t="s">
        <v>8216</v>
      </c>
      <c r="D3181" s="101" t="s">
        <v>6000</v>
      </c>
      <c r="E3181" s="101" t="s">
        <v>6386</v>
      </c>
      <c r="F3181" s="101" t="s">
        <v>7799</v>
      </c>
      <c r="G3181" s="101"/>
      <c r="H3181" s="103">
        <v>4.25</v>
      </c>
      <c r="I3181" s="101" t="s">
        <v>7175</v>
      </c>
      <c r="J3181" s="102">
        <v>43556</v>
      </c>
      <c r="K3181" s="102">
        <v>43646</v>
      </c>
      <c r="L3181" s="101" t="s">
        <v>6332</v>
      </c>
      <c r="M3181" s="101" t="s">
        <v>8216</v>
      </c>
    </row>
    <row r="3182" spans="1:13" x14ac:dyDescent="0.25">
      <c r="A3182" s="74" t="s">
        <v>344</v>
      </c>
      <c r="B3182" s="107" t="str">
        <f t="shared" si="49"/>
        <v>107757468210</v>
      </c>
      <c r="C3182" s="101" t="s">
        <v>5760</v>
      </c>
      <c r="D3182" s="101" t="s">
        <v>5761</v>
      </c>
      <c r="E3182" s="101" t="s">
        <v>6795</v>
      </c>
      <c r="F3182" s="101" t="s">
        <v>7225</v>
      </c>
      <c r="G3182" s="101"/>
      <c r="H3182" s="103">
        <v>41.81</v>
      </c>
      <c r="I3182" s="101" t="s">
        <v>7175</v>
      </c>
      <c r="J3182" s="102">
        <v>43598</v>
      </c>
      <c r="K3182" s="102">
        <v>73050</v>
      </c>
      <c r="L3182" s="101" t="s">
        <v>6332</v>
      </c>
      <c r="M3182" s="101" t="s">
        <v>5760</v>
      </c>
    </row>
    <row r="3183" spans="1:13" x14ac:dyDescent="0.25">
      <c r="A3183" s="74" t="s">
        <v>344</v>
      </c>
      <c r="B3183" s="107" t="str">
        <f t="shared" si="49"/>
        <v>107758468200</v>
      </c>
      <c r="C3183" s="101" t="s">
        <v>5762</v>
      </c>
      <c r="D3183" s="101" t="s">
        <v>5763</v>
      </c>
      <c r="E3183" s="101" t="s">
        <v>6789</v>
      </c>
      <c r="F3183" s="101" t="s">
        <v>7225</v>
      </c>
      <c r="G3183" s="101"/>
      <c r="H3183" s="103">
        <v>41.81</v>
      </c>
      <c r="I3183" s="101" t="s">
        <v>7175</v>
      </c>
      <c r="J3183" s="102">
        <v>43617</v>
      </c>
      <c r="K3183" s="102">
        <v>73050</v>
      </c>
      <c r="L3183" s="101" t="s">
        <v>6332</v>
      </c>
      <c r="M3183" s="101" t="s">
        <v>5762</v>
      </c>
    </row>
    <row r="3184" spans="1:13" x14ac:dyDescent="0.25">
      <c r="A3184" s="74" t="s">
        <v>344</v>
      </c>
      <c r="B3184" s="107" t="str">
        <f t="shared" si="49"/>
        <v>107759181300</v>
      </c>
      <c r="C3184" s="101" t="s">
        <v>8217</v>
      </c>
      <c r="D3184" s="101" t="s">
        <v>8218</v>
      </c>
      <c r="E3184" s="101" t="s">
        <v>6386</v>
      </c>
      <c r="F3184" s="101" t="s">
        <v>7799</v>
      </c>
      <c r="G3184" s="101"/>
      <c r="H3184" s="103">
        <v>4.25</v>
      </c>
      <c r="I3184" s="101" t="s">
        <v>7175</v>
      </c>
      <c r="J3184" s="102">
        <v>43556</v>
      </c>
      <c r="K3184" s="102">
        <v>43646</v>
      </c>
      <c r="L3184" s="101" t="s">
        <v>6332</v>
      </c>
      <c r="M3184" s="101" t="s">
        <v>8217</v>
      </c>
    </row>
    <row r="3185" spans="1:13" x14ac:dyDescent="0.25">
      <c r="A3185" s="74" t="s">
        <v>344</v>
      </c>
      <c r="B3185" s="107" t="str">
        <f t="shared" si="49"/>
        <v>107760468110</v>
      </c>
      <c r="C3185" s="101" t="s">
        <v>5764</v>
      </c>
      <c r="D3185" s="101" t="s">
        <v>5765</v>
      </c>
      <c r="E3185" s="101" t="s">
        <v>6787</v>
      </c>
      <c r="F3185" s="101" t="s">
        <v>7225</v>
      </c>
      <c r="G3185" s="101"/>
      <c r="H3185" s="103">
        <v>30.1</v>
      </c>
      <c r="I3185" s="101" t="s">
        <v>7175</v>
      </c>
      <c r="J3185" s="102">
        <v>43617</v>
      </c>
      <c r="K3185" s="102">
        <v>73050</v>
      </c>
      <c r="L3185" s="101" t="s">
        <v>6332</v>
      </c>
      <c r="M3185" s="101" t="s">
        <v>5764</v>
      </c>
    </row>
    <row r="3186" spans="1:13" x14ac:dyDescent="0.25">
      <c r="A3186" s="74" t="s">
        <v>344</v>
      </c>
      <c r="B3186" s="107" t="str">
        <f t="shared" si="49"/>
        <v>107761111400</v>
      </c>
      <c r="C3186" s="101" t="s">
        <v>5766</v>
      </c>
      <c r="D3186" s="101" t="s">
        <v>5767</v>
      </c>
      <c r="E3186" s="101" t="s">
        <v>7228</v>
      </c>
      <c r="F3186" s="101" t="s">
        <v>7214</v>
      </c>
      <c r="G3186" s="101"/>
      <c r="H3186" s="103">
        <v>29.06</v>
      </c>
      <c r="I3186" s="101" t="s">
        <v>7175</v>
      </c>
      <c r="J3186" s="102">
        <v>43595</v>
      </c>
      <c r="K3186" s="102">
        <v>73050</v>
      </c>
      <c r="L3186" s="101" t="s">
        <v>6332</v>
      </c>
      <c r="M3186" s="101" t="s">
        <v>5766</v>
      </c>
    </row>
    <row r="3187" spans="1:13" x14ac:dyDescent="0.25">
      <c r="A3187" s="74" t="s">
        <v>344</v>
      </c>
      <c r="B3187" s="107" t="str">
        <f t="shared" si="49"/>
        <v>107762281110</v>
      </c>
      <c r="C3187" s="101" t="s">
        <v>8219</v>
      </c>
      <c r="D3187" s="101" t="s">
        <v>7728</v>
      </c>
      <c r="E3187" s="101" t="s">
        <v>6523</v>
      </c>
      <c r="F3187" s="101" t="s">
        <v>7212</v>
      </c>
      <c r="G3187" s="101"/>
      <c r="H3187" s="103">
        <v>0</v>
      </c>
      <c r="I3187" s="101" t="s">
        <v>7788</v>
      </c>
      <c r="J3187" s="102">
        <v>43678</v>
      </c>
      <c r="K3187" s="102">
        <v>43708</v>
      </c>
      <c r="L3187" s="101" t="s">
        <v>6332</v>
      </c>
      <c r="M3187" s="101" t="s">
        <v>8219</v>
      </c>
    </row>
    <row r="3188" spans="1:13" x14ac:dyDescent="0.25">
      <c r="A3188" s="74" t="s">
        <v>344</v>
      </c>
      <c r="B3188" s="107" t="str">
        <f t="shared" si="49"/>
        <v>107763478810</v>
      </c>
      <c r="C3188" s="101" t="s">
        <v>5768</v>
      </c>
      <c r="D3188" s="101" t="s">
        <v>5769</v>
      </c>
      <c r="E3188" s="101" t="s">
        <v>6818</v>
      </c>
      <c r="F3188" s="101" t="s">
        <v>7245</v>
      </c>
      <c r="G3188" s="101"/>
      <c r="H3188" s="103">
        <v>35.729999999999997</v>
      </c>
      <c r="I3188" s="101" t="s">
        <v>7175</v>
      </c>
      <c r="J3188" s="102">
        <v>43647</v>
      </c>
      <c r="K3188" s="102">
        <v>73050</v>
      </c>
      <c r="L3188" s="101" t="s">
        <v>6332</v>
      </c>
      <c r="M3188" s="101" t="s">
        <v>5768</v>
      </c>
    </row>
    <row r="3189" spans="1:13" x14ac:dyDescent="0.25">
      <c r="A3189" s="74" t="s">
        <v>344</v>
      </c>
      <c r="B3189" s="107" t="str">
        <f t="shared" si="49"/>
        <v>107764171300</v>
      </c>
      <c r="C3189" s="101" t="s">
        <v>5770</v>
      </c>
      <c r="D3189" s="101" t="s">
        <v>5771</v>
      </c>
      <c r="E3189" s="101" t="s">
        <v>6367</v>
      </c>
      <c r="F3189" s="101" t="s">
        <v>7212</v>
      </c>
      <c r="G3189" s="101"/>
      <c r="H3189" s="103">
        <v>54.52</v>
      </c>
      <c r="I3189" s="101" t="s">
        <v>7175</v>
      </c>
      <c r="J3189" s="102">
        <v>43692</v>
      </c>
      <c r="K3189" s="102">
        <v>73050</v>
      </c>
      <c r="L3189" s="101" t="s">
        <v>6332</v>
      </c>
      <c r="M3189" s="101" t="s">
        <v>5770</v>
      </c>
    </row>
    <row r="3190" spans="1:13" x14ac:dyDescent="0.25">
      <c r="A3190" s="74" t="s">
        <v>344</v>
      </c>
      <c r="B3190" s="107" t="str">
        <f t="shared" si="49"/>
        <v>107765428510</v>
      </c>
      <c r="C3190" s="101" t="s">
        <v>5772</v>
      </c>
      <c r="D3190" s="101" t="s">
        <v>5773</v>
      </c>
      <c r="E3190" s="101" t="s">
        <v>6980</v>
      </c>
      <c r="F3190" s="101" t="s">
        <v>7295</v>
      </c>
      <c r="G3190" s="101"/>
      <c r="H3190" s="103">
        <v>36.44</v>
      </c>
      <c r="I3190" s="101" t="s">
        <v>7175</v>
      </c>
      <c r="J3190" s="102">
        <v>43570</v>
      </c>
      <c r="K3190" s="102">
        <v>73050</v>
      </c>
      <c r="L3190" s="101" t="s">
        <v>6332</v>
      </c>
      <c r="M3190" s="101" t="s">
        <v>5772</v>
      </c>
    </row>
    <row r="3191" spans="1:13" x14ac:dyDescent="0.25">
      <c r="A3191" s="74" t="s">
        <v>344</v>
      </c>
      <c r="B3191" s="107" t="str">
        <f t="shared" si="49"/>
        <v>107766311300</v>
      </c>
      <c r="C3191" s="101" t="s">
        <v>6698</v>
      </c>
      <c r="D3191" s="101" t="s">
        <v>6699</v>
      </c>
      <c r="E3191" s="101" t="s">
        <v>6411</v>
      </c>
      <c r="F3191" s="101" t="s">
        <v>7799</v>
      </c>
      <c r="G3191" s="101"/>
      <c r="H3191" s="103">
        <v>4.25</v>
      </c>
      <c r="I3191" s="101" t="s">
        <v>7175</v>
      </c>
      <c r="J3191" s="102">
        <v>43550</v>
      </c>
      <c r="K3191" s="102">
        <v>43754</v>
      </c>
      <c r="L3191" s="101" t="s">
        <v>6332</v>
      </c>
      <c r="M3191" s="101" t="s">
        <v>6698</v>
      </c>
    </row>
    <row r="3192" spans="1:13" x14ac:dyDescent="0.25">
      <c r="A3192" s="74" t="s">
        <v>344</v>
      </c>
      <c r="B3192" s="107" t="str">
        <f t="shared" si="49"/>
        <v>107767371190</v>
      </c>
      <c r="C3192" s="101" t="s">
        <v>5774</v>
      </c>
      <c r="D3192" s="101" t="s">
        <v>5775</v>
      </c>
      <c r="E3192" s="101" t="s">
        <v>7342</v>
      </c>
      <c r="F3192" s="101" t="s">
        <v>7212</v>
      </c>
      <c r="G3192" s="101"/>
      <c r="H3192" s="103">
        <v>43.87</v>
      </c>
      <c r="I3192" s="101" t="s">
        <v>7175</v>
      </c>
      <c r="J3192" s="102">
        <v>43692</v>
      </c>
      <c r="K3192" s="102">
        <v>73050</v>
      </c>
      <c r="L3192" s="101" t="s">
        <v>6332</v>
      </c>
      <c r="M3192" s="101" t="s">
        <v>5774</v>
      </c>
    </row>
    <row r="3193" spans="1:13" x14ac:dyDescent="0.25">
      <c r="A3193" s="74" t="s">
        <v>344</v>
      </c>
      <c r="B3193" s="107" t="str">
        <f t="shared" si="49"/>
        <v>107768442100</v>
      </c>
      <c r="C3193" s="101" t="s">
        <v>5776</v>
      </c>
      <c r="D3193" s="101" t="s">
        <v>5777</v>
      </c>
      <c r="E3193" s="101" t="s">
        <v>6672</v>
      </c>
      <c r="F3193" s="101" t="s">
        <v>7376</v>
      </c>
      <c r="G3193" s="101"/>
      <c r="H3193" s="103">
        <v>26.15</v>
      </c>
      <c r="I3193" s="101" t="s">
        <v>7175</v>
      </c>
      <c r="J3193" s="102">
        <v>43595</v>
      </c>
      <c r="K3193" s="102">
        <v>73050</v>
      </c>
      <c r="L3193" s="101" t="s">
        <v>6332</v>
      </c>
      <c r="M3193" s="101" t="s">
        <v>5776</v>
      </c>
    </row>
    <row r="3194" spans="1:13" x14ac:dyDescent="0.25">
      <c r="A3194" s="74" t="s">
        <v>344</v>
      </c>
      <c r="B3194" s="107" t="str">
        <f t="shared" si="49"/>
        <v>107769263090</v>
      </c>
      <c r="C3194" s="101" t="s">
        <v>5778</v>
      </c>
      <c r="D3194" s="101" t="s">
        <v>5779</v>
      </c>
      <c r="E3194" s="101" t="s">
        <v>7216</v>
      </c>
      <c r="F3194" s="101" t="s">
        <v>7200</v>
      </c>
      <c r="G3194" s="101"/>
      <c r="H3194" s="103">
        <v>26.37</v>
      </c>
      <c r="I3194" s="101" t="s">
        <v>7175</v>
      </c>
      <c r="J3194" s="102">
        <v>43617</v>
      </c>
      <c r="K3194" s="102">
        <v>73050</v>
      </c>
      <c r="L3194" s="101" t="s">
        <v>6332</v>
      </c>
      <c r="M3194" s="101" t="s">
        <v>5778</v>
      </c>
    </row>
    <row r="3195" spans="1:13" x14ac:dyDescent="0.25">
      <c r="A3195" s="74" t="s">
        <v>344</v>
      </c>
      <c r="B3195" s="107" t="str">
        <f t="shared" si="49"/>
        <v>107770371100</v>
      </c>
      <c r="C3195" s="101" t="s">
        <v>8220</v>
      </c>
      <c r="D3195" s="101" t="s">
        <v>7732</v>
      </c>
      <c r="E3195" s="101" t="s">
        <v>7467</v>
      </c>
      <c r="F3195" s="101" t="s">
        <v>7212</v>
      </c>
      <c r="G3195" s="101"/>
      <c r="H3195" s="103">
        <v>0</v>
      </c>
      <c r="I3195" s="101" t="s">
        <v>7788</v>
      </c>
      <c r="J3195" s="102">
        <v>43678</v>
      </c>
      <c r="K3195" s="102">
        <v>43708</v>
      </c>
      <c r="L3195" s="101" t="s">
        <v>6332</v>
      </c>
      <c r="M3195" s="101" t="s">
        <v>8220</v>
      </c>
    </row>
    <row r="3196" spans="1:13" x14ac:dyDescent="0.25">
      <c r="A3196" s="74" t="s">
        <v>344</v>
      </c>
      <c r="B3196" s="107" t="str">
        <f t="shared" si="49"/>
        <v>107771311100</v>
      </c>
      <c r="C3196" s="101" t="s">
        <v>8221</v>
      </c>
      <c r="D3196" s="101" t="s">
        <v>8222</v>
      </c>
      <c r="E3196" s="101" t="s">
        <v>6531</v>
      </c>
      <c r="F3196" s="101" t="s">
        <v>7799</v>
      </c>
      <c r="G3196" s="101"/>
      <c r="H3196" s="103">
        <v>4.25</v>
      </c>
      <c r="I3196" s="101" t="s">
        <v>7175</v>
      </c>
      <c r="J3196" s="102">
        <v>43500</v>
      </c>
      <c r="K3196" s="102">
        <v>43651</v>
      </c>
      <c r="L3196" s="101" t="s">
        <v>6332</v>
      </c>
      <c r="M3196" s="101" t="s">
        <v>8221</v>
      </c>
    </row>
    <row r="3197" spans="1:13" x14ac:dyDescent="0.25">
      <c r="A3197" s="74" t="s">
        <v>344</v>
      </c>
      <c r="B3197" s="107" t="str">
        <f t="shared" si="49"/>
        <v>107772111270</v>
      </c>
      <c r="C3197" s="101" t="s">
        <v>5780</v>
      </c>
      <c r="D3197" s="101" t="s">
        <v>5781</v>
      </c>
      <c r="E3197" s="101" t="s">
        <v>7464</v>
      </c>
      <c r="F3197" s="101" t="s">
        <v>7214</v>
      </c>
      <c r="G3197" s="101"/>
      <c r="H3197" s="103">
        <v>30.9</v>
      </c>
      <c r="I3197" s="101" t="s">
        <v>7175</v>
      </c>
      <c r="J3197" s="102">
        <v>43606</v>
      </c>
      <c r="K3197" s="102">
        <v>73050</v>
      </c>
      <c r="L3197" s="101" t="s">
        <v>6332</v>
      </c>
      <c r="M3197" s="101" t="s">
        <v>5780</v>
      </c>
    </row>
    <row r="3198" spans="1:13" x14ac:dyDescent="0.25">
      <c r="A3198" s="74" t="s">
        <v>344</v>
      </c>
      <c r="B3198" s="107" t="str">
        <f t="shared" si="49"/>
        <v>107773803931</v>
      </c>
      <c r="C3198" s="101" t="s">
        <v>8223</v>
      </c>
      <c r="D3198" s="101" t="s">
        <v>7865</v>
      </c>
      <c r="E3198" s="101" t="s">
        <v>7301</v>
      </c>
      <c r="F3198" s="101" t="s">
        <v>7214</v>
      </c>
      <c r="G3198" s="101"/>
      <c r="H3198" s="103">
        <v>27.44</v>
      </c>
      <c r="I3198" s="101" t="s">
        <v>7175</v>
      </c>
      <c r="J3198" s="102">
        <v>43619</v>
      </c>
      <c r="K3198" s="102">
        <v>43707</v>
      </c>
      <c r="L3198" s="101" t="s">
        <v>6332</v>
      </c>
      <c r="M3198" s="101" t="s">
        <v>8223</v>
      </c>
    </row>
    <row r="3199" spans="1:13" x14ac:dyDescent="0.25">
      <c r="A3199" s="74" t="s">
        <v>344</v>
      </c>
      <c r="B3199" s="107" t="str">
        <f t="shared" si="49"/>
        <v>107774171100</v>
      </c>
      <c r="C3199" s="101" t="s">
        <v>5782</v>
      </c>
      <c r="D3199" s="101" t="s">
        <v>5783</v>
      </c>
      <c r="E3199" s="101" t="s">
        <v>6639</v>
      </c>
      <c r="F3199" s="101" t="s">
        <v>7212</v>
      </c>
      <c r="G3199" s="101"/>
      <c r="H3199" s="103">
        <v>44.66</v>
      </c>
      <c r="I3199" s="101" t="s">
        <v>7175</v>
      </c>
      <c r="J3199" s="102">
        <v>43692</v>
      </c>
      <c r="K3199" s="102">
        <v>73050</v>
      </c>
      <c r="L3199" s="101" t="s">
        <v>6332</v>
      </c>
      <c r="M3199" s="101" t="s">
        <v>5782</v>
      </c>
    </row>
    <row r="3200" spans="1:13" x14ac:dyDescent="0.25">
      <c r="A3200" s="74" t="s">
        <v>344</v>
      </c>
      <c r="B3200" s="107" t="str">
        <f t="shared" si="49"/>
        <v>107775371140</v>
      </c>
      <c r="C3200" s="101" t="s">
        <v>5784</v>
      </c>
      <c r="D3200" s="101" t="s">
        <v>5785</v>
      </c>
      <c r="E3200" s="101" t="s">
        <v>7315</v>
      </c>
      <c r="F3200" s="101" t="s">
        <v>7212</v>
      </c>
      <c r="G3200" s="101"/>
      <c r="H3200" s="103">
        <v>48.97</v>
      </c>
      <c r="I3200" s="101" t="s">
        <v>7175</v>
      </c>
      <c r="J3200" s="102">
        <v>43678</v>
      </c>
      <c r="K3200" s="102">
        <v>73050</v>
      </c>
      <c r="L3200" s="101" t="s">
        <v>6332</v>
      </c>
      <c r="M3200" s="101" t="s">
        <v>5784</v>
      </c>
    </row>
    <row r="3201" spans="1:13" x14ac:dyDescent="0.25">
      <c r="A3201" s="74" t="s">
        <v>344</v>
      </c>
      <c r="B3201" s="107" t="str">
        <f t="shared" si="49"/>
        <v>107776498210</v>
      </c>
      <c r="C3201" s="101" t="s">
        <v>5786</v>
      </c>
      <c r="D3201" s="101" t="s">
        <v>5787</v>
      </c>
      <c r="E3201" s="101" t="s">
        <v>7081</v>
      </c>
      <c r="F3201" s="101" t="s">
        <v>7773</v>
      </c>
      <c r="G3201" s="101"/>
      <c r="H3201" s="103">
        <v>21.81</v>
      </c>
      <c r="I3201" s="101" t="s">
        <v>7175</v>
      </c>
      <c r="J3201" s="102">
        <v>43605</v>
      </c>
      <c r="K3201" s="102">
        <v>73050</v>
      </c>
      <c r="L3201" s="101" t="s">
        <v>6332</v>
      </c>
      <c r="M3201" s="101" t="s">
        <v>5786</v>
      </c>
    </row>
    <row r="3202" spans="1:13" x14ac:dyDescent="0.25">
      <c r="A3202" s="74" t="s">
        <v>344</v>
      </c>
      <c r="B3202" s="107" t="str">
        <f t="shared" si="49"/>
        <v>107777321300</v>
      </c>
      <c r="C3202" s="101" t="s">
        <v>5788</v>
      </c>
      <c r="D3202" s="101" t="s">
        <v>5789</v>
      </c>
      <c r="E3202" s="101" t="s">
        <v>6553</v>
      </c>
      <c r="F3202" s="101" t="s">
        <v>7295</v>
      </c>
      <c r="G3202" s="101"/>
      <c r="H3202" s="103">
        <v>30.68</v>
      </c>
      <c r="I3202" s="101" t="s">
        <v>7175</v>
      </c>
      <c r="J3202" s="102">
        <v>43682</v>
      </c>
      <c r="K3202" s="102">
        <v>73050</v>
      </c>
      <c r="L3202" s="101" t="s">
        <v>6332</v>
      </c>
      <c r="M3202" s="101" t="s">
        <v>5788</v>
      </c>
    </row>
    <row r="3203" spans="1:13" x14ac:dyDescent="0.25">
      <c r="A3203" s="74" t="s">
        <v>344</v>
      </c>
      <c r="B3203" s="107" t="str">
        <f t="shared" si="49"/>
        <v>107778121110</v>
      </c>
      <c r="C3203" s="101" t="s">
        <v>5790</v>
      </c>
      <c r="D3203" s="101" t="s">
        <v>5791</v>
      </c>
      <c r="E3203" s="101" t="s">
        <v>6338</v>
      </c>
      <c r="F3203" s="101" t="s">
        <v>7212</v>
      </c>
      <c r="G3203" s="101"/>
      <c r="H3203" s="103">
        <v>46.72</v>
      </c>
      <c r="I3203" s="101" t="s">
        <v>7175</v>
      </c>
      <c r="J3203" s="102">
        <v>43678</v>
      </c>
      <c r="K3203" s="102">
        <v>73050</v>
      </c>
      <c r="L3203" s="101" t="s">
        <v>6332</v>
      </c>
      <c r="M3203" s="101" t="s">
        <v>5790</v>
      </c>
    </row>
    <row r="3204" spans="1:13" x14ac:dyDescent="0.25">
      <c r="A3204" s="74" t="s">
        <v>344</v>
      </c>
      <c r="B3204" s="107" t="str">
        <f t="shared" si="49"/>
        <v>107779478810</v>
      </c>
      <c r="C3204" s="101" t="s">
        <v>5792</v>
      </c>
      <c r="D3204" s="101" t="s">
        <v>5793</v>
      </c>
      <c r="E3204" s="101" t="s">
        <v>6818</v>
      </c>
      <c r="F3204" s="101" t="s">
        <v>7217</v>
      </c>
      <c r="G3204" s="101"/>
      <c r="H3204" s="103">
        <v>25.56</v>
      </c>
      <c r="I3204" s="101" t="s">
        <v>7175</v>
      </c>
      <c r="J3204" s="102">
        <v>43626</v>
      </c>
      <c r="K3204" s="102">
        <v>73050</v>
      </c>
      <c r="L3204" s="101" t="s">
        <v>6332</v>
      </c>
      <c r="M3204" s="101" t="s">
        <v>5792</v>
      </c>
    </row>
    <row r="3205" spans="1:13" x14ac:dyDescent="0.25">
      <c r="A3205" s="74" t="s">
        <v>344</v>
      </c>
      <c r="B3205" s="107" t="str">
        <f t="shared" si="49"/>
        <v>107780478910</v>
      </c>
      <c r="C3205" s="101" t="s">
        <v>5794</v>
      </c>
      <c r="D3205" s="101" t="s">
        <v>5795</v>
      </c>
      <c r="E3205" s="101" t="s">
        <v>6651</v>
      </c>
      <c r="F3205" s="101" t="s">
        <v>7217</v>
      </c>
      <c r="G3205" s="101"/>
      <c r="H3205" s="103">
        <v>26.13</v>
      </c>
      <c r="I3205" s="101" t="s">
        <v>7175</v>
      </c>
      <c r="J3205" s="102">
        <v>43617</v>
      </c>
      <c r="K3205" s="102">
        <v>73050</v>
      </c>
      <c r="L3205" s="101" t="s">
        <v>6332</v>
      </c>
      <c r="M3205" s="101" t="s">
        <v>5794</v>
      </c>
    </row>
    <row r="3206" spans="1:13" x14ac:dyDescent="0.25">
      <c r="A3206" s="74" t="s">
        <v>344</v>
      </c>
      <c r="B3206" s="107" t="str">
        <f t="shared" ref="B3206:B3269" si="50">CONCATENATE(C3206,E3206)</f>
        <v>107781381100</v>
      </c>
      <c r="C3206" s="101" t="s">
        <v>5796</v>
      </c>
      <c r="D3206" s="101" t="s">
        <v>5797</v>
      </c>
      <c r="E3206" s="101" t="s">
        <v>7666</v>
      </c>
      <c r="F3206" s="101" t="s">
        <v>7212</v>
      </c>
      <c r="G3206" s="101"/>
      <c r="H3206" s="103">
        <v>0</v>
      </c>
      <c r="I3206" s="101" t="s">
        <v>7175</v>
      </c>
      <c r="J3206" s="102">
        <v>43709</v>
      </c>
      <c r="K3206" s="102">
        <v>73050</v>
      </c>
      <c r="L3206" s="101" t="s">
        <v>6332</v>
      </c>
      <c r="M3206" s="101" t="s">
        <v>5796</v>
      </c>
    </row>
    <row r="3207" spans="1:13" x14ac:dyDescent="0.25">
      <c r="A3207" s="74" t="s">
        <v>344</v>
      </c>
      <c r="B3207" s="107" t="str">
        <f t="shared" si="50"/>
        <v>107782115100</v>
      </c>
      <c r="C3207" s="101" t="s">
        <v>5798</v>
      </c>
      <c r="D3207" s="101" t="s">
        <v>5799</v>
      </c>
      <c r="E3207" s="101" t="s">
        <v>7238</v>
      </c>
      <c r="F3207" s="101" t="s">
        <v>7239</v>
      </c>
      <c r="G3207" s="101"/>
      <c r="H3207" s="103">
        <v>36.729999999999997</v>
      </c>
      <c r="I3207" s="101" t="s">
        <v>7175</v>
      </c>
      <c r="J3207" s="102">
        <v>43606</v>
      </c>
      <c r="K3207" s="102">
        <v>73050</v>
      </c>
      <c r="L3207" s="101" t="s">
        <v>6332</v>
      </c>
      <c r="M3207" s="101" t="s">
        <v>5798</v>
      </c>
    </row>
    <row r="3208" spans="1:13" x14ac:dyDescent="0.25">
      <c r="A3208" s="74" t="s">
        <v>344</v>
      </c>
      <c r="B3208" s="107" t="str">
        <f t="shared" si="50"/>
        <v>107783602100</v>
      </c>
      <c r="C3208" s="101" t="s">
        <v>5800</v>
      </c>
      <c r="D3208" s="101" t="s">
        <v>5801</v>
      </c>
      <c r="E3208" s="101" t="s">
        <v>7254</v>
      </c>
      <c r="F3208" s="101" t="s">
        <v>7217</v>
      </c>
      <c r="G3208" s="101"/>
      <c r="H3208" s="103">
        <v>28.79</v>
      </c>
      <c r="I3208" s="101" t="s">
        <v>7175</v>
      </c>
      <c r="J3208" s="102">
        <v>43617</v>
      </c>
      <c r="K3208" s="102">
        <v>73050</v>
      </c>
      <c r="L3208" s="101" t="s">
        <v>6332</v>
      </c>
      <c r="M3208" s="101" t="s">
        <v>5800</v>
      </c>
    </row>
    <row r="3209" spans="1:13" x14ac:dyDescent="0.25">
      <c r="A3209" s="74" t="s">
        <v>344</v>
      </c>
      <c r="B3209" s="107" t="str">
        <f t="shared" si="50"/>
        <v>107784302100</v>
      </c>
      <c r="C3209" s="101" t="s">
        <v>5802</v>
      </c>
      <c r="D3209" s="101" t="s">
        <v>5803</v>
      </c>
      <c r="E3209" s="101" t="s">
        <v>7213</v>
      </c>
      <c r="F3209" s="101" t="s">
        <v>7802</v>
      </c>
      <c r="G3209" s="101"/>
      <c r="H3209" s="103">
        <v>21.66</v>
      </c>
      <c r="I3209" s="101" t="s">
        <v>7175</v>
      </c>
      <c r="J3209" s="102">
        <v>43606</v>
      </c>
      <c r="K3209" s="102">
        <v>73050</v>
      </c>
      <c r="L3209" s="101" t="s">
        <v>6332</v>
      </c>
      <c r="M3209" s="101" t="s">
        <v>5802</v>
      </c>
    </row>
    <row r="3210" spans="1:13" x14ac:dyDescent="0.25">
      <c r="A3210" s="74" t="s">
        <v>344</v>
      </c>
      <c r="B3210" s="107" t="str">
        <f t="shared" si="50"/>
        <v>107785803010</v>
      </c>
      <c r="C3210" s="101" t="s">
        <v>5804</v>
      </c>
      <c r="D3210" s="101" t="s">
        <v>5805</v>
      </c>
      <c r="E3210" s="101" t="s">
        <v>7155</v>
      </c>
      <c r="F3210" s="101" t="s">
        <v>7247</v>
      </c>
      <c r="G3210" s="101"/>
      <c r="H3210" s="103">
        <v>43.83</v>
      </c>
      <c r="I3210" s="101" t="s">
        <v>7175</v>
      </c>
      <c r="J3210" s="102">
        <v>43647</v>
      </c>
      <c r="K3210" s="102">
        <v>73050</v>
      </c>
      <c r="L3210" s="101" t="s">
        <v>6332</v>
      </c>
      <c r="M3210" s="101" t="s">
        <v>5804</v>
      </c>
    </row>
    <row r="3211" spans="1:13" x14ac:dyDescent="0.25">
      <c r="A3211" s="74" t="s">
        <v>344</v>
      </c>
      <c r="B3211" s="107" t="str">
        <f t="shared" si="50"/>
        <v>107786803030</v>
      </c>
      <c r="C3211" s="101" t="s">
        <v>5806</v>
      </c>
      <c r="D3211" s="101" t="s">
        <v>5807</v>
      </c>
      <c r="E3211" s="101" t="s">
        <v>6609</v>
      </c>
      <c r="F3211" s="101" t="s">
        <v>7214</v>
      </c>
      <c r="G3211" s="101"/>
      <c r="H3211" s="103">
        <v>32.1</v>
      </c>
      <c r="I3211" s="101" t="s">
        <v>7175</v>
      </c>
      <c r="J3211" s="102">
        <v>43620</v>
      </c>
      <c r="K3211" s="102">
        <v>73050</v>
      </c>
      <c r="L3211" s="101" t="s">
        <v>6332</v>
      </c>
      <c r="M3211" s="101" t="s">
        <v>5806</v>
      </c>
    </row>
    <row r="3212" spans="1:13" x14ac:dyDescent="0.25">
      <c r="A3212" s="74" t="s">
        <v>344</v>
      </c>
      <c r="B3212" s="107" t="str">
        <f t="shared" si="50"/>
        <v>107787802200</v>
      </c>
      <c r="C3212" s="101" t="s">
        <v>5808</v>
      </c>
      <c r="D3212" s="101" t="s">
        <v>5809</v>
      </c>
      <c r="E3212" s="101" t="s">
        <v>7223</v>
      </c>
      <c r="F3212" s="101" t="s">
        <v>7200</v>
      </c>
      <c r="G3212" s="101"/>
      <c r="H3212" s="103">
        <v>23.39</v>
      </c>
      <c r="I3212" s="101" t="s">
        <v>7175</v>
      </c>
      <c r="J3212" s="102">
        <v>43626</v>
      </c>
      <c r="K3212" s="102">
        <v>73050</v>
      </c>
      <c r="L3212" s="101" t="s">
        <v>6332</v>
      </c>
      <c r="M3212" s="101" t="s">
        <v>5808</v>
      </c>
    </row>
    <row r="3213" spans="1:13" x14ac:dyDescent="0.25">
      <c r="A3213" s="74" t="s">
        <v>344</v>
      </c>
      <c r="B3213" s="107" t="str">
        <f t="shared" si="50"/>
        <v>107788603100</v>
      </c>
      <c r="C3213" s="101" t="s">
        <v>5810</v>
      </c>
      <c r="D3213" s="101" t="s">
        <v>5811</v>
      </c>
      <c r="E3213" s="101" t="s">
        <v>7234</v>
      </c>
      <c r="F3213" s="101" t="s">
        <v>7235</v>
      </c>
      <c r="G3213" s="101"/>
      <c r="H3213" s="103">
        <v>30.88</v>
      </c>
      <c r="I3213" s="101" t="s">
        <v>7175</v>
      </c>
      <c r="J3213" s="102">
        <v>43689</v>
      </c>
      <c r="K3213" s="102">
        <v>73050</v>
      </c>
      <c r="L3213" s="101" t="s">
        <v>6332</v>
      </c>
      <c r="M3213" s="101" t="s">
        <v>5810</v>
      </c>
    </row>
    <row r="3214" spans="1:13" x14ac:dyDescent="0.25">
      <c r="A3214" s="74" t="s">
        <v>344</v>
      </c>
      <c r="B3214" s="107" t="str">
        <f t="shared" si="50"/>
        <v>107789121110</v>
      </c>
      <c r="C3214" s="101" t="s">
        <v>5812</v>
      </c>
      <c r="D3214" s="101" t="s">
        <v>5813</v>
      </c>
      <c r="E3214" s="101" t="s">
        <v>6338</v>
      </c>
      <c r="F3214" s="101" t="s">
        <v>7212</v>
      </c>
      <c r="G3214" s="101"/>
      <c r="H3214" s="103">
        <v>54.14</v>
      </c>
      <c r="I3214" s="101" t="s">
        <v>7175</v>
      </c>
      <c r="J3214" s="102">
        <v>43678</v>
      </c>
      <c r="K3214" s="102">
        <v>73050</v>
      </c>
      <c r="L3214" s="101" t="s">
        <v>6332</v>
      </c>
      <c r="M3214" s="101" t="s">
        <v>5812</v>
      </c>
    </row>
    <row r="3215" spans="1:13" x14ac:dyDescent="0.25">
      <c r="A3215" s="74" t="s">
        <v>344</v>
      </c>
      <c r="B3215" s="107" t="str">
        <f t="shared" si="50"/>
        <v>107790301630</v>
      </c>
      <c r="C3215" s="101" t="s">
        <v>5814</v>
      </c>
      <c r="D3215" s="101" t="s">
        <v>5815</v>
      </c>
      <c r="E3215" s="101" t="s">
        <v>6763</v>
      </c>
      <c r="F3215" s="101" t="s">
        <v>7212</v>
      </c>
      <c r="G3215" s="101"/>
      <c r="H3215" s="103">
        <v>52.06</v>
      </c>
      <c r="I3215" s="101" t="s">
        <v>7175</v>
      </c>
      <c r="J3215" s="102">
        <v>43689</v>
      </c>
      <c r="K3215" s="102">
        <v>73050</v>
      </c>
      <c r="L3215" s="101" t="s">
        <v>6332</v>
      </c>
      <c r="M3215" s="101" t="s">
        <v>5814</v>
      </c>
    </row>
    <row r="3216" spans="1:13" x14ac:dyDescent="0.25">
      <c r="A3216" s="74" t="s">
        <v>344</v>
      </c>
      <c r="B3216" s="107" t="str">
        <f t="shared" si="50"/>
        <v>107791371200</v>
      </c>
      <c r="C3216" s="101" t="s">
        <v>5816</v>
      </c>
      <c r="D3216" s="101" t="s">
        <v>5817</v>
      </c>
      <c r="E3216" s="101" t="s">
        <v>6623</v>
      </c>
      <c r="F3216" s="101" t="s">
        <v>7212</v>
      </c>
      <c r="G3216" s="101"/>
      <c r="H3216" s="103">
        <v>47.43</v>
      </c>
      <c r="I3216" s="101" t="s">
        <v>7175</v>
      </c>
      <c r="J3216" s="102">
        <v>43678</v>
      </c>
      <c r="K3216" s="102">
        <v>73050</v>
      </c>
      <c r="L3216" s="101" t="s">
        <v>6332</v>
      </c>
      <c r="M3216" s="101" t="s">
        <v>5816</v>
      </c>
    </row>
    <row r="3217" spans="1:13" x14ac:dyDescent="0.25">
      <c r="A3217" s="74" t="s">
        <v>344</v>
      </c>
      <c r="B3217" s="107" t="str">
        <f t="shared" si="50"/>
        <v>107792341200</v>
      </c>
      <c r="C3217" s="101" t="s">
        <v>5818</v>
      </c>
      <c r="D3217" s="101" t="s">
        <v>5819</v>
      </c>
      <c r="E3217" s="101" t="s">
        <v>6559</v>
      </c>
      <c r="F3217" s="101" t="s">
        <v>7212</v>
      </c>
      <c r="G3217" s="101"/>
      <c r="H3217" s="103">
        <v>54.71</v>
      </c>
      <c r="I3217" s="101" t="s">
        <v>7175</v>
      </c>
      <c r="J3217" s="102">
        <v>43678</v>
      </c>
      <c r="K3217" s="102">
        <v>73050</v>
      </c>
      <c r="L3217" s="101" t="s">
        <v>6332</v>
      </c>
      <c r="M3217" s="101" t="s">
        <v>5818</v>
      </c>
    </row>
    <row r="3218" spans="1:13" x14ac:dyDescent="0.25">
      <c r="A3218" s="74" t="s">
        <v>344</v>
      </c>
      <c r="B3218" s="107" t="str">
        <f t="shared" si="50"/>
        <v>107793171300</v>
      </c>
      <c r="C3218" s="101" t="s">
        <v>5820</v>
      </c>
      <c r="D3218" s="101" t="s">
        <v>5821</v>
      </c>
      <c r="E3218" s="101" t="s">
        <v>6367</v>
      </c>
      <c r="F3218" s="101" t="s">
        <v>7212</v>
      </c>
      <c r="G3218" s="101"/>
      <c r="H3218" s="103">
        <v>45.11</v>
      </c>
      <c r="I3218" s="101" t="s">
        <v>7175</v>
      </c>
      <c r="J3218" s="102">
        <v>43692</v>
      </c>
      <c r="K3218" s="102">
        <v>73050</v>
      </c>
      <c r="L3218" s="101" t="s">
        <v>6332</v>
      </c>
      <c r="M3218" s="101" t="s">
        <v>5820</v>
      </c>
    </row>
    <row r="3219" spans="1:13" x14ac:dyDescent="0.25">
      <c r="A3219" s="74" t="s">
        <v>344</v>
      </c>
      <c r="B3219" s="107" t="str">
        <f t="shared" si="50"/>
        <v>107794341200</v>
      </c>
      <c r="C3219" s="101" t="s">
        <v>5822</v>
      </c>
      <c r="D3219" s="101" t="s">
        <v>5823</v>
      </c>
      <c r="E3219" s="101" t="s">
        <v>6559</v>
      </c>
      <c r="F3219" s="101" t="s">
        <v>7212</v>
      </c>
      <c r="G3219" s="101"/>
      <c r="H3219" s="103">
        <v>52.01</v>
      </c>
      <c r="I3219" s="101" t="s">
        <v>7175</v>
      </c>
      <c r="J3219" s="102">
        <v>43678</v>
      </c>
      <c r="K3219" s="102">
        <v>73050</v>
      </c>
      <c r="L3219" s="101" t="s">
        <v>6332</v>
      </c>
      <c r="M3219" s="101" t="s">
        <v>5822</v>
      </c>
    </row>
    <row r="3220" spans="1:13" x14ac:dyDescent="0.25">
      <c r="A3220" s="74" t="s">
        <v>344</v>
      </c>
      <c r="B3220" s="107" t="str">
        <f t="shared" si="50"/>
        <v>107795381100</v>
      </c>
      <c r="C3220" s="101" t="s">
        <v>5824</v>
      </c>
      <c r="D3220" s="101" t="s">
        <v>5825</v>
      </c>
      <c r="E3220" s="101" t="s">
        <v>7666</v>
      </c>
      <c r="F3220" s="101" t="s">
        <v>7295</v>
      </c>
      <c r="G3220" s="101"/>
      <c r="H3220" s="103">
        <v>44.64</v>
      </c>
      <c r="I3220" s="101" t="s">
        <v>7175</v>
      </c>
      <c r="J3220" s="102">
        <v>43696</v>
      </c>
      <c r="K3220" s="102">
        <v>73050</v>
      </c>
      <c r="L3220" s="101" t="s">
        <v>6332</v>
      </c>
      <c r="M3220" s="101" t="s">
        <v>5824</v>
      </c>
    </row>
    <row r="3221" spans="1:13" x14ac:dyDescent="0.25">
      <c r="A3221" s="74" t="s">
        <v>344</v>
      </c>
      <c r="B3221" s="107" t="str">
        <f t="shared" si="50"/>
        <v>107796361200</v>
      </c>
      <c r="C3221" s="101" t="s">
        <v>5826</v>
      </c>
      <c r="D3221" s="101" t="s">
        <v>5827</v>
      </c>
      <c r="E3221" s="101" t="s">
        <v>6581</v>
      </c>
      <c r="F3221" s="101" t="s">
        <v>7212</v>
      </c>
      <c r="G3221" s="101"/>
      <c r="H3221" s="103">
        <v>52.82</v>
      </c>
      <c r="I3221" s="101" t="s">
        <v>7175</v>
      </c>
      <c r="J3221" s="102">
        <v>43692</v>
      </c>
      <c r="K3221" s="102">
        <v>73050</v>
      </c>
      <c r="L3221" s="101" t="s">
        <v>6332</v>
      </c>
      <c r="M3221" s="101" t="s">
        <v>5826</v>
      </c>
    </row>
    <row r="3222" spans="1:13" x14ac:dyDescent="0.25">
      <c r="A3222" s="74" t="s">
        <v>344</v>
      </c>
      <c r="B3222" s="107" t="str">
        <f t="shared" si="50"/>
        <v>107797438600</v>
      </c>
      <c r="C3222" s="101" t="s">
        <v>5828</v>
      </c>
      <c r="D3222" s="101" t="s">
        <v>5829</v>
      </c>
      <c r="E3222" s="101" t="s">
        <v>6666</v>
      </c>
      <c r="F3222" s="101" t="s">
        <v>7393</v>
      </c>
      <c r="G3222" s="101"/>
      <c r="H3222" s="103">
        <v>78.44</v>
      </c>
      <c r="I3222" s="101" t="s">
        <v>7175</v>
      </c>
      <c r="J3222" s="102">
        <v>43696</v>
      </c>
      <c r="K3222" s="102">
        <v>73050</v>
      </c>
      <c r="L3222" s="101" t="s">
        <v>6332</v>
      </c>
      <c r="M3222" s="101" t="s">
        <v>5828</v>
      </c>
    </row>
    <row r="3223" spans="1:13" x14ac:dyDescent="0.25">
      <c r="A3223" s="74" t="s">
        <v>344</v>
      </c>
      <c r="B3223" s="107" t="str">
        <f t="shared" si="50"/>
        <v>107798192100</v>
      </c>
      <c r="C3223" s="101" t="s">
        <v>5830</v>
      </c>
      <c r="D3223" s="101" t="s">
        <v>5831</v>
      </c>
      <c r="E3223" s="101" t="s">
        <v>6456</v>
      </c>
      <c r="F3223" s="101" t="s">
        <v>7313</v>
      </c>
      <c r="G3223" s="101"/>
      <c r="H3223" s="103">
        <v>28.24</v>
      </c>
      <c r="I3223" s="101" t="s">
        <v>7175</v>
      </c>
      <c r="J3223" s="102">
        <v>43619</v>
      </c>
      <c r="K3223" s="102">
        <v>73050</v>
      </c>
      <c r="L3223" s="101" t="s">
        <v>6332</v>
      </c>
      <c r="M3223" s="101" t="s">
        <v>5830</v>
      </c>
    </row>
    <row r="3224" spans="1:13" x14ac:dyDescent="0.25">
      <c r="A3224" s="74" t="s">
        <v>344</v>
      </c>
      <c r="B3224" s="107" t="str">
        <f t="shared" si="50"/>
        <v>107799263100</v>
      </c>
      <c r="C3224" s="101" t="s">
        <v>5832</v>
      </c>
      <c r="D3224" s="101" t="s">
        <v>5833</v>
      </c>
      <c r="E3224" s="101" t="s">
        <v>6511</v>
      </c>
      <c r="F3224" s="101" t="s">
        <v>7247</v>
      </c>
      <c r="G3224" s="101"/>
      <c r="H3224" s="103">
        <v>50.64</v>
      </c>
      <c r="I3224" s="101" t="s">
        <v>7175</v>
      </c>
      <c r="J3224" s="102">
        <v>43631</v>
      </c>
      <c r="K3224" s="102">
        <v>73050</v>
      </c>
      <c r="L3224" s="101" t="s">
        <v>6332</v>
      </c>
      <c r="M3224" s="101" t="s">
        <v>5832</v>
      </c>
    </row>
    <row r="3225" spans="1:13" x14ac:dyDescent="0.25">
      <c r="A3225" s="74" t="s">
        <v>344</v>
      </c>
      <c r="B3225" s="107" t="str">
        <f t="shared" si="50"/>
        <v>107800341200</v>
      </c>
      <c r="C3225" s="101" t="s">
        <v>5834</v>
      </c>
      <c r="D3225" s="101" t="s">
        <v>5835</v>
      </c>
      <c r="E3225" s="101" t="s">
        <v>6559</v>
      </c>
      <c r="F3225" s="101" t="s">
        <v>7212</v>
      </c>
      <c r="G3225" s="101"/>
      <c r="H3225" s="103">
        <v>54.71</v>
      </c>
      <c r="I3225" s="101" t="s">
        <v>7175</v>
      </c>
      <c r="J3225" s="102">
        <v>43678</v>
      </c>
      <c r="K3225" s="102">
        <v>73050</v>
      </c>
      <c r="L3225" s="101" t="s">
        <v>6332</v>
      </c>
      <c r="M3225" s="101" t="s">
        <v>5834</v>
      </c>
    </row>
    <row r="3226" spans="1:13" x14ac:dyDescent="0.25">
      <c r="A3226" s="74" t="s">
        <v>344</v>
      </c>
      <c r="B3226" s="107" t="str">
        <f t="shared" si="50"/>
        <v>107801803010</v>
      </c>
      <c r="C3226" s="101" t="s">
        <v>5836</v>
      </c>
      <c r="D3226" s="101" t="s">
        <v>5837</v>
      </c>
      <c r="E3226" s="101" t="s">
        <v>7155</v>
      </c>
      <c r="F3226" s="101" t="s">
        <v>7231</v>
      </c>
      <c r="G3226" s="101"/>
      <c r="H3226" s="103">
        <v>0</v>
      </c>
      <c r="I3226" s="101" t="s">
        <v>7175</v>
      </c>
      <c r="J3226" s="102">
        <v>43709</v>
      </c>
      <c r="K3226" s="102">
        <v>73050</v>
      </c>
      <c r="L3226" s="101" t="s">
        <v>6332</v>
      </c>
      <c r="M3226" s="101" t="s">
        <v>5836</v>
      </c>
    </row>
    <row r="3227" spans="1:13" x14ac:dyDescent="0.25">
      <c r="A3227" s="74" t="s">
        <v>344</v>
      </c>
      <c r="B3227" s="107" t="str">
        <f t="shared" si="50"/>
        <v>107802264280</v>
      </c>
      <c r="C3227" s="101" t="s">
        <v>5838</v>
      </c>
      <c r="D3227" s="101" t="s">
        <v>5839</v>
      </c>
      <c r="E3227" s="101" t="s">
        <v>7280</v>
      </c>
      <c r="F3227" s="101" t="s">
        <v>7295</v>
      </c>
      <c r="G3227" s="101"/>
      <c r="H3227" s="103">
        <v>36.79</v>
      </c>
      <c r="I3227" s="101" t="s">
        <v>7175</v>
      </c>
      <c r="J3227" s="102">
        <v>43696</v>
      </c>
      <c r="K3227" s="102">
        <v>73050</v>
      </c>
      <c r="L3227" s="101" t="s">
        <v>6332</v>
      </c>
      <c r="M3227" s="101" t="s">
        <v>5838</v>
      </c>
    </row>
    <row r="3228" spans="1:13" x14ac:dyDescent="0.25">
      <c r="A3228" s="74" t="s">
        <v>344</v>
      </c>
      <c r="B3228" s="107" t="str">
        <f t="shared" si="50"/>
        <v>107803803010</v>
      </c>
      <c r="C3228" s="101" t="s">
        <v>5840</v>
      </c>
      <c r="D3228" s="101" t="s">
        <v>5841</v>
      </c>
      <c r="E3228" s="101" t="s">
        <v>7155</v>
      </c>
      <c r="F3228" s="101" t="s">
        <v>7247</v>
      </c>
      <c r="G3228" s="101"/>
      <c r="H3228" s="103">
        <v>32.299999999999997</v>
      </c>
      <c r="I3228" s="101" t="s">
        <v>7175</v>
      </c>
      <c r="J3228" s="102">
        <v>43696</v>
      </c>
      <c r="K3228" s="102">
        <v>73050</v>
      </c>
      <c r="L3228" s="101" t="s">
        <v>6332</v>
      </c>
      <c r="M3228" s="101" t="s">
        <v>5840</v>
      </c>
    </row>
    <row r="3229" spans="1:13" x14ac:dyDescent="0.25">
      <c r="A3229" s="74" t="s">
        <v>344</v>
      </c>
      <c r="B3229" s="107" t="str">
        <f t="shared" si="50"/>
        <v>107804311500</v>
      </c>
      <c r="C3229" s="101" t="s">
        <v>5842</v>
      </c>
      <c r="D3229" s="101" t="s">
        <v>5843</v>
      </c>
      <c r="E3229" s="101" t="s">
        <v>7255</v>
      </c>
      <c r="F3229" s="101" t="s">
        <v>7212</v>
      </c>
      <c r="G3229" s="101"/>
      <c r="H3229" s="103">
        <v>53.37</v>
      </c>
      <c r="I3229" s="101" t="s">
        <v>7175</v>
      </c>
      <c r="J3229" s="102">
        <v>43696</v>
      </c>
      <c r="K3229" s="102">
        <v>73050</v>
      </c>
      <c r="L3229" s="101" t="s">
        <v>6332</v>
      </c>
      <c r="M3229" s="101" t="s">
        <v>5842</v>
      </c>
    </row>
    <row r="3230" spans="1:13" x14ac:dyDescent="0.25">
      <c r="A3230" s="74" t="s">
        <v>344</v>
      </c>
      <c r="B3230" s="107" t="str">
        <f t="shared" si="50"/>
        <v>107805383920</v>
      </c>
      <c r="C3230" s="101" t="s">
        <v>8224</v>
      </c>
      <c r="D3230" s="101" t="s">
        <v>8225</v>
      </c>
      <c r="E3230" s="101" t="s">
        <v>8226</v>
      </c>
      <c r="F3230" s="101" t="s">
        <v>7799</v>
      </c>
      <c r="G3230" s="101"/>
      <c r="H3230" s="103">
        <v>1.55</v>
      </c>
      <c r="I3230" s="101" t="s">
        <v>7175</v>
      </c>
      <c r="J3230" s="102">
        <v>43571</v>
      </c>
      <c r="K3230" s="102">
        <v>43636</v>
      </c>
      <c r="L3230" s="101" t="s">
        <v>6332</v>
      </c>
      <c r="M3230" s="101" t="s">
        <v>8224</v>
      </c>
    </row>
    <row r="3231" spans="1:13" x14ac:dyDescent="0.25">
      <c r="A3231" s="74" t="s">
        <v>344</v>
      </c>
      <c r="B3231" s="107" t="str">
        <f t="shared" si="50"/>
        <v>107806264260</v>
      </c>
      <c r="C3231" s="101" t="s">
        <v>5844</v>
      </c>
      <c r="D3231" s="101" t="s">
        <v>5845</v>
      </c>
      <c r="E3231" s="101" t="s">
        <v>7232</v>
      </c>
      <c r="F3231" s="101" t="s">
        <v>7212</v>
      </c>
      <c r="G3231" s="101"/>
      <c r="H3231" s="103">
        <v>54.71</v>
      </c>
      <c r="I3231" s="101" t="s">
        <v>7175</v>
      </c>
      <c r="J3231" s="102">
        <v>43678</v>
      </c>
      <c r="K3231" s="102">
        <v>73050</v>
      </c>
      <c r="L3231" s="101" t="s">
        <v>6332</v>
      </c>
      <c r="M3231" s="101" t="s">
        <v>5844</v>
      </c>
    </row>
    <row r="3232" spans="1:13" x14ac:dyDescent="0.25">
      <c r="A3232" s="74" t="s">
        <v>344</v>
      </c>
      <c r="B3232" s="107" t="str">
        <f t="shared" si="50"/>
        <v>107807264280</v>
      </c>
      <c r="C3232" s="101" t="s">
        <v>5846</v>
      </c>
      <c r="D3232" s="101" t="s">
        <v>5847</v>
      </c>
      <c r="E3232" s="101" t="s">
        <v>7280</v>
      </c>
      <c r="F3232" s="101" t="s">
        <v>7212</v>
      </c>
      <c r="G3232" s="101"/>
      <c r="H3232" s="103">
        <v>53.57</v>
      </c>
      <c r="I3232" s="101" t="s">
        <v>7175</v>
      </c>
      <c r="J3232" s="102">
        <v>43678</v>
      </c>
      <c r="K3232" s="102">
        <v>73050</v>
      </c>
      <c r="L3232" s="101" t="s">
        <v>6332</v>
      </c>
      <c r="M3232" s="101" t="s">
        <v>5846</v>
      </c>
    </row>
    <row r="3233" spans="1:13" x14ac:dyDescent="0.25">
      <c r="A3233" s="74" t="s">
        <v>344</v>
      </c>
      <c r="B3233" s="107" t="str">
        <f t="shared" si="50"/>
        <v>107808264280</v>
      </c>
      <c r="C3233" s="101" t="s">
        <v>5848</v>
      </c>
      <c r="D3233" s="101" t="s">
        <v>5849</v>
      </c>
      <c r="E3233" s="101" t="s">
        <v>7280</v>
      </c>
      <c r="F3233" s="101" t="s">
        <v>7212</v>
      </c>
      <c r="G3233" s="101"/>
      <c r="H3233" s="103">
        <v>52.13</v>
      </c>
      <c r="I3233" s="101" t="s">
        <v>7175</v>
      </c>
      <c r="J3233" s="102">
        <v>43678</v>
      </c>
      <c r="K3233" s="102">
        <v>73050</v>
      </c>
      <c r="L3233" s="101" t="s">
        <v>6332</v>
      </c>
      <c r="M3233" s="101" t="s">
        <v>5848</v>
      </c>
    </row>
    <row r="3234" spans="1:13" x14ac:dyDescent="0.25">
      <c r="A3234" s="74" t="s">
        <v>344</v>
      </c>
      <c r="B3234" s="107" t="str">
        <f t="shared" si="50"/>
        <v>107809361100</v>
      </c>
      <c r="C3234" s="101" t="s">
        <v>5850</v>
      </c>
      <c r="D3234" s="101" t="s">
        <v>5851</v>
      </c>
      <c r="E3234" s="101" t="s">
        <v>6415</v>
      </c>
      <c r="F3234" s="101" t="s">
        <v>7212</v>
      </c>
      <c r="G3234" s="101"/>
      <c r="H3234" s="103">
        <v>0</v>
      </c>
      <c r="I3234" s="101" t="s">
        <v>7175</v>
      </c>
      <c r="J3234" s="102">
        <v>43710</v>
      </c>
      <c r="K3234" s="102">
        <v>73050</v>
      </c>
      <c r="L3234" s="101" t="s">
        <v>6332</v>
      </c>
      <c r="M3234" s="101" t="s">
        <v>5850</v>
      </c>
    </row>
    <row r="3235" spans="1:13" x14ac:dyDescent="0.25">
      <c r="A3235" s="74" t="s">
        <v>344</v>
      </c>
      <c r="B3235" s="107" t="str">
        <f t="shared" si="50"/>
        <v>107810803010</v>
      </c>
      <c r="C3235" s="101" t="s">
        <v>5852</v>
      </c>
      <c r="D3235" s="101" t="s">
        <v>5853</v>
      </c>
      <c r="E3235" s="101" t="s">
        <v>7155</v>
      </c>
      <c r="F3235" s="101" t="s">
        <v>7231</v>
      </c>
      <c r="G3235" s="101"/>
      <c r="H3235" s="103">
        <v>0</v>
      </c>
      <c r="I3235" s="101" t="s">
        <v>7175</v>
      </c>
      <c r="J3235" s="102">
        <v>43709</v>
      </c>
      <c r="K3235" s="102">
        <v>73050</v>
      </c>
      <c r="L3235" s="101" t="s">
        <v>6332</v>
      </c>
      <c r="M3235" s="101" t="s">
        <v>5852</v>
      </c>
    </row>
    <row r="3236" spans="1:13" x14ac:dyDescent="0.25">
      <c r="A3236" s="74" t="s">
        <v>344</v>
      </c>
      <c r="B3236" s="107" t="str">
        <f t="shared" si="50"/>
        <v>107811603600</v>
      </c>
      <c r="C3236" s="101" t="s">
        <v>8227</v>
      </c>
      <c r="D3236" s="101" t="s">
        <v>5912</v>
      </c>
      <c r="E3236" s="101" t="s">
        <v>7279</v>
      </c>
      <c r="F3236" s="101" t="s">
        <v>7191</v>
      </c>
      <c r="G3236" s="101"/>
      <c r="H3236" s="103">
        <v>0</v>
      </c>
      <c r="I3236" s="101" t="s">
        <v>7175</v>
      </c>
      <c r="J3236" s="102">
        <v>43696</v>
      </c>
      <c r="K3236" s="102">
        <v>43696</v>
      </c>
      <c r="L3236" s="101" t="s">
        <v>6332</v>
      </c>
      <c r="M3236" s="101" t="s">
        <v>8227</v>
      </c>
    </row>
    <row r="3237" spans="1:13" x14ac:dyDescent="0.25">
      <c r="A3237" s="74" t="s">
        <v>344</v>
      </c>
      <c r="B3237" s="107" t="str">
        <f t="shared" si="50"/>
        <v>107812171600</v>
      </c>
      <c r="C3237" s="101" t="s">
        <v>5854</v>
      </c>
      <c r="D3237" s="101" t="s">
        <v>5855</v>
      </c>
      <c r="E3237" s="101" t="s">
        <v>6363</v>
      </c>
      <c r="F3237" s="101" t="s">
        <v>7295</v>
      </c>
      <c r="G3237" s="101"/>
      <c r="H3237" s="103">
        <v>42.04</v>
      </c>
      <c r="I3237" s="101" t="s">
        <v>7175</v>
      </c>
      <c r="J3237" s="102">
        <v>43696</v>
      </c>
      <c r="K3237" s="102">
        <v>73050</v>
      </c>
      <c r="L3237" s="101" t="s">
        <v>6332</v>
      </c>
      <c r="M3237" s="101" t="s">
        <v>5854</v>
      </c>
    </row>
    <row r="3238" spans="1:13" x14ac:dyDescent="0.25">
      <c r="A3238" s="74" t="s">
        <v>344</v>
      </c>
      <c r="B3238" s="107" t="str">
        <f t="shared" si="50"/>
        <v>107813231100</v>
      </c>
      <c r="C3238" s="101" t="s">
        <v>5856</v>
      </c>
      <c r="D3238" s="101" t="s">
        <v>5857</v>
      </c>
      <c r="E3238" s="101" t="s">
        <v>7333</v>
      </c>
      <c r="F3238" s="101" t="s">
        <v>7295</v>
      </c>
      <c r="G3238" s="101"/>
      <c r="H3238" s="103">
        <v>45.79</v>
      </c>
      <c r="I3238" s="101" t="s">
        <v>7175</v>
      </c>
      <c r="J3238" s="102">
        <v>43692</v>
      </c>
      <c r="K3238" s="102">
        <v>73050</v>
      </c>
      <c r="L3238" s="101" t="s">
        <v>6332</v>
      </c>
      <c r="M3238" s="101" t="s">
        <v>5856</v>
      </c>
    </row>
    <row r="3239" spans="1:13" x14ac:dyDescent="0.25">
      <c r="A3239" s="74" t="s">
        <v>344</v>
      </c>
      <c r="B3239" s="107" t="str">
        <f t="shared" si="50"/>
        <v>107814171500</v>
      </c>
      <c r="C3239" s="101" t="s">
        <v>8228</v>
      </c>
      <c r="D3239" s="101" t="s">
        <v>8229</v>
      </c>
      <c r="E3239" s="101" t="s">
        <v>7428</v>
      </c>
      <c r="F3239" s="101" t="s">
        <v>7799</v>
      </c>
      <c r="G3239" s="101"/>
      <c r="H3239" s="103">
        <v>0</v>
      </c>
      <c r="I3239" s="101" t="s">
        <v>7175</v>
      </c>
      <c r="J3239" s="102">
        <v>43709</v>
      </c>
      <c r="K3239" s="102">
        <v>43861</v>
      </c>
      <c r="L3239" s="101" t="s">
        <v>6332</v>
      </c>
      <c r="M3239" s="101" t="s">
        <v>8228</v>
      </c>
    </row>
    <row r="3240" spans="1:13" x14ac:dyDescent="0.25">
      <c r="A3240" s="74" t="s">
        <v>344</v>
      </c>
      <c r="B3240" s="107" t="str">
        <f t="shared" si="50"/>
        <v>107815371170</v>
      </c>
      <c r="C3240" s="101" t="s">
        <v>5858</v>
      </c>
      <c r="D3240" s="101" t="s">
        <v>4413</v>
      </c>
      <c r="E3240" s="101" t="s">
        <v>8230</v>
      </c>
      <c r="F3240" s="101" t="s">
        <v>7212</v>
      </c>
      <c r="G3240" s="101"/>
      <c r="H3240" s="103">
        <v>0</v>
      </c>
      <c r="I3240" s="101" t="s">
        <v>7175</v>
      </c>
      <c r="J3240" s="102">
        <v>43709</v>
      </c>
      <c r="K3240" s="102">
        <v>73050</v>
      </c>
      <c r="L3240" s="101" t="s">
        <v>6332</v>
      </c>
      <c r="M3240" s="101" t="s">
        <v>5858</v>
      </c>
    </row>
    <row r="3241" spans="1:13" x14ac:dyDescent="0.25">
      <c r="A3241" s="74" t="s">
        <v>344</v>
      </c>
      <c r="B3241" s="107" t="str">
        <f t="shared" si="50"/>
        <v>107816361100</v>
      </c>
      <c r="C3241" s="101" t="s">
        <v>5859</v>
      </c>
      <c r="D3241" s="101" t="s">
        <v>5860</v>
      </c>
      <c r="E3241" s="101" t="s">
        <v>6415</v>
      </c>
      <c r="F3241" s="101" t="s">
        <v>7212</v>
      </c>
      <c r="G3241" s="101"/>
      <c r="H3241" s="103">
        <v>54.05</v>
      </c>
      <c r="I3241" s="101" t="s">
        <v>7175</v>
      </c>
      <c r="J3241" s="102">
        <v>43696</v>
      </c>
      <c r="K3241" s="102">
        <v>73050</v>
      </c>
      <c r="L3241" s="101" t="s">
        <v>6332</v>
      </c>
      <c r="M3241" s="101" t="s">
        <v>5859</v>
      </c>
    </row>
    <row r="3242" spans="1:13" x14ac:dyDescent="0.25">
      <c r="A3242" s="74" t="s">
        <v>344</v>
      </c>
      <c r="B3242" s="107" t="str">
        <f t="shared" si="50"/>
        <v>107817171600</v>
      </c>
      <c r="C3242" s="101" t="s">
        <v>8231</v>
      </c>
      <c r="D3242" s="101" t="s">
        <v>8232</v>
      </c>
      <c r="E3242" s="101" t="s">
        <v>6363</v>
      </c>
      <c r="F3242" s="101" t="s">
        <v>7773</v>
      </c>
      <c r="G3242" s="101"/>
      <c r="H3242" s="103">
        <v>0</v>
      </c>
      <c r="I3242" s="101" t="s">
        <v>7175</v>
      </c>
      <c r="J3242" s="102">
        <v>43570</v>
      </c>
      <c r="K3242" s="102">
        <v>43644</v>
      </c>
      <c r="L3242" s="101" t="s">
        <v>6332</v>
      </c>
      <c r="M3242" s="101" t="s">
        <v>8231</v>
      </c>
    </row>
    <row r="3243" spans="1:13" x14ac:dyDescent="0.25">
      <c r="A3243" s="74" t="s">
        <v>344</v>
      </c>
      <c r="B3243" s="107" t="str">
        <f t="shared" si="50"/>
        <v>107818371180</v>
      </c>
      <c r="C3243" s="101" t="s">
        <v>5861</v>
      </c>
      <c r="D3243" s="101" t="s">
        <v>5862</v>
      </c>
      <c r="E3243" s="101" t="s">
        <v>7294</v>
      </c>
      <c r="F3243" s="101" t="s">
        <v>7212</v>
      </c>
      <c r="G3243" s="101"/>
      <c r="H3243" s="103">
        <v>46.81</v>
      </c>
      <c r="I3243" s="101" t="s">
        <v>7175</v>
      </c>
      <c r="J3243" s="102">
        <v>43692</v>
      </c>
      <c r="K3243" s="102">
        <v>73050</v>
      </c>
      <c r="L3243" s="101" t="s">
        <v>6332</v>
      </c>
      <c r="M3243" s="101" t="s">
        <v>5861</v>
      </c>
    </row>
    <row r="3244" spans="1:13" x14ac:dyDescent="0.25">
      <c r="A3244" s="74" t="s">
        <v>344</v>
      </c>
      <c r="B3244" s="107" t="str">
        <f t="shared" si="50"/>
        <v>107819381100</v>
      </c>
      <c r="C3244" s="101" t="s">
        <v>5863</v>
      </c>
      <c r="D3244" s="101" t="s">
        <v>5864</v>
      </c>
      <c r="E3244" s="101" t="s">
        <v>7666</v>
      </c>
      <c r="F3244" s="101" t="s">
        <v>7212</v>
      </c>
      <c r="G3244" s="101"/>
      <c r="H3244" s="103">
        <v>46.91</v>
      </c>
      <c r="I3244" s="101" t="s">
        <v>7175</v>
      </c>
      <c r="J3244" s="102">
        <v>43689</v>
      </c>
      <c r="K3244" s="102">
        <v>73050</v>
      </c>
      <c r="L3244" s="101" t="s">
        <v>6332</v>
      </c>
      <c r="M3244" s="101" t="s">
        <v>5863</v>
      </c>
    </row>
    <row r="3245" spans="1:13" x14ac:dyDescent="0.25">
      <c r="A3245" s="74" t="s">
        <v>344</v>
      </c>
      <c r="B3245" s="107" t="str">
        <f t="shared" si="50"/>
        <v>107820141002</v>
      </c>
      <c r="C3245" s="101" t="s">
        <v>5865</v>
      </c>
      <c r="D3245" s="101" t="s">
        <v>5866</v>
      </c>
      <c r="E3245" s="101" t="s">
        <v>6347</v>
      </c>
      <c r="F3245" s="101" t="s">
        <v>7212</v>
      </c>
      <c r="G3245" s="101"/>
      <c r="H3245" s="103">
        <v>53.59</v>
      </c>
      <c r="I3245" s="101" t="s">
        <v>7175</v>
      </c>
      <c r="J3245" s="102">
        <v>43692</v>
      </c>
      <c r="K3245" s="102">
        <v>73050</v>
      </c>
      <c r="L3245" s="101" t="s">
        <v>6332</v>
      </c>
      <c r="M3245" s="101" t="s">
        <v>5865</v>
      </c>
    </row>
    <row r="3246" spans="1:13" x14ac:dyDescent="0.25">
      <c r="A3246" s="74" t="s">
        <v>344</v>
      </c>
      <c r="B3246" s="107" t="str">
        <f t="shared" si="50"/>
        <v>107821371105</v>
      </c>
      <c r="C3246" s="101" t="s">
        <v>5867</v>
      </c>
      <c r="D3246" s="101" t="s">
        <v>5868</v>
      </c>
      <c r="E3246" s="101" t="s">
        <v>6359</v>
      </c>
      <c r="F3246" s="101" t="s">
        <v>7212</v>
      </c>
      <c r="G3246" s="101"/>
      <c r="H3246" s="103">
        <v>54.93</v>
      </c>
      <c r="I3246" s="101" t="s">
        <v>7175</v>
      </c>
      <c r="J3246" s="102">
        <v>43617</v>
      </c>
      <c r="K3246" s="102">
        <v>73050</v>
      </c>
      <c r="L3246" s="101" t="s">
        <v>6332</v>
      </c>
      <c r="M3246" s="101" t="s">
        <v>5867</v>
      </c>
    </row>
    <row r="3247" spans="1:13" x14ac:dyDescent="0.25">
      <c r="A3247" s="74" t="s">
        <v>344</v>
      </c>
      <c r="B3247" s="107" t="str">
        <f t="shared" si="50"/>
        <v>107822171300</v>
      </c>
      <c r="C3247" s="101" t="s">
        <v>5869</v>
      </c>
      <c r="D3247" s="101" t="s">
        <v>5870</v>
      </c>
      <c r="E3247" s="101" t="s">
        <v>6367</v>
      </c>
      <c r="F3247" s="101" t="s">
        <v>7295</v>
      </c>
      <c r="G3247" s="101"/>
      <c r="H3247" s="103">
        <v>30.03</v>
      </c>
      <c r="I3247" s="101" t="s">
        <v>7175</v>
      </c>
      <c r="J3247" s="102">
        <v>43692</v>
      </c>
      <c r="K3247" s="102">
        <v>73050</v>
      </c>
      <c r="L3247" s="101" t="s">
        <v>6332</v>
      </c>
      <c r="M3247" s="101" t="s">
        <v>5869</v>
      </c>
    </row>
    <row r="3248" spans="1:13" x14ac:dyDescent="0.25">
      <c r="A3248" s="74" t="s">
        <v>344</v>
      </c>
      <c r="B3248" s="107" t="str">
        <f t="shared" si="50"/>
        <v>107823282100</v>
      </c>
      <c r="C3248" s="101" t="s">
        <v>5871</v>
      </c>
      <c r="D3248" s="101" t="s">
        <v>5872</v>
      </c>
      <c r="E3248" s="101" t="s">
        <v>7457</v>
      </c>
      <c r="F3248" s="101" t="s">
        <v>7200</v>
      </c>
      <c r="G3248" s="101"/>
      <c r="H3248" s="103">
        <v>29.61</v>
      </c>
      <c r="I3248" s="101" t="s">
        <v>7175</v>
      </c>
      <c r="J3248" s="102">
        <v>43633</v>
      </c>
      <c r="K3248" s="102">
        <v>73050</v>
      </c>
      <c r="L3248" s="101" t="s">
        <v>6332</v>
      </c>
      <c r="M3248" s="101" t="s">
        <v>5871</v>
      </c>
    </row>
    <row r="3249" spans="1:13" x14ac:dyDescent="0.25">
      <c r="A3249" s="74" t="s">
        <v>344</v>
      </c>
      <c r="B3249" s="107" t="str">
        <f t="shared" si="50"/>
        <v>107824191100</v>
      </c>
      <c r="C3249" s="101" t="s">
        <v>5873</v>
      </c>
      <c r="D3249" s="101" t="s">
        <v>5874</v>
      </c>
      <c r="E3249" s="101" t="s">
        <v>6460</v>
      </c>
      <c r="F3249" s="101" t="s">
        <v>7212</v>
      </c>
      <c r="G3249" s="101"/>
      <c r="H3249" s="103">
        <v>45.79</v>
      </c>
      <c r="I3249" s="101" t="s">
        <v>7175</v>
      </c>
      <c r="J3249" s="102">
        <v>43692</v>
      </c>
      <c r="K3249" s="102">
        <v>73050</v>
      </c>
      <c r="L3249" s="101" t="s">
        <v>6332</v>
      </c>
      <c r="M3249" s="101" t="s">
        <v>5873</v>
      </c>
    </row>
    <row r="3250" spans="1:13" x14ac:dyDescent="0.25">
      <c r="A3250" s="74" t="s">
        <v>344</v>
      </c>
      <c r="B3250" s="107" t="str">
        <f t="shared" si="50"/>
        <v>107825603930</v>
      </c>
      <c r="C3250" s="101" t="s">
        <v>5875</v>
      </c>
      <c r="D3250" s="101" t="s">
        <v>5876</v>
      </c>
      <c r="E3250" s="101" t="s">
        <v>7257</v>
      </c>
      <c r="F3250" s="101" t="s">
        <v>7231</v>
      </c>
      <c r="G3250" s="101"/>
      <c r="H3250" s="103">
        <v>50.41</v>
      </c>
      <c r="I3250" s="101" t="s">
        <v>7175</v>
      </c>
      <c r="J3250" s="102">
        <v>43647</v>
      </c>
      <c r="K3250" s="102">
        <v>73050</v>
      </c>
      <c r="L3250" s="101" t="s">
        <v>6332</v>
      </c>
      <c r="M3250" s="101" t="s">
        <v>5875</v>
      </c>
    </row>
    <row r="3251" spans="1:13" x14ac:dyDescent="0.25">
      <c r="A3251" s="74" t="s">
        <v>344</v>
      </c>
      <c r="B3251" s="107" t="str">
        <f t="shared" si="50"/>
        <v>107826121110</v>
      </c>
      <c r="C3251" s="101" t="s">
        <v>5877</v>
      </c>
      <c r="D3251" s="101" t="s">
        <v>5878</v>
      </c>
      <c r="E3251" s="101" t="s">
        <v>6338</v>
      </c>
      <c r="F3251" s="101" t="s">
        <v>7212</v>
      </c>
      <c r="G3251" s="101"/>
      <c r="H3251" s="103">
        <v>47.59</v>
      </c>
      <c r="I3251" s="101" t="s">
        <v>7175</v>
      </c>
      <c r="J3251" s="102">
        <v>43689</v>
      </c>
      <c r="K3251" s="102">
        <v>73050</v>
      </c>
      <c r="L3251" s="101" t="s">
        <v>6332</v>
      </c>
      <c r="M3251" s="101" t="s">
        <v>5877</v>
      </c>
    </row>
    <row r="3252" spans="1:13" x14ac:dyDescent="0.25">
      <c r="A3252" s="74" t="s">
        <v>344</v>
      </c>
      <c r="B3252" s="107" t="str">
        <f t="shared" si="50"/>
        <v>107827803600</v>
      </c>
      <c r="C3252" s="101" t="s">
        <v>8233</v>
      </c>
      <c r="D3252" s="101" t="s">
        <v>8234</v>
      </c>
      <c r="E3252" s="101" t="s">
        <v>7537</v>
      </c>
      <c r="F3252" s="101" t="s">
        <v>7799</v>
      </c>
      <c r="G3252" s="101"/>
      <c r="H3252" s="103">
        <v>0</v>
      </c>
      <c r="I3252" s="101" t="s">
        <v>7175</v>
      </c>
      <c r="J3252" s="102">
        <v>43710</v>
      </c>
      <c r="K3252" s="102">
        <v>43798</v>
      </c>
      <c r="L3252" s="101" t="s">
        <v>6332</v>
      </c>
      <c r="M3252" s="101" t="s">
        <v>8233</v>
      </c>
    </row>
    <row r="3253" spans="1:13" x14ac:dyDescent="0.25">
      <c r="A3253" s="74" t="s">
        <v>344</v>
      </c>
      <c r="B3253" s="107" t="str">
        <f t="shared" si="50"/>
        <v>107828373910</v>
      </c>
      <c r="C3253" s="101" t="s">
        <v>5879</v>
      </c>
      <c r="D3253" s="101" t="s">
        <v>5880</v>
      </c>
      <c r="E3253" s="101" t="s">
        <v>6658</v>
      </c>
      <c r="F3253" s="101" t="s">
        <v>7185</v>
      </c>
      <c r="G3253" s="101"/>
      <c r="H3253" s="103">
        <v>0</v>
      </c>
      <c r="I3253" s="101" t="s">
        <v>7175</v>
      </c>
      <c r="J3253" s="102">
        <v>43709</v>
      </c>
      <c r="K3253" s="102">
        <v>73050</v>
      </c>
      <c r="L3253" s="101" t="s">
        <v>6332</v>
      </c>
      <c r="M3253" s="101" t="s">
        <v>5879</v>
      </c>
    </row>
    <row r="3254" spans="1:13" x14ac:dyDescent="0.25">
      <c r="A3254" s="74" t="s">
        <v>344</v>
      </c>
      <c r="B3254" s="107" t="str">
        <f t="shared" si="50"/>
        <v>107829181200</v>
      </c>
      <c r="C3254" s="101" t="s">
        <v>6425</v>
      </c>
      <c r="D3254" s="101" t="s">
        <v>6426</v>
      </c>
      <c r="E3254" s="101" t="s">
        <v>6390</v>
      </c>
      <c r="F3254" s="101" t="s">
        <v>7802</v>
      </c>
      <c r="G3254" s="101"/>
      <c r="H3254" s="103">
        <v>21.66</v>
      </c>
      <c r="I3254" s="101" t="s">
        <v>7175</v>
      </c>
      <c r="J3254" s="102">
        <v>43570</v>
      </c>
      <c r="K3254" s="102">
        <v>73050</v>
      </c>
      <c r="L3254" s="101" t="s">
        <v>6332</v>
      </c>
      <c r="M3254" s="101" t="s">
        <v>6425</v>
      </c>
    </row>
    <row r="3255" spans="1:13" x14ac:dyDescent="0.25">
      <c r="A3255" s="74" t="s">
        <v>344</v>
      </c>
      <c r="B3255" s="107" t="str">
        <f t="shared" si="50"/>
        <v>107830181200</v>
      </c>
      <c r="C3255" s="101" t="s">
        <v>6427</v>
      </c>
      <c r="D3255" s="101" t="s">
        <v>6428</v>
      </c>
      <c r="E3255" s="101" t="s">
        <v>6390</v>
      </c>
      <c r="F3255" s="101" t="s">
        <v>7802</v>
      </c>
      <c r="G3255" s="101"/>
      <c r="H3255" s="103">
        <v>21.66</v>
      </c>
      <c r="I3255" s="101" t="s">
        <v>7175</v>
      </c>
      <c r="J3255" s="102">
        <v>43570</v>
      </c>
      <c r="K3255" s="102">
        <v>73050</v>
      </c>
      <c r="L3255" s="101" t="s">
        <v>6332</v>
      </c>
      <c r="M3255" s="101" t="s">
        <v>6427</v>
      </c>
    </row>
    <row r="3256" spans="1:13" x14ac:dyDescent="0.25">
      <c r="A3256" s="74" t="s">
        <v>344</v>
      </c>
      <c r="B3256" s="107" t="str">
        <f t="shared" si="50"/>
        <v>107831361100</v>
      </c>
      <c r="C3256" s="101" t="s">
        <v>5881</v>
      </c>
      <c r="D3256" s="101" t="s">
        <v>5882</v>
      </c>
      <c r="E3256" s="101" t="s">
        <v>6415</v>
      </c>
      <c r="F3256" s="101" t="s">
        <v>7212</v>
      </c>
      <c r="G3256" s="101"/>
      <c r="H3256" s="103">
        <v>52.92</v>
      </c>
      <c r="I3256" s="101" t="s">
        <v>7175</v>
      </c>
      <c r="J3256" s="102">
        <v>43647</v>
      </c>
      <c r="K3256" s="102">
        <v>73050</v>
      </c>
      <c r="L3256" s="101" t="s">
        <v>6332</v>
      </c>
      <c r="M3256" s="101" t="s">
        <v>5881</v>
      </c>
    </row>
    <row r="3257" spans="1:13" x14ac:dyDescent="0.25">
      <c r="A3257" s="74" t="s">
        <v>344</v>
      </c>
      <c r="B3257" s="107" t="str">
        <f t="shared" si="50"/>
        <v>107832438200</v>
      </c>
      <c r="C3257" s="101" t="s">
        <v>8235</v>
      </c>
      <c r="D3257" s="101" t="s">
        <v>8236</v>
      </c>
      <c r="E3257" s="101" t="s">
        <v>6611</v>
      </c>
      <c r="F3257" s="101" t="s">
        <v>7802</v>
      </c>
      <c r="G3257" s="101"/>
      <c r="H3257" s="103">
        <v>23.27</v>
      </c>
      <c r="I3257" s="101" t="s">
        <v>7175</v>
      </c>
      <c r="J3257" s="102">
        <v>43647</v>
      </c>
      <c r="K3257" s="102">
        <v>43708</v>
      </c>
      <c r="L3257" s="101" t="s">
        <v>6332</v>
      </c>
      <c r="M3257" s="101" t="s">
        <v>8235</v>
      </c>
    </row>
    <row r="3258" spans="1:13" x14ac:dyDescent="0.25">
      <c r="A3258" s="74" t="s">
        <v>344</v>
      </c>
      <c r="B3258" s="107" t="str">
        <f t="shared" si="50"/>
        <v>107833175100</v>
      </c>
      <c r="C3258" s="101" t="s">
        <v>8237</v>
      </c>
      <c r="D3258" s="101" t="s">
        <v>7340</v>
      </c>
      <c r="E3258" s="101" t="s">
        <v>6679</v>
      </c>
      <c r="F3258" s="101" t="s">
        <v>7225</v>
      </c>
      <c r="G3258" s="101"/>
      <c r="H3258" s="103">
        <v>0</v>
      </c>
      <c r="I3258" s="101" t="s">
        <v>7788</v>
      </c>
      <c r="J3258" s="102">
        <v>43709</v>
      </c>
      <c r="K3258" s="102">
        <v>43738</v>
      </c>
      <c r="L3258" s="101" t="s">
        <v>6332</v>
      </c>
      <c r="M3258" s="101" t="s">
        <v>8237</v>
      </c>
    </row>
    <row r="3259" spans="1:13" x14ac:dyDescent="0.25">
      <c r="A3259" s="74" t="s">
        <v>344</v>
      </c>
      <c r="B3259" s="107" t="str">
        <f t="shared" si="50"/>
        <v>107834181200</v>
      </c>
      <c r="C3259" s="101" t="s">
        <v>8238</v>
      </c>
      <c r="D3259" s="101" t="s">
        <v>6420</v>
      </c>
      <c r="E3259" s="101" t="s">
        <v>6390</v>
      </c>
      <c r="F3259" s="101" t="s">
        <v>7185</v>
      </c>
      <c r="G3259" s="101"/>
      <c r="H3259" s="103">
        <v>0</v>
      </c>
      <c r="I3259" s="101" t="s">
        <v>7788</v>
      </c>
      <c r="J3259" s="102">
        <v>43709</v>
      </c>
      <c r="K3259" s="102">
        <v>43738</v>
      </c>
      <c r="L3259" s="101" t="s">
        <v>6332</v>
      </c>
      <c r="M3259" s="101" t="s">
        <v>8238</v>
      </c>
    </row>
    <row r="3260" spans="1:13" x14ac:dyDescent="0.25">
      <c r="A3260" s="74" t="s">
        <v>344</v>
      </c>
      <c r="B3260" s="107" t="str">
        <f t="shared" si="50"/>
        <v>107835381100</v>
      </c>
      <c r="C3260" s="101" t="s">
        <v>5883</v>
      </c>
      <c r="D3260" s="101" t="s">
        <v>5884</v>
      </c>
      <c r="E3260" s="101" t="s">
        <v>7666</v>
      </c>
      <c r="F3260" s="101" t="s">
        <v>7295</v>
      </c>
      <c r="G3260" s="101"/>
      <c r="H3260" s="103">
        <v>41.37</v>
      </c>
      <c r="I3260" s="101" t="s">
        <v>7175</v>
      </c>
      <c r="J3260" s="102">
        <v>43696</v>
      </c>
      <c r="K3260" s="102">
        <v>73050</v>
      </c>
      <c r="L3260" s="101" t="s">
        <v>6332</v>
      </c>
      <c r="M3260" s="101" t="s">
        <v>5883</v>
      </c>
    </row>
    <row r="3261" spans="1:13" x14ac:dyDescent="0.25">
      <c r="A3261" s="74" t="s">
        <v>344</v>
      </c>
      <c r="B3261" s="107" t="str">
        <f t="shared" si="50"/>
        <v>107836111260</v>
      </c>
      <c r="C3261" s="101" t="s">
        <v>5885</v>
      </c>
      <c r="D3261" s="101" t="s">
        <v>5886</v>
      </c>
      <c r="E3261" s="101" t="s">
        <v>7211</v>
      </c>
      <c r="F3261" s="101" t="s">
        <v>7212</v>
      </c>
      <c r="G3261" s="101"/>
      <c r="H3261" s="103">
        <v>41.1</v>
      </c>
      <c r="I3261" s="101" t="s">
        <v>7175</v>
      </c>
      <c r="J3261" s="102">
        <v>43678</v>
      </c>
      <c r="K3261" s="102">
        <v>73050</v>
      </c>
      <c r="L3261" s="101" t="s">
        <v>6332</v>
      </c>
      <c r="M3261" s="101" t="s">
        <v>5885</v>
      </c>
    </row>
    <row r="3262" spans="1:13" x14ac:dyDescent="0.25">
      <c r="A3262" s="74" t="s">
        <v>344</v>
      </c>
      <c r="B3262" s="107" t="str">
        <f t="shared" si="50"/>
        <v>107837448300</v>
      </c>
      <c r="C3262" s="101" t="s">
        <v>8239</v>
      </c>
      <c r="D3262" s="101" t="s">
        <v>8100</v>
      </c>
      <c r="E3262" s="101" t="s">
        <v>6613</v>
      </c>
      <c r="F3262" s="101" t="s">
        <v>7802</v>
      </c>
      <c r="G3262" s="101"/>
      <c r="H3262" s="103">
        <v>22.49</v>
      </c>
      <c r="I3262" s="101" t="s">
        <v>7175</v>
      </c>
      <c r="J3262" s="102">
        <v>43661</v>
      </c>
      <c r="K3262" s="102">
        <v>43693</v>
      </c>
      <c r="L3262" s="101" t="s">
        <v>6332</v>
      </c>
      <c r="M3262" s="101" t="s">
        <v>8239</v>
      </c>
    </row>
    <row r="3263" spans="1:13" x14ac:dyDescent="0.25">
      <c r="A3263" s="74" t="s">
        <v>344</v>
      </c>
      <c r="B3263" s="107" t="str">
        <f t="shared" si="50"/>
        <v>107838371200</v>
      </c>
      <c r="C3263" s="101" t="s">
        <v>5887</v>
      </c>
      <c r="D3263" s="101" t="s">
        <v>5888</v>
      </c>
      <c r="E3263" s="101" t="s">
        <v>6623</v>
      </c>
      <c r="F3263" s="101" t="s">
        <v>7212</v>
      </c>
      <c r="G3263" s="101"/>
      <c r="H3263" s="103">
        <v>50.81</v>
      </c>
      <c r="I3263" s="101" t="s">
        <v>7175</v>
      </c>
      <c r="J3263" s="102">
        <v>43678</v>
      </c>
      <c r="K3263" s="102">
        <v>73050</v>
      </c>
      <c r="L3263" s="101" t="s">
        <v>6332</v>
      </c>
      <c r="M3263" s="101" t="s">
        <v>5887</v>
      </c>
    </row>
    <row r="3264" spans="1:13" x14ac:dyDescent="0.25">
      <c r="A3264" s="74" t="s">
        <v>344</v>
      </c>
      <c r="B3264" s="107" t="str">
        <f t="shared" si="50"/>
        <v>107839191100</v>
      </c>
      <c r="C3264" s="101" t="s">
        <v>5889</v>
      </c>
      <c r="D3264" s="101" t="s">
        <v>5890</v>
      </c>
      <c r="E3264" s="101" t="s">
        <v>6460</v>
      </c>
      <c r="F3264" s="101" t="s">
        <v>7295</v>
      </c>
      <c r="G3264" s="101"/>
      <c r="H3264" s="103">
        <v>34.94</v>
      </c>
      <c r="I3264" s="101" t="s">
        <v>7175</v>
      </c>
      <c r="J3264" s="102">
        <v>43678</v>
      </c>
      <c r="K3264" s="102">
        <v>73050</v>
      </c>
      <c r="L3264" s="101" t="s">
        <v>6332</v>
      </c>
      <c r="M3264" s="101" t="s">
        <v>5889</v>
      </c>
    </row>
    <row r="3265" spans="1:13" x14ac:dyDescent="0.25">
      <c r="A3265" s="74" t="s">
        <v>344</v>
      </c>
      <c r="B3265" s="107" t="str">
        <f t="shared" si="50"/>
        <v>107840231401</v>
      </c>
      <c r="C3265" s="101" t="s">
        <v>5891</v>
      </c>
      <c r="D3265" s="101" t="s">
        <v>5892</v>
      </c>
      <c r="E3265" s="101" t="s">
        <v>6496</v>
      </c>
      <c r="F3265" s="101" t="s">
        <v>7212</v>
      </c>
      <c r="G3265" s="101"/>
      <c r="H3265" s="103">
        <v>47.9</v>
      </c>
      <c r="I3265" s="101" t="s">
        <v>7175</v>
      </c>
      <c r="J3265" s="102">
        <v>43692</v>
      </c>
      <c r="K3265" s="102">
        <v>73050</v>
      </c>
      <c r="L3265" s="101" t="s">
        <v>6332</v>
      </c>
      <c r="M3265" s="101" t="s">
        <v>5891</v>
      </c>
    </row>
    <row r="3266" spans="1:13" x14ac:dyDescent="0.25">
      <c r="A3266" s="74" t="s">
        <v>344</v>
      </c>
      <c r="B3266" s="107" t="str">
        <f t="shared" si="50"/>
        <v>107841251100</v>
      </c>
      <c r="C3266" s="101" t="s">
        <v>5893</v>
      </c>
      <c r="D3266" s="101" t="s">
        <v>5894</v>
      </c>
      <c r="E3266" s="101" t="s">
        <v>6654</v>
      </c>
      <c r="F3266" s="101" t="s">
        <v>7212</v>
      </c>
      <c r="G3266" s="101"/>
      <c r="H3266" s="103">
        <v>48.42</v>
      </c>
      <c r="I3266" s="101" t="s">
        <v>7175</v>
      </c>
      <c r="J3266" s="102">
        <v>43696</v>
      </c>
      <c r="K3266" s="102">
        <v>73050</v>
      </c>
      <c r="L3266" s="101" t="s">
        <v>6332</v>
      </c>
      <c r="M3266" s="101" t="s">
        <v>5893</v>
      </c>
    </row>
    <row r="3267" spans="1:13" x14ac:dyDescent="0.25">
      <c r="A3267" s="74" t="s">
        <v>344</v>
      </c>
      <c r="B3267" s="107" t="str">
        <f t="shared" si="50"/>
        <v>107842498210</v>
      </c>
      <c r="C3267" s="101" t="s">
        <v>5895</v>
      </c>
      <c r="D3267" s="101" t="s">
        <v>5896</v>
      </c>
      <c r="E3267" s="101" t="s">
        <v>7081</v>
      </c>
      <c r="F3267" s="101" t="s">
        <v>7773</v>
      </c>
      <c r="G3267" s="101"/>
      <c r="H3267" s="103">
        <v>21.66</v>
      </c>
      <c r="I3267" s="101" t="s">
        <v>7175</v>
      </c>
      <c r="J3267" s="102">
        <v>43696</v>
      </c>
      <c r="K3267" s="102">
        <v>43819</v>
      </c>
      <c r="L3267" s="101" t="s">
        <v>6332</v>
      </c>
      <c r="M3267" s="101" t="s">
        <v>5895</v>
      </c>
    </row>
    <row r="3268" spans="1:13" x14ac:dyDescent="0.25">
      <c r="A3268" s="74" t="s">
        <v>344</v>
      </c>
      <c r="B3268" s="107" t="str">
        <f t="shared" si="50"/>
        <v>107843191100</v>
      </c>
      <c r="C3268" s="101" t="s">
        <v>5897</v>
      </c>
      <c r="D3268" s="101" t="s">
        <v>5898</v>
      </c>
      <c r="E3268" s="101" t="s">
        <v>6460</v>
      </c>
      <c r="F3268" s="101" t="s">
        <v>7295</v>
      </c>
      <c r="G3268" s="101"/>
      <c r="H3268" s="103">
        <v>32.409999999999997</v>
      </c>
      <c r="I3268" s="101" t="s">
        <v>7175</v>
      </c>
      <c r="J3268" s="102">
        <v>43678</v>
      </c>
      <c r="K3268" s="102">
        <v>73050</v>
      </c>
      <c r="L3268" s="101" t="s">
        <v>6332</v>
      </c>
      <c r="M3268" s="101" t="s">
        <v>5897</v>
      </c>
    </row>
    <row r="3269" spans="1:13" x14ac:dyDescent="0.25">
      <c r="A3269" s="74" t="s">
        <v>344</v>
      </c>
      <c r="B3269" s="107" t="str">
        <f t="shared" si="50"/>
        <v>107844351100</v>
      </c>
      <c r="C3269" s="101" t="s">
        <v>5899</v>
      </c>
      <c r="D3269" s="101" t="s">
        <v>5900</v>
      </c>
      <c r="E3269" s="101" t="s">
        <v>6563</v>
      </c>
      <c r="F3269" s="101" t="s">
        <v>7212</v>
      </c>
      <c r="G3269" s="101"/>
      <c r="H3269" s="103">
        <v>54.4</v>
      </c>
      <c r="I3269" s="101" t="s">
        <v>7175</v>
      </c>
      <c r="J3269" s="102">
        <v>43689</v>
      </c>
      <c r="K3269" s="102">
        <v>73050</v>
      </c>
      <c r="L3269" s="101" t="s">
        <v>6332</v>
      </c>
      <c r="M3269" s="101" t="s">
        <v>5899</v>
      </c>
    </row>
    <row r="3270" spans="1:13" x14ac:dyDescent="0.25">
      <c r="A3270" s="74" t="s">
        <v>344</v>
      </c>
      <c r="B3270" s="107" t="str">
        <f t="shared" ref="B3270:B3333" si="51">CONCATENATE(C3270,E3270)</f>
        <v>107845603600</v>
      </c>
      <c r="C3270" s="101" t="s">
        <v>8240</v>
      </c>
      <c r="D3270" s="101" t="s">
        <v>8241</v>
      </c>
      <c r="E3270" s="101" t="s">
        <v>7279</v>
      </c>
      <c r="F3270" s="101" t="s">
        <v>7799</v>
      </c>
      <c r="G3270" s="101"/>
      <c r="H3270" s="103">
        <v>0</v>
      </c>
      <c r="I3270" s="101" t="s">
        <v>7175</v>
      </c>
      <c r="J3270" s="102">
        <v>43395</v>
      </c>
      <c r="K3270" s="102">
        <v>43644</v>
      </c>
      <c r="L3270" s="101" t="s">
        <v>6332</v>
      </c>
      <c r="M3270" s="101" t="s">
        <v>8240</v>
      </c>
    </row>
    <row r="3271" spans="1:13" x14ac:dyDescent="0.25">
      <c r="A3271" s="74" t="s">
        <v>344</v>
      </c>
      <c r="B3271" s="107" t="str">
        <f t="shared" si="51"/>
        <v>107846371120</v>
      </c>
      <c r="C3271" s="101" t="s">
        <v>5901</v>
      </c>
      <c r="D3271" s="101" t="s">
        <v>5902</v>
      </c>
      <c r="E3271" s="101" t="s">
        <v>7811</v>
      </c>
      <c r="F3271" s="101" t="s">
        <v>7212</v>
      </c>
      <c r="G3271" s="101"/>
      <c r="H3271" s="103">
        <v>49.02</v>
      </c>
      <c r="I3271" s="101" t="s">
        <v>7175</v>
      </c>
      <c r="J3271" s="102">
        <v>43678</v>
      </c>
      <c r="K3271" s="102">
        <v>73050</v>
      </c>
      <c r="L3271" s="101" t="s">
        <v>6332</v>
      </c>
      <c r="M3271" s="101" t="s">
        <v>5901</v>
      </c>
    </row>
    <row r="3272" spans="1:13" x14ac:dyDescent="0.25">
      <c r="A3272" s="74" t="s">
        <v>344</v>
      </c>
      <c r="B3272" s="107" t="str">
        <f t="shared" si="51"/>
        <v>107847321200</v>
      </c>
      <c r="C3272" s="101" t="s">
        <v>5903</v>
      </c>
      <c r="D3272" s="101" t="s">
        <v>5904</v>
      </c>
      <c r="E3272" s="101" t="s">
        <v>7001</v>
      </c>
      <c r="F3272" s="101" t="s">
        <v>7212</v>
      </c>
      <c r="G3272" s="101"/>
      <c r="H3272" s="103">
        <v>54.71</v>
      </c>
      <c r="I3272" s="101" t="s">
        <v>7175</v>
      </c>
      <c r="J3272" s="102">
        <v>43689</v>
      </c>
      <c r="K3272" s="102">
        <v>73050</v>
      </c>
      <c r="L3272" s="101" t="s">
        <v>6332</v>
      </c>
      <c r="M3272" s="101" t="s">
        <v>5903</v>
      </c>
    </row>
    <row r="3273" spans="1:13" x14ac:dyDescent="0.25">
      <c r="A3273" s="74" t="s">
        <v>344</v>
      </c>
      <c r="B3273" s="107" t="str">
        <f t="shared" si="51"/>
        <v>107848141002</v>
      </c>
      <c r="C3273" s="101" t="s">
        <v>5905</v>
      </c>
      <c r="D3273" s="101" t="s">
        <v>5906</v>
      </c>
      <c r="E3273" s="101" t="s">
        <v>6347</v>
      </c>
      <c r="F3273" s="101" t="s">
        <v>7212</v>
      </c>
      <c r="G3273" s="101"/>
      <c r="H3273" s="103">
        <v>54.28</v>
      </c>
      <c r="I3273" s="101" t="s">
        <v>7175</v>
      </c>
      <c r="J3273" s="102">
        <v>43678</v>
      </c>
      <c r="K3273" s="102">
        <v>73050</v>
      </c>
      <c r="L3273" s="101" t="s">
        <v>6332</v>
      </c>
      <c r="M3273" s="101" t="s">
        <v>5905</v>
      </c>
    </row>
    <row r="3274" spans="1:13" x14ac:dyDescent="0.25">
      <c r="A3274" s="74" t="s">
        <v>344</v>
      </c>
      <c r="B3274" s="107" t="str">
        <f t="shared" si="51"/>
        <v>107849141002</v>
      </c>
      <c r="C3274" s="101" t="s">
        <v>5907</v>
      </c>
      <c r="D3274" s="101" t="s">
        <v>5908</v>
      </c>
      <c r="E3274" s="101" t="s">
        <v>6347</v>
      </c>
      <c r="F3274" s="101" t="s">
        <v>7212</v>
      </c>
      <c r="G3274" s="101"/>
      <c r="H3274" s="103">
        <v>52.03</v>
      </c>
      <c r="I3274" s="101" t="s">
        <v>7175</v>
      </c>
      <c r="J3274" s="102">
        <v>43692</v>
      </c>
      <c r="K3274" s="102">
        <v>73050</v>
      </c>
      <c r="L3274" s="101" t="s">
        <v>6332</v>
      </c>
      <c r="M3274" s="101" t="s">
        <v>5907</v>
      </c>
    </row>
    <row r="3275" spans="1:13" x14ac:dyDescent="0.25">
      <c r="A3275" s="74" t="s">
        <v>344</v>
      </c>
      <c r="B3275" s="107" t="str">
        <f t="shared" si="51"/>
        <v>107850603400</v>
      </c>
      <c r="C3275" s="101" t="s">
        <v>5909</v>
      </c>
      <c r="D3275" s="101" t="s">
        <v>5910</v>
      </c>
      <c r="E3275" s="101" t="s">
        <v>7190</v>
      </c>
      <c r="F3275" s="101" t="s">
        <v>7191</v>
      </c>
      <c r="G3275" s="101"/>
      <c r="H3275" s="103">
        <v>22.25</v>
      </c>
      <c r="I3275" s="101" t="s">
        <v>7175</v>
      </c>
      <c r="J3275" s="102">
        <v>43678</v>
      </c>
      <c r="K3275" s="102">
        <v>73050</v>
      </c>
      <c r="L3275" s="101" t="s">
        <v>6332</v>
      </c>
      <c r="M3275" s="101" t="s">
        <v>5909</v>
      </c>
    </row>
    <row r="3276" spans="1:13" x14ac:dyDescent="0.25">
      <c r="A3276" s="74" t="s">
        <v>344</v>
      </c>
      <c r="B3276" s="107" t="str">
        <f t="shared" si="51"/>
        <v>107851603600</v>
      </c>
      <c r="C3276" s="101" t="s">
        <v>5911</v>
      </c>
      <c r="D3276" s="101" t="s">
        <v>5912</v>
      </c>
      <c r="E3276" s="101" t="s">
        <v>7279</v>
      </c>
      <c r="F3276" s="101" t="s">
        <v>7191</v>
      </c>
      <c r="G3276" s="101"/>
      <c r="H3276" s="103">
        <v>0</v>
      </c>
      <c r="I3276" s="101" t="s">
        <v>7175</v>
      </c>
      <c r="J3276" s="102">
        <v>43709</v>
      </c>
      <c r="K3276" s="102">
        <v>73050</v>
      </c>
      <c r="L3276" s="101" t="s">
        <v>6332</v>
      </c>
      <c r="M3276" s="101" t="s">
        <v>5911</v>
      </c>
    </row>
    <row r="3277" spans="1:13" x14ac:dyDescent="0.25">
      <c r="A3277" s="74" t="s">
        <v>344</v>
      </c>
      <c r="B3277" s="107" t="str">
        <f t="shared" si="51"/>
        <v>107852301620</v>
      </c>
      <c r="C3277" s="101" t="s">
        <v>5913</v>
      </c>
      <c r="D3277" s="101" t="s">
        <v>5914</v>
      </c>
      <c r="E3277" s="101" t="s">
        <v>6464</v>
      </c>
      <c r="F3277" s="101" t="s">
        <v>7212</v>
      </c>
      <c r="G3277" s="101"/>
      <c r="H3277" s="103">
        <v>43.99</v>
      </c>
      <c r="I3277" s="101" t="s">
        <v>7175</v>
      </c>
      <c r="J3277" s="102">
        <v>43696</v>
      </c>
      <c r="K3277" s="102">
        <v>73050</v>
      </c>
      <c r="L3277" s="101" t="s">
        <v>6332</v>
      </c>
      <c r="M3277" s="101" t="s">
        <v>5913</v>
      </c>
    </row>
    <row r="3278" spans="1:13" x14ac:dyDescent="0.25">
      <c r="A3278" s="74" t="s">
        <v>344</v>
      </c>
      <c r="B3278" s="107" t="str">
        <f t="shared" si="51"/>
        <v>107853191100</v>
      </c>
      <c r="C3278" s="101" t="s">
        <v>5915</v>
      </c>
      <c r="D3278" s="101" t="s">
        <v>5916</v>
      </c>
      <c r="E3278" s="101" t="s">
        <v>6460</v>
      </c>
      <c r="F3278" s="101" t="s">
        <v>7295</v>
      </c>
      <c r="G3278" s="101"/>
      <c r="H3278" s="103">
        <v>34.53</v>
      </c>
      <c r="I3278" s="101" t="s">
        <v>7175</v>
      </c>
      <c r="J3278" s="102">
        <v>43678</v>
      </c>
      <c r="K3278" s="102">
        <v>73050</v>
      </c>
      <c r="L3278" s="101" t="s">
        <v>6332</v>
      </c>
      <c r="M3278" s="101" t="s">
        <v>5915</v>
      </c>
    </row>
    <row r="3279" spans="1:13" x14ac:dyDescent="0.25">
      <c r="A3279" s="74" t="s">
        <v>344</v>
      </c>
      <c r="B3279" s="107" t="str">
        <f t="shared" si="51"/>
        <v>107854351100</v>
      </c>
      <c r="C3279" s="101" t="s">
        <v>5917</v>
      </c>
      <c r="D3279" s="101" t="s">
        <v>5918</v>
      </c>
      <c r="E3279" s="101" t="s">
        <v>6563</v>
      </c>
      <c r="F3279" s="101" t="s">
        <v>7212</v>
      </c>
      <c r="G3279" s="101"/>
      <c r="H3279" s="103">
        <v>47.33</v>
      </c>
      <c r="I3279" s="101" t="s">
        <v>7175</v>
      </c>
      <c r="J3279" s="102">
        <v>43689</v>
      </c>
      <c r="K3279" s="102">
        <v>73050</v>
      </c>
      <c r="L3279" s="101" t="s">
        <v>6332</v>
      </c>
      <c r="M3279" s="101" t="s">
        <v>5917</v>
      </c>
    </row>
    <row r="3280" spans="1:13" x14ac:dyDescent="0.25">
      <c r="A3280" s="74" t="s">
        <v>344</v>
      </c>
      <c r="B3280" s="107" t="str">
        <f t="shared" si="51"/>
        <v>107855351100</v>
      </c>
      <c r="C3280" s="101" t="s">
        <v>5919</v>
      </c>
      <c r="D3280" s="101" t="s">
        <v>5920</v>
      </c>
      <c r="E3280" s="101" t="s">
        <v>6563</v>
      </c>
      <c r="F3280" s="101" t="s">
        <v>7212</v>
      </c>
      <c r="G3280" s="101"/>
      <c r="H3280" s="103">
        <v>0</v>
      </c>
      <c r="I3280" s="101" t="s">
        <v>7175</v>
      </c>
      <c r="J3280" s="102">
        <v>43709</v>
      </c>
      <c r="K3280" s="102">
        <v>73050</v>
      </c>
      <c r="L3280" s="101" t="s">
        <v>6332</v>
      </c>
      <c r="M3280" s="101" t="s">
        <v>5919</v>
      </c>
    </row>
    <row r="3281" spans="1:13" x14ac:dyDescent="0.25">
      <c r="A3281" s="74" t="s">
        <v>344</v>
      </c>
      <c r="B3281" s="107" t="str">
        <f t="shared" si="51"/>
        <v>107856263140</v>
      </c>
      <c r="C3281" s="101" t="s">
        <v>5921</v>
      </c>
      <c r="D3281" s="101" t="s">
        <v>5922</v>
      </c>
      <c r="E3281" s="101" t="s">
        <v>7194</v>
      </c>
      <c r="F3281" s="101" t="s">
        <v>7187</v>
      </c>
      <c r="G3281" s="101"/>
      <c r="H3281" s="103">
        <v>0</v>
      </c>
      <c r="I3281" s="101" t="s">
        <v>7175</v>
      </c>
      <c r="J3281" s="102">
        <v>43709</v>
      </c>
      <c r="K3281" s="102">
        <v>73050</v>
      </c>
      <c r="L3281" s="101" t="s">
        <v>6332</v>
      </c>
      <c r="M3281" s="101" t="s">
        <v>5921</v>
      </c>
    </row>
    <row r="3282" spans="1:13" x14ac:dyDescent="0.25">
      <c r="A3282" s="74" t="s">
        <v>344</v>
      </c>
      <c r="B3282" s="107" t="str">
        <f t="shared" si="51"/>
        <v>107857211110</v>
      </c>
      <c r="C3282" s="101" t="s">
        <v>5923</v>
      </c>
      <c r="D3282" s="101" t="s">
        <v>5924</v>
      </c>
      <c r="E3282" s="101" t="s">
        <v>6488</v>
      </c>
      <c r="F3282" s="101" t="s">
        <v>7212</v>
      </c>
      <c r="G3282" s="101"/>
      <c r="H3282" s="103">
        <v>52.51</v>
      </c>
      <c r="I3282" s="101" t="s">
        <v>7175</v>
      </c>
      <c r="J3282" s="102">
        <v>43696</v>
      </c>
      <c r="K3282" s="102">
        <v>73050</v>
      </c>
      <c r="L3282" s="101" t="s">
        <v>6332</v>
      </c>
      <c r="M3282" s="101" t="s">
        <v>5923</v>
      </c>
    </row>
    <row r="3283" spans="1:13" x14ac:dyDescent="0.25">
      <c r="A3283" s="74" t="s">
        <v>344</v>
      </c>
      <c r="B3283" s="107" t="str">
        <f t="shared" si="51"/>
        <v>107858341200</v>
      </c>
      <c r="C3283" s="101" t="s">
        <v>5925</v>
      </c>
      <c r="D3283" s="101" t="s">
        <v>5926</v>
      </c>
      <c r="E3283" s="101" t="s">
        <v>6559</v>
      </c>
      <c r="F3283" s="101" t="s">
        <v>7212</v>
      </c>
      <c r="G3283" s="101"/>
      <c r="H3283" s="103">
        <v>0</v>
      </c>
      <c r="I3283" s="101" t="s">
        <v>7175</v>
      </c>
      <c r="J3283" s="102">
        <v>43709</v>
      </c>
      <c r="K3283" s="102">
        <v>73050</v>
      </c>
      <c r="L3283" s="101" t="s">
        <v>6332</v>
      </c>
      <c r="M3283" s="101" t="s">
        <v>5925</v>
      </c>
    </row>
    <row r="3284" spans="1:13" x14ac:dyDescent="0.25">
      <c r="A3284" s="74" t="s">
        <v>344</v>
      </c>
      <c r="B3284" s="107" t="str">
        <f t="shared" si="51"/>
        <v>107859362100</v>
      </c>
      <c r="C3284" s="101" t="s">
        <v>8242</v>
      </c>
      <c r="D3284" s="101" t="s">
        <v>7345</v>
      </c>
      <c r="E3284" s="101" t="s">
        <v>7346</v>
      </c>
      <c r="F3284" s="101" t="s">
        <v>7187</v>
      </c>
      <c r="G3284" s="101"/>
      <c r="H3284" s="103">
        <v>0</v>
      </c>
      <c r="I3284" s="101" t="s">
        <v>7788</v>
      </c>
      <c r="J3284" s="102">
        <v>43709</v>
      </c>
      <c r="K3284" s="102">
        <v>43738</v>
      </c>
      <c r="L3284" s="101" t="s">
        <v>6332</v>
      </c>
      <c r="M3284" s="101" t="s">
        <v>8242</v>
      </c>
    </row>
    <row r="3285" spans="1:13" x14ac:dyDescent="0.25">
      <c r="A3285" s="74" t="s">
        <v>344</v>
      </c>
      <c r="B3285" s="107" t="str">
        <f t="shared" si="51"/>
        <v>107860182100</v>
      </c>
      <c r="C3285" s="101" t="s">
        <v>5927</v>
      </c>
      <c r="D3285" s="101" t="s">
        <v>5928</v>
      </c>
      <c r="E3285" s="101" t="s">
        <v>6405</v>
      </c>
      <c r="F3285" s="101" t="s">
        <v>7200</v>
      </c>
      <c r="G3285" s="101"/>
      <c r="H3285" s="103">
        <v>23.38</v>
      </c>
      <c r="I3285" s="101" t="s">
        <v>7175</v>
      </c>
      <c r="J3285" s="102">
        <v>43654</v>
      </c>
      <c r="K3285" s="102">
        <v>73050</v>
      </c>
      <c r="L3285" s="101" t="s">
        <v>6332</v>
      </c>
      <c r="M3285" s="101" t="s">
        <v>5927</v>
      </c>
    </row>
    <row r="3286" spans="1:13" x14ac:dyDescent="0.25">
      <c r="A3286" s="74" t="s">
        <v>344</v>
      </c>
      <c r="B3286" s="107" t="str">
        <f t="shared" si="51"/>
        <v>107861181300</v>
      </c>
      <c r="C3286" s="101" t="s">
        <v>5929</v>
      </c>
      <c r="D3286" s="101" t="s">
        <v>5930</v>
      </c>
      <c r="E3286" s="101" t="s">
        <v>6386</v>
      </c>
      <c r="F3286" s="101" t="s">
        <v>7252</v>
      </c>
      <c r="G3286" s="101"/>
      <c r="H3286" s="103">
        <v>41.41</v>
      </c>
      <c r="I3286" s="101" t="s">
        <v>7175</v>
      </c>
      <c r="J3286" s="102">
        <v>43692</v>
      </c>
      <c r="K3286" s="102">
        <v>73050</v>
      </c>
      <c r="L3286" s="101" t="s">
        <v>6332</v>
      </c>
      <c r="M3286" s="101" t="s">
        <v>5929</v>
      </c>
    </row>
    <row r="3287" spans="1:13" x14ac:dyDescent="0.25">
      <c r="A3287" s="74" t="s">
        <v>344</v>
      </c>
      <c r="B3287" s="107" t="str">
        <f t="shared" si="51"/>
        <v>107862502020</v>
      </c>
      <c r="C3287" s="101" t="s">
        <v>8243</v>
      </c>
      <c r="D3287" s="101" t="s">
        <v>7205</v>
      </c>
      <c r="E3287" s="101" t="s">
        <v>7206</v>
      </c>
      <c r="F3287" s="101" t="s">
        <v>7207</v>
      </c>
      <c r="G3287" s="101"/>
      <c r="H3287" s="103">
        <v>0</v>
      </c>
      <c r="I3287" s="101" t="s">
        <v>7788</v>
      </c>
      <c r="J3287" s="102">
        <v>43647</v>
      </c>
      <c r="K3287" s="102">
        <v>43677</v>
      </c>
      <c r="L3287" s="101" t="s">
        <v>6332</v>
      </c>
      <c r="M3287" s="101" t="s">
        <v>8243</v>
      </c>
    </row>
    <row r="3288" spans="1:13" x14ac:dyDescent="0.25">
      <c r="A3288" s="74" t="s">
        <v>344</v>
      </c>
      <c r="B3288" s="107" t="str">
        <f t="shared" si="51"/>
        <v>107863371200</v>
      </c>
      <c r="C3288" s="101" t="s">
        <v>5931</v>
      </c>
      <c r="D3288" s="101" t="s">
        <v>5932</v>
      </c>
      <c r="E3288" s="101" t="s">
        <v>6623</v>
      </c>
      <c r="F3288" s="101" t="s">
        <v>7212</v>
      </c>
      <c r="G3288" s="101"/>
      <c r="H3288" s="103">
        <v>49.52</v>
      </c>
      <c r="I3288" s="101" t="s">
        <v>7175</v>
      </c>
      <c r="J3288" s="102">
        <v>43692</v>
      </c>
      <c r="K3288" s="102">
        <v>73050</v>
      </c>
      <c r="L3288" s="101" t="s">
        <v>6332</v>
      </c>
      <c r="M3288" s="101" t="s">
        <v>5931</v>
      </c>
    </row>
    <row r="3289" spans="1:13" x14ac:dyDescent="0.25">
      <c r="A3289" s="74" t="s">
        <v>344</v>
      </c>
      <c r="B3289" s="107" t="str">
        <f t="shared" si="51"/>
        <v>107864213920</v>
      </c>
      <c r="C3289" s="101" t="s">
        <v>5933</v>
      </c>
      <c r="D3289" s="101" t="s">
        <v>5934</v>
      </c>
      <c r="E3289" s="101" t="s">
        <v>6617</v>
      </c>
      <c r="F3289" s="101" t="s">
        <v>7332</v>
      </c>
      <c r="G3289" s="101"/>
      <c r="H3289" s="103">
        <v>29.11</v>
      </c>
      <c r="I3289" s="101" t="s">
        <v>7175</v>
      </c>
      <c r="J3289" s="102">
        <v>43692</v>
      </c>
      <c r="K3289" s="102">
        <v>73050</v>
      </c>
      <c r="L3289" s="101" t="s">
        <v>6332</v>
      </c>
      <c r="M3289" s="101" t="s">
        <v>5933</v>
      </c>
    </row>
    <row r="3290" spans="1:13" x14ac:dyDescent="0.25">
      <c r="A3290" s="74" t="s">
        <v>344</v>
      </c>
      <c r="B3290" s="107" t="str">
        <f t="shared" si="51"/>
        <v>107865361200</v>
      </c>
      <c r="C3290" s="101" t="s">
        <v>5935</v>
      </c>
      <c r="D3290" s="101" t="s">
        <v>5936</v>
      </c>
      <c r="E3290" s="101" t="s">
        <v>6581</v>
      </c>
      <c r="F3290" s="101" t="s">
        <v>7212</v>
      </c>
      <c r="G3290" s="101"/>
      <c r="H3290" s="103">
        <v>49.88</v>
      </c>
      <c r="I3290" s="101" t="s">
        <v>7175</v>
      </c>
      <c r="J3290" s="102">
        <v>43692</v>
      </c>
      <c r="K3290" s="102">
        <v>73050</v>
      </c>
      <c r="L3290" s="101" t="s">
        <v>6332</v>
      </c>
      <c r="M3290" s="101" t="s">
        <v>5935</v>
      </c>
    </row>
    <row r="3291" spans="1:13" x14ac:dyDescent="0.25">
      <c r="A3291" s="74" t="s">
        <v>344</v>
      </c>
      <c r="B3291" s="107" t="str">
        <f t="shared" si="51"/>
        <v>107866321200</v>
      </c>
      <c r="C3291" s="101" t="s">
        <v>8244</v>
      </c>
      <c r="D3291" s="101" t="s">
        <v>5998</v>
      </c>
      <c r="E3291" s="101" t="s">
        <v>7001</v>
      </c>
      <c r="F3291" s="101" t="s">
        <v>7212</v>
      </c>
      <c r="G3291" s="101"/>
      <c r="H3291" s="103">
        <v>0</v>
      </c>
      <c r="I3291" s="101" t="s">
        <v>7175</v>
      </c>
      <c r="J3291" s="102">
        <v>43689</v>
      </c>
      <c r="K3291" s="102">
        <v>43689</v>
      </c>
      <c r="L3291" s="101" t="s">
        <v>6332</v>
      </c>
      <c r="M3291" s="101" t="s">
        <v>8244</v>
      </c>
    </row>
    <row r="3292" spans="1:13" x14ac:dyDescent="0.25">
      <c r="A3292" s="74" t="s">
        <v>344</v>
      </c>
      <c r="B3292" s="107" t="str">
        <f t="shared" si="51"/>
        <v>107867351100</v>
      </c>
      <c r="C3292" s="101" t="s">
        <v>5937</v>
      </c>
      <c r="D3292" s="101" t="s">
        <v>5938</v>
      </c>
      <c r="E3292" s="101" t="s">
        <v>6563</v>
      </c>
      <c r="F3292" s="101" t="s">
        <v>7212</v>
      </c>
      <c r="G3292" s="101"/>
      <c r="H3292" s="103">
        <v>53.08</v>
      </c>
      <c r="I3292" s="101" t="s">
        <v>7175</v>
      </c>
      <c r="J3292" s="102">
        <v>43689</v>
      </c>
      <c r="K3292" s="102">
        <v>73050</v>
      </c>
      <c r="L3292" s="101" t="s">
        <v>6332</v>
      </c>
      <c r="M3292" s="101" t="s">
        <v>5937</v>
      </c>
    </row>
    <row r="3293" spans="1:13" x14ac:dyDescent="0.25">
      <c r="A3293" s="74" t="s">
        <v>344</v>
      </c>
      <c r="B3293" s="107" t="str">
        <f t="shared" si="51"/>
        <v>107868351200</v>
      </c>
      <c r="C3293" s="101" t="s">
        <v>5939</v>
      </c>
      <c r="D3293" s="101" t="s">
        <v>5940</v>
      </c>
      <c r="E3293" s="101" t="s">
        <v>6565</v>
      </c>
      <c r="F3293" s="101" t="s">
        <v>7212</v>
      </c>
      <c r="G3293" s="101"/>
      <c r="H3293" s="103">
        <v>52.82</v>
      </c>
      <c r="I3293" s="101" t="s">
        <v>7175</v>
      </c>
      <c r="J3293" s="102">
        <v>43689</v>
      </c>
      <c r="K3293" s="102">
        <v>73050</v>
      </c>
      <c r="L3293" s="101" t="s">
        <v>6332</v>
      </c>
      <c r="M3293" s="101" t="s">
        <v>5939</v>
      </c>
    </row>
    <row r="3294" spans="1:13" x14ac:dyDescent="0.25">
      <c r="A3294" s="74" t="s">
        <v>344</v>
      </c>
      <c r="B3294" s="107" t="str">
        <f t="shared" si="51"/>
        <v>107869351200</v>
      </c>
      <c r="C3294" s="101" t="s">
        <v>5941</v>
      </c>
      <c r="D3294" s="101" t="s">
        <v>5942</v>
      </c>
      <c r="E3294" s="101" t="s">
        <v>6565</v>
      </c>
      <c r="F3294" s="101" t="s">
        <v>7212</v>
      </c>
      <c r="G3294" s="101"/>
      <c r="H3294" s="103">
        <v>49.81</v>
      </c>
      <c r="I3294" s="101" t="s">
        <v>7175</v>
      </c>
      <c r="J3294" s="102">
        <v>43689</v>
      </c>
      <c r="K3294" s="102">
        <v>73050</v>
      </c>
      <c r="L3294" s="101" t="s">
        <v>6332</v>
      </c>
      <c r="M3294" s="101" t="s">
        <v>5941</v>
      </c>
    </row>
    <row r="3295" spans="1:13" x14ac:dyDescent="0.25">
      <c r="A3295" s="74" t="s">
        <v>344</v>
      </c>
      <c r="B3295" s="107" t="str">
        <f t="shared" si="51"/>
        <v>107870231201</v>
      </c>
      <c r="C3295" s="101" t="s">
        <v>5943</v>
      </c>
      <c r="D3295" s="101" t="s">
        <v>5944</v>
      </c>
      <c r="E3295" s="101" t="s">
        <v>6494</v>
      </c>
      <c r="F3295" s="101" t="s">
        <v>7212</v>
      </c>
      <c r="G3295" s="101"/>
      <c r="H3295" s="103">
        <v>47.48</v>
      </c>
      <c r="I3295" s="101" t="s">
        <v>7175</v>
      </c>
      <c r="J3295" s="102">
        <v>43692</v>
      </c>
      <c r="K3295" s="102">
        <v>73050</v>
      </c>
      <c r="L3295" s="101" t="s">
        <v>6332</v>
      </c>
      <c r="M3295" s="101" t="s">
        <v>5943</v>
      </c>
    </row>
    <row r="3296" spans="1:13" x14ac:dyDescent="0.25">
      <c r="A3296" s="74" t="s">
        <v>344</v>
      </c>
      <c r="B3296" s="107" t="str">
        <f t="shared" si="51"/>
        <v>107871231401</v>
      </c>
      <c r="C3296" s="101" t="s">
        <v>5945</v>
      </c>
      <c r="D3296" s="101" t="s">
        <v>5946</v>
      </c>
      <c r="E3296" s="101" t="s">
        <v>6496</v>
      </c>
      <c r="F3296" s="101" t="s">
        <v>7212</v>
      </c>
      <c r="G3296" s="101"/>
      <c r="H3296" s="103">
        <v>45.05</v>
      </c>
      <c r="I3296" s="101" t="s">
        <v>7175</v>
      </c>
      <c r="J3296" s="102">
        <v>43692</v>
      </c>
      <c r="K3296" s="102">
        <v>73050</v>
      </c>
      <c r="L3296" s="101" t="s">
        <v>6332</v>
      </c>
      <c r="M3296" s="101" t="s">
        <v>5945</v>
      </c>
    </row>
    <row r="3297" spans="1:13" x14ac:dyDescent="0.25">
      <c r="A3297" s="74" t="s">
        <v>344</v>
      </c>
      <c r="B3297" s="107" t="str">
        <f t="shared" si="51"/>
        <v>107872201701</v>
      </c>
      <c r="C3297" s="101" t="s">
        <v>5947</v>
      </c>
      <c r="D3297" s="101" t="s">
        <v>5948</v>
      </c>
      <c r="E3297" s="101" t="s">
        <v>6484</v>
      </c>
      <c r="F3297" s="101" t="s">
        <v>7212</v>
      </c>
      <c r="G3297" s="101"/>
      <c r="H3297" s="103">
        <v>43.62</v>
      </c>
      <c r="I3297" s="101" t="s">
        <v>7175</v>
      </c>
      <c r="J3297" s="102">
        <v>43696</v>
      </c>
      <c r="K3297" s="102">
        <v>73050</v>
      </c>
      <c r="L3297" s="101" t="s">
        <v>6332</v>
      </c>
      <c r="M3297" s="101" t="s">
        <v>5947</v>
      </c>
    </row>
    <row r="3298" spans="1:13" x14ac:dyDescent="0.25">
      <c r="A3298" s="74" t="s">
        <v>344</v>
      </c>
      <c r="B3298" s="107" t="str">
        <f t="shared" si="51"/>
        <v>107873191100</v>
      </c>
      <c r="C3298" s="101" t="s">
        <v>5949</v>
      </c>
      <c r="D3298" s="101" t="s">
        <v>5950</v>
      </c>
      <c r="E3298" s="101" t="s">
        <v>6460</v>
      </c>
      <c r="F3298" s="101" t="s">
        <v>7212</v>
      </c>
      <c r="G3298" s="101"/>
      <c r="H3298" s="103">
        <v>49.21</v>
      </c>
      <c r="I3298" s="101" t="s">
        <v>7175</v>
      </c>
      <c r="J3298" s="102">
        <v>43703</v>
      </c>
      <c r="K3298" s="102">
        <v>73050</v>
      </c>
      <c r="L3298" s="101" t="s">
        <v>6332</v>
      </c>
      <c r="M3298" s="101" t="s">
        <v>5949</v>
      </c>
    </row>
    <row r="3299" spans="1:13" x14ac:dyDescent="0.25">
      <c r="A3299" s="74" t="s">
        <v>344</v>
      </c>
      <c r="B3299" s="107" t="str">
        <f t="shared" si="51"/>
        <v>107874301650</v>
      </c>
      <c r="C3299" s="101" t="s">
        <v>5951</v>
      </c>
      <c r="D3299" s="101" t="s">
        <v>5952</v>
      </c>
      <c r="E3299" s="101" t="s">
        <v>6466</v>
      </c>
      <c r="F3299" s="101" t="s">
        <v>7212</v>
      </c>
      <c r="G3299" s="101"/>
      <c r="H3299" s="103">
        <v>0</v>
      </c>
      <c r="I3299" s="101" t="s">
        <v>7175</v>
      </c>
      <c r="J3299" s="102">
        <v>43709</v>
      </c>
      <c r="K3299" s="102">
        <v>73050</v>
      </c>
      <c r="L3299" s="101" t="s">
        <v>6332</v>
      </c>
      <c r="M3299" s="101" t="s">
        <v>5951</v>
      </c>
    </row>
    <row r="3300" spans="1:13" x14ac:dyDescent="0.25">
      <c r="A3300" s="74" t="s">
        <v>344</v>
      </c>
      <c r="B3300" s="107" t="str">
        <f t="shared" si="51"/>
        <v>107875361200</v>
      </c>
      <c r="C3300" s="101" t="s">
        <v>8245</v>
      </c>
      <c r="D3300" s="101" t="s">
        <v>7724</v>
      </c>
      <c r="E3300" s="101" t="s">
        <v>6581</v>
      </c>
      <c r="F3300" s="101" t="s">
        <v>7295</v>
      </c>
      <c r="G3300" s="101"/>
      <c r="H3300" s="103">
        <v>0</v>
      </c>
      <c r="I3300" s="101" t="s">
        <v>7788</v>
      </c>
      <c r="J3300" s="102">
        <v>43678</v>
      </c>
      <c r="K3300" s="102">
        <v>43708</v>
      </c>
      <c r="L3300" s="101" t="s">
        <v>6332</v>
      </c>
      <c r="M3300" s="101" t="s">
        <v>8245</v>
      </c>
    </row>
    <row r="3301" spans="1:13" x14ac:dyDescent="0.25">
      <c r="A3301" s="74" t="s">
        <v>344</v>
      </c>
      <c r="B3301" s="107" t="str">
        <f t="shared" si="51"/>
        <v>107876171100</v>
      </c>
      <c r="C3301" s="101" t="s">
        <v>5953</v>
      </c>
      <c r="D3301" s="101" t="s">
        <v>5954</v>
      </c>
      <c r="E3301" s="101" t="s">
        <v>6639</v>
      </c>
      <c r="F3301" s="101" t="s">
        <v>7185</v>
      </c>
      <c r="G3301" s="101"/>
      <c r="H3301" s="103">
        <v>49.95</v>
      </c>
      <c r="I3301" s="101" t="s">
        <v>7175</v>
      </c>
      <c r="J3301" s="102">
        <v>43696</v>
      </c>
      <c r="K3301" s="102">
        <v>73050</v>
      </c>
      <c r="L3301" s="101" t="s">
        <v>6332</v>
      </c>
      <c r="M3301" s="101" t="s">
        <v>5953</v>
      </c>
    </row>
    <row r="3302" spans="1:13" x14ac:dyDescent="0.25">
      <c r="A3302" s="74" t="s">
        <v>344</v>
      </c>
      <c r="B3302" s="107" t="str">
        <f t="shared" si="51"/>
        <v>107877141001</v>
      </c>
      <c r="C3302" s="101" t="s">
        <v>8246</v>
      </c>
      <c r="D3302" s="101" t="s">
        <v>7330</v>
      </c>
      <c r="E3302" s="101" t="s">
        <v>6351</v>
      </c>
      <c r="F3302" s="101" t="s">
        <v>7185</v>
      </c>
      <c r="G3302" s="101"/>
      <c r="H3302" s="103">
        <v>44.49</v>
      </c>
      <c r="I3302" s="101" t="s">
        <v>7175</v>
      </c>
      <c r="J3302" s="102">
        <v>43678</v>
      </c>
      <c r="K3302" s="102">
        <v>43830</v>
      </c>
      <c r="L3302" s="101" t="s">
        <v>6332</v>
      </c>
      <c r="M3302" s="101" t="s">
        <v>8246</v>
      </c>
    </row>
    <row r="3303" spans="1:13" x14ac:dyDescent="0.25">
      <c r="A3303" s="74" t="s">
        <v>344</v>
      </c>
      <c r="B3303" s="107" t="str">
        <f t="shared" si="51"/>
        <v>107878321100</v>
      </c>
      <c r="C3303" s="101" t="s">
        <v>5955</v>
      </c>
      <c r="D3303" s="101" t="s">
        <v>5956</v>
      </c>
      <c r="E3303" s="101" t="s">
        <v>7003</v>
      </c>
      <c r="F3303" s="101" t="s">
        <v>7212</v>
      </c>
      <c r="G3303" s="101"/>
      <c r="H3303" s="103">
        <v>57.57</v>
      </c>
      <c r="I3303" s="101" t="s">
        <v>7175</v>
      </c>
      <c r="J3303" s="102">
        <v>43696</v>
      </c>
      <c r="K3303" s="102">
        <v>73050</v>
      </c>
      <c r="L3303" s="101" t="s">
        <v>6332</v>
      </c>
      <c r="M3303" s="101" t="s">
        <v>5955</v>
      </c>
    </row>
    <row r="3304" spans="1:13" x14ac:dyDescent="0.25">
      <c r="A3304" s="74" t="s">
        <v>344</v>
      </c>
      <c r="B3304" s="107" t="str">
        <f t="shared" si="51"/>
        <v>107879252100</v>
      </c>
      <c r="C3304" s="101" t="s">
        <v>5957</v>
      </c>
      <c r="D3304" s="101" t="s">
        <v>5958</v>
      </c>
      <c r="E3304" s="101" t="s">
        <v>7292</v>
      </c>
      <c r="F3304" s="101" t="s">
        <v>7200</v>
      </c>
      <c r="G3304" s="101"/>
      <c r="H3304" s="103">
        <v>26.12</v>
      </c>
      <c r="I3304" s="101" t="s">
        <v>7175</v>
      </c>
      <c r="J3304" s="102">
        <v>43692</v>
      </c>
      <c r="K3304" s="102">
        <v>73050</v>
      </c>
      <c r="L3304" s="101" t="s">
        <v>6332</v>
      </c>
      <c r="M3304" s="101" t="s">
        <v>5957</v>
      </c>
    </row>
    <row r="3305" spans="1:13" x14ac:dyDescent="0.25">
      <c r="A3305" s="74" t="s">
        <v>344</v>
      </c>
      <c r="B3305" s="107" t="str">
        <f t="shared" si="51"/>
        <v>107880502030</v>
      </c>
      <c r="C3305" s="101" t="s">
        <v>8247</v>
      </c>
      <c r="D3305" s="101" t="s">
        <v>7470</v>
      </c>
      <c r="E3305" s="101" t="s">
        <v>7100</v>
      </c>
      <c r="F3305" s="101" t="s">
        <v>7226</v>
      </c>
      <c r="G3305" s="101"/>
      <c r="H3305" s="103">
        <v>0</v>
      </c>
      <c r="I3305" s="101" t="s">
        <v>7788</v>
      </c>
      <c r="J3305" s="102">
        <v>43647</v>
      </c>
      <c r="K3305" s="102">
        <v>43677</v>
      </c>
      <c r="L3305" s="101" t="s">
        <v>6332</v>
      </c>
      <c r="M3305" s="101" t="s">
        <v>8247</v>
      </c>
    </row>
    <row r="3306" spans="1:13" x14ac:dyDescent="0.25">
      <c r="A3306" s="74" t="s">
        <v>344</v>
      </c>
      <c r="B3306" s="107" t="str">
        <f t="shared" si="51"/>
        <v>107881502020</v>
      </c>
      <c r="C3306" s="101" t="s">
        <v>8248</v>
      </c>
      <c r="D3306" s="101" t="s">
        <v>7517</v>
      </c>
      <c r="E3306" s="101" t="s">
        <v>7206</v>
      </c>
      <c r="F3306" s="101" t="s">
        <v>7468</v>
      </c>
      <c r="G3306" s="101"/>
      <c r="H3306" s="103">
        <v>0</v>
      </c>
      <c r="I3306" s="101" t="s">
        <v>7788</v>
      </c>
      <c r="J3306" s="102">
        <v>43831</v>
      </c>
      <c r="K3306" s="102">
        <v>44135</v>
      </c>
      <c r="L3306" s="101" t="s">
        <v>6332</v>
      </c>
      <c r="M3306" s="101" t="s">
        <v>8248</v>
      </c>
    </row>
    <row r="3307" spans="1:13" x14ac:dyDescent="0.25">
      <c r="A3307" s="74" t="s">
        <v>344</v>
      </c>
      <c r="B3307" s="107" t="str">
        <f t="shared" si="51"/>
        <v>107882171600</v>
      </c>
      <c r="C3307" s="101" t="s">
        <v>8249</v>
      </c>
      <c r="D3307" s="101" t="s">
        <v>8250</v>
      </c>
      <c r="E3307" s="101" t="s">
        <v>6363</v>
      </c>
      <c r="F3307" s="101" t="s">
        <v>7773</v>
      </c>
      <c r="G3307" s="101"/>
      <c r="H3307" s="103">
        <v>0</v>
      </c>
      <c r="I3307" s="101" t="s">
        <v>7175</v>
      </c>
      <c r="J3307" s="102">
        <v>43570</v>
      </c>
      <c r="K3307" s="102">
        <v>43644</v>
      </c>
      <c r="L3307" s="101" t="s">
        <v>6332</v>
      </c>
      <c r="M3307" s="101" t="s">
        <v>8249</v>
      </c>
    </row>
    <row r="3308" spans="1:13" x14ac:dyDescent="0.25">
      <c r="A3308" s="74" t="s">
        <v>344</v>
      </c>
      <c r="B3308" s="107" t="str">
        <f t="shared" si="51"/>
        <v>107883171200</v>
      </c>
      <c r="C3308" s="101" t="s">
        <v>8251</v>
      </c>
      <c r="D3308" s="101" t="s">
        <v>8252</v>
      </c>
      <c r="E3308" s="101" t="s">
        <v>6369</v>
      </c>
      <c r="F3308" s="101" t="s">
        <v>7773</v>
      </c>
      <c r="G3308" s="101"/>
      <c r="H3308" s="103">
        <v>21.66</v>
      </c>
      <c r="I3308" s="101" t="s">
        <v>7175</v>
      </c>
      <c r="J3308" s="102">
        <v>43647</v>
      </c>
      <c r="K3308" s="102">
        <v>43708</v>
      </c>
      <c r="L3308" s="101" t="s">
        <v>6332</v>
      </c>
      <c r="M3308" s="101" t="s">
        <v>8251</v>
      </c>
    </row>
    <row r="3309" spans="1:13" x14ac:dyDescent="0.25">
      <c r="A3309" s="74" t="s">
        <v>344</v>
      </c>
      <c r="B3309" s="107" t="str">
        <f t="shared" si="51"/>
        <v>107884311800</v>
      </c>
      <c r="C3309" s="101" t="s">
        <v>5959</v>
      </c>
      <c r="D3309" s="101" t="s">
        <v>5960</v>
      </c>
      <c r="E3309" s="101" t="s">
        <v>6543</v>
      </c>
      <c r="F3309" s="101" t="s">
        <v>7212</v>
      </c>
      <c r="G3309" s="101"/>
      <c r="H3309" s="103">
        <v>42.12</v>
      </c>
      <c r="I3309" s="101" t="s">
        <v>7175</v>
      </c>
      <c r="J3309" s="102">
        <v>43689</v>
      </c>
      <c r="K3309" s="102">
        <v>73050</v>
      </c>
      <c r="L3309" s="101" t="s">
        <v>6332</v>
      </c>
      <c r="M3309" s="101" t="s">
        <v>5959</v>
      </c>
    </row>
    <row r="3310" spans="1:13" x14ac:dyDescent="0.25">
      <c r="A3310" s="74" t="s">
        <v>344</v>
      </c>
      <c r="B3310" s="107" t="str">
        <f t="shared" si="51"/>
        <v>107885263090</v>
      </c>
      <c r="C3310" s="101" t="s">
        <v>8253</v>
      </c>
      <c r="D3310" s="101" t="s">
        <v>7541</v>
      </c>
      <c r="E3310" s="101" t="s">
        <v>7216</v>
      </c>
      <c r="F3310" s="101" t="s">
        <v>7217</v>
      </c>
      <c r="G3310" s="101"/>
      <c r="H3310" s="103">
        <v>0</v>
      </c>
      <c r="I3310" s="101" t="s">
        <v>7788</v>
      </c>
      <c r="J3310" s="102">
        <v>43770</v>
      </c>
      <c r="K3310" s="102">
        <v>43799</v>
      </c>
      <c r="L3310" s="101" t="s">
        <v>6332</v>
      </c>
      <c r="M3310" s="101" t="s">
        <v>8253</v>
      </c>
    </row>
    <row r="3311" spans="1:13" x14ac:dyDescent="0.25">
      <c r="A3311" s="74" t="s">
        <v>344</v>
      </c>
      <c r="B3311" s="107" t="str">
        <f t="shared" si="51"/>
        <v>107886191100</v>
      </c>
      <c r="C3311" s="101" t="s">
        <v>5961</v>
      </c>
      <c r="D3311" s="101" t="s">
        <v>5962</v>
      </c>
      <c r="E3311" s="101" t="s">
        <v>6460</v>
      </c>
      <c r="F3311" s="101" t="s">
        <v>7212</v>
      </c>
      <c r="G3311" s="101"/>
      <c r="H3311" s="103">
        <v>51.86</v>
      </c>
      <c r="I3311" s="101" t="s">
        <v>7175</v>
      </c>
      <c r="J3311" s="102">
        <v>43703</v>
      </c>
      <c r="K3311" s="102">
        <v>73050</v>
      </c>
      <c r="L3311" s="101" t="s">
        <v>6332</v>
      </c>
      <c r="M3311" s="101" t="s">
        <v>5961</v>
      </c>
    </row>
    <row r="3312" spans="1:13" x14ac:dyDescent="0.25">
      <c r="A3312" s="74" t="s">
        <v>344</v>
      </c>
      <c r="B3312" s="107" t="str">
        <f t="shared" si="51"/>
        <v>107887803020</v>
      </c>
      <c r="C3312" s="101" t="s">
        <v>8254</v>
      </c>
      <c r="D3312" s="101" t="s">
        <v>8255</v>
      </c>
      <c r="E3312" s="101" t="s">
        <v>7164</v>
      </c>
      <c r="F3312" s="101" t="s">
        <v>7799</v>
      </c>
      <c r="G3312" s="101"/>
      <c r="H3312" s="103">
        <v>1.55</v>
      </c>
      <c r="I3312" s="101" t="s">
        <v>7175</v>
      </c>
      <c r="J3312" s="102">
        <v>43692</v>
      </c>
      <c r="K3312" s="102">
        <v>43847</v>
      </c>
      <c r="L3312" s="101" t="s">
        <v>6332</v>
      </c>
      <c r="M3312" s="101" t="s">
        <v>8254</v>
      </c>
    </row>
    <row r="3313" spans="1:13" x14ac:dyDescent="0.25">
      <c r="A3313" s="74" t="s">
        <v>344</v>
      </c>
      <c r="B3313" s="107" t="str">
        <f t="shared" si="51"/>
        <v>107888191100</v>
      </c>
      <c r="C3313" s="101" t="s">
        <v>5963</v>
      </c>
      <c r="D3313" s="101" t="s">
        <v>5964</v>
      </c>
      <c r="E3313" s="101" t="s">
        <v>6460</v>
      </c>
      <c r="F3313" s="101" t="s">
        <v>7295</v>
      </c>
      <c r="G3313" s="101"/>
      <c r="H3313" s="103">
        <v>0</v>
      </c>
      <c r="I3313" s="101" t="s">
        <v>7175</v>
      </c>
      <c r="J3313" s="102">
        <v>43709</v>
      </c>
      <c r="K3313" s="102">
        <v>73050</v>
      </c>
      <c r="L3313" s="101" t="s">
        <v>6332</v>
      </c>
      <c r="M3313" s="101" t="s">
        <v>5963</v>
      </c>
    </row>
    <row r="3314" spans="1:13" x14ac:dyDescent="0.25">
      <c r="A3314" s="74" t="s">
        <v>344</v>
      </c>
      <c r="B3314" s="107" t="str">
        <f t="shared" si="51"/>
        <v>107889341200</v>
      </c>
      <c r="C3314" s="101" t="s">
        <v>5965</v>
      </c>
      <c r="D3314" s="101" t="s">
        <v>5966</v>
      </c>
      <c r="E3314" s="101" t="s">
        <v>6559</v>
      </c>
      <c r="F3314" s="101" t="s">
        <v>7212</v>
      </c>
      <c r="G3314" s="101"/>
      <c r="H3314" s="103">
        <v>49.74</v>
      </c>
      <c r="I3314" s="101" t="s">
        <v>7175</v>
      </c>
      <c r="J3314" s="102">
        <v>43696</v>
      </c>
      <c r="K3314" s="102">
        <v>73050</v>
      </c>
      <c r="L3314" s="101" t="s">
        <v>6332</v>
      </c>
      <c r="M3314" s="101" t="s">
        <v>5965</v>
      </c>
    </row>
    <row r="3315" spans="1:13" x14ac:dyDescent="0.25">
      <c r="A3315" s="74" t="s">
        <v>344</v>
      </c>
      <c r="B3315" s="107" t="str">
        <f t="shared" si="51"/>
        <v>107890603520</v>
      </c>
      <c r="C3315" s="101" t="s">
        <v>5967</v>
      </c>
      <c r="D3315" s="101" t="s">
        <v>5968</v>
      </c>
      <c r="E3315" s="101" t="s">
        <v>7325</v>
      </c>
      <c r="F3315" s="101" t="s">
        <v>7224</v>
      </c>
      <c r="G3315" s="101"/>
      <c r="H3315" s="103">
        <v>45.1</v>
      </c>
      <c r="I3315" s="101" t="s">
        <v>7175</v>
      </c>
      <c r="J3315" s="102">
        <v>43654</v>
      </c>
      <c r="K3315" s="102">
        <v>73050</v>
      </c>
      <c r="L3315" s="101" t="s">
        <v>6332</v>
      </c>
      <c r="M3315" s="101" t="s">
        <v>5967</v>
      </c>
    </row>
    <row r="3316" spans="1:13" x14ac:dyDescent="0.25">
      <c r="A3316" s="74" t="s">
        <v>344</v>
      </c>
      <c r="B3316" s="107" t="str">
        <f t="shared" si="51"/>
        <v>107891191100</v>
      </c>
      <c r="C3316" s="101" t="s">
        <v>5969</v>
      </c>
      <c r="D3316" s="101" t="s">
        <v>5970</v>
      </c>
      <c r="E3316" s="101" t="s">
        <v>6460</v>
      </c>
      <c r="F3316" s="101" t="s">
        <v>7212</v>
      </c>
      <c r="G3316" s="101"/>
      <c r="H3316" s="103">
        <v>46.85</v>
      </c>
      <c r="I3316" s="101" t="s">
        <v>7175</v>
      </c>
      <c r="J3316" s="102">
        <v>43703</v>
      </c>
      <c r="K3316" s="102">
        <v>73050</v>
      </c>
      <c r="L3316" s="101" t="s">
        <v>6332</v>
      </c>
      <c r="M3316" s="101" t="s">
        <v>5969</v>
      </c>
    </row>
    <row r="3317" spans="1:13" x14ac:dyDescent="0.25">
      <c r="A3317" s="74" t="s">
        <v>344</v>
      </c>
      <c r="B3317" s="107" t="str">
        <f t="shared" si="51"/>
        <v>107892803020</v>
      </c>
      <c r="C3317" s="101" t="s">
        <v>5971</v>
      </c>
      <c r="D3317" s="101" t="s">
        <v>5972</v>
      </c>
      <c r="E3317" s="101" t="s">
        <v>7164</v>
      </c>
      <c r="F3317" s="101" t="s">
        <v>7244</v>
      </c>
      <c r="G3317" s="101"/>
      <c r="H3317" s="103">
        <v>35.130000000000003</v>
      </c>
      <c r="I3317" s="101" t="s">
        <v>7175</v>
      </c>
      <c r="J3317" s="102">
        <v>43678</v>
      </c>
      <c r="K3317" s="102">
        <v>73050</v>
      </c>
      <c r="L3317" s="101" t="s">
        <v>6332</v>
      </c>
      <c r="M3317" s="101" t="s">
        <v>5971</v>
      </c>
    </row>
    <row r="3318" spans="1:13" x14ac:dyDescent="0.25">
      <c r="A3318" s="74" t="s">
        <v>344</v>
      </c>
      <c r="B3318" s="107" t="str">
        <f t="shared" si="51"/>
        <v>107893191100</v>
      </c>
      <c r="C3318" s="101" t="s">
        <v>5973</v>
      </c>
      <c r="D3318" s="101" t="s">
        <v>5974</v>
      </c>
      <c r="E3318" s="101" t="s">
        <v>6460</v>
      </c>
      <c r="F3318" s="101" t="s">
        <v>7212</v>
      </c>
      <c r="G3318" s="101"/>
      <c r="H3318" s="103">
        <v>47.38</v>
      </c>
      <c r="I3318" s="101" t="s">
        <v>7175</v>
      </c>
      <c r="J3318" s="102">
        <v>43696</v>
      </c>
      <c r="K3318" s="102">
        <v>73050</v>
      </c>
      <c r="L3318" s="101" t="s">
        <v>6332</v>
      </c>
      <c r="M3318" s="101" t="s">
        <v>5973</v>
      </c>
    </row>
    <row r="3319" spans="1:13" x14ac:dyDescent="0.25">
      <c r="A3319" s="74" t="s">
        <v>344</v>
      </c>
      <c r="B3319" s="107" t="str">
        <f t="shared" si="51"/>
        <v>107894264340</v>
      </c>
      <c r="C3319" s="101" t="s">
        <v>5975</v>
      </c>
      <c r="D3319" s="101" t="s">
        <v>5976</v>
      </c>
      <c r="E3319" s="101" t="s">
        <v>7397</v>
      </c>
      <c r="F3319" s="101" t="s">
        <v>7212</v>
      </c>
      <c r="G3319" s="101"/>
      <c r="H3319" s="103">
        <v>48.6</v>
      </c>
      <c r="I3319" s="101" t="s">
        <v>7175</v>
      </c>
      <c r="J3319" s="102">
        <v>43678</v>
      </c>
      <c r="K3319" s="102">
        <v>73050</v>
      </c>
      <c r="L3319" s="101" t="s">
        <v>6332</v>
      </c>
      <c r="M3319" s="101" t="s">
        <v>5975</v>
      </c>
    </row>
    <row r="3320" spans="1:13" x14ac:dyDescent="0.25">
      <c r="A3320" s="74" t="s">
        <v>344</v>
      </c>
      <c r="B3320" s="107" t="str">
        <f t="shared" si="51"/>
        <v>107895172100</v>
      </c>
      <c r="C3320" s="101" t="s">
        <v>8256</v>
      </c>
      <c r="D3320" s="101" t="s">
        <v>8257</v>
      </c>
      <c r="E3320" s="101" t="s">
        <v>7355</v>
      </c>
      <c r="F3320" s="101" t="s">
        <v>7799</v>
      </c>
      <c r="G3320" s="101"/>
      <c r="H3320" s="103">
        <v>1.55</v>
      </c>
      <c r="I3320" s="101" t="s">
        <v>7175</v>
      </c>
      <c r="J3320" s="102">
        <v>43704</v>
      </c>
      <c r="K3320" s="102">
        <v>43861</v>
      </c>
      <c r="L3320" s="101" t="s">
        <v>6332</v>
      </c>
      <c r="M3320" s="101" t="s">
        <v>8256</v>
      </c>
    </row>
    <row r="3321" spans="1:13" x14ac:dyDescent="0.25">
      <c r="A3321" s="74" t="s">
        <v>344</v>
      </c>
      <c r="B3321" s="107" t="str">
        <f t="shared" si="51"/>
        <v>107896111270</v>
      </c>
      <c r="C3321" s="101" t="s">
        <v>5977</v>
      </c>
      <c r="D3321" s="101" t="s">
        <v>5978</v>
      </c>
      <c r="E3321" s="101" t="s">
        <v>7464</v>
      </c>
      <c r="F3321" s="101" t="s">
        <v>7212</v>
      </c>
      <c r="G3321" s="101"/>
      <c r="H3321" s="103">
        <v>43.49</v>
      </c>
      <c r="I3321" s="101" t="s">
        <v>7175</v>
      </c>
      <c r="J3321" s="102">
        <v>43678</v>
      </c>
      <c r="K3321" s="102">
        <v>73050</v>
      </c>
      <c r="L3321" s="101" t="s">
        <v>6332</v>
      </c>
      <c r="M3321" s="101" t="s">
        <v>5977</v>
      </c>
    </row>
    <row r="3322" spans="1:13" x14ac:dyDescent="0.25">
      <c r="A3322" s="74" t="s">
        <v>344</v>
      </c>
      <c r="B3322" s="107" t="str">
        <f t="shared" si="51"/>
        <v>107897264290</v>
      </c>
      <c r="C3322" s="101" t="s">
        <v>5979</v>
      </c>
      <c r="D3322" s="101" t="s">
        <v>5980</v>
      </c>
      <c r="E3322" s="101" t="s">
        <v>6519</v>
      </c>
      <c r="F3322" s="101" t="s">
        <v>7212</v>
      </c>
      <c r="G3322" s="101"/>
      <c r="H3322" s="103">
        <v>45.2</v>
      </c>
      <c r="I3322" s="101" t="s">
        <v>7175</v>
      </c>
      <c r="J3322" s="102">
        <v>43678</v>
      </c>
      <c r="K3322" s="102">
        <v>73050</v>
      </c>
      <c r="L3322" s="101" t="s">
        <v>6332</v>
      </c>
      <c r="M3322" s="101" t="s">
        <v>5979</v>
      </c>
    </row>
    <row r="3323" spans="1:13" x14ac:dyDescent="0.25">
      <c r="A3323" s="74" t="s">
        <v>344</v>
      </c>
      <c r="B3323" s="107" t="str">
        <f t="shared" si="51"/>
        <v>107898754200</v>
      </c>
      <c r="C3323" s="101" t="s">
        <v>5981</v>
      </c>
      <c r="D3323" s="101" t="s">
        <v>5982</v>
      </c>
      <c r="E3323" s="101" t="s">
        <v>7116</v>
      </c>
      <c r="F3323" s="101" t="s">
        <v>7231</v>
      </c>
      <c r="G3323" s="101"/>
      <c r="H3323" s="103">
        <v>0</v>
      </c>
      <c r="I3323" s="101" t="s">
        <v>7175</v>
      </c>
      <c r="J3323" s="102">
        <v>43739</v>
      </c>
      <c r="K3323" s="102">
        <v>73050</v>
      </c>
      <c r="L3323" s="101" t="s">
        <v>6332</v>
      </c>
      <c r="M3323" s="101" t="s">
        <v>5981</v>
      </c>
    </row>
    <row r="3324" spans="1:13" x14ac:dyDescent="0.25">
      <c r="A3324" s="74" t="s">
        <v>344</v>
      </c>
      <c r="B3324" s="107" t="str">
        <f t="shared" si="51"/>
        <v>107899321100</v>
      </c>
      <c r="C3324" s="101" t="s">
        <v>5983</v>
      </c>
      <c r="D3324" s="101" t="s">
        <v>5984</v>
      </c>
      <c r="E3324" s="101" t="s">
        <v>7003</v>
      </c>
      <c r="F3324" s="101" t="s">
        <v>7212</v>
      </c>
      <c r="G3324" s="101"/>
      <c r="H3324" s="103">
        <v>44.15</v>
      </c>
      <c r="I3324" s="101" t="s">
        <v>7175</v>
      </c>
      <c r="J3324" s="102">
        <v>43696</v>
      </c>
      <c r="K3324" s="102">
        <v>73050</v>
      </c>
      <c r="L3324" s="101" t="s">
        <v>6332</v>
      </c>
      <c r="M3324" s="101" t="s">
        <v>5983</v>
      </c>
    </row>
    <row r="3325" spans="1:13" x14ac:dyDescent="0.25">
      <c r="A3325" s="74" t="s">
        <v>344</v>
      </c>
      <c r="B3325" s="107" t="str">
        <f t="shared" si="51"/>
        <v>107900311800</v>
      </c>
      <c r="C3325" s="101" t="s">
        <v>5985</v>
      </c>
      <c r="D3325" s="101" t="s">
        <v>5986</v>
      </c>
      <c r="E3325" s="101" t="s">
        <v>6543</v>
      </c>
      <c r="F3325" s="101" t="s">
        <v>7802</v>
      </c>
      <c r="G3325" s="101"/>
      <c r="H3325" s="103">
        <v>21.66</v>
      </c>
      <c r="I3325" s="101" t="s">
        <v>7175</v>
      </c>
      <c r="J3325" s="102">
        <v>43678</v>
      </c>
      <c r="K3325" s="102">
        <v>73050</v>
      </c>
      <c r="L3325" s="101" t="s">
        <v>6332</v>
      </c>
      <c r="M3325" s="101" t="s">
        <v>5985</v>
      </c>
    </row>
    <row r="3326" spans="1:13" x14ac:dyDescent="0.25">
      <c r="A3326" s="74" t="s">
        <v>344</v>
      </c>
      <c r="B3326" s="107" t="str">
        <f t="shared" si="51"/>
        <v>107901311800</v>
      </c>
      <c r="C3326" s="101" t="s">
        <v>5987</v>
      </c>
      <c r="D3326" s="101" t="s">
        <v>5988</v>
      </c>
      <c r="E3326" s="101" t="s">
        <v>6543</v>
      </c>
      <c r="F3326" s="101" t="s">
        <v>7802</v>
      </c>
      <c r="G3326" s="101"/>
      <c r="H3326" s="103">
        <v>21.66</v>
      </c>
      <c r="I3326" s="101" t="s">
        <v>7175</v>
      </c>
      <c r="J3326" s="102">
        <v>43678</v>
      </c>
      <c r="K3326" s="102">
        <v>44015</v>
      </c>
      <c r="L3326" s="101" t="s">
        <v>6332</v>
      </c>
      <c r="M3326" s="101" t="s">
        <v>5987</v>
      </c>
    </row>
    <row r="3327" spans="1:13" x14ac:dyDescent="0.25">
      <c r="A3327" s="74" t="s">
        <v>344</v>
      </c>
      <c r="B3327" s="107" t="str">
        <f t="shared" si="51"/>
        <v>107902313920</v>
      </c>
      <c r="C3327" s="101" t="s">
        <v>8258</v>
      </c>
      <c r="D3327" s="101" t="s">
        <v>8259</v>
      </c>
      <c r="E3327" s="101" t="s">
        <v>6535</v>
      </c>
      <c r="F3327" s="101" t="s">
        <v>7799</v>
      </c>
      <c r="G3327" s="101"/>
      <c r="H3327" s="103">
        <v>2.3199999999999998</v>
      </c>
      <c r="I3327" s="101" t="s">
        <v>7175</v>
      </c>
      <c r="J3327" s="102">
        <v>43703</v>
      </c>
      <c r="K3327" s="102">
        <v>43854</v>
      </c>
      <c r="L3327" s="101" t="s">
        <v>6332</v>
      </c>
      <c r="M3327" s="101" t="s">
        <v>8258</v>
      </c>
    </row>
    <row r="3328" spans="1:13" x14ac:dyDescent="0.25">
      <c r="A3328" s="74" t="s">
        <v>344</v>
      </c>
      <c r="B3328" s="107" t="str">
        <f t="shared" si="51"/>
        <v>107903188300</v>
      </c>
      <c r="C3328" s="101" t="s">
        <v>5989</v>
      </c>
      <c r="D3328" s="101" t="s">
        <v>5990</v>
      </c>
      <c r="E3328" s="101" t="s">
        <v>6394</v>
      </c>
      <c r="F3328" s="101" t="s">
        <v>7291</v>
      </c>
      <c r="G3328" s="101"/>
      <c r="H3328" s="103">
        <v>0</v>
      </c>
      <c r="I3328" s="101" t="s">
        <v>7175</v>
      </c>
      <c r="J3328" s="102">
        <v>43709</v>
      </c>
      <c r="K3328" s="102">
        <v>73050</v>
      </c>
      <c r="L3328" s="101" t="s">
        <v>6332</v>
      </c>
      <c r="M3328" s="101" t="s">
        <v>5989</v>
      </c>
    </row>
    <row r="3329" spans="1:13" x14ac:dyDescent="0.25">
      <c r="A3329" s="74" t="s">
        <v>344</v>
      </c>
      <c r="B3329" s="107" t="str">
        <f t="shared" si="51"/>
        <v>107904115100</v>
      </c>
      <c r="C3329" s="101" t="s">
        <v>5991</v>
      </c>
      <c r="D3329" s="101" t="s">
        <v>5992</v>
      </c>
      <c r="E3329" s="101" t="s">
        <v>7238</v>
      </c>
      <c r="F3329" s="101" t="s">
        <v>7239</v>
      </c>
      <c r="G3329" s="101"/>
      <c r="H3329" s="103">
        <v>30.19</v>
      </c>
      <c r="I3329" s="101" t="s">
        <v>7175</v>
      </c>
      <c r="J3329" s="102">
        <v>43696</v>
      </c>
      <c r="K3329" s="102">
        <v>73050</v>
      </c>
      <c r="L3329" s="101" t="s">
        <v>6332</v>
      </c>
      <c r="M3329" s="101" t="s">
        <v>5991</v>
      </c>
    </row>
    <row r="3330" spans="1:13" x14ac:dyDescent="0.25">
      <c r="A3330" s="74" t="s">
        <v>344</v>
      </c>
      <c r="B3330" s="107" t="str">
        <f t="shared" si="51"/>
        <v>107905321100</v>
      </c>
      <c r="C3330" s="101" t="s">
        <v>5993</v>
      </c>
      <c r="D3330" s="101" t="s">
        <v>5994</v>
      </c>
      <c r="E3330" s="101" t="s">
        <v>7003</v>
      </c>
      <c r="F3330" s="101" t="s">
        <v>7802</v>
      </c>
      <c r="G3330" s="101"/>
      <c r="H3330" s="103">
        <v>0</v>
      </c>
      <c r="I3330" s="101" t="s">
        <v>7175</v>
      </c>
      <c r="J3330" s="102">
        <v>43709</v>
      </c>
      <c r="K3330" s="102">
        <v>73050</v>
      </c>
      <c r="L3330" s="101" t="s">
        <v>6332</v>
      </c>
      <c r="M3330" s="101" t="s">
        <v>5993</v>
      </c>
    </row>
    <row r="3331" spans="1:13" x14ac:dyDescent="0.25">
      <c r="A3331" s="74" t="s">
        <v>344</v>
      </c>
      <c r="B3331" s="107" t="str">
        <f t="shared" si="51"/>
        <v>107906381100</v>
      </c>
      <c r="C3331" s="101" t="s">
        <v>5995</v>
      </c>
      <c r="D3331" s="101" t="s">
        <v>5996</v>
      </c>
      <c r="E3331" s="101" t="s">
        <v>7666</v>
      </c>
      <c r="F3331" s="101" t="s">
        <v>7212</v>
      </c>
      <c r="G3331" s="101"/>
      <c r="H3331" s="103">
        <v>54.02</v>
      </c>
      <c r="I3331" s="101" t="s">
        <v>7175</v>
      </c>
      <c r="J3331" s="102">
        <v>43678</v>
      </c>
      <c r="K3331" s="102">
        <v>73050</v>
      </c>
      <c r="L3331" s="101" t="s">
        <v>6332</v>
      </c>
      <c r="M3331" s="101" t="s">
        <v>5995</v>
      </c>
    </row>
    <row r="3332" spans="1:13" x14ac:dyDescent="0.25">
      <c r="A3332" s="74" t="s">
        <v>344</v>
      </c>
      <c r="B3332" s="107" t="str">
        <f t="shared" si="51"/>
        <v>107907321200</v>
      </c>
      <c r="C3332" s="101" t="s">
        <v>5997</v>
      </c>
      <c r="D3332" s="101" t="s">
        <v>5998</v>
      </c>
      <c r="E3332" s="101" t="s">
        <v>7001</v>
      </c>
      <c r="F3332" s="101" t="s">
        <v>7212</v>
      </c>
      <c r="G3332" s="101"/>
      <c r="H3332" s="103">
        <v>0</v>
      </c>
      <c r="I3332" s="101" t="s">
        <v>7175</v>
      </c>
      <c r="J3332" s="102">
        <v>43709</v>
      </c>
      <c r="K3332" s="102">
        <v>73050</v>
      </c>
      <c r="L3332" s="101" t="s">
        <v>6332</v>
      </c>
      <c r="M3332" s="101" t="s">
        <v>5997</v>
      </c>
    </row>
    <row r="3333" spans="1:13" x14ac:dyDescent="0.25">
      <c r="A3333" s="74" t="s">
        <v>344</v>
      </c>
      <c r="B3333" s="107" t="str">
        <f t="shared" si="51"/>
        <v>107908448300</v>
      </c>
      <c r="C3333" s="101" t="s">
        <v>8260</v>
      </c>
      <c r="D3333" s="101" t="s">
        <v>8261</v>
      </c>
      <c r="E3333" s="101" t="s">
        <v>6613</v>
      </c>
      <c r="F3333" s="101" t="s">
        <v>7799</v>
      </c>
      <c r="G3333" s="101"/>
      <c r="H3333" s="103">
        <v>4.25</v>
      </c>
      <c r="I3333" s="101" t="s">
        <v>7175</v>
      </c>
      <c r="J3333" s="102">
        <v>43703</v>
      </c>
      <c r="K3333" s="102">
        <v>43854</v>
      </c>
      <c r="L3333" s="101" t="s">
        <v>6332</v>
      </c>
      <c r="M3333" s="101" t="s">
        <v>8260</v>
      </c>
    </row>
    <row r="3334" spans="1:13" x14ac:dyDescent="0.25">
      <c r="A3334" s="74" t="s">
        <v>344</v>
      </c>
      <c r="B3334" s="107" t="str">
        <f t="shared" ref="B3334:B3397" si="52">CONCATENATE(C3334,E3334)</f>
        <v>107909185120</v>
      </c>
      <c r="C3334" s="101" t="s">
        <v>5999</v>
      </c>
      <c r="D3334" s="101" t="s">
        <v>6000</v>
      </c>
      <c r="E3334" s="101" t="s">
        <v>6433</v>
      </c>
      <c r="F3334" s="101" t="s">
        <v>7268</v>
      </c>
      <c r="G3334" s="101"/>
      <c r="H3334" s="103">
        <v>24.26</v>
      </c>
      <c r="I3334" s="101" t="s">
        <v>7175</v>
      </c>
      <c r="J3334" s="102">
        <v>43692</v>
      </c>
      <c r="K3334" s="102">
        <v>73050</v>
      </c>
      <c r="L3334" s="101" t="s">
        <v>6332</v>
      </c>
      <c r="M3334" s="101" t="s">
        <v>5999</v>
      </c>
    </row>
    <row r="3335" spans="1:13" x14ac:dyDescent="0.25">
      <c r="A3335" s="74" t="s">
        <v>344</v>
      </c>
      <c r="B3335" s="107" t="str">
        <f t="shared" si="52"/>
        <v>107910182100</v>
      </c>
      <c r="C3335" s="101" t="s">
        <v>6001</v>
      </c>
      <c r="D3335" s="101" t="s">
        <v>6002</v>
      </c>
      <c r="E3335" s="101" t="s">
        <v>6405</v>
      </c>
      <c r="F3335" s="101" t="s">
        <v>7200</v>
      </c>
      <c r="G3335" s="101"/>
      <c r="H3335" s="103">
        <v>30.22</v>
      </c>
      <c r="I3335" s="101" t="s">
        <v>7175</v>
      </c>
      <c r="J3335" s="102">
        <v>43696</v>
      </c>
      <c r="K3335" s="102">
        <v>73050</v>
      </c>
      <c r="L3335" s="101" t="s">
        <v>6332</v>
      </c>
      <c r="M3335" s="101" t="s">
        <v>6001</v>
      </c>
    </row>
    <row r="3336" spans="1:13" x14ac:dyDescent="0.25">
      <c r="A3336" s="74" t="s">
        <v>344</v>
      </c>
      <c r="B3336" s="107" t="str">
        <f t="shared" si="52"/>
        <v>107911264290</v>
      </c>
      <c r="C3336" s="101" t="s">
        <v>6003</v>
      </c>
      <c r="D3336" s="101" t="s">
        <v>6004</v>
      </c>
      <c r="E3336" s="101" t="s">
        <v>6519</v>
      </c>
      <c r="F3336" s="101" t="s">
        <v>7212</v>
      </c>
      <c r="G3336" s="101"/>
      <c r="H3336" s="103">
        <v>46.66</v>
      </c>
      <c r="I3336" s="101" t="s">
        <v>7175</v>
      </c>
      <c r="J3336" s="102">
        <v>43678</v>
      </c>
      <c r="K3336" s="102">
        <v>73050</v>
      </c>
      <c r="L3336" s="101" t="s">
        <v>6332</v>
      </c>
      <c r="M3336" s="101" t="s">
        <v>6003</v>
      </c>
    </row>
    <row r="3337" spans="1:13" x14ac:dyDescent="0.25">
      <c r="A3337" s="74" t="s">
        <v>344</v>
      </c>
      <c r="B3337" s="107" t="str">
        <f t="shared" si="52"/>
        <v>107912181500</v>
      </c>
      <c r="C3337" s="101" t="s">
        <v>6005</v>
      </c>
      <c r="D3337" s="101" t="s">
        <v>6006</v>
      </c>
      <c r="E3337" s="101" t="s">
        <v>6421</v>
      </c>
      <c r="F3337" s="101" t="s">
        <v>7212</v>
      </c>
      <c r="G3337" s="101"/>
      <c r="H3337" s="103">
        <v>39.71</v>
      </c>
      <c r="I3337" s="101" t="s">
        <v>7175</v>
      </c>
      <c r="J3337" s="102">
        <v>43705</v>
      </c>
      <c r="K3337" s="102">
        <v>73050</v>
      </c>
      <c r="L3337" s="101" t="s">
        <v>6332</v>
      </c>
      <c r="M3337" s="101" t="s">
        <v>6005</v>
      </c>
    </row>
    <row r="3338" spans="1:13" x14ac:dyDescent="0.25">
      <c r="A3338" s="74" t="s">
        <v>344</v>
      </c>
      <c r="B3338" s="107" t="str">
        <f t="shared" si="52"/>
        <v>107913754200</v>
      </c>
      <c r="C3338" s="101" t="s">
        <v>6007</v>
      </c>
      <c r="D3338" s="101" t="s">
        <v>6008</v>
      </c>
      <c r="E3338" s="101" t="s">
        <v>7116</v>
      </c>
      <c r="F3338" s="101" t="s">
        <v>7231</v>
      </c>
      <c r="G3338" s="101"/>
      <c r="H3338" s="103">
        <v>54.02</v>
      </c>
      <c r="I3338" s="101" t="s">
        <v>7175</v>
      </c>
      <c r="J3338" s="102">
        <v>43696</v>
      </c>
      <c r="K3338" s="102">
        <v>73050</v>
      </c>
      <c r="L3338" s="101" t="s">
        <v>6332</v>
      </c>
      <c r="M3338" s="101" t="s">
        <v>6007</v>
      </c>
    </row>
    <row r="3339" spans="1:13" x14ac:dyDescent="0.25">
      <c r="A3339" s="74" t="s">
        <v>344</v>
      </c>
      <c r="B3339" s="107" t="str">
        <f t="shared" si="52"/>
        <v>107914141001</v>
      </c>
      <c r="C3339" s="101" t="s">
        <v>6009</v>
      </c>
      <c r="D3339" s="101" t="s">
        <v>6010</v>
      </c>
      <c r="E3339" s="101" t="s">
        <v>6351</v>
      </c>
      <c r="F3339" s="101" t="s">
        <v>7212</v>
      </c>
      <c r="G3339" s="101"/>
      <c r="H3339" s="103">
        <v>53.27</v>
      </c>
      <c r="I3339" s="101" t="s">
        <v>7175</v>
      </c>
      <c r="J3339" s="102">
        <v>43693</v>
      </c>
      <c r="K3339" s="102">
        <v>73050</v>
      </c>
      <c r="L3339" s="101" t="s">
        <v>6332</v>
      </c>
      <c r="M3339" s="101" t="s">
        <v>6009</v>
      </c>
    </row>
    <row r="3340" spans="1:13" x14ac:dyDescent="0.25">
      <c r="A3340" s="74" t="s">
        <v>344</v>
      </c>
      <c r="B3340" s="107" t="str">
        <f t="shared" si="52"/>
        <v>107915603600</v>
      </c>
      <c r="C3340" s="101" t="s">
        <v>6011</v>
      </c>
      <c r="D3340" s="101" t="s">
        <v>6012</v>
      </c>
      <c r="E3340" s="101" t="s">
        <v>7279</v>
      </c>
      <c r="F3340" s="101" t="s">
        <v>7191</v>
      </c>
      <c r="G3340" s="101"/>
      <c r="H3340" s="103">
        <v>0</v>
      </c>
      <c r="I3340" s="101" t="s">
        <v>7175</v>
      </c>
      <c r="J3340" s="102">
        <v>43709</v>
      </c>
      <c r="K3340" s="102">
        <v>73050</v>
      </c>
      <c r="L3340" s="101" t="s">
        <v>6332</v>
      </c>
      <c r="M3340" s="101" t="s">
        <v>6011</v>
      </c>
    </row>
    <row r="3341" spans="1:13" x14ac:dyDescent="0.25">
      <c r="A3341" s="74" t="s">
        <v>344</v>
      </c>
      <c r="B3341" s="107" t="str">
        <f t="shared" si="52"/>
        <v>107916141001</v>
      </c>
      <c r="C3341" s="101" t="s">
        <v>6013</v>
      </c>
      <c r="D3341" s="101" t="s">
        <v>6014</v>
      </c>
      <c r="E3341" s="101" t="s">
        <v>6351</v>
      </c>
      <c r="F3341" s="101" t="s">
        <v>7212</v>
      </c>
      <c r="G3341" s="101"/>
      <c r="H3341" s="103">
        <v>47.41</v>
      </c>
      <c r="I3341" s="101" t="s">
        <v>7175</v>
      </c>
      <c r="J3341" s="102">
        <v>43692</v>
      </c>
      <c r="K3341" s="102">
        <v>73050</v>
      </c>
      <c r="L3341" s="101" t="s">
        <v>6332</v>
      </c>
      <c r="M3341" s="101" t="s">
        <v>6013</v>
      </c>
    </row>
    <row r="3342" spans="1:13" x14ac:dyDescent="0.25">
      <c r="A3342" s="74" t="s">
        <v>344</v>
      </c>
      <c r="B3342" s="107" t="str">
        <f t="shared" si="52"/>
        <v>107917903210</v>
      </c>
      <c r="C3342" s="101" t="s">
        <v>6015</v>
      </c>
      <c r="D3342" s="101" t="s">
        <v>6016</v>
      </c>
      <c r="E3342" s="101" t="s">
        <v>7096</v>
      </c>
      <c r="F3342" s="101" t="s">
        <v>7245</v>
      </c>
      <c r="G3342" s="101"/>
      <c r="H3342" s="103">
        <v>30.96</v>
      </c>
      <c r="I3342" s="101" t="s">
        <v>7175</v>
      </c>
      <c r="J3342" s="102">
        <v>43692</v>
      </c>
      <c r="K3342" s="102">
        <v>73050</v>
      </c>
      <c r="L3342" s="101" t="s">
        <v>6332</v>
      </c>
      <c r="M3342" s="101" t="s">
        <v>6015</v>
      </c>
    </row>
    <row r="3343" spans="1:13" x14ac:dyDescent="0.25">
      <c r="A3343" s="74" t="s">
        <v>344</v>
      </c>
      <c r="B3343" s="107" t="str">
        <f t="shared" si="52"/>
        <v>107918341200</v>
      </c>
      <c r="C3343" s="101" t="s">
        <v>6017</v>
      </c>
      <c r="D3343" s="101" t="s">
        <v>6018</v>
      </c>
      <c r="E3343" s="101" t="s">
        <v>6559</v>
      </c>
      <c r="F3343" s="101" t="s">
        <v>7212</v>
      </c>
      <c r="G3343" s="101"/>
      <c r="H3343" s="103">
        <v>54.7</v>
      </c>
      <c r="I3343" s="101" t="s">
        <v>7175</v>
      </c>
      <c r="J3343" s="102">
        <v>43693</v>
      </c>
      <c r="K3343" s="102">
        <v>73050</v>
      </c>
      <c r="L3343" s="101" t="s">
        <v>6332</v>
      </c>
      <c r="M3343" s="101" t="s">
        <v>6017</v>
      </c>
    </row>
    <row r="3344" spans="1:13" x14ac:dyDescent="0.25">
      <c r="A3344" s="74" t="s">
        <v>344</v>
      </c>
      <c r="B3344" s="107" t="str">
        <f t="shared" si="52"/>
        <v>107919111400</v>
      </c>
      <c r="C3344" s="101" t="s">
        <v>6019</v>
      </c>
      <c r="D3344" s="101" t="s">
        <v>6020</v>
      </c>
      <c r="E3344" s="101" t="s">
        <v>7228</v>
      </c>
      <c r="F3344" s="101" t="s">
        <v>7185</v>
      </c>
      <c r="G3344" s="101"/>
      <c r="H3344" s="103">
        <v>56.08</v>
      </c>
      <c r="I3344" s="101" t="s">
        <v>7175</v>
      </c>
      <c r="J3344" s="102">
        <v>43678</v>
      </c>
      <c r="K3344" s="102">
        <v>73050</v>
      </c>
      <c r="L3344" s="101" t="s">
        <v>6332</v>
      </c>
      <c r="M3344" s="101" t="s">
        <v>6019</v>
      </c>
    </row>
    <row r="3345" spans="1:13" x14ac:dyDescent="0.25">
      <c r="A3345" s="74" t="s">
        <v>344</v>
      </c>
      <c r="B3345" s="107" t="str">
        <f t="shared" si="52"/>
        <v>107920191100</v>
      </c>
      <c r="C3345" s="101" t="s">
        <v>6021</v>
      </c>
      <c r="D3345" s="101" t="s">
        <v>6022</v>
      </c>
      <c r="E3345" s="101" t="s">
        <v>6460</v>
      </c>
      <c r="F3345" s="101" t="s">
        <v>7291</v>
      </c>
      <c r="G3345" s="101"/>
      <c r="H3345" s="103">
        <v>30.58</v>
      </c>
      <c r="I3345" s="101" t="s">
        <v>7175</v>
      </c>
      <c r="J3345" s="102">
        <v>43696</v>
      </c>
      <c r="K3345" s="102">
        <v>73050</v>
      </c>
      <c r="L3345" s="101" t="s">
        <v>6332</v>
      </c>
      <c r="M3345" s="101" t="s">
        <v>6021</v>
      </c>
    </row>
    <row r="3346" spans="1:13" x14ac:dyDescent="0.25">
      <c r="A3346" s="74" t="s">
        <v>344</v>
      </c>
      <c r="B3346" s="107" t="str">
        <f t="shared" si="52"/>
        <v>107921341100</v>
      </c>
      <c r="C3346" s="101" t="s">
        <v>6023</v>
      </c>
      <c r="D3346" s="101" t="s">
        <v>6024</v>
      </c>
      <c r="E3346" s="101" t="s">
        <v>6557</v>
      </c>
      <c r="F3346" s="101" t="s">
        <v>7212</v>
      </c>
      <c r="G3346" s="101"/>
      <c r="H3346" s="103">
        <v>54.11</v>
      </c>
      <c r="I3346" s="101" t="s">
        <v>7175</v>
      </c>
      <c r="J3346" s="102">
        <v>43696</v>
      </c>
      <c r="K3346" s="102">
        <v>73050</v>
      </c>
      <c r="L3346" s="101" t="s">
        <v>6332</v>
      </c>
      <c r="M3346" s="101" t="s">
        <v>6023</v>
      </c>
    </row>
    <row r="3347" spans="1:13" x14ac:dyDescent="0.25">
      <c r="A3347" s="74" t="s">
        <v>344</v>
      </c>
      <c r="B3347" s="107" t="str">
        <f t="shared" si="52"/>
        <v>107922903210</v>
      </c>
      <c r="C3347" s="101" t="s">
        <v>6025</v>
      </c>
      <c r="D3347" s="101" t="s">
        <v>6026</v>
      </c>
      <c r="E3347" s="101" t="s">
        <v>7096</v>
      </c>
      <c r="F3347" s="101" t="s">
        <v>7245</v>
      </c>
      <c r="G3347" s="101"/>
      <c r="H3347" s="103">
        <v>30.96</v>
      </c>
      <c r="I3347" s="101" t="s">
        <v>7175</v>
      </c>
      <c r="J3347" s="102">
        <v>43692</v>
      </c>
      <c r="K3347" s="102">
        <v>73050</v>
      </c>
      <c r="L3347" s="101" t="s">
        <v>6332</v>
      </c>
      <c r="M3347" s="101" t="s">
        <v>6025</v>
      </c>
    </row>
    <row r="3348" spans="1:13" x14ac:dyDescent="0.25">
      <c r="A3348" s="74" t="s">
        <v>344</v>
      </c>
      <c r="B3348" s="107" t="str">
        <f t="shared" si="52"/>
        <v>107923448100</v>
      </c>
      <c r="C3348" s="101" t="s">
        <v>8262</v>
      </c>
      <c r="D3348" s="101" t="s">
        <v>2665</v>
      </c>
      <c r="E3348" s="101" t="s">
        <v>6356</v>
      </c>
      <c r="F3348" s="101" t="s">
        <v>7393</v>
      </c>
      <c r="G3348" s="101"/>
      <c r="H3348" s="103">
        <v>0</v>
      </c>
      <c r="I3348" s="101" t="s">
        <v>7788</v>
      </c>
      <c r="J3348" s="102">
        <v>43647</v>
      </c>
      <c r="K3348" s="102">
        <v>43677</v>
      </c>
      <c r="L3348" s="101" t="s">
        <v>6332</v>
      </c>
      <c r="M3348" s="101" t="s">
        <v>8262</v>
      </c>
    </row>
    <row r="3349" spans="1:13" x14ac:dyDescent="0.25">
      <c r="A3349" s="74" t="s">
        <v>344</v>
      </c>
      <c r="B3349" s="107" t="str">
        <f t="shared" si="52"/>
        <v>107924502021</v>
      </c>
      <c r="C3349" s="101" t="s">
        <v>8263</v>
      </c>
      <c r="D3349" s="101" t="s">
        <v>7615</v>
      </c>
      <c r="E3349" s="101" t="s">
        <v>7378</v>
      </c>
      <c r="F3349" s="101" t="s">
        <v>7231</v>
      </c>
      <c r="G3349" s="101"/>
      <c r="H3349" s="103">
        <v>0</v>
      </c>
      <c r="I3349" s="101" t="s">
        <v>7788</v>
      </c>
      <c r="J3349" s="102">
        <v>43647</v>
      </c>
      <c r="K3349" s="102">
        <v>43677</v>
      </c>
      <c r="L3349" s="101" t="s">
        <v>6332</v>
      </c>
      <c r="M3349" s="101" t="s">
        <v>8263</v>
      </c>
    </row>
    <row r="3350" spans="1:13" x14ac:dyDescent="0.25">
      <c r="A3350" s="74" t="s">
        <v>344</v>
      </c>
      <c r="B3350" s="107" t="str">
        <f t="shared" si="52"/>
        <v>107925903420</v>
      </c>
      <c r="C3350" s="101" t="s">
        <v>8264</v>
      </c>
      <c r="D3350" s="101" t="s">
        <v>7578</v>
      </c>
      <c r="E3350" s="101" t="s">
        <v>7579</v>
      </c>
      <c r="F3350" s="101" t="s">
        <v>7214</v>
      </c>
      <c r="G3350" s="101"/>
      <c r="H3350" s="103">
        <v>0</v>
      </c>
      <c r="I3350" s="101" t="s">
        <v>7788</v>
      </c>
      <c r="J3350" s="102">
        <v>43800</v>
      </c>
      <c r="K3350" s="102">
        <v>43830</v>
      </c>
      <c r="L3350" s="101" t="s">
        <v>6332</v>
      </c>
      <c r="M3350" s="101" t="s">
        <v>8264</v>
      </c>
    </row>
    <row r="3351" spans="1:13" x14ac:dyDescent="0.25">
      <c r="A3351" s="74" t="s">
        <v>344</v>
      </c>
      <c r="B3351" s="107" t="str">
        <f t="shared" si="52"/>
        <v>107926213910</v>
      </c>
      <c r="C3351" s="101" t="s">
        <v>8265</v>
      </c>
      <c r="D3351" s="101" t="s">
        <v>7336</v>
      </c>
      <c r="E3351" s="101" t="s">
        <v>7337</v>
      </c>
      <c r="F3351" s="101" t="s">
        <v>7203</v>
      </c>
      <c r="G3351" s="101"/>
      <c r="H3351" s="103">
        <v>0</v>
      </c>
      <c r="I3351" s="101" t="s">
        <v>7788</v>
      </c>
      <c r="J3351" s="102">
        <v>43678</v>
      </c>
      <c r="K3351" s="102">
        <v>43708</v>
      </c>
      <c r="L3351" s="101" t="s">
        <v>6332</v>
      </c>
      <c r="M3351" s="101" t="s">
        <v>8265</v>
      </c>
    </row>
    <row r="3352" spans="1:13" x14ac:dyDescent="0.25">
      <c r="A3352" s="74" t="s">
        <v>344</v>
      </c>
      <c r="B3352" s="107" t="str">
        <f t="shared" si="52"/>
        <v>107927263090</v>
      </c>
      <c r="C3352" s="101" t="s">
        <v>8266</v>
      </c>
      <c r="D3352" s="101" t="s">
        <v>7634</v>
      </c>
      <c r="E3352" s="101" t="s">
        <v>7216</v>
      </c>
      <c r="F3352" s="101" t="s">
        <v>7217</v>
      </c>
      <c r="G3352" s="101"/>
      <c r="H3352" s="103">
        <v>0</v>
      </c>
      <c r="I3352" s="101" t="s">
        <v>7788</v>
      </c>
      <c r="J3352" s="102">
        <v>43831</v>
      </c>
      <c r="K3352" s="102">
        <v>43861</v>
      </c>
      <c r="L3352" s="101" t="s">
        <v>6332</v>
      </c>
      <c r="M3352" s="101" t="s">
        <v>8266</v>
      </c>
    </row>
    <row r="3353" spans="1:13" x14ac:dyDescent="0.25">
      <c r="A3353" s="74" t="s">
        <v>344</v>
      </c>
      <c r="B3353" s="107" t="str">
        <f t="shared" si="52"/>
        <v>107928472500</v>
      </c>
      <c r="C3353" s="101" t="s">
        <v>8267</v>
      </c>
      <c r="D3353" s="101" t="s">
        <v>4917</v>
      </c>
      <c r="E3353" s="101" t="s">
        <v>6590</v>
      </c>
      <c r="F3353" s="101" t="s">
        <v>7217</v>
      </c>
      <c r="G3353" s="101"/>
      <c r="H3353" s="103">
        <v>0</v>
      </c>
      <c r="I3353" s="101" t="s">
        <v>7788</v>
      </c>
      <c r="J3353" s="102">
        <v>43709</v>
      </c>
      <c r="K3353" s="102">
        <v>43738</v>
      </c>
      <c r="L3353" s="101" t="s">
        <v>6332</v>
      </c>
      <c r="M3353" s="101" t="s">
        <v>8267</v>
      </c>
    </row>
    <row r="3354" spans="1:13" x14ac:dyDescent="0.25">
      <c r="A3354" s="74" t="s">
        <v>344</v>
      </c>
      <c r="B3354" s="107" t="str">
        <f t="shared" si="52"/>
        <v>107929603600</v>
      </c>
      <c r="C3354" s="101" t="s">
        <v>8268</v>
      </c>
      <c r="D3354" s="101" t="s">
        <v>7566</v>
      </c>
      <c r="E3354" s="101" t="s">
        <v>7279</v>
      </c>
      <c r="F3354" s="101" t="s">
        <v>7191</v>
      </c>
      <c r="G3354" s="101"/>
      <c r="H3354" s="103">
        <v>0</v>
      </c>
      <c r="I3354" s="101" t="s">
        <v>7788</v>
      </c>
      <c r="J3354" s="102">
        <v>43647</v>
      </c>
      <c r="K3354" s="102">
        <v>43677</v>
      </c>
      <c r="L3354" s="101" t="s">
        <v>6332</v>
      </c>
      <c r="M3354" s="101" t="s">
        <v>8268</v>
      </c>
    </row>
    <row r="3355" spans="1:13" x14ac:dyDescent="0.25">
      <c r="A3355" s="74" t="s">
        <v>344</v>
      </c>
      <c r="B3355" s="107" t="str">
        <f t="shared" si="52"/>
        <v>107930212100</v>
      </c>
      <c r="C3355" s="101" t="s">
        <v>8269</v>
      </c>
      <c r="D3355" s="101" t="s">
        <v>8270</v>
      </c>
      <c r="E3355" s="101" t="s">
        <v>7160</v>
      </c>
      <c r="F3355" s="101" t="s">
        <v>7799</v>
      </c>
      <c r="G3355" s="101"/>
      <c r="H3355" s="103">
        <v>1.55</v>
      </c>
      <c r="I3355" s="101" t="s">
        <v>7175</v>
      </c>
      <c r="J3355" s="102">
        <v>43703</v>
      </c>
      <c r="K3355" s="102">
        <v>43847</v>
      </c>
      <c r="L3355" s="101" t="s">
        <v>6332</v>
      </c>
      <c r="M3355" s="101" t="s">
        <v>8269</v>
      </c>
    </row>
    <row r="3356" spans="1:13" x14ac:dyDescent="0.25">
      <c r="A3356" s="74" t="s">
        <v>344</v>
      </c>
      <c r="B3356" s="107" t="str">
        <f t="shared" si="52"/>
        <v>107931301640</v>
      </c>
      <c r="C3356" s="101" t="s">
        <v>6027</v>
      </c>
      <c r="D3356" s="101" t="s">
        <v>6028</v>
      </c>
      <c r="E3356" s="101" t="s">
        <v>6767</v>
      </c>
      <c r="F3356" s="101" t="s">
        <v>7212</v>
      </c>
      <c r="G3356" s="101"/>
      <c r="H3356" s="103">
        <v>0</v>
      </c>
      <c r="I3356" s="101" t="s">
        <v>7175</v>
      </c>
      <c r="J3356" s="102">
        <v>43709</v>
      </c>
      <c r="K3356" s="102">
        <v>73050</v>
      </c>
      <c r="L3356" s="101" t="s">
        <v>6332</v>
      </c>
      <c r="M3356" s="101" t="s">
        <v>6027</v>
      </c>
    </row>
    <row r="3357" spans="1:13" x14ac:dyDescent="0.25">
      <c r="A3357" s="74" t="s">
        <v>344</v>
      </c>
      <c r="B3357" s="107" t="str">
        <f t="shared" si="52"/>
        <v>107932502021</v>
      </c>
      <c r="C3357" s="101" t="s">
        <v>8271</v>
      </c>
      <c r="D3357" s="101" t="s">
        <v>7545</v>
      </c>
      <c r="E3357" s="101" t="s">
        <v>7378</v>
      </c>
      <c r="F3357" s="101" t="s">
        <v>7207</v>
      </c>
      <c r="G3357" s="101"/>
      <c r="H3357" s="103">
        <v>0</v>
      </c>
      <c r="I3357" s="101" t="s">
        <v>7788</v>
      </c>
      <c r="J3357" s="102">
        <v>43647</v>
      </c>
      <c r="K3357" s="102">
        <v>43677</v>
      </c>
      <c r="L3357" s="101" t="s">
        <v>6332</v>
      </c>
      <c r="M3357" s="101" t="s">
        <v>8271</v>
      </c>
    </row>
    <row r="3358" spans="1:13" x14ac:dyDescent="0.25">
      <c r="A3358" s="74" t="s">
        <v>344</v>
      </c>
      <c r="B3358" s="107" t="str">
        <f t="shared" si="52"/>
        <v>107933502021</v>
      </c>
      <c r="C3358" s="101" t="s">
        <v>8272</v>
      </c>
      <c r="D3358" s="101" t="s">
        <v>7388</v>
      </c>
      <c r="E3358" s="101" t="s">
        <v>7378</v>
      </c>
      <c r="F3358" s="101" t="s">
        <v>7389</v>
      </c>
      <c r="G3358" s="101"/>
      <c r="H3358" s="103">
        <v>0</v>
      </c>
      <c r="I3358" s="101" t="s">
        <v>7788</v>
      </c>
      <c r="J3358" s="102">
        <v>43678</v>
      </c>
      <c r="K3358" s="102">
        <v>43708</v>
      </c>
      <c r="L3358" s="101" t="s">
        <v>6332</v>
      </c>
      <c r="M3358" s="101" t="s">
        <v>8272</v>
      </c>
    </row>
    <row r="3359" spans="1:13" x14ac:dyDescent="0.25">
      <c r="A3359" s="74" t="s">
        <v>344</v>
      </c>
      <c r="B3359" s="107" t="str">
        <f t="shared" si="52"/>
        <v>107934803010</v>
      </c>
      <c r="C3359" s="101" t="s">
        <v>6029</v>
      </c>
      <c r="D3359" s="101" t="s">
        <v>6030</v>
      </c>
      <c r="E3359" s="101" t="s">
        <v>7155</v>
      </c>
      <c r="F3359" s="101" t="s">
        <v>7247</v>
      </c>
      <c r="G3359" s="101"/>
      <c r="H3359" s="103">
        <v>0</v>
      </c>
      <c r="I3359" s="101" t="s">
        <v>7175</v>
      </c>
      <c r="J3359" s="102">
        <v>43709</v>
      </c>
      <c r="K3359" s="102">
        <v>43890</v>
      </c>
      <c r="L3359" s="101" t="s">
        <v>6332</v>
      </c>
      <c r="M3359" s="101" t="s">
        <v>6029</v>
      </c>
    </row>
    <row r="3360" spans="1:13" x14ac:dyDescent="0.25">
      <c r="A3360" s="74" t="s">
        <v>344</v>
      </c>
      <c r="B3360" s="107" t="str">
        <f t="shared" si="52"/>
        <v>107935361100</v>
      </c>
      <c r="C3360" s="101" t="s">
        <v>8273</v>
      </c>
      <c r="D3360" s="101" t="s">
        <v>8274</v>
      </c>
      <c r="E3360" s="101" t="s">
        <v>6415</v>
      </c>
      <c r="F3360" s="101" t="s">
        <v>7799</v>
      </c>
      <c r="G3360" s="101"/>
      <c r="H3360" s="103">
        <v>2.3199999999999998</v>
      </c>
      <c r="I3360" s="101" t="s">
        <v>7175</v>
      </c>
      <c r="J3360" s="102">
        <v>43703</v>
      </c>
      <c r="K3360" s="102">
        <v>43864</v>
      </c>
      <c r="L3360" s="101" t="s">
        <v>6332</v>
      </c>
      <c r="M3360" s="101" t="s">
        <v>8273</v>
      </c>
    </row>
    <row r="3361" spans="1:13" x14ac:dyDescent="0.25">
      <c r="A3361" s="74" t="s">
        <v>344</v>
      </c>
      <c r="B3361" s="107" t="str">
        <f t="shared" si="52"/>
        <v>107936803030</v>
      </c>
      <c r="C3361" s="101" t="s">
        <v>6031</v>
      </c>
      <c r="D3361" s="101" t="s">
        <v>6032</v>
      </c>
      <c r="E3361" s="101" t="s">
        <v>6609</v>
      </c>
      <c r="F3361" s="101" t="s">
        <v>7200</v>
      </c>
      <c r="G3361" s="101"/>
      <c r="H3361" s="103">
        <v>24.98</v>
      </c>
      <c r="I3361" s="101" t="s">
        <v>7175</v>
      </c>
      <c r="J3361" s="102">
        <v>43689</v>
      </c>
      <c r="K3361" s="102">
        <v>73050</v>
      </c>
      <c r="L3361" s="101" t="s">
        <v>6332</v>
      </c>
      <c r="M3361" s="101" t="s">
        <v>6031</v>
      </c>
    </row>
    <row r="3362" spans="1:13" x14ac:dyDescent="0.25">
      <c r="A3362" s="74" t="s">
        <v>344</v>
      </c>
      <c r="B3362" s="107" t="str">
        <f t="shared" si="52"/>
        <v>107937191200</v>
      </c>
      <c r="C3362" s="101" t="s">
        <v>6033</v>
      </c>
      <c r="D3362" s="101" t="s">
        <v>6034</v>
      </c>
      <c r="E3362" s="101" t="s">
        <v>6462</v>
      </c>
      <c r="F3362" s="101" t="s">
        <v>7295</v>
      </c>
      <c r="G3362" s="101"/>
      <c r="H3362" s="103">
        <v>40.76</v>
      </c>
      <c r="I3362" s="101" t="s">
        <v>7175</v>
      </c>
      <c r="J3362" s="102">
        <v>43696</v>
      </c>
      <c r="K3362" s="102">
        <v>73050</v>
      </c>
      <c r="L3362" s="101" t="s">
        <v>6332</v>
      </c>
      <c r="M3362" s="101" t="s">
        <v>6033</v>
      </c>
    </row>
    <row r="3363" spans="1:13" x14ac:dyDescent="0.25">
      <c r="A3363" s="74" t="s">
        <v>344</v>
      </c>
      <c r="B3363" s="107" t="str">
        <f t="shared" si="52"/>
        <v>107938754600</v>
      </c>
      <c r="C3363" s="101" t="s">
        <v>8275</v>
      </c>
      <c r="D3363" s="101" t="s">
        <v>4963</v>
      </c>
      <c r="E3363" s="101" t="s">
        <v>7365</v>
      </c>
      <c r="F3363" s="101" t="s">
        <v>7247</v>
      </c>
      <c r="G3363" s="101"/>
      <c r="H3363" s="103">
        <v>0</v>
      </c>
      <c r="I3363" s="101" t="s">
        <v>7788</v>
      </c>
      <c r="J3363" s="102">
        <v>43739</v>
      </c>
      <c r="K3363" s="102">
        <v>43769</v>
      </c>
      <c r="L3363" s="101" t="s">
        <v>6332</v>
      </c>
      <c r="M3363" s="101" t="s">
        <v>8275</v>
      </c>
    </row>
    <row r="3364" spans="1:13" x14ac:dyDescent="0.25">
      <c r="A3364" s="74" t="s">
        <v>344</v>
      </c>
      <c r="B3364" s="107" t="str">
        <f t="shared" si="52"/>
        <v>107939182100</v>
      </c>
      <c r="C3364" s="101" t="s">
        <v>6035</v>
      </c>
      <c r="D3364" s="101" t="s">
        <v>6036</v>
      </c>
      <c r="E3364" s="101" t="s">
        <v>6405</v>
      </c>
      <c r="F3364" s="101" t="s">
        <v>7200</v>
      </c>
      <c r="G3364" s="101"/>
      <c r="H3364" s="103">
        <v>30.17</v>
      </c>
      <c r="I3364" s="101" t="s">
        <v>7175</v>
      </c>
      <c r="J3364" s="102">
        <v>43696</v>
      </c>
      <c r="K3364" s="102">
        <v>73050</v>
      </c>
      <c r="L3364" s="101" t="s">
        <v>6332</v>
      </c>
      <c r="M3364" s="101" t="s">
        <v>6035</v>
      </c>
    </row>
    <row r="3365" spans="1:13" x14ac:dyDescent="0.25">
      <c r="A3365" s="74" t="s">
        <v>344</v>
      </c>
      <c r="B3365" s="107" t="str">
        <f t="shared" si="52"/>
        <v>107940603400</v>
      </c>
      <c r="C3365" s="101" t="s">
        <v>6037</v>
      </c>
      <c r="D3365" s="101" t="s">
        <v>6038</v>
      </c>
      <c r="E3365" s="101" t="s">
        <v>7190</v>
      </c>
      <c r="F3365" s="101" t="s">
        <v>7191</v>
      </c>
      <c r="G3365" s="101"/>
      <c r="H3365" s="103">
        <v>0</v>
      </c>
      <c r="I3365" s="101" t="s">
        <v>7175</v>
      </c>
      <c r="J3365" s="102">
        <v>43709</v>
      </c>
      <c r="K3365" s="102">
        <v>73050</v>
      </c>
      <c r="L3365" s="101" t="s">
        <v>6332</v>
      </c>
      <c r="M3365" s="101" t="s">
        <v>6037</v>
      </c>
    </row>
    <row r="3366" spans="1:13" x14ac:dyDescent="0.25">
      <c r="A3366" s="74" t="s">
        <v>344</v>
      </c>
      <c r="B3366" s="107" t="str">
        <f t="shared" si="52"/>
        <v>107941603400</v>
      </c>
      <c r="C3366" s="101" t="s">
        <v>8276</v>
      </c>
      <c r="D3366" s="101" t="s">
        <v>8277</v>
      </c>
      <c r="E3366" s="101" t="s">
        <v>7190</v>
      </c>
      <c r="F3366" s="101" t="s">
        <v>7799</v>
      </c>
      <c r="G3366" s="101"/>
      <c r="H3366" s="103">
        <v>0</v>
      </c>
      <c r="I3366" s="101" t="s">
        <v>7175</v>
      </c>
      <c r="J3366" s="102">
        <v>43711</v>
      </c>
      <c r="K3366" s="102">
        <v>43861</v>
      </c>
      <c r="L3366" s="101" t="s">
        <v>6332</v>
      </c>
      <c r="M3366" s="101" t="s">
        <v>8276</v>
      </c>
    </row>
    <row r="3367" spans="1:13" x14ac:dyDescent="0.25">
      <c r="A3367" s="74" t="s">
        <v>344</v>
      </c>
      <c r="B3367" s="107" t="str">
        <f t="shared" si="52"/>
        <v>107942603600</v>
      </c>
      <c r="C3367" s="101" t="s">
        <v>6039</v>
      </c>
      <c r="D3367" s="101" t="s">
        <v>6040</v>
      </c>
      <c r="E3367" s="101" t="s">
        <v>7279</v>
      </c>
      <c r="F3367" s="101" t="s">
        <v>7191</v>
      </c>
      <c r="G3367" s="101"/>
      <c r="H3367" s="103">
        <v>28.77</v>
      </c>
      <c r="I3367" s="101" t="s">
        <v>7175</v>
      </c>
      <c r="J3367" s="102">
        <v>43696</v>
      </c>
      <c r="K3367" s="102">
        <v>73050</v>
      </c>
      <c r="L3367" s="101" t="s">
        <v>6332</v>
      </c>
      <c r="M3367" s="101" t="s">
        <v>6039</v>
      </c>
    </row>
    <row r="3368" spans="1:13" x14ac:dyDescent="0.25">
      <c r="A3368" s="74" t="s">
        <v>344</v>
      </c>
      <c r="B3368" s="107" t="str">
        <f t="shared" si="52"/>
        <v>107943502020</v>
      </c>
      <c r="C3368" s="101" t="s">
        <v>6041</v>
      </c>
      <c r="D3368" s="101" t="s">
        <v>6042</v>
      </c>
      <c r="E3368" s="101" t="s">
        <v>7206</v>
      </c>
      <c r="F3368" s="101" t="s">
        <v>7214</v>
      </c>
      <c r="G3368" s="101"/>
      <c r="H3368" s="103">
        <v>35.94</v>
      </c>
      <c r="I3368" s="101" t="s">
        <v>7175</v>
      </c>
      <c r="J3368" s="102">
        <v>43696</v>
      </c>
      <c r="K3368" s="102">
        <v>73050</v>
      </c>
      <c r="L3368" s="101" t="s">
        <v>6332</v>
      </c>
      <c r="M3368" s="101" t="s">
        <v>6041</v>
      </c>
    </row>
    <row r="3369" spans="1:13" x14ac:dyDescent="0.25">
      <c r="A3369" s="74" t="s">
        <v>344</v>
      </c>
      <c r="B3369" s="107" t="str">
        <f t="shared" si="52"/>
        <v>107944264290</v>
      </c>
      <c r="C3369" s="101" t="s">
        <v>6043</v>
      </c>
      <c r="D3369" s="101" t="s">
        <v>6044</v>
      </c>
      <c r="E3369" s="101" t="s">
        <v>6519</v>
      </c>
      <c r="F3369" s="101" t="s">
        <v>7212</v>
      </c>
      <c r="G3369" s="101"/>
      <c r="H3369" s="103">
        <v>46.66</v>
      </c>
      <c r="I3369" s="101" t="s">
        <v>7175</v>
      </c>
      <c r="J3369" s="102">
        <v>43678</v>
      </c>
      <c r="K3369" s="102">
        <v>73050</v>
      </c>
      <c r="L3369" s="101" t="s">
        <v>6332</v>
      </c>
      <c r="M3369" s="101" t="s">
        <v>6043</v>
      </c>
    </row>
    <row r="3370" spans="1:13" x14ac:dyDescent="0.25">
      <c r="A3370" s="74" t="s">
        <v>344</v>
      </c>
      <c r="B3370" s="107" t="str">
        <f t="shared" si="52"/>
        <v>107945264350</v>
      </c>
      <c r="C3370" s="101" t="s">
        <v>6045</v>
      </c>
      <c r="D3370" s="101" t="s">
        <v>6046</v>
      </c>
      <c r="E3370" s="101" t="s">
        <v>6517</v>
      </c>
      <c r="F3370" s="101" t="s">
        <v>7212</v>
      </c>
      <c r="G3370" s="101"/>
      <c r="H3370" s="103">
        <v>49.9</v>
      </c>
      <c r="I3370" s="101" t="s">
        <v>7175</v>
      </c>
      <c r="J3370" s="102">
        <v>43678</v>
      </c>
      <c r="K3370" s="102">
        <v>73050</v>
      </c>
      <c r="L3370" s="101" t="s">
        <v>6332</v>
      </c>
      <c r="M3370" s="101" t="s">
        <v>6045</v>
      </c>
    </row>
    <row r="3371" spans="1:13" x14ac:dyDescent="0.25">
      <c r="A3371" s="74" t="s">
        <v>344</v>
      </c>
      <c r="B3371" s="107" t="str">
        <f t="shared" si="52"/>
        <v>107946438200</v>
      </c>
      <c r="C3371" s="101" t="s">
        <v>6047</v>
      </c>
      <c r="D3371" s="101" t="s">
        <v>6048</v>
      </c>
      <c r="E3371" s="101" t="s">
        <v>6611</v>
      </c>
      <c r="F3371" s="101" t="s">
        <v>7185</v>
      </c>
      <c r="G3371" s="101"/>
      <c r="H3371" s="103">
        <v>0</v>
      </c>
      <c r="I3371" s="101" t="s">
        <v>7175</v>
      </c>
      <c r="J3371" s="102">
        <v>43709</v>
      </c>
      <c r="K3371" s="102">
        <v>73050</v>
      </c>
      <c r="L3371" s="101" t="s">
        <v>6332</v>
      </c>
      <c r="M3371" s="101" t="s">
        <v>6047</v>
      </c>
    </row>
    <row r="3372" spans="1:13" x14ac:dyDescent="0.25">
      <c r="A3372" s="74" t="s">
        <v>344</v>
      </c>
      <c r="B3372" s="107" t="str">
        <f t="shared" si="52"/>
        <v>107947422100</v>
      </c>
      <c r="C3372" s="101" t="s">
        <v>6049</v>
      </c>
      <c r="D3372" s="101" t="s">
        <v>6050</v>
      </c>
      <c r="E3372" s="101" t="s">
        <v>6982</v>
      </c>
      <c r="F3372" s="101" t="s">
        <v>7773</v>
      </c>
      <c r="G3372" s="101"/>
      <c r="H3372" s="103">
        <v>0</v>
      </c>
      <c r="I3372" s="101" t="s">
        <v>7175</v>
      </c>
      <c r="J3372" s="102">
        <v>43709</v>
      </c>
      <c r="K3372" s="102">
        <v>73050</v>
      </c>
      <c r="L3372" s="101" t="s">
        <v>6332</v>
      </c>
      <c r="M3372" s="101" t="s">
        <v>6049</v>
      </c>
    </row>
    <row r="3373" spans="1:13" x14ac:dyDescent="0.25">
      <c r="A3373" s="74" t="s">
        <v>344</v>
      </c>
      <c r="B3373" s="107" t="str">
        <f t="shared" si="52"/>
        <v>107948502040</v>
      </c>
      <c r="C3373" s="101" t="s">
        <v>6051</v>
      </c>
      <c r="D3373" s="101" t="s">
        <v>6052</v>
      </c>
      <c r="E3373" s="101" t="s">
        <v>6372</v>
      </c>
      <c r="F3373" s="101" t="s">
        <v>7231</v>
      </c>
      <c r="G3373" s="101"/>
      <c r="H3373" s="103">
        <v>0</v>
      </c>
      <c r="I3373" s="101" t="s">
        <v>7175</v>
      </c>
      <c r="J3373" s="102">
        <v>43709</v>
      </c>
      <c r="K3373" s="102">
        <v>73050</v>
      </c>
      <c r="L3373" s="101" t="s">
        <v>6332</v>
      </c>
      <c r="M3373" s="101" t="s">
        <v>6051</v>
      </c>
    </row>
    <row r="3374" spans="1:13" x14ac:dyDescent="0.25">
      <c r="A3374" s="74" t="s">
        <v>344</v>
      </c>
      <c r="B3374" s="107" t="str">
        <f t="shared" si="52"/>
        <v>107949352100</v>
      </c>
      <c r="C3374" s="101" t="s">
        <v>6053</v>
      </c>
      <c r="D3374" s="101" t="s">
        <v>6054</v>
      </c>
      <c r="E3374" s="101" t="s">
        <v>7208</v>
      </c>
      <c r="F3374" s="101" t="s">
        <v>7200</v>
      </c>
      <c r="G3374" s="101"/>
      <c r="H3374" s="103">
        <v>0</v>
      </c>
      <c r="I3374" s="101" t="s">
        <v>7175</v>
      </c>
      <c r="J3374" s="102">
        <v>43709</v>
      </c>
      <c r="K3374" s="102">
        <v>73050</v>
      </c>
      <c r="L3374" s="101" t="s">
        <v>6332</v>
      </c>
      <c r="M3374" s="101" t="s">
        <v>6053</v>
      </c>
    </row>
    <row r="3375" spans="1:13" x14ac:dyDescent="0.25">
      <c r="A3375" s="74" t="s">
        <v>344</v>
      </c>
      <c r="B3375" s="107" t="str">
        <f t="shared" si="52"/>
        <v>107950352100</v>
      </c>
      <c r="C3375" s="101" t="s">
        <v>8278</v>
      </c>
      <c r="D3375" s="101" t="s">
        <v>8279</v>
      </c>
      <c r="E3375" s="101" t="s">
        <v>7208</v>
      </c>
      <c r="F3375" s="101" t="s">
        <v>7799</v>
      </c>
      <c r="G3375" s="101"/>
      <c r="H3375" s="103">
        <v>0</v>
      </c>
      <c r="I3375" s="101" t="s">
        <v>7175</v>
      </c>
      <c r="J3375" s="102">
        <v>43704</v>
      </c>
      <c r="K3375" s="102">
        <v>43861</v>
      </c>
      <c r="L3375" s="101" t="s">
        <v>6332</v>
      </c>
      <c r="M3375" s="101" t="s">
        <v>8278</v>
      </c>
    </row>
    <row r="3376" spans="1:13" x14ac:dyDescent="0.25">
      <c r="A3376" s="74" t="s">
        <v>344</v>
      </c>
      <c r="B3376" s="107" t="str">
        <f t="shared" si="52"/>
        <v>107951362100</v>
      </c>
      <c r="C3376" s="101" t="s">
        <v>8280</v>
      </c>
      <c r="D3376" s="101" t="s">
        <v>8281</v>
      </c>
      <c r="E3376" s="101" t="s">
        <v>7346</v>
      </c>
      <c r="F3376" s="101" t="s">
        <v>7799</v>
      </c>
      <c r="G3376" s="101"/>
      <c r="H3376" s="103">
        <v>0</v>
      </c>
      <c r="I3376" s="101" t="s">
        <v>7175</v>
      </c>
      <c r="J3376" s="102">
        <v>43697</v>
      </c>
      <c r="K3376" s="102">
        <v>43847</v>
      </c>
      <c r="L3376" s="101" t="s">
        <v>6332</v>
      </c>
      <c r="M3376" s="101" t="s">
        <v>8280</v>
      </c>
    </row>
    <row r="3377" spans="1:13" x14ac:dyDescent="0.25">
      <c r="A3377" s="74" t="s">
        <v>344</v>
      </c>
      <c r="B3377" s="107" t="str">
        <f t="shared" si="52"/>
        <v>107952111909</v>
      </c>
      <c r="C3377" s="101" t="s">
        <v>6055</v>
      </c>
      <c r="D3377" s="101" t="s">
        <v>6056</v>
      </c>
      <c r="E3377" s="101" t="s">
        <v>7433</v>
      </c>
      <c r="F3377" s="101" t="s">
        <v>7214</v>
      </c>
      <c r="G3377" s="101"/>
      <c r="H3377" s="103">
        <v>0</v>
      </c>
      <c r="I3377" s="101" t="s">
        <v>7175</v>
      </c>
      <c r="J3377" s="102">
        <v>43696</v>
      </c>
      <c r="K3377" s="102">
        <v>73050</v>
      </c>
      <c r="L3377" s="101" t="s">
        <v>6332</v>
      </c>
      <c r="M3377" s="101" t="s">
        <v>6055</v>
      </c>
    </row>
    <row r="3378" spans="1:13" x14ac:dyDescent="0.25">
      <c r="A3378" s="74" t="s">
        <v>344</v>
      </c>
      <c r="B3378" s="107" t="str">
        <f t="shared" si="52"/>
        <v>107953502021</v>
      </c>
      <c r="C3378" s="101" t="s">
        <v>8282</v>
      </c>
      <c r="D3378" s="101" t="s">
        <v>7611</v>
      </c>
      <c r="E3378" s="101" t="s">
        <v>7378</v>
      </c>
      <c r="F3378" s="101" t="s">
        <v>7468</v>
      </c>
      <c r="G3378" s="101"/>
      <c r="H3378" s="103">
        <v>0</v>
      </c>
      <c r="I3378" s="101" t="s">
        <v>7788</v>
      </c>
      <c r="J3378" s="102">
        <v>43800</v>
      </c>
      <c r="K3378" s="102">
        <v>43861</v>
      </c>
      <c r="L3378" s="101" t="s">
        <v>6332</v>
      </c>
      <c r="M3378" s="101" t="s">
        <v>8282</v>
      </c>
    </row>
    <row r="3379" spans="1:13" x14ac:dyDescent="0.25">
      <c r="A3379" s="74" t="s">
        <v>344</v>
      </c>
      <c r="B3379" s="107" t="str">
        <f t="shared" si="52"/>
        <v>107954603520</v>
      </c>
      <c r="C3379" s="101" t="s">
        <v>8283</v>
      </c>
      <c r="D3379" s="101" t="s">
        <v>7438</v>
      </c>
      <c r="E3379" s="101" t="s">
        <v>7325</v>
      </c>
      <c r="F3379" s="101" t="s">
        <v>7231</v>
      </c>
      <c r="G3379" s="101"/>
      <c r="H3379" s="103">
        <v>0</v>
      </c>
      <c r="I3379" s="101" t="s">
        <v>7788</v>
      </c>
      <c r="J3379" s="102">
        <v>43709</v>
      </c>
      <c r="K3379" s="102">
        <v>43738</v>
      </c>
      <c r="L3379" s="101" t="s">
        <v>6332</v>
      </c>
      <c r="M3379" s="101" t="s">
        <v>8283</v>
      </c>
    </row>
    <row r="3380" spans="1:13" x14ac:dyDescent="0.25">
      <c r="A3380" s="74" t="s">
        <v>344</v>
      </c>
      <c r="B3380" s="107" t="str">
        <f t="shared" si="52"/>
        <v>107955313910</v>
      </c>
      <c r="C3380" s="101" t="s">
        <v>6057</v>
      </c>
      <c r="D3380" s="101" t="s">
        <v>6058</v>
      </c>
      <c r="E3380" s="101" t="s">
        <v>7248</v>
      </c>
      <c r="F3380" s="101" t="s">
        <v>7203</v>
      </c>
      <c r="G3380" s="101"/>
      <c r="H3380" s="103">
        <v>0</v>
      </c>
      <c r="I3380" s="101" t="s">
        <v>7175</v>
      </c>
      <c r="J3380" s="102">
        <v>43709</v>
      </c>
      <c r="K3380" s="102">
        <v>73050</v>
      </c>
      <c r="L3380" s="101" t="s">
        <v>6332</v>
      </c>
      <c r="M3380" s="101" t="s">
        <v>6057</v>
      </c>
    </row>
    <row r="3381" spans="1:13" x14ac:dyDescent="0.25">
      <c r="A3381" s="74" t="s">
        <v>344</v>
      </c>
      <c r="B3381" s="107" t="str">
        <f t="shared" si="52"/>
        <v>107956111400</v>
      </c>
      <c r="C3381" s="101" t="s">
        <v>6059</v>
      </c>
      <c r="D3381" s="101" t="s">
        <v>6060</v>
      </c>
      <c r="E3381" s="101" t="s">
        <v>7228</v>
      </c>
      <c r="F3381" s="101" t="s">
        <v>7212</v>
      </c>
      <c r="G3381" s="101"/>
      <c r="H3381" s="103">
        <v>0</v>
      </c>
      <c r="I3381" s="101" t="s">
        <v>7175</v>
      </c>
      <c r="J3381" s="102">
        <v>43709</v>
      </c>
      <c r="K3381" s="102">
        <v>73050</v>
      </c>
      <c r="L3381" s="101" t="s">
        <v>6332</v>
      </c>
      <c r="M3381" s="101" t="s">
        <v>6059</v>
      </c>
    </row>
    <row r="3382" spans="1:13" x14ac:dyDescent="0.25">
      <c r="A3382" s="74" t="s">
        <v>344</v>
      </c>
      <c r="B3382" s="107" t="str">
        <f t="shared" si="52"/>
        <v>107957193920</v>
      </c>
      <c r="C3382" s="101" t="s">
        <v>6061</v>
      </c>
      <c r="D3382" s="101" t="s">
        <v>6062</v>
      </c>
      <c r="E3382" s="101" t="s">
        <v>7377</v>
      </c>
      <c r="F3382" s="101" t="s">
        <v>7332</v>
      </c>
      <c r="G3382" s="101"/>
      <c r="H3382" s="103">
        <v>0</v>
      </c>
      <c r="I3382" s="101" t="s">
        <v>7175</v>
      </c>
      <c r="J3382" s="102">
        <v>43712</v>
      </c>
      <c r="K3382" s="102">
        <v>73050</v>
      </c>
      <c r="L3382" s="101" t="s">
        <v>6332</v>
      </c>
      <c r="M3382" s="101" t="s">
        <v>6061</v>
      </c>
    </row>
    <row r="3383" spans="1:13" x14ac:dyDescent="0.25">
      <c r="A3383" s="74" t="s">
        <v>344</v>
      </c>
      <c r="B3383" s="107" t="str">
        <f t="shared" si="52"/>
        <v>107958191100</v>
      </c>
      <c r="C3383" s="101" t="s">
        <v>8284</v>
      </c>
      <c r="D3383" s="101" t="s">
        <v>8285</v>
      </c>
      <c r="E3383" s="101" t="s">
        <v>6460</v>
      </c>
      <c r="F3383" s="101" t="s">
        <v>7799</v>
      </c>
      <c r="G3383" s="101"/>
      <c r="H3383" s="103">
        <v>0</v>
      </c>
      <c r="I3383" s="101" t="s">
        <v>7175</v>
      </c>
      <c r="J3383" s="102">
        <v>43709</v>
      </c>
      <c r="K3383" s="102">
        <v>43855</v>
      </c>
      <c r="L3383" s="101" t="s">
        <v>6332</v>
      </c>
      <c r="M3383" s="101" t="s">
        <v>8284</v>
      </c>
    </row>
    <row r="3384" spans="1:13" x14ac:dyDescent="0.25">
      <c r="A3384" s="74" t="s">
        <v>344</v>
      </c>
      <c r="B3384" s="107" t="str">
        <f t="shared" si="52"/>
        <v>107959264310</v>
      </c>
      <c r="C3384" s="101" t="s">
        <v>6063</v>
      </c>
      <c r="D3384" s="101" t="s">
        <v>6064</v>
      </c>
      <c r="E3384" s="101" t="s">
        <v>7227</v>
      </c>
      <c r="F3384" s="101" t="s">
        <v>7212</v>
      </c>
      <c r="G3384" s="101"/>
      <c r="H3384" s="103">
        <v>0</v>
      </c>
      <c r="I3384" s="101" t="s">
        <v>7175</v>
      </c>
      <c r="J3384" s="102">
        <v>43692</v>
      </c>
      <c r="K3384" s="102">
        <v>73050</v>
      </c>
      <c r="L3384" s="101" t="s">
        <v>6332</v>
      </c>
      <c r="M3384" s="101" t="s">
        <v>6063</v>
      </c>
    </row>
    <row r="3385" spans="1:13" x14ac:dyDescent="0.25">
      <c r="A3385" s="74" t="s">
        <v>344</v>
      </c>
      <c r="B3385" s="107" t="str">
        <f t="shared" si="52"/>
        <v>107960171200</v>
      </c>
      <c r="C3385" s="101" t="s">
        <v>6065</v>
      </c>
      <c r="D3385" s="101" t="s">
        <v>6066</v>
      </c>
      <c r="E3385" s="101" t="s">
        <v>6369</v>
      </c>
      <c r="F3385" s="101" t="s">
        <v>7295</v>
      </c>
      <c r="G3385" s="101"/>
      <c r="H3385" s="103">
        <v>0</v>
      </c>
      <c r="I3385" s="101" t="s">
        <v>7175</v>
      </c>
      <c r="J3385" s="102">
        <v>43710</v>
      </c>
      <c r="K3385" s="102">
        <v>73050</v>
      </c>
      <c r="L3385" s="101" t="s">
        <v>6332</v>
      </c>
      <c r="M3385" s="101" t="s">
        <v>6065</v>
      </c>
    </row>
    <row r="3386" spans="1:13" x14ac:dyDescent="0.25">
      <c r="A3386" s="74" t="s">
        <v>344</v>
      </c>
      <c r="B3386" s="107" t="str">
        <f t="shared" si="52"/>
        <v>107961264320</v>
      </c>
      <c r="C3386" s="101" t="s">
        <v>6067</v>
      </c>
      <c r="D3386" s="101" t="s">
        <v>6068</v>
      </c>
      <c r="E3386" s="101" t="s">
        <v>7647</v>
      </c>
      <c r="F3386" s="101" t="s">
        <v>7212</v>
      </c>
      <c r="G3386" s="101"/>
      <c r="H3386" s="103">
        <v>0</v>
      </c>
      <c r="I3386" s="101" t="s">
        <v>7175</v>
      </c>
      <c r="J3386" s="102">
        <v>43678</v>
      </c>
      <c r="K3386" s="102">
        <v>73050</v>
      </c>
      <c r="L3386" s="101" t="s">
        <v>6332</v>
      </c>
      <c r="M3386" s="101" t="s">
        <v>6067</v>
      </c>
    </row>
    <row r="3387" spans="1:13" x14ac:dyDescent="0.25">
      <c r="A3387" s="74" t="s">
        <v>344</v>
      </c>
      <c r="B3387" s="107" t="str">
        <f t="shared" si="52"/>
        <v>107962301600</v>
      </c>
      <c r="C3387" s="101" t="s">
        <v>6069</v>
      </c>
      <c r="D3387" s="101" t="s">
        <v>6070</v>
      </c>
      <c r="E3387" s="101" t="s">
        <v>7025</v>
      </c>
      <c r="F3387" s="101" t="s">
        <v>7212</v>
      </c>
      <c r="G3387" s="101"/>
      <c r="H3387" s="103">
        <v>0</v>
      </c>
      <c r="I3387" s="101" t="s">
        <v>7175</v>
      </c>
      <c r="J3387" s="102">
        <v>43709</v>
      </c>
      <c r="K3387" s="102">
        <v>73050</v>
      </c>
      <c r="L3387" s="101" t="s">
        <v>6332</v>
      </c>
      <c r="M3387" s="101" t="s">
        <v>6069</v>
      </c>
    </row>
    <row r="3388" spans="1:13" x14ac:dyDescent="0.25">
      <c r="A3388" s="74" t="s">
        <v>344</v>
      </c>
      <c r="B3388" s="107" t="str">
        <f t="shared" si="52"/>
        <v>107963264310</v>
      </c>
      <c r="C3388" s="101" t="s">
        <v>6071</v>
      </c>
      <c r="D3388" s="101" t="s">
        <v>6072</v>
      </c>
      <c r="E3388" s="101" t="s">
        <v>7227</v>
      </c>
      <c r="F3388" s="101" t="s">
        <v>7212</v>
      </c>
      <c r="G3388" s="101"/>
      <c r="H3388" s="103">
        <v>0</v>
      </c>
      <c r="I3388" s="101" t="s">
        <v>7175</v>
      </c>
      <c r="J3388" s="102">
        <v>43692</v>
      </c>
      <c r="K3388" s="102">
        <v>73050</v>
      </c>
      <c r="L3388" s="101" t="s">
        <v>6332</v>
      </c>
      <c r="M3388" s="101" t="s">
        <v>6071</v>
      </c>
    </row>
    <row r="3389" spans="1:13" x14ac:dyDescent="0.25">
      <c r="A3389" s="74" t="s">
        <v>344</v>
      </c>
      <c r="B3389" s="107" t="str">
        <f t="shared" si="52"/>
        <v>107964472600</v>
      </c>
      <c r="C3389" s="101" t="s">
        <v>8286</v>
      </c>
      <c r="D3389" s="101" t="s">
        <v>8287</v>
      </c>
      <c r="E3389" s="101" t="s">
        <v>6802</v>
      </c>
      <c r="F3389" s="101" t="s">
        <v>7799</v>
      </c>
      <c r="G3389" s="101"/>
      <c r="H3389" s="103">
        <v>0</v>
      </c>
      <c r="I3389" s="101" t="s">
        <v>7175</v>
      </c>
      <c r="J3389" s="102">
        <v>43703</v>
      </c>
      <c r="K3389" s="102">
        <v>43840</v>
      </c>
      <c r="L3389" s="101" t="s">
        <v>6332</v>
      </c>
      <c r="M3389" s="101" t="s">
        <v>8286</v>
      </c>
    </row>
    <row r="3390" spans="1:13" x14ac:dyDescent="0.25">
      <c r="A3390" s="74" t="s">
        <v>344</v>
      </c>
      <c r="B3390" s="107" t="str">
        <f t="shared" si="52"/>
        <v>107965321300</v>
      </c>
      <c r="C3390" s="101" t="s">
        <v>6073</v>
      </c>
      <c r="D3390" s="101" t="s">
        <v>6074</v>
      </c>
      <c r="E3390" s="101" t="s">
        <v>6553</v>
      </c>
      <c r="F3390" s="101" t="s">
        <v>7802</v>
      </c>
      <c r="G3390" s="101"/>
      <c r="H3390" s="103">
        <v>0</v>
      </c>
      <c r="I3390" s="101" t="s">
        <v>7175</v>
      </c>
      <c r="J3390" s="102">
        <v>43703</v>
      </c>
      <c r="K3390" s="102">
        <v>73050</v>
      </c>
      <c r="L3390" s="101" t="s">
        <v>6332</v>
      </c>
      <c r="M3390" s="101" t="s">
        <v>6073</v>
      </c>
    </row>
    <row r="3391" spans="1:13" x14ac:dyDescent="0.25">
      <c r="A3391" s="74" t="s">
        <v>344</v>
      </c>
      <c r="B3391" s="107" t="str">
        <f t="shared" si="52"/>
        <v>107966478710</v>
      </c>
      <c r="C3391" s="101" t="s">
        <v>8288</v>
      </c>
      <c r="D3391" s="101" t="s">
        <v>8289</v>
      </c>
      <c r="E3391" s="101" t="s">
        <v>6856</v>
      </c>
      <c r="F3391" s="101" t="s">
        <v>7799</v>
      </c>
      <c r="G3391" s="101"/>
      <c r="H3391" s="103">
        <v>0</v>
      </c>
      <c r="I3391" s="101" t="s">
        <v>7175</v>
      </c>
      <c r="J3391" s="102">
        <v>43703</v>
      </c>
      <c r="K3391" s="102">
        <v>43854</v>
      </c>
      <c r="L3391" s="101" t="s">
        <v>6332</v>
      </c>
      <c r="M3391" s="101" t="s">
        <v>8288</v>
      </c>
    </row>
    <row r="3392" spans="1:13" x14ac:dyDescent="0.25">
      <c r="A3392" s="74" t="s">
        <v>344</v>
      </c>
      <c r="B3392" s="107" t="str">
        <f t="shared" si="52"/>
        <v>107967472130</v>
      </c>
      <c r="C3392" s="101" t="s">
        <v>8290</v>
      </c>
      <c r="D3392" s="101" t="s">
        <v>8291</v>
      </c>
      <c r="E3392" s="101" t="s">
        <v>6850</v>
      </c>
      <c r="F3392" s="101" t="s">
        <v>7799</v>
      </c>
      <c r="G3392" s="101"/>
      <c r="H3392" s="103">
        <v>0</v>
      </c>
      <c r="I3392" s="101" t="s">
        <v>7175</v>
      </c>
      <c r="J3392" s="102">
        <v>43703</v>
      </c>
      <c r="K3392" s="102">
        <v>43857</v>
      </c>
      <c r="L3392" s="101" t="s">
        <v>6332</v>
      </c>
      <c r="M3392" s="101" t="s">
        <v>8290</v>
      </c>
    </row>
    <row r="3393" spans="1:13" x14ac:dyDescent="0.25">
      <c r="A3393" s="74" t="s">
        <v>344</v>
      </c>
      <c r="B3393" s="107" t="str">
        <f t="shared" si="52"/>
        <v>107968603100</v>
      </c>
      <c r="C3393" s="101" t="s">
        <v>8292</v>
      </c>
      <c r="D3393" s="101" t="s">
        <v>8293</v>
      </c>
      <c r="E3393" s="101" t="s">
        <v>7234</v>
      </c>
      <c r="F3393" s="101" t="s">
        <v>7799</v>
      </c>
      <c r="G3393" s="101"/>
      <c r="H3393" s="103">
        <v>0</v>
      </c>
      <c r="I3393" s="101" t="s">
        <v>7175</v>
      </c>
      <c r="J3393" s="102">
        <v>43635</v>
      </c>
      <c r="K3393" s="102">
        <v>43861</v>
      </c>
      <c r="L3393" s="101" t="s">
        <v>6332</v>
      </c>
      <c r="M3393" s="101" t="s">
        <v>8292</v>
      </c>
    </row>
    <row r="3394" spans="1:13" x14ac:dyDescent="0.25">
      <c r="A3394" s="74" t="s">
        <v>344</v>
      </c>
      <c r="B3394" s="107" t="str">
        <f t="shared" si="52"/>
        <v>107969472130</v>
      </c>
      <c r="C3394" s="101" t="s">
        <v>8294</v>
      </c>
      <c r="D3394" s="101" t="s">
        <v>8015</v>
      </c>
      <c r="E3394" s="101" t="s">
        <v>6850</v>
      </c>
      <c r="F3394" s="101" t="s">
        <v>7799</v>
      </c>
      <c r="G3394" s="101"/>
      <c r="H3394" s="103">
        <v>0</v>
      </c>
      <c r="I3394" s="101" t="s">
        <v>7175</v>
      </c>
      <c r="J3394" s="102">
        <v>43703</v>
      </c>
      <c r="K3394" s="102">
        <v>43861</v>
      </c>
      <c r="L3394" s="101" t="s">
        <v>6332</v>
      </c>
      <c r="M3394" s="101" t="s">
        <v>8294</v>
      </c>
    </row>
    <row r="3395" spans="1:13" x14ac:dyDescent="0.25">
      <c r="A3395" s="74" t="s">
        <v>344</v>
      </c>
      <c r="B3395" s="107" t="str">
        <f t="shared" si="52"/>
        <v>107970472130</v>
      </c>
      <c r="C3395" s="101" t="s">
        <v>8295</v>
      </c>
      <c r="D3395" s="101" t="s">
        <v>8296</v>
      </c>
      <c r="E3395" s="101" t="s">
        <v>6850</v>
      </c>
      <c r="F3395" s="101" t="s">
        <v>7799</v>
      </c>
      <c r="G3395" s="101"/>
      <c r="H3395" s="103">
        <v>0</v>
      </c>
      <c r="I3395" s="101" t="s">
        <v>7175</v>
      </c>
      <c r="J3395" s="102">
        <v>43703</v>
      </c>
      <c r="K3395" s="102">
        <v>43819</v>
      </c>
      <c r="L3395" s="101" t="s">
        <v>6332</v>
      </c>
      <c r="M3395" s="101" t="s">
        <v>8295</v>
      </c>
    </row>
    <row r="3396" spans="1:13" x14ac:dyDescent="0.25">
      <c r="A3396" s="74" t="s">
        <v>344</v>
      </c>
      <c r="B3396" s="107" t="str">
        <f t="shared" si="52"/>
        <v>107971478810</v>
      </c>
      <c r="C3396" s="101" t="s">
        <v>6991</v>
      </c>
      <c r="D3396" s="101" t="s">
        <v>6992</v>
      </c>
      <c r="E3396" s="101" t="s">
        <v>6818</v>
      </c>
      <c r="F3396" s="101" t="s">
        <v>7799</v>
      </c>
      <c r="G3396" s="101"/>
      <c r="H3396" s="103">
        <v>0</v>
      </c>
      <c r="I3396" s="101" t="s">
        <v>7175</v>
      </c>
      <c r="J3396" s="102">
        <v>43703</v>
      </c>
      <c r="K3396" s="102">
        <v>43854</v>
      </c>
      <c r="L3396" s="101" t="s">
        <v>6332</v>
      </c>
      <c r="M3396" s="101" t="s">
        <v>6991</v>
      </c>
    </row>
    <row r="3397" spans="1:13" x14ac:dyDescent="0.25">
      <c r="A3397" s="74" t="s">
        <v>344</v>
      </c>
      <c r="B3397" s="107" t="str">
        <f t="shared" si="52"/>
        <v>107972478710</v>
      </c>
      <c r="C3397" s="101" t="s">
        <v>6974</v>
      </c>
      <c r="D3397" s="101" t="s">
        <v>6975</v>
      </c>
      <c r="E3397" s="101" t="s">
        <v>6856</v>
      </c>
      <c r="F3397" s="101" t="s">
        <v>7799</v>
      </c>
      <c r="G3397" s="101"/>
      <c r="H3397" s="103">
        <v>0</v>
      </c>
      <c r="I3397" s="101" t="s">
        <v>7175</v>
      </c>
      <c r="J3397" s="102">
        <v>43703</v>
      </c>
      <c r="K3397" s="102">
        <v>43854</v>
      </c>
      <c r="L3397" s="101" t="s">
        <v>6332</v>
      </c>
      <c r="M3397" s="101" t="s">
        <v>6974</v>
      </c>
    </row>
    <row r="3398" spans="1:13" x14ac:dyDescent="0.25">
      <c r="A3398" s="74" t="s">
        <v>344</v>
      </c>
      <c r="B3398" s="107" t="str">
        <f t="shared" ref="B3398:B3461" si="53">CONCATENATE(C3398,E3398)</f>
        <v>107973472600</v>
      </c>
      <c r="C3398" s="101" t="s">
        <v>8297</v>
      </c>
      <c r="D3398" s="101" t="s">
        <v>8298</v>
      </c>
      <c r="E3398" s="101" t="s">
        <v>6802</v>
      </c>
      <c r="F3398" s="101" t="s">
        <v>7799</v>
      </c>
      <c r="G3398" s="101"/>
      <c r="H3398" s="103">
        <v>0</v>
      </c>
      <c r="I3398" s="101" t="s">
        <v>7175</v>
      </c>
      <c r="J3398" s="102">
        <v>43703</v>
      </c>
      <c r="K3398" s="102">
        <v>43770</v>
      </c>
      <c r="L3398" s="101" t="s">
        <v>6332</v>
      </c>
      <c r="M3398" s="101" t="s">
        <v>8297</v>
      </c>
    </row>
    <row r="3399" spans="1:13" x14ac:dyDescent="0.25">
      <c r="A3399" s="74" t="s">
        <v>344</v>
      </c>
      <c r="B3399" s="107" t="str">
        <f t="shared" si="53"/>
        <v>107974181300</v>
      </c>
      <c r="C3399" s="101" t="s">
        <v>8299</v>
      </c>
      <c r="D3399" s="101" t="s">
        <v>8300</v>
      </c>
      <c r="E3399" s="101" t="s">
        <v>6386</v>
      </c>
      <c r="F3399" s="101" t="s">
        <v>7799</v>
      </c>
      <c r="G3399" s="101"/>
      <c r="H3399" s="103">
        <v>0</v>
      </c>
      <c r="I3399" s="101" t="s">
        <v>7175</v>
      </c>
      <c r="J3399" s="102">
        <v>43703</v>
      </c>
      <c r="K3399" s="102">
        <v>43854</v>
      </c>
      <c r="L3399" s="101" t="s">
        <v>6332</v>
      </c>
      <c r="M3399" s="101" t="s">
        <v>8299</v>
      </c>
    </row>
    <row r="3400" spans="1:13" x14ac:dyDescent="0.25">
      <c r="A3400" s="74" t="s">
        <v>344</v>
      </c>
      <c r="B3400" s="107" t="str">
        <f t="shared" si="53"/>
        <v>107975754200</v>
      </c>
      <c r="C3400" s="101" t="s">
        <v>8301</v>
      </c>
      <c r="D3400" s="101" t="s">
        <v>8302</v>
      </c>
      <c r="E3400" s="101" t="s">
        <v>7116</v>
      </c>
      <c r="F3400" s="101" t="s">
        <v>7799</v>
      </c>
      <c r="G3400" s="101"/>
      <c r="H3400" s="103">
        <v>0</v>
      </c>
      <c r="I3400" s="101" t="s">
        <v>7175</v>
      </c>
      <c r="J3400" s="102">
        <v>43704</v>
      </c>
      <c r="K3400" s="102">
        <v>43856</v>
      </c>
      <c r="L3400" s="101" t="s">
        <v>6332</v>
      </c>
      <c r="M3400" s="101" t="s">
        <v>8301</v>
      </c>
    </row>
    <row r="3401" spans="1:13" x14ac:dyDescent="0.25">
      <c r="A3401" s="74" t="s">
        <v>344</v>
      </c>
      <c r="B3401" s="107" t="str">
        <f t="shared" si="53"/>
        <v>107976803030</v>
      </c>
      <c r="C3401" s="101" t="s">
        <v>8303</v>
      </c>
      <c r="D3401" s="101" t="s">
        <v>8304</v>
      </c>
      <c r="E3401" s="101" t="s">
        <v>6609</v>
      </c>
      <c r="F3401" s="101" t="s">
        <v>7251</v>
      </c>
      <c r="G3401" s="101"/>
      <c r="H3401" s="103">
        <v>0</v>
      </c>
      <c r="I3401" s="101" t="s">
        <v>7175</v>
      </c>
      <c r="J3401" s="102">
        <v>43710</v>
      </c>
      <c r="K3401" s="102">
        <v>73050</v>
      </c>
      <c r="L3401" s="101" t="s">
        <v>6332</v>
      </c>
      <c r="M3401" s="101" t="s">
        <v>8303</v>
      </c>
    </row>
    <row r="3402" spans="1:13" x14ac:dyDescent="0.25">
      <c r="A3402" s="74" t="s">
        <v>344</v>
      </c>
      <c r="B3402" s="107" t="str">
        <f t="shared" si="53"/>
        <v>107979212100</v>
      </c>
      <c r="C3402" s="101" t="s">
        <v>8305</v>
      </c>
      <c r="D3402" s="101" t="s">
        <v>8306</v>
      </c>
      <c r="E3402" s="101" t="s">
        <v>7160</v>
      </c>
      <c r="F3402" s="101" t="s">
        <v>7217</v>
      </c>
      <c r="G3402" s="101"/>
      <c r="H3402" s="103">
        <v>0</v>
      </c>
      <c r="I3402" s="101" t="s">
        <v>7175</v>
      </c>
      <c r="J3402" s="102">
        <v>43718</v>
      </c>
      <c r="K3402" s="102">
        <v>73050</v>
      </c>
      <c r="L3402" s="101" t="s">
        <v>6332</v>
      </c>
      <c r="M3402" s="101" t="s">
        <v>8305</v>
      </c>
    </row>
    <row r="3403" spans="1:13" x14ac:dyDescent="0.25">
      <c r="A3403" s="74" t="s">
        <v>344</v>
      </c>
      <c r="B3403" s="107" t="str">
        <f t="shared" si="53"/>
        <v>107980478810</v>
      </c>
      <c r="C3403" s="101" t="s">
        <v>6988</v>
      </c>
      <c r="D3403" s="101" t="s">
        <v>6989</v>
      </c>
      <c r="E3403" s="101" t="s">
        <v>6818</v>
      </c>
      <c r="F3403" s="101" t="s">
        <v>7799</v>
      </c>
      <c r="G3403" s="101"/>
      <c r="H3403" s="103">
        <v>0</v>
      </c>
      <c r="I3403" s="101" t="s">
        <v>7175</v>
      </c>
      <c r="J3403" s="102">
        <v>43710</v>
      </c>
      <c r="K3403" s="102">
        <v>43868</v>
      </c>
      <c r="L3403" s="101" t="s">
        <v>6332</v>
      </c>
      <c r="M3403" s="101" t="s">
        <v>6988</v>
      </c>
    </row>
    <row r="3404" spans="1:13" x14ac:dyDescent="0.25">
      <c r="A3404" s="74" t="s">
        <v>344</v>
      </c>
      <c r="B3404" s="107" t="str">
        <f t="shared" si="53"/>
        <v>107981478710</v>
      </c>
      <c r="C3404" s="101" t="s">
        <v>8307</v>
      </c>
      <c r="D3404" s="101" t="s">
        <v>8308</v>
      </c>
      <c r="E3404" s="101" t="s">
        <v>6856</v>
      </c>
      <c r="F3404" s="101" t="s">
        <v>7799</v>
      </c>
      <c r="G3404" s="101"/>
      <c r="H3404" s="103">
        <v>0</v>
      </c>
      <c r="I3404" s="101" t="s">
        <v>7175</v>
      </c>
      <c r="J3404" s="102">
        <v>43703</v>
      </c>
      <c r="K3404" s="102">
        <v>43854</v>
      </c>
      <c r="L3404" s="101" t="s">
        <v>6332</v>
      </c>
      <c r="M3404" s="101" t="s">
        <v>8307</v>
      </c>
    </row>
    <row r="3405" spans="1:13" x14ac:dyDescent="0.25">
      <c r="A3405" s="74" t="s">
        <v>344</v>
      </c>
      <c r="B3405" s="107" t="str">
        <f t="shared" si="53"/>
        <v>107982603300</v>
      </c>
      <c r="C3405" s="101" t="s">
        <v>8309</v>
      </c>
      <c r="D3405" s="101" t="s">
        <v>8310</v>
      </c>
      <c r="E3405" s="101" t="s">
        <v>7249</v>
      </c>
      <c r="F3405" s="101" t="s">
        <v>7226</v>
      </c>
      <c r="G3405" s="101"/>
      <c r="H3405" s="103">
        <v>0</v>
      </c>
      <c r="I3405" s="101" t="s">
        <v>7175</v>
      </c>
      <c r="J3405" s="102">
        <v>43831</v>
      </c>
      <c r="K3405" s="102">
        <v>73050</v>
      </c>
      <c r="L3405" s="101" t="s">
        <v>6332</v>
      </c>
      <c r="M3405" s="101" t="s">
        <v>8309</v>
      </c>
    </row>
    <row r="3406" spans="1:13" x14ac:dyDescent="0.25">
      <c r="A3406" s="74" t="s">
        <v>344</v>
      </c>
      <c r="B3406" s="107" t="str">
        <f t="shared" si="53"/>
        <v>107983231401</v>
      </c>
      <c r="C3406" s="101" t="s">
        <v>8311</v>
      </c>
      <c r="D3406" s="101" t="s">
        <v>8312</v>
      </c>
      <c r="E3406" s="101" t="s">
        <v>6496</v>
      </c>
      <c r="F3406" s="101" t="s">
        <v>7212</v>
      </c>
      <c r="G3406" s="101"/>
      <c r="H3406" s="103">
        <v>0</v>
      </c>
      <c r="I3406" s="101" t="s">
        <v>7175</v>
      </c>
      <c r="J3406" s="102">
        <v>43713</v>
      </c>
      <c r="K3406" s="102">
        <v>73050</v>
      </c>
      <c r="L3406" s="101" t="s">
        <v>6332</v>
      </c>
      <c r="M3406" s="101" t="s">
        <v>8311</v>
      </c>
    </row>
    <row r="3407" spans="1:13" x14ac:dyDescent="0.25">
      <c r="A3407" s="74" t="s">
        <v>344</v>
      </c>
      <c r="B3407" s="107" t="str">
        <f t="shared" si="53"/>
        <v>107984311200</v>
      </c>
      <c r="C3407" s="101" t="s">
        <v>8313</v>
      </c>
      <c r="D3407" s="101" t="s">
        <v>8314</v>
      </c>
      <c r="E3407" s="101" t="s">
        <v>6541</v>
      </c>
      <c r="F3407" s="101" t="s">
        <v>7212</v>
      </c>
      <c r="G3407" s="101"/>
      <c r="H3407" s="103">
        <v>0</v>
      </c>
      <c r="I3407" s="101" t="s">
        <v>7175</v>
      </c>
      <c r="J3407" s="102">
        <v>43724</v>
      </c>
      <c r="K3407" s="102">
        <v>73050</v>
      </c>
      <c r="L3407" s="101" t="s">
        <v>6332</v>
      </c>
      <c r="M3407" s="101" t="s">
        <v>8313</v>
      </c>
    </row>
    <row r="3408" spans="1:13" x14ac:dyDescent="0.25">
      <c r="A3408" s="74" t="s">
        <v>344</v>
      </c>
      <c r="B3408" s="107" t="str">
        <f t="shared" si="53"/>
        <v>107985311700</v>
      </c>
      <c r="C3408" s="101" t="s">
        <v>8315</v>
      </c>
      <c r="D3408" s="101" t="s">
        <v>7786</v>
      </c>
      <c r="E3408" s="101" t="s">
        <v>6694</v>
      </c>
      <c r="F3408" s="101" t="s">
        <v>7212</v>
      </c>
      <c r="G3408" s="101"/>
      <c r="H3408" s="103">
        <v>0</v>
      </c>
      <c r="I3408" s="101" t="s">
        <v>7175</v>
      </c>
      <c r="J3408" s="102">
        <v>43739</v>
      </c>
      <c r="K3408" s="102">
        <v>73050</v>
      </c>
      <c r="L3408" s="101" t="s">
        <v>6332</v>
      </c>
      <c r="M3408" s="101" t="s">
        <v>8315</v>
      </c>
    </row>
    <row r="3409" spans="1:13" x14ac:dyDescent="0.25">
      <c r="A3409" s="74" t="s">
        <v>344</v>
      </c>
      <c r="B3409" s="107" t="str">
        <f t="shared" si="53"/>
        <v>107986188320</v>
      </c>
      <c r="C3409" s="101" t="s">
        <v>6403</v>
      </c>
      <c r="D3409" s="101" t="s">
        <v>6404</v>
      </c>
      <c r="E3409" s="101" t="s">
        <v>6392</v>
      </c>
      <c r="F3409" s="101" t="s">
        <v>7799</v>
      </c>
      <c r="G3409" s="101"/>
      <c r="H3409" s="103">
        <v>0</v>
      </c>
      <c r="I3409" s="101" t="s">
        <v>7175</v>
      </c>
      <c r="J3409" s="102">
        <v>43696</v>
      </c>
      <c r="K3409" s="102">
        <v>43830</v>
      </c>
      <c r="L3409" s="101" t="s">
        <v>6332</v>
      </c>
      <c r="M3409" s="101" t="s">
        <v>6403</v>
      </c>
    </row>
    <row r="3410" spans="1:13" x14ac:dyDescent="0.25">
      <c r="A3410" s="74" t="s">
        <v>344</v>
      </c>
      <c r="B3410" s="107" t="str">
        <f t="shared" si="53"/>
        <v>107987478910</v>
      </c>
      <c r="C3410" s="101" t="s">
        <v>8316</v>
      </c>
      <c r="D3410" s="101" t="s">
        <v>8317</v>
      </c>
      <c r="E3410" s="101" t="s">
        <v>6651</v>
      </c>
      <c r="F3410" s="101" t="s">
        <v>7799</v>
      </c>
      <c r="G3410" s="101"/>
      <c r="H3410" s="103">
        <v>0</v>
      </c>
      <c r="I3410" s="101" t="s">
        <v>7175</v>
      </c>
      <c r="J3410" s="102">
        <v>43710</v>
      </c>
      <c r="K3410" s="102">
        <v>43851</v>
      </c>
      <c r="L3410" s="101" t="s">
        <v>6332</v>
      </c>
      <c r="M3410" s="101" t="s">
        <v>8316</v>
      </c>
    </row>
    <row r="3411" spans="1:13" x14ac:dyDescent="0.25">
      <c r="A3411" s="74" t="s">
        <v>344</v>
      </c>
      <c r="B3411" s="107" t="str">
        <f t="shared" si="53"/>
        <v>107988478810</v>
      </c>
      <c r="C3411" s="101" t="s">
        <v>8318</v>
      </c>
      <c r="D3411" s="101" t="s">
        <v>8319</v>
      </c>
      <c r="E3411" s="101" t="s">
        <v>6818</v>
      </c>
      <c r="F3411" s="101" t="s">
        <v>7799</v>
      </c>
      <c r="G3411" s="101"/>
      <c r="H3411" s="103">
        <v>0</v>
      </c>
      <c r="I3411" s="101" t="s">
        <v>7175</v>
      </c>
      <c r="J3411" s="102">
        <v>43710</v>
      </c>
      <c r="K3411" s="102">
        <v>43861</v>
      </c>
      <c r="L3411" s="101" t="s">
        <v>6332</v>
      </c>
      <c r="M3411" s="101" t="s">
        <v>8318</v>
      </c>
    </row>
    <row r="3412" spans="1:13" x14ac:dyDescent="0.25">
      <c r="A3412" s="74" t="s">
        <v>344</v>
      </c>
      <c r="B3412" s="107" t="str">
        <f t="shared" si="53"/>
        <v>107989281110</v>
      </c>
      <c r="C3412" s="101" t="s">
        <v>8320</v>
      </c>
      <c r="D3412" s="101" t="s">
        <v>7539</v>
      </c>
      <c r="E3412" s="101" t="s">
        <v>6523</v>
      </c>
      <c r="F3412" s="101" t="s">
        <v>7212</v>
      </c>
      <c r="G3412" s="101"/>
      <c r="H3412" s="103">
        <v>0</v>
      </c>
      <c r="I3412" s="101" t="s">
        <v>7175</v>
      </c>
      <c r="J3412" s="102">
        <v>43773</v>
      </c>
      <c r="K3412" s="102">
        <v>43854</v>
      </c>
      <c r="L3412" s="101" t="s">
        <v>6332</v>
      </c>
      <c r="M3412" s="101" t="s">
        <v>8320</v>
      </c>
    </row>
    <row r="3413" spans="1:13" x14ac:dyDescent="0.25">
      <c r="A3413" s="74" t="s">
        <v>344</v>
      </c>
      <c r="B3413" s="107" t="str">
        <f t="shared" si="53"/>
        <v>107990311300</v>
      </c>
      <c r="C3413" s="101" t="s">
        <v>8321</v>
      </c>
      <c r="D3413" s="101" t="s">
        <v>8322</v>
      </c>
      <c r="E3413" s="101" t="s">
        <v>6411</v>
      </c>
      <c r="F3413" s="101" t="s">
        <v>7799</v>
      </c>
      <c r="G3413" s="101"/>
      <c r="H3413" s="103">
        <v>0</v>
      </c>
      <c r="I3413" s="101" t="s">
        <v>7175</v>
      </c>
      <c r="J3413" s="102">
        <v>43703</v>
      </c>
      <c r="K3413" s="102">
        <v>43772</v>
      </c>
      <c r="L3413" s="101" t="s">
        <v>6332</v>
      </c>
      <c r="M3413" s="101" t="s">
        <v>8321</v>
      </c>
    </row>
    <row r="3414" spans="1:13" x14ac:dyDescent="0.25">
      <c r="A3414" s="74" t="s">
        <v>344</v>
      </c>
      <c r="B3414" s="107" t="str">
        <f t="shared" si="53"/>
        <v>107991502021</v>
      </c>
      <c r="C3414" s="101" t="s">
        <v>8323</v>
      </c>
      <c r="D3414" s="101" t="s">
        <v>2883</v>
      </c>
      <c r="E3414" s="101" t="s">
        <v>7378</v>
      </c>
      <c r="F3414" s="101" t="s">
        <v>7389</v>
      </c>
      <c r="G3414" s="101"/>
      <c r="H3414" s="103">
        <v>0</v>
      </c>
      <c r="I3414" s="101" t="s">
        <v>7788</v>
      </c>
      <c r="J3414" s="102">
        <v>43709</v>
      </c>
      <c r="K3414" s="102">
        <v>43738</v>
      </c>
      <c r="L3414" s="101" t="s">
        <v>6332</v>
      </c>
      <c r="M3414" s="101" t="s">
        <v>8323</v>
      </c>
    </row>
    <row r="3415" spans="1:13" x14ac:dyDescent="0.25">
      <c r="A3415" s="74" t="s">
        <v>344</v>
      </c>
      <c r="B3415" s="107" t="str">
        <f t="shared" si="53"/>
        <v>107992438200</v>
      </c>
      <c r="C3415" s="101" t="s">
        <v>8324</v>
      </c>
      <c r="D3415" s="101" t="s">
        <v>8325</v>
      </c>
      <c r="E3415" s="101" t="s">
        <v>6611</v>
      </c>
      <c r="F3415" s="101" t="s">
        <v>7212</v>
      </c>
      <c r="G3415" s="101"/>
      <c r="H3415" s="103">
        <v>0</v>
      </c>
      <c r="I3415" s="101" t="s">
        <v>7175</v>
      </c>
      <c r="J3415" s="102">
        <v>43712</v>
      </c>
      <c r="K3415" s="102">
        <v>73050</v>
      </c>
      <c r="L3415" s="101" t="s">
        <v>6332</v>
      </c>
      <c r="M3415" s="101" t="s">
        <v>8324</v>
      </c>
    </row>
    <row r="3416" spans="1:13" x14ac:dyDescent="0.25">
      <c r="A3416" s="74" t="s">
        <v>344</v>
      </c>
      <c r="B3416" s="107" t="str">
        <f t="shared" si="53"/>
        <v>107993438200</v>
      </c>
      <c r="C3416" s="101" t="s">
        <v>8326</v>
      </c>
      <c r="D3416" s="101" t="s">
        <v>8327</v>
      </c>
      <c r="E3416" s="101" t="s">
        <v>6611</v>
      </c>
      <c r="F3416" s="101" t="s">
        <v>7799</v>
      </c>
      <c r="G3416" s="101"/>
      <c r="H3416" s="103">
        <v>0</v>
      </c>
      <c r="I3416" s="101" t="s">
        <v>7175</v>
      </c>
      <c r="J3416" s="102">
        <v>43703</v>
      </c>
      <c r="K3416" s="102">
        <v>43861</v>
      </c>
      <c r="L3416" s="101" t="s">
        <v>6332</v>
      </c>
      <c r="M3416" s="101" t="s">
        <v>8326</v>
      </c>
    </row>
    <row r="3417" spans="1:13" x14ac:dyDescent="0.25">
      <c r="A3417" s="74" t="s">
        <v>344</v>
      </c>
      <c r="B3417" s="107" t="str">
        <f t="shared" si="53"/>
        <v>107994603600</v>
      </c>
      <c r="C3417" s="101" t="s">
        <v>8328</v>
      </c>
      <c r="D3417" s="101" t="s">
        <v>8329</v>
      </c>
      <c r="E3417" s="101" t="s">
        <v>7279</v>
      </c>
      <c r="F3417" s="101" t="s">
        <v>7191</v>
      </c>
      <c r="G3417" s="101"/>
      <c r="H3417" s="103">
        <v>0</v>
      </c>
      <c r="I3417" s="101" t="s">
        <v>7175</v>
      </c>
      <c r="J3417" s="102">
        <v>43739</v>
      </c>
      <c r="K3417" s="102">
        <v>73050</v>
      </c>
      <c r="L3417" s="101" t="s">
        <v>6332</v>
      </c>
      <c r="M3417" s="101" t="s">
        <v>8328</v>
      </c>
    </row>
    <row r="3418" spans="1:13" x14ac:dyDescent="0.25">
      <c r="A3418" s="74" t="s">
        <v>344</v>
      </c>
      <c r="B3418" s="107" t="str">
        <f t="shared" si="53"/>
        <v>107995438200</v>
      </c>
      <c r="C3418" s="101" t="s">
        <v>8330</v>
      </c>
      <c r="D3418" s="101" t="s">
        <v>8331</v>
      </c>
      <c r="E3418" s="101" t="s">
        <v>6611</v>
      </c>
      <c r="F3418" s="101" t="s">
        <v>7799</v>
      </c>
      <c r="G3418" s="101"/>
      <c r="H3418" s="103">
        <v>0</v>
      </c>
      <c r="I3418" s="101" t="s">
        <v>7175</v>
      </c>
      <c r="J3418" s="102">
        <v>43703</v>
      </c>
      <c r="K3418" s="102">
        <v>43861</v>
      </c>
      <c r="L3418" s="101" t="s">
        <v>6332</v>
      </c>
      <c r="M3418" s="101" t="s">
        <v>8330</v>
      </c>
    </row>
    <row r="3419" spans="1:13" x14ac:dyDescent="0.25">
      <c r="A3419" s="74" t="s">
        <v>344</v>
      </c>
      <c r="B3419" s="107" t="str">
        <f t="shared" si="53"/>
        <v>107996502310</v>
      </c>
      <c r="C3419" s="101" t="s">
        <v>8332</v>
      </c>
      <c r="D3419" s="101" t="s">
        <v>2479</v>
      </c>
      <c r="E3419" s="101" t="s">
        <v>7419</v>
      </c>
      <c r="F3419" s="101" t="s">
        <v>7217</v>
      </c>
      <c r="G3419" s="101"/>
      <c r="H3419" s="103">
        <v>0</v>
      </c>
      <c r="I3419" s="101" t="s">
        <v>7788</v>
      </c>
      <c r="J3419" s="102">
        <v>43709</v>
      </c>
      <c r="K3419" s="102">
        <v>43738</v>
      </c>
      <c r="L3419" s="101" t="s">
        <v>6332</v>
      </c>
      <c r="M3419" s="101" t="s">
        <v>8332</v>
      </c>
    </row>
    <row r="3420" spans="1:13" x14ac:dyDescent="0.25">
      <c r="A3420" s="74" t="s">
        <v>344</v>
      </c>
      <c r="B3420" s="107" t="str">
        <f t="shared" si="53"/>
        <v>107997478810</v>
      </c>
      <c r="C3420" s="101" t="s">
        <v>8333</v>
      </c>
      <c r="D3420" s="101" t="s">
        <v>8334</v>
      </c>
      <c r="E3420" s="101" t="s">
        <v>6818</v>
      </c>
      <c r="F3420" s="101" t="s">
        <v>7799</v>
      </c>
      <c r="G3420" s="101"/>
      <c r="H3420" s="103">
        <v>0</v>
      </c>
      <c r="I3420" s="101" t="s">
        <v>7175</v>
      </c>
      <c r="J3420" s="102">
        <v>43710</v>
      </c>
      <c r="K3420" s="102">
        <v>43864</v>
      </c>
      <c r="L3420" s="101" t="s">
        <v>6332</v>
      </c>
      <c r="M3420" s="101" t="s">
        <v>8333</v>
      </c>
    </row>
    <row r="3421" spans="1:13" x14ac:dyDescent="0.25">
      <c r="A3421" s="74" t="s">
        <v>344</v>
      </c>
      <c r="B3421" s="107" t="str">
        <f t="shared" si="53"/>
        <v>107998472600</v>
      </c>
      <c r="C3421" s="101" t="s">
        <v>8335</v>
      </c>
      <c r="D3421" s="101" t="s">
        <v>8336</v>
      </c>
      <c r="E3421" s="101" t="s">
        <v>6802</v>
      </c>
      <c r="F3421" s="101" t="s">
        <v>7799</v>
      </c>
      <c r="G3421" s="101"/>
      <c r="H3421" s="103">
        <v>0</v>
      </c>
      <c r="I3421" s="101" t="s">
        <v>7175</v>
      </c>
      <c r="J3421" s="102">
        <v>43706</v>
      </c>
      <c r="K3421" s="102">
        <v>43854</v>
      </c>
      <c r="L3421" s="101" t="s">
        <v>6332</v>
      </c>
      <c r="M3421" s="101" t="s">
        <v>8335</v>
      </c>
    </row>
    <row r="3422" spans="1:13" x14ac:dyDescent="0.25">
      <c r="A3422" s="74" t="s">
        <v>344</v>
      </c>
      <c r="B3422" s="107" t="str">
        <f t="shared" si="53"/>
        <v>107999171200</v>
      </c>
      <c r="C3422" s="101" t="s">
        <v>8337</v>
      </c>
      <c r="D3422" s="101" t="s">
        <v>8338</v>
      </c>
      <c r="E3422" s="101" t="s">
        <v>6369</v>
      </c>
      <c r="F3422" s="101" t="s">
        <v>7247</v>
      </c>
      <c r="G3422" s="101"/>
      <c r="H3422" s="103">
        <v>0</v>
      </c>
      <c r="I3422" s="101" t="s">
        <v>7175</v>
      </c>
      <c r="J3422" s="102">
        <v>43770</v>
      </c>
      <c r="K3422" s="102">
        <v>73050</v>
      </c>
      <c r="L3422" s="101" t="s">
        <v>6332</v>
      </c>
      <c r="M3422" s="101" t="s">
        <v>8337</v>
      </c>
    </row>
    <row r="3423" spans="1:13" x14ac:dyDescent="0.25">
      <c r="A3423" s="74" t="s">
        <v>344</v>
      </c>
      <c r="B3423" s="107" t="str">
        <f t="shared" si="53"/>
        <v>108000264330</v>
      </c>
      <c r="C3423" s="101" t="s">
        <v>8339</v>
      </c>
      <c r="D3423" s="101" t="s">
        <v>8340</v>
      </c>
      <c r="E3423" s="101" t="s">
        <v>7300</v>
      </c>
      <c r="F3423" s="101" t="s">
        <v>7212</v>
      </c>
      <c r="G3423" s="101"/>
      <c r="H3423" s="103">
        <v>0</v>
      </c>
      <c r="I3423" s="101" t="s">
        <v>7175</v>
      </c>
      <c r="J3423" s="102">
        <v>43678</v>
      </c>
      <c r="K3423" s="102">
        <v>73050</v>
      </c>
      <c r="L3423" s="101" t="s">
        <v>6332</v>
      </c>
      <c r="M3423" s="101" t="s">
        <v>8339</v>
      </c>
    </row>
    <row r="3424" spans="1:13" x14ac:dyDescent="0.25">
      <c r="A3424" s="74" t="s">
        <v>344</v>
      </c>
      <c r="B3424" s="107" t="str">
        <f t="shared" si="53"/>
        <v>400001528493900</v>
      </c>
      <c r="C3424" s="101" t="s">
        <v>6075</v>
      </c>
      <c r="D3424" s="101" t="s">
        <v>6076</v>
      </c>
      <c r="E3424" s="101" t="s">
        <v>7009</v>
      </c>
      <c r="F3424" s="101" t="s">
        <v>8341</v>
      </c>
      <c r="G3424" s="101"/>
      <c r="H3424" s="103">
        <v>62</v>
      </c>
      <c r="I3424" s="101" t="s">
        <v>8342</v>
      </c>
      <c r="J3424" s="102">
        <v>38582</v>
      </c>
      <c r="K3424" s="102">
        <v>44666</v>
      </c>
      <c r="L3424" s="101" t="s">
        <v>6332</v>
      </c>
      <c r="M3424" s="101" t="s">
        <v>6075</v>
      </c>
    </row>
    <row r="3425" spans="1:13" x14ac:dyDescent="0.25">
      <c r="A3425" s="74" t="s">
        <v>344</v>
      </c>
      <c r="B3425" s="107" t="str">
        <f t="shared" si="53"/>
        <v>400002422493900</v>
      </c>
      <c r="C3425" s="101" t="s">
        <v>8343</v>
      </c>
      <c r="D3425" s="101" t="s">
        <v>6114</v>
      </c>
      <c r="E3425" s="101" t="s">
        <v>7009</v>
      </c>
      <c r="F3425" s="101" t="s">
        <v>8341</v>
      </c>
      <c r="G3425" s="101"/>
      <c r="H3425" s="103">
        <v>0</v>
      </c>
      <c r="I3425" s="101" t="s">
        <v>8342</v>
      </c>
      <c r="J3425" s="102">
        <v>39661</v>
      </c>
      <c r="K3425" s="102">
        <v>44666</v>
      </c>
      <c r="L3425" s="101" t="s">
        <v>6332</v>
      </c>
      <c r="M3425" s="101" t="s">
        <v>8343</v>
      </c>
    </row>
    <row r="3426" spans="1:13" x14ac:dyDescent="0.25">
      <c r="A3426" s="74" t="s">
        <v>344</v>
      </c>
      <c r="B3426" s="107" t="str">
        <f t="shared" si="53"/>
        <v>400002549493900</v>
      </c>
      <c r="C3426" s="101" t="s">
        <v>8344</v>
      </c>
      <c r="D3426" s="101" t="s">
        <v>8345</v>
      </c>
      <c r="E3426" s="101" t="s">
        <v>7009</v>
      </c>
      <c r="F3426" s="101" t="s">
        <v>8341</v>
      </c>
      <c r="G3426" s="101"/>
      <c r="H3426" s="103">
        <v>0</v>
      </c>
      <c r="I3426" s="101" t="s">
        <v>8342</v>
      </c>
      <c r="J3426" s="102">
        <v>39661</v>
      </c>
      <c r="K3426" s="102">
        <v>44666</v>
      </c>
      <c r="L3426" s="101" t="s">
        <v>6332</v>
      </c>
      <c r="M3426" s="101" t="s">
        <v>8344</v>
      </c>
    </row>
    <row r="3427" spans="1:13" x14ac:dyDescent="0.25">
      <c r="A3427" s="74" t="s">
        <v>344</v>
      </c>
      <c r="B3427" s="107" t="str">
        <f t="shared" si="53"/>
        <v>400002824493900</v>
      </c>
      <c r="C3427" s="101" t="s">
        <v>8346</v>
      </c>
      <c r="D3427" s="101" t="s">
        <v>8347</v>
      </c>
      <c r="E3427" s="101" t="s">
        <v>7009</v>
      </c>
      <c r="F3427" s="101" t="s">
        <v>8341</v>
      </c>
      <c r="G3427" s="101"/>
      <c r="H3427" s="103">
        <v>0</v>
      </c>
      <c r="I3427" s="101" t="s">
        <v>8342</v>
      </c>
      <c r="J3427" s="102">
        <v>40026</v>
      </c>
      <c r="K3427" s="102">
        <v>43496</v>
      </c>
      <c r="L3427" s="101" t="s">
        <v>6332</v>
      </c>
      <c r="M3427" s="101" t="s">
        <v>8346</v>
      </c>
    </row>
    <row r="3428" spans="1:13" x14ac:dyDescent="0.25">
      <c r="A3428" s="74" t="s">
        <v>344</v>
      </c>
      <c r="B3428" s="107" t="str">
        <f t="shared" si="53"/>
        <v>400002886493900</v>
      </c>
      <c r="C3428" s="101" t="s">
        <v>8348</v>
      </c>
      <c r="D3428" s="101" t="s">
        <v>8349</v>
      </c>
      <c r="E3428" s="101" t="s">
        <v>7009</v>
      </c>
      <c r="F3428" s="101" t="s">
        <v>8341</v>
      </c>
      <c r="G3428" s="101"/>
      <c r="H3428" s="103">
        <v>0</v>
      </c>
      <c r="I3428" s="101" t="s">
        <v>8342</v>
      </c>
      <c r="J3428" s="102">
        <v>40049</v>
      </c>
      <c r="K3428" s="102">
        <v>43543</v>
      </c>
      <c r="L3428" s="101" t="s">
        <v>6332</v>
      </c>
      <c r="M3428" s="101" t="s">
        <v>8348</v>
      </c>
    </row>
    <row r="3429" spans="1:13" x14ac:dyDescent="0.25">
      <c r="A3429" s="74" t="s">
        <v>344</v>
      </c>
      <c r="B3429" s="107" t="str">
        <f t="shared" si="53"/>
        <v>400002940493900</v>
      </c>
      <c r="C3429" s="101" t="s">
        <v>6077</v>
      </c>
      <c r="D3429" s="101" t="s">
        <v>6078</v>
      </c>
      <c r="E3429" s="101" t="s">
        <v>7009</v>
      </c>
      <c r="F3429" s="101" t="s">
        <v>8341</v>
      </c>
      <c r="G3429" s="101"/>
      <c r="H3429" s="103">
        <v>62</v>
      </c>
      <c r="I3429" s="101" t="s">
        <v>8342</v>
      </c>
      <c r="J3429" s="102">
        <v>40118</v>
      </c>
      <c r="K3429" s="102">
        <v>44666</v>
      </c>
      <c r="L3429" s="101" t="s">
        <v>6332</v>
      </c>
      <c r="M3429" s="101" t="s">
        <v>6077</v>
      </c>
    </row>
    <row r="3430" spans="1:13" x14ac:dyDescent="0.25">
      <c r="A3430" s="74" t="s">
        <v>344</v>
      </c>
      <c r="B3430" s="107" t="str">
        <f t="shared" si="53"/>
        <v>400003366493900</v>
      </c>
      <c r="C3430" s="101" t="s">
        <v>6079</v>
      </c>
      <c r="D3430" s="101" t="s">
        <v>6080</v>
      </c>
      <c r="E3430" s="101" t="s">
        <v>7009</v>
      </c>
      <c r="F3430" s="101" t="s">
        <v>8341</v>
      </c>
      <c r="G3430" s="101"/>
      <c r="H3430" s="103">
        <v>0.01</v>
      </c>
      <c r="I3430" s="101" t="s">
        <v>8342</v>
      </c>
      <c r="J3430" s="102">
        <v>40422</v>
      </c>
      <c r="K3430" s="102">
        <v>44666</v>
      </c>
      <c r="L3430" s="101" t="s">
        <v>6332</v>
      </c>
      <c r="M3430" s="101" t="s">
        <v>6079</v>
      </c>
    </row>
    <row r="3431" spans="1:13" x14ac:dyDescent="0.25">
      <c r="A3431" s="74" t="s">
        <v>344</v>
      </c>
      <c r="B3431" s="107" t="str">
        <f t="shared" si="53"/>
        <v>400003728311600</v>
      </c>
      <c r="C3431" s="101" t="s">
        <v>8350</v>
      </c>
      <c r="D3431" s="101" t="s">
        <v>5709</v>
      </c>
      <c r="E3431" s="101" t="s">
        <v>6545</v>
      </c>
      <c r="F3431" s="101" t="s">
        <v>8341</v>
      </c>
      <c r="G3431" s="101"/>
      <c r="H3431" s="103">
        <v>0</v>
      </c>
      <c r="I3431" s="101" t="s">
        <v>8342</v>
      </c>
      <c r="J3431" s="102">
        <v>40575</v>
      </c>
      <c r="K3431" s="102">
        <v>44896</v>
      </c>
      <c r="L3431" s="101" t="s">
        <v>6332</v>
      </c>
      <c r="M3431" s="101" t="s">
        <v>8350</v>
      </c>
    </row>
    <row r="3432" spans="1:13" x14ac:dyDescent="0.25">
      <c r="A3432" s="74" t="s">
        <v>344</v>
      </c>
      <c r="B3432" s="107" t="str">
        <f t="shared" si="53"/>
        <v>400004291493900</v>
      </c>
      <c r="C3432" s="101" t="s">
        <v>8351</v>
      </c>
      <c r="D3432" s="101" t="s">
        <v>8352</v>
      </c>
      <c r="E3432" s="101" t="s">
        <v>7009</v>
      </c>
      <c r="F3432" s="101" t="s">
        <v>8341</v>
      </c>
      <c r="G3432" s="101"/>
      <c r="H3432" s="103">
        <v>0</v>
      </c>
      <c r="I3432" s="101" t="s">
        <v>8342</v>
      </c>
      <c r="J3432" s="102">
        <v>41000</v>
      </c>
      <c r="K3432" s="102">
        <v>44652</v>
      </c>
      <c r="L3432" s="101" t="s">
        <v>6332</v>
      </c>
      <c r="M3432" s="101" t="s">
        <v>8351</v>
      </c>
    </row>
    <row r="3433" spans="1:13" x14ac:dyDescent="0.25">
      <c r="A3433" s="74" t="s">
        <v>344</v>
      </c>
      <c r="B3433" s="107" t="str">
        <f t="shared" si="53"/>
        <v>400005017182100</v>
      </c>
      <c r="C3433" s="101" t="s">
        <v>6081</v>
      </c>
      <c r="D3433" s="101" t="s">
        <v>6082</v>
      </c>
      <c r="E3433" s="101" t="s">
        <v>6405</v>
      </c>
      <c r="F3433" s="101" t="s">
        <v>8341</v>
      </c>
      <c r="G3433" s="101"/>
      <c r="H3433" s="103">
        <v>0.01</v>
      </c>
      <c r="I3433" s="101" t="s">
        <v>8342</v>
      </c>
      <c r="J3433" s="102">
        <v>41306</v>
      </c>
      <c r="K3433" s="102">
        <v>44561</v>
      </c>
      <c r="L3433" s="101" t="s">
        <v>6332</v>
      </c>
      <c r="M3433" s="101" t="s">
        <v>6081</v>
      </c>
    </row>
    <row r="3434" spans="1:13" x14ac:dyDescent="0.25">
      <c r="A3434" s="74" t="s">
        <v>344</v>
      </c>
      <c r="B3434" s="107" t="str">
        <f t="shared" si="53"/>
        <v>400005052493900</v>
      </c>
      <c r="C3434" s="101" t="s">
        <v>8353</v>
      </c>
      <c r="D3434" s="101" t="s">
        <v>8354</v>
      </c>
      <c r="E3434" s="101" t="s">
        <v>7009</v>
      </c>
      <c r="F3434" s="101" t="s">
        <v>8341</v>
      </c>
      <c r="G3434" s="101"/>
      <c r="H3434" s="103">
        <v>0.01</v>
      </c>
      <c r="I3434" s="101" t="s">
        <v>8342</v>
      </c>
      <c r="J3434" s="102">
        <v>41334</v>
      </c>
      <c r="K3434" s="102">
        <v>44652</v>
      </c>
      <c r="L3434" s="101" t="s">
        <v>6332</v>
      </c>
      <c r="M3434" s="101" t="s">
        <v>8353</v>
      </c>
    </row>
    <row r="3435" spans="1:13" x14ac:dyDescent="0.25">
      <c r="A3435" s="74" t="s">
        <v>344</v>
      </c>
      <c r="B3435" s="107" t="str">
        <f t="shared" si="53"/>
        <v>400005684493900</v>
      </c>
      <c r="C3435" s="101" t="s">
        <v>6083</v>
      </c>
      <c r="D3435" s="101" t="s">
        <v>6084</v>
      </c>
      <c r="E3435" s="101" t="s">
        <v>7009</v>
      </c>
      <c r="F3435" s="101" t="s">
        <v>8341</v>
      </c>
      <c r="G3435" s="101"/>
      <c r="H3435" s="103">
        <v>62</v>
      </c>
      <c r="I3435" s="101" t="s">
        <v>8342</v>
      </c>
      <c r="J3435" s="102">
        <v>41730</v>
      </c>
      <c r="K3435" s="102">
        <v>44666</v>
      </c>
      <c r="L3435" s="101" t="s">
        <v>6332</v>
      </c>
      <c r="M3435" s="101" t="s">
        <v>6083</v>
      </c>
    </row>
    <row r="3436" spans="1:13" x14ac:dyDescent="0.25">
      <c r="A3436" s="74" t="s">
        <v>344</v>
      </c>
      <c r="B3436" s="107" t="str">
        <f t="shared" si="53"/>
        <v>400006214261060</v>
      </c>
      <c r="C3436" s="101" t="s">
        <v>6085</v>
      </c>
      <c r="D3436" s="101" t="s">
        <v>6086</v>
      </c>
      <c r="E3436" s="101" t="s">
        <v>6513</v>
      </c>
      <c r="F3436" s="101" t="s">
        <v>8341</v>
      </c>
      <c r="G3436" s="101"/>
      <c r="H3436" s="103">
        <v>60</v>
      </c>
      <c r="I3436" s="101" t="s">
        <v>8342</v>
      </c>
      <c r="J3436" s="102">
        <v>42036</v>
      </c>
      <c r="K3436" s="102">
        <v>44926</v>
      </c>
      <c r="L3436" s="101" t="s">
        <v>6332</v>
      </c>
      <c r="M3436" s="101" t="s">
        <v>6085</v>
      </c>
    </row>
    <row r="3437" spans="1:13" x14ac:dyDescent="0.25">
      <c r="A3437" s="74" t="s">
        <v>344</v>
      </c>
      <c r="B3437" s="107" t="str">
        <f t="shared" si="53"/>
        <v>400006369472500</v>
      </c>
      <c r="C3437" s="101" t="s">
        <v>6087</v>
      </c>
      <c r="D3437" s="101" t="s">
        <v>6088</v>
      </c>
      <c r="E3437" s="101" t="s">
        <v>6590</v>
      </c>
      <c r="F3437" s="101" t="s">
        <v>8341</v>
      </c>
      <c r="G3437" s="101"/>
      <c r="H3437" s="103">
        <v>76.37</v>
      </c>
      <c r="I3437" s="101" t="s">
        <v>8342</v>
      </c>
      <c r="J3437" s="102">
        <v>42125</v>
      </c>
      <c r="K3437" s="102">
        <v>43830</v>
      </c>
      <c r="L3437" s="101" t="s">
        <v>6332</v>
      </c>
      <c r="M3437" s="101" t="s">
        <v>6087</v>
      </c>
    </row>
    <row r="3438" spans="1:13" x14ac:dyDescent="0.25">
      <c r="A3438" s="74" t="s">
        <v>344</v>
      </c>
      <c r="B3438" s="107" t="str">
        <f t="shared" si="53"/>
        <v>400006620472500</v>
      </c>
      <c r="C3438" s="101" t="s">
        <v>6089</v>
      </c>
      <c r="D3438" s="101" t="s">
        <v>6090</v>
      </c>
      <c r="E3438" s="101" t="s">
        <v>6590</v>
      </c>
      <c r="F3438" s="101" t="s">
        <v>8341</v>
      </c>
      <c r="G3438" s="101"/>
      <c r="H3438" s="103">
        <v>55.55</v>
      </c>
      <c r="I3438" s="101" t="s">
        <v>8342</v>
      </c>
      <c r="J3438" s="102">
        <v>42268</v>
      </c>
      <c r="K3438" s="102">
        <v>43830</v>
      </c>
      <c r="L3438" s="101" t="s">
        <v>6332</v>
      </c>
      <c r="M3438" s="101" t="s">
        <v>6089</v>
      </c>
    </row>
    <row r="3439" spans="1:13" x14ac:dyDescent="0.25">
      <c r="A3439" s="74" t="s">
        <v>344</v>
      </c>
      <c r="B3439" s="107" t="str">
        <f t="shared" si="53"/>
        <v>400006914371100</v>
      </c>
      <c r="C3439" s="101" t="s">
        <v>8355</v>
      </c>
      <c r="D3439" s="101" t="s">
        <v>5880</v>
      </c>
      <c r="E3439" s="101" t="s">
        <v>7467</v>
      </c>
      <c r="F3439" s="101" t="s">
        <v>8341</v>
      </c>
      <c r="G3439" s="101"/>
      <c r="H3439" s="103">
        <v>0</v>
      </c>
      <c r="I3439" s="101" t="s">
        <v>8342</v>
      </c>
      <c r="J3439" s="102">
        <v>42387</v>
      </c>
      <c r="K3439" s="102">
        <v>43708</v>
      </c>
      <c r="L3439" s="101" t="s">
        <v>6332</v>
      </c>
      <c r="M3439" s="101" t="s">
        <v>8355</v>
      </c>
    </row>
    <row r="3440" spans="1:13" x14ac:dyDescent="0.25">
      <c r="A3440" s="74" t="s">
        <v>344</v>
      </c>
      <c r="B3440" s="107" t="str">
        <f t="shared" si="53"/>
        <v>400007015493900</v>
      </c>
      <c r="C3440" s="101" t="s">
        <v>8356</v>
      </c>
      <c r="D3440" s="101" t="s">
        <v>5601</v>
      </c>
      <c r="E3440" s="101" t="s">
        <v>7009</v>
      </c>
      <c r="F3440" s="101" t="s">
        <v>8341</v>
      </c>
      <c r="G3440" s="101"/>
      <c r="H3440" s="103">
        <v>0</v>
      </c>
      <c r="I3440" s="101" t="s">
        <v>8342</v>
      </c>
      <c r="J3440" s="102">
        <v>42510</v>
      </c>
      <c r="K3440" s="102">
        <v>43540</v>
      </c>
      <c r="L3440" s="101" t="s">
        <v>6332</v>
      </c>
      <c r="M3440" s="101" t="s">
        <v>8356</v>
      </c>
    </row>
    <row r="3441" spans="1:13" x14ac:dyDescent="0.25">
      <c r="A3441" s="74" t="s">
        <v>344</v>
      </c>
      <c r="B3441" s="107" t="str">
        <f t="shared" si="53"/>
        <v>400007174498400</v>
      </c>
      <c r="C3441" s="101" t="s">
        <v>6091</v>
      </c>
      <c r="D3441" s="101" t="s">
        <v>6092</v>
      </c>
      <c r="E3441" s="101" t="s">
        <v>7040</v>
      </c>
      <c r="F3441" s="101" t="s">
        <v>8341</v>
      </c>
      <c r="G3441" s="101"/>
      <c r="H3441" s="103">
        <v>0.01</v>
      </c>
      <c r="I3441" s="101" t="s">
        <v>8342</v>
      </c>
      <c r="J3441" s="102">
        <v>42551</v>
      </c>
      <c r="K3441" s="102">
        <v>44196</v>
      </c>
      <c r="L3441" s="101" t="s">
        <v>6332</v>
      </c>
      <c r="M3441" s="101" t="s">
        <v>6091</v>
      </c>
    </row>
    <row r="3442" spans="1:13" x14ac:dyDescent="0.25">
      <c r="A3442" s="74" t="s">
        <v>344</v>
      </c>
      <c r="B3442" s="107" t="str">
        <f t="shared" si="53"/>
        <v>400007179472500</v>
      </c>
      <c r="C3442" s="101" t="s">
        <v>6093</v>
      </c>
      <c r="D3442" s="101" t="s">
        <v>6094</v>
      </c>
      <c r="E3442" s="101" t="s">
        <v>6590</v>
      </c>
      <c r="F3442" s="101" t="s">
        <v>8341</v>
      </c>
      <c r="G3442" s="101"/>
      <c r="H3442" s="103">
        <v>62.6</v>
      </c>
      <c r="I3442" s="101" t="s">
        <v>8342</v>
      </c>
      <c r="J3442" s="102">
        <v>42535</v>
      </c>
      <c r="K3442" s="102">
        <v>43708</v>
      </c>
      <c r="L3442" s="101" t="s">
        <v>6332</v>
      </c>
      <c r="M3442" s="101" t="s">
        <v>6093</v>
      </c>
    </row>
    <row r="3443" spans="1:13" x14ac:dyDescent="0.25">
      <c r="A3443" s="74" t="s">
        <v>344</v>
      </c>
      <c r="B3443" s="107" t="str">
        <f t="shared" si="53"/>
        <v>400009588361100</v>
      </c>
      <c r="C3443" s="101" t="s">
        <v>6095</v>
      </c>
      <c r="D3443" s="101" t="s">
        <v>6096</v>
      </c>
      <c r="E3443" s="101" t="s">
        <v>6415</v>
      </c>
      <c r="F3443" s="101" t="s">
        <v>8341</v>
      </c>
      <c r="G3443" s="101"/>
      <c r="H3443" s="103">
        <v>0.01</v>
      </c>
      <c r="I3443" s="101" t="s">
        <v>8342</v>
      </c>
      <c r="J3443" s="102">
        <v>42614</v>
      </c>
      <c r="K3443" s="102">
        <v>43830</v>
      </c>
      <c r="L3443" s="101" t="s">
        <v>6332</v>
      </c>
      <c r="M3443" s="101" t="s">
        <v>6095</v>
      </c>
    </row>
    <row r="3444" spans="1:13" x14ac:dyDescent="0.25">
      <c r="A3444" s="74" t="s">
        <v>344</v>
      </c>
      <c r="B3444" s="107" t="str">
        <f t="shared" si="53"/>
        <v>400009799493900</v>
      </c>
      <c r="C3444" s="101" t="s">
        <v>8357</v>
      </c>
      <c r="D3444" s="101" t="s">
        <v>8358</v>
      </c>
      <c r="E3444" s="101" t="s">
        <v>7009</v>
      </c>
      <c r="F3444" s="101" t="s">
        <v>8341</v>
      </c>
      <c r="G3444" s="101"/>
      <c r="H3444" s="103">
        <v>0</v>
      </c>
      <c r="I3444" s="101" t="s">
        <v>8342</v>
      </c>
      <c r="J3444" s="102">
        <v>42821</v>
      </c>
      <c r="K3444" s="102">
        <v>44666</v>
      </c>
      <c r="L3444" s="101" t="s">
        <v>6332</v>
      </c>
      <c r="M3444" s="101" t="s">
        <v>8357</v>
      </c>
    </row>
    <row r="3445" spans="1:13" x14ac:dyDescent="0.25">
      <c r="A3445" s="74" t="s">
        <v>344</v>
      </c>
      <c r="B3445" s="107" t="str">
        <f t="shared" si="53"/>
        <v>400009818498200</v>
      </c>
      <c r="C3445" s="101" t="s">
        <v>6097</v>
      </c>
      <c r="D3445" s="101" t="s">
        <v>6098</v>
      </c>
      <c r="E3445" s="101" t="s">
        <v>6781</v>
      </c>
      <c r="F3445" s="101" t="s">
        <v>8341</v>
      </c>
      <c r="G3445" s="101"/>
      <c r="H3445" s="103">
        <v>0.01</v>
      </c>
      <c r="I3445" s="101" t="s">
        <v>8342</v>
      </c>
      <c r="J3445" s="102">
        <v>42795</v>
      </c>
      <c r="K3445" s="102">
        <v>43830</v>
      </c>
      <c r="L3445" s="101" t="s">
        <v>6332</v>
      </c>
      <c r="M3445" s="101" t="s">
        <v>6097</v>
      </c>
    </row>
    <row r="3446" spans="1:13" x14ac:dyDescent="0.25">
      <c r="A3446" s="74" t="s">
        <v>344</v>
      </c>
      <c r="B3446" s="107" t="str">
        <f t="shared" si="53"/>
        <v>400009821498200</v>
      </c>
      <c r="C3446" s="101" t="s">
        <v>6099</v>
      </c>
      <c r="D3446" s="101" t="s">
        <v>6100</v>
      </c>
      <c r="E3446" s="101" t="s">
        <v>6781</v>
      </c>
      <c r="F3446" s="101" t="s">
        <v>8341</v>
      </c>
      <c r="G3446" s="101"/>
      <c r="H3446" s="103">
        <v>0.01</v>
      </c>
      <c r="I3446" s="101" t="s">
        <v>8342</v>
      </c>
      <c r="J3446" s="102">
        <v>42795</v>
      </c>
      <c r="K3446" s="102">
        <v>43830</v>
      </c>
      <c r="L3446" s="101" t="s">
        <v>6332</v>
      </c>
      <c r="M3446" s="101" t="s">
        <v>6099</v>
      </c>
    </row>
    <row r="3447" spans="1:13" x14ac:dyDescent="0.25">
      <c r="A3447" s="74" t="s">
        <v>344</v>
      </c>
      <c r="B3447" s="107" t="str">
        <f t="shared" si="53"/>
        <v>400009854803910</v>
      </c>
      <c r="C3447" s="101" t="s">
        <v>8359</v>
      </c>
      <c r="D3447" s="101" t="s">
        <v>8360</v>
      </c>
      <c r="E3447" s="101" t="s">
        <v>7230</v>
      </c>
      <c r="F3447" s="101" t="s">
        <v>8341</v>
      </c>
      <c r="G3447" s="101"/>
      <c r="H3447" s="103">
        <v>0.01</v>
      </c>
      <c r="I3447" s="101" t="s">
        <v>8342</v>
      </c>
      <c r="J3447" s="102">
        <v>42838</v>
      </c>
      <c r="K3447" s="102">
        <v>43497</v>
      </c>
      <c r="L3447" s="101" t="s">
        <v>6332</v>
      </c>
      <c r="M3447" s="101" t="s">
        <v>8359</v>
      </c>
    </row>
    <row r="3448" spans="1:13" x14ac:dyDescent="0.25">
      <c r="A3448" s="74" t="s">
        <v>344</v>
      </c>
      <c r="B3448" s="107" t="str">
        <f t="shared" si="53"/>
        <v>400009946493900</v>
      </c>
      <c r="C3448" s="101" t="s">
        <v>6101</v>
      </c>
      <c r="D3448" s="101" t="s">
        <v>6102</v>
      </c>
      <c r="E3448" s="101" t="s">
        <v>7009</v>
      </c>
      <c r="F3448" s="101" t="s">
        <v>8341</v>
      </c>
      <c r="G3448" s="101"/>
      <c r="H3448" s="103">
        <v>63</v>
      </c>
      <c r="I3448" s="101" t="s">
        <v>8342</v>
      </c>
      <c r="J3448" s="102">
        <v>42923</v>
      </c>
      <c r="K3448" s="102">
        <v>45276</v>
      </c>
      <c r="L3448" s="101" t="s">
        <v>6332</v>
      </c>
      <c r="M3448" s="101" t="s">
        <v>6101</v>
      </c>
    </row>
    <row r="3449" spans="1:13" x14ac:dyDescent="0.25">
      <c r="A3449" s="74" t="s">
        <v>344</v>
      </c>
      <c r="B3449" s="107" t="str">
        <f t="shared" si="53"/>
        <v>400010002498200</v>
      </c>
      <c r="C3449" s="101" t="s">
        <v>6103</v>
      </c>
      <c r="D3449" s="101" t="s">
        <v>6104</v>
      </c>
      <c r="E3449" s="101" t="s">
        <v>6781</v>
      </c>
      <c r="F3449" s="101" t="s">
        <v>8341</v>
      </c>
      <c r="G3449" s="101"/>
      <c r="H3449" s="103">
        <v>0.01</v>
      </c>
      <c r="I3449" s="101" t="s">
        <v>8342</v>
      </c>
      <c r="J3449" s="102">
        <v>42964</v>
      </c>
      <c r="K3449" s="102">
        <v>43708</v>
      </c>
      <c r="L3449" s="101" t="s">
        <v>6332</v>
      </c>
      <c r="M3449" s="101" t="s">
        <v>6103</v>
      </c>
    </row>
    <row r="3450" spans="1:13" x14ac:dyDescent="0.25">
      <c r="A3450" s="74" t="s">
        <v>344</v>
      </c>
      <c r="B3450" s="107" t="str">
        <f t="shared" si="53"/>
        <v>400010013498700</v>
      </c>
      <c r="C3450" s="101" t="s">
        <v>8361</v>
      </c>
      <c r="D3450" s="101" t="s">
        <v>8362</v>
      </c>
      <c r="E3450" s="101" t="s">
        <v>7005</v>
      </c>
      <c r="F3450" s="101" t="s">
        <v>8341</v>
      </c>
      <c r="G3450" s="101"/>
      <c r="H3450" s="103">
        <v>0</v>
      </c>
      <c r="I3450" s="101" t="s">
        <v>8342</v>
      </c>
      <c r="J3450" s="102">
        <v>42948</v>
      </c>
      <c r="K3450" s="102">
        <v>44074</v>
      </c>
      <c r="L3450" s="101" t="s">
        <v>6332</v>
      </c>
      <c r="M3450" s="101" t="s">
        <v>8361</v>
      </c>
    </row>
    <row r="3451" spans="1:13" x14ac:dyDescent="0.25">
      <c r="A3451" s="74" t="s">
        <v>344</v>
      </c>
      <c r="B3451" s="107" t="str">
        <f t="shared" si="53"/>
        <v>400010414472500</v>
      </c>
      <c r="C3451" s="101" t="s">
        <v>6105</v>
      </c>
      <c r="D3451" s="101" t="s">
        <v>5769</v>
      </c>
      <c r="E3451" s="101" t="s">
        <v>6590</v>
      </c>
      <c r="F3451" s="101" t="s">
        <v>8341</v>
      </c>
      <c r="G3451" s="101"/>
      <c r="H3451" s="103">
        <v>0.01</v>
      </c>
      <c r="I3451" s="101" t="s">
        <v>8342</v>
      </c>
      <c r="J3451" s="102">
        <v>43208</v>
      </c>
      <c r="K3451" s="102">
        <v>43646</v>
      </c>
      <c r="L3451" s="101" t="s">
        <v>6332</v>
      </c>
      <c r="M3451" s="101" t="s">
        <v>6105</v>
      </c>
    </row>
    <row r="3452" spans="1:13" x14ac:dyDescent="0.25">
      <c r="A3452" s="74" t="s">
        <v>344</v>
      </c>
      <c r="B3452" s="107" t="str">
        <f t="shared" si="53"/>
        <v>400010462603350</v>
      </c>
      <c r="C3452" s="101" t="s">
        <v>8363</v>
      </c>
      <c r="D3452" s="101" t="s">
        <v>8364</v>
      </c>
      <c r="E3452" s="101" t="s">
        <v>7334</v>
      </c>
      <c r="F3452" s="101" t="s">
        <v>8341</v>
      </c>
      <c r="G3452" s="101"/>
      <c r="H3452" s="103">
        <v>0</v>
      </c>
      <c r="I3452" s="101" t="s">
        <v>8342</v>
      </c>
      <c r="J3452" s="102">
        <v>43214</v>
      </c>
      <c r="K3452" s="102">
        <v>43830</v>
      </c>
      <c r="L3452" s="101" t="s">
        <v>6332</v>
      </c>
      <c r="M3452" s="101" t="s">
        <v>8363</v>
      </c>
    </row>
    <row r="3453" spans="1:13" x14ac:dyDescent="0.25">
      <c r="A3453" s="74" t="s">
        <v>344</v>
      </c>
      <c r="B3453" s="107" t="str">
        <f t="shared" si="53"/>
        <v>400010472703100</v>
      </c>
      <c r="C3453" s="101" t="s">
        <v>8365</v>
      </c>
      <c r="D3453" s="101" t="s">
        <v>8366</v>
      </c>
      <c r="E3453" s="101" t="s">
        <v>7233</v>
      </c>
      <c r="F3453" s="101" t="s">
        <v>8341</v>
      </c>
      <c r="G3453" s="101"/>
      <c r="H3453" s="103">
        <v>0</v>
      </c>
      <c r="I3453" s="101" t="s">
        <v>8342</v>
      </c>
      <c r="J3453" s="102">
        <v>43229</v>
      </c>
      <c r="K3453" s="102">
        <v>43544</v>
      </c>
      <c r="L3453" s="101" t="s">
        <v>6332</v>
      </c>
      <c r="M3453" s="101" t="s">
        <v>8365</v>
      </c>
    </row>
    <row r="3454" spans="1:13" x14ac:dyDescent="0.25">
      <c r="A3454" s="74" t="s">
        <v>344</v>
      </c>
      <c r="B3454" s="107" t="str">
        <f t="shared" si="53"/>
        <v>400010481381100</v>
      </c>
      <c r="C3454" s="101" t="s">
        <v>8367</v>
      </c>
      <c r="D3454" s="101" t="s">
        <v>8368</v>
      </c>
      <c r="E3454" s="101" t="s">
        <v>7666</v>
      </c>
      <c r="F3454" s="101" t="s">
        <v>8341</v>
      </c>
      <c r="G3454" s="101"/>
      <c r="H3454" s="103">
        <v>0</v>
      </c>
      <c r="I3454" s="101" t="s">
        <v>8342</v>
      </c>
      <c r="J3454" s="102">
        <v>43235</v>
      </c>
      <c r="K3454" s="102">
        <v>43600</v>
      </c>
      <c r="L3454" s="101" t="s">
        <v>6332</v>
      </c>
      <c r="M3454" s="101" t="s">
        <v>8367</v>
      </c>
    </row>
    <row r="3455" spans="1:13" x14ac:dyDescent="0.25">
      <c r="A3455" s="74" t="s">
        <v>344</v>
      </c>
      <c r="B3455" s="107" t="str">
        <f t="shared" si="53"/>
        <v>400010487472100</v>
      </c>
      <c r="C3455" s="101" t="s">
        <v>6106</v>
      </c>
      <c r="D3455" s="101" t="s">
        <v>6107</v>
      </c>
      <c r="E3455" s="101" t="s">
        <v>6810</v>
      </c>
      <c r="F3455" s="101" t="s">
        <v>8341</v>
      </c>
      <c r="G3455" s="101"/>
      <c r="H3455" s="103">
        <v>33.82</v>
      </c>
      <c r="I3455" s="101" t="s">
        <v>8342</v>
      </c>
      <c r="J3455" s="102">
        <v>43255</v>
      </c>
      <c r="K3455" s="102">
        <v>43553</v>
      </c>
      <c r="L3455" s="101" t="s">
        <v>6332</v>
      </c>
      <c r="M3455" s="101" t="s">
        <v>6106</v>
      </c>
    </row>
    <row r="3456" spans="1:13" x14ac:dyDescent="0.25">
      <c r="A3456" s="74" t="s">
        <v>344</v>
      </c>
      <c r="B3456" s="107" t="str">
        <f t="shared" si="53"/>
        <v>400010583321300</v>
      </c>
      <c r="C3456" s="101" t="s">
        <v>6108</v>
      </c>
      <c r="D3456" s="101" t="s">
        <v>5565</v>
      </c>
      <c r="E3456" s="101" t="s">
        <v>6553</v>
      </c>
      <c r="F3456" s="101" t="s">
        <v>8341</v>
      </c>
      <c r="G3456" s="101"/>
      <c r="H3456" s="103">
        <v>0.01</v>
      </c>
      <c r="I3456" s="101" t="s">
        <v>8342</v>
      </c>
      <c r="J3456" s="102">
        <v>42583</v>
      </c>
      <c r="K3456" s="102">
        <v>43709</v>
      </c>
      <c r="L3456" s="101" t="s">
        <v>6332</v>
      </c>
      <c r="M3456" s="101" t="s">
        <v>6108</v>
      </c>
    </row>
    <row r="3457" spans="1:13" x14ac:dyDescent="0.25">
      <c r="A3457" s="74" t="s">
        <v>344</v>
      </c>
      <c r="B3457" s="107" t="str">
        <f t="shared" si="53"/>
        <v>400010602472500</v>
      </c>
      <c r="C3457" s="101" t="s">
        <v>6109</v>
      </c>
      <c r="D3457" s="101" t="s">
        <v>6110</v>
      </c>
      <c r="E3457" s="101" t="s">
        <v>6590</v>
      </c>
      <c r="F3457" s="101" t="s">
        <v>8341</v>
      </c>
      <c r="G3457" s="101"/>
      <c r="H3457" s="103">
        <v>76.8</v>
      </c>
      <c r="I3457" s="101" t="s">
        <v>8342</v>
      </c>
      <c r="J3457" s="102">
        <v>43344</v>
      </c>
      <c r="K3457" s="102">
        <v>43738</v>
      </c>
      <c r="L3457" s="101" t="s">
        <v>6332</v>
      </c>
      <c r="M3457" s="101" t="s">
        <v>6109</v>
      </c>
    </row>
    <row r="3458" spans="1:13" x14ac:dyDescent="0.25">
      <c r="A3458" s="74" t="s">
        <v>344</v>
      </c>
      <c r="B3458" s="107" t="str">
        <f t="shared" si="53"/>
        <v>400010679472500</v>
      </c>
      <c r="C3458" s="101" t="s">
        <v>6111</v>
      </c>
      <c r="D3458" s="101" t="s">
        <v>6112</v>
      </c>
      <c r="E3458" s="101" t="s">
        <v>6590</v>
      </c>
      <c r="F3458" s="101" t="s">
        <v>8341</v>
      </c>
      <c r="G3458" s="101"/>
      <c r="H3458" s="103">
        <v>83.55</v>
      </c>
      <c r="I3458" s="101" t="s">
        <v>8342</v>
      </c>
      <c r="J3458" s="102">
        <v>43344</v>
      </c>
      <c r="K3458" s="102">
        <v>44439</v>
      </c>
      <c r="L3458" s="101" t="s">
        <v>6332</v>
      </c>
      <c r="M3458" s="101" t="s">
        <v>6111</v>
      </c>
    </row>
    <row r="3459" spans="1:13" x14ac:dyDescent="0.25">
      <c r="A3459" s="74" t="s">
        <v>344</v>
      </c>
      <c r="B3459" s="107" t="str">
        <f t="shared" si="53"/>
        <v>400010816754300</v>
      </c>
      <c r="C3459" s="101" t="s">
        <v>6113</v>
      </c>
      <c r="D3459" s="101" t="s">
        <v>6114</v>
      </c>
      <c r="E3459" s="101" t="s">
        <v>7112</v>
      </c>
      <c r="F3459" s="101" t="s">
        <v>8341</v>
      </c>
      <c r="G3459" s="101"/>
      <c r="H3459" s="103">
        <v>0.01</v>
      </c>
      <c r="I3459" s="101" t="s">
        <v>8342</v>
      </c>
      <c r="J3459" s="102">
        <v>43409</v>
      </c>
      <c r="K3459" s="102">
        <v>43570</v>
      </c>
      <c r="L3459" s="101" t="s">
        <v>6332</v>
      </c>
      <c r="M3459" s="101" t="s">
        <v>6113</v>
      </c>
    </row>
    <row r="3460" spans="1:13" x14ac:dyDescent="0.25">
      <c r="A3460" s="74" t="s">
        <v>344</v>
      </c>
      <c r="B3460" s="107" t="str">
        <f t="shared" si="53"/>
        <v>400010824703300</v>
      </c>
      <c r="C3460" s="101" t="s">
        <v>8369</v>
      </c>
      <c r="D3460" s="101" t="s">
        <v>8370</v>
      </c>
      <c r="E3460" s="101" t="s">
        <v>7415</v>
      </c>
      <c r="F3460" s="101" t="s">
        <v>8341</v>
      </c>
      <c r="G3460" s="101"/>
      <c r="H3460" s="103">
        <v>0</v>
      </c>
      <c r="I3460" s="101" t="s">
        <v>8342</v>
      </c>
      <c r="J3460" s="102">
        <v>43395</v>
      </c>
      <c r="K3460" s="102">
        <v>43769</v>
      </c>
      <c r="L3460" s="101" t="s">
        <v>6332</v>
      </c>
      <c r="M3460" s="101" t="s">
        <v>8369</v>
      </c>
    </row>
    <row r="3461" spans="1:13" x14ac:dyDescent="0.25">
      <c r="A3461" s="74" t="s">
        <v>344</v>
      </c>
      <c r="B3461" s="107" t="str">
        <f t="shared" si="53"/>
        <v>400010846422100</v>
      </c>
      <c r="C3461" s="101" t="s">
        <v>6115</v>
      </c>
      <c r="D3461" s="101" t="s">
        <v>6116</v>
      </c>
      <c r="E3461" s="101" t="s">
        <v>6982</v>
      </c>
      <c r="F3461" s="101" t="s">
        <v>8341</v>
      </c>
      <c r="G3461" s="101"/>
      <c r="H3461" s="103">
        <v>50</v>
      </c>
      <c r="I3461" s="101" t="s">
        <v>8342</v>
      </c>
      <c r="J3461" s="102">
        <v>43405</v>
      </c>
      <c r="K3461" s="102">
        <v>44500</v>
      </c>
      <c r="L3461" s="101" t="s">
        <v>6332</v>
      </c>
      <c r="M3461" s="101" t="s">
        <v>6115</v>
      </c>
    </row>
    <row r="3462" spans="1:13" x14ac:dyDescent="0.25">
      <c r="A3462" s="74" t="s">
        <v>344</v>
      </c>
      <c r="B3462" s="107" t="str">
        <f t="shared" ref="B3462:B3525" si="54">CONCATENATE(C3462,E3462)</f>
        <v>400010862754300</v>
      </c>
      <c r="C3462" s="101" t="s">
        <v>6117</v>
      </c>
      <c r="D3462" s="101" t="s">
        <v>6118</v>
      </c>
      <c r="E3462" s="101" t="s">
        <v>7112</v>
      </c>
      <c r="F3462" s="101" t="s">
        <v>8341</v>
      </c>
      <c r="G3462" s="101"/>
      <c r="H3462" s="103">
        <v>111.2</v>
      </c>
      <c r="I3462" s="101" t="s">
        <v>8342</v>
      </c>
      <c r="J3462" s="102">
        <v>43405</v>
      </c>
      <c r="K3462" s="102">
        <v>43570</v>
      </c>
      <c r="L3462" s="101" t="s">
        <v>6332</v>
      </c>
      <c r="M3462" s="101" t="s">
        <v>6117</v>
      </c>
    </row>
    <row r="3463" spans="1:13" x14ac:dyDescent="0.25">
      <c r="A3463" s="74" t="s">
        <v>344</v>
      </c>
      <c r="B3463" s="107" t="str">
        <f t="shared" si="54"/>
        <v>400010948498200</v>
      </c>
      <c r="C3463" s="101" t="s">
        <v>6119</v>
      </c>
      <c r="D3463" s="101" t="s">
        <v>6120</v>
      </c>
      <c r="E3463" s="101" t="s">
        <v>6781</v>
      </c>
      <c r="F3463" s="101" t="s">
        <v>8341</v>
      </c>
      <c r="G3463" s="101"/>
      <c r="H3463" s="103">
        <v>0.01</v>
      </c>
      <c r="I3463" s="101" t="s">
        <v>8342</v>
      </c>
      <c r="J3463" s="102">
        <v>43440</v>
      </c>
      <c r="K3463" s="102">
        <v>43830</v>
      </c>
      <c r="L3463" s="101" t="s">
        <v>6332</v>
      </c>
      <c r="M3463" s="101" t="s">
        <v>6119</v>
      </c>
    </row>
    <row r="3464" spans="1:13" x14ac:dyDescent="0.25">
      <c r="A3464" s="74" t="s">
        <v>344</v>
      </c>
      <c r="B3464" s="107" t="str">
        <f t="shared" si="54"/>
        <v>400010949498200</v>
      </c>
      <c r="C3464" s="101" t="s">
        <v>6121</v>
      </c>
      <c r="D3464" s="101" t="s">
        <v>6122</v>
      </c>
      <c r="E3464" s="101" t="s">
        <v>6781</v>
      </c>
      <c r="F3464" s="101" t="s">
        <v>8341</v>
      </c>
      <c r="G3464" s="101"/>
      <c r="H3464" s="103">
        <v>0.01</v>
      </c>
      <c r="I3464" s="101" t="s">
        <v>8342</v>
      </c>
      <c r="J3464" s="102">
        <v>43440</v>
      </c>
      <c r="K3464" s="102">
        <v>43739</v>
      </c>
      <c r="L3464" s="101" t="s">
        <v>6332</v>
      </c>
      <c r="M3464" s="101" t="s">
        <v>6121</v>
      </c>
    </row>
    <row r="3465" spans="1:13" x14ac:dyDescent="0.25">
      <c r="A3465" s="74" t="s">
        <v>344</v>
      </c>
      <c r="B3465" s="107" t="str">
        <f t="shared" si="54"/>
        <v>400010959171100</v>
      </c>
      <c r="C3465" s="101" t="s">
        <v>6123</v>
      </c>
      <c r="D3465" s="101" t="s">
        <v>6124</v>
      </c>
      <c r="E3465" s="101" t="s">
        <v>6639</v>
      </c>
      <c r="F3465" s="101" t="s">
        <v>8341</v>
      </c>
      <c r="G3465" s="101"/>
      <c r="H3465" s="103">
        <v>52.24</v>
      </c>
      <c r="I3465" s="101" t="s">
        <v>8342</v>
      </c>
      <c r="J3465" s="102">
        <v>43463</v>
      </c>
      <c r="K3465" s="102">
        <v>43862</v>
      </c>
      <c r="L3465" s="101" t="s">
        <v>6332</v>
      </c>
      <c r="M3465" s="101" t="s">
        <v>6123</v>
      </c>
    </row>
    <row r="3466" spans="1:13" x14ac:dyDescent="0.25">
      <c r="A3466" s="74" t="s">
        <v>344</v>
      </c>
      <c r="B3466" s="107" t="str">
        <f t="shared" si="54"/>
        <v>400010968472100</v>
      </c>
      <c r="C3466" s="101" t="s">
        <v>6125</v>
      </c>
      <c r="D3466" s="101" t="s">
        <v>6126</v>
      </c>
      <c r="E3466" s="101" t="s">
        <v>6810</v>
      </c>
      <c r="F3466" s="101" t="s">
        <v>8341</v>
      </c>
      <c r="G3466" s="101"/>
      <c r="H3466" s="103">
        <v>50</v>
      </c>
      <c r="I3466" s="101" t="s">
        <v>8342</v>
      </c>
      <c r="J3466" s="102">
        <v>42430</v>
      </c>
      <c r="K3466" s="102">
        <v>43830</v>
      </c>
      <c r="L3466" s="101" t="s">
        <v>6332</v>
      </c>
      <c r="M3466" s="101" t="s">
        <v>6125</v>
      </c>
    </row>
    <row r="3467" spans="1:13" x14ac:dyDescent="0.25">
      <c r="A3467" s="74" t="s">
        <v>344</v>
      </c>
      <c r="B3467" s="107" t="str">
        <f t="shared" si="54"/>
        <v>400010992703500</v>
      </c>
      <c r="C3467" s="101" t="s">
        <v>8371</v>
      </c>
      <c r="D3467" s="101" t="s">
        <v>8372</v>
      </c>
      <c r="E3467" s="101" t="s">
        <v>6374</v>
      </c>
      <c r="F3467" s="101" t="s">
        <v>8341</v>
      </c>
      <c r="G3467" s="101"/>
      <c r="H3467" s="103">
        <v>0</v>
      </c>
      <c r="I3467" s="101" t="s">
        <v>8342</v>
      </c>
      <c r="J3467" s="102">
        <v>43467</v>
      </c>
      <c r="K3467" s="102">
        <v>43560</v>
      </c>
      <c r="L3467" s="101" t="s">
        <v>6332</v>
      </c>
      <c r="M3467" s="101" t="s">
        <v>8371</v>
      </c>
    </row>
    <row r="3468" spans="1:13" x14ac:dyDescent="0.25">
      <c r="A3468" s="74" t="s">
        <v>344</v>
      </c>
      <c r="B3468" s="107" t="str">
        <f t="shared" si="54"/>
        <v>400011004498000</v>
      </c>
      <c r="C3468" s="101" t="s">
        <v>6127</v>
      </c>
      <c r="D3468" s="101" t="s">
        <v>6128</v>
      </c>
      <c r="E3468" s="101" t="s">
        <v>7016</v>
      </c>
      <c r="F3468" s="101" t="s">
        <v>8341</v>
      </c>
      <c r="G3468" s="101"/>
      <c r="H3468" s="103">
        <v>65</v>
      </c>
      <c r="I3468" s="101" t="s">
        <v>8342</v>
      </c>
      <c r="J3468" s="102">
        <v>43466</v>
      </c>
      <c r="K3468" s="102">
        <v>44013</v>
      </c>
      <c r="L3468" s="101" t="s">
        <v>6332</v>
      </c>
      <c r="M3468" s="101" t="s">
        <v>6127</v>
      </c>
    </row>
    <row r="3469" spans="1:13" x14ac:dyDescent="0.25">
      <c r="A3469" s="74" t="s">
        <v>344</v>
      </c>
      <c r="B3469" s="107" t="str">
        <f t="shared" si="54"/>
        <v>400011006181200</v>
      </c>
      <c r="C3469" s="101" t="s">
        <v>6129</v>
      </c>
      <c r="D3469" s="101" t="s">
        <v>6130</v>
      </c>
      <c r="E3469" s="101" t="s">
        <v>6390</v>
      </c>
      <c r="F3469" s="101" t="s">
        <v>8341</v>
      </c>
      <c r="G3469" s="101"/>
      <c r="H3469" s="103">
        <v>0.01</v>
      </c>
      <c r="I3469" s="101" t="s">
        <v>8342</v>
      </c>
      <c r="J3469" s="102">
        <v>43473</v>
      </c>
      <c r="K3469" s="102">
        <v>43654</v>
      </c>
      <c r="L3469" s="101" t="s">
        <v>6332</v>
      </c>
      <c r="M3469" s="101" t="s">
        <v>6129</v>
      </c>
    </row>
    <row r="3470" spans="1:13" x14ac:dyDescent="0.25">
      <c r="A3470" s="74" t="s">
        <v>344</v>
      </c>
      <c r="B3470" s="107" t="str">
        <f t="shared" si="54"/>
        <v>400011007702100</v>
      </c>
      <c r="C3470" s="101" t="s">
        <v>8373</v>
      </c>
      <c r="D3470" s="101" t="s">
        <v>8374</v>
      </c>
      <c r="E3470" s="101" t="s">
        <v>7296</v>
      </c>
      <c r="F3470" s="101" t="s">
        <v>8341</v>
      </c>
      <c r="G3470" s="101"/>
      <c r="H3470" s="103">
        <v>0</v>
      </c>
      <c r="I3470" s="101" t="s">
        <v>8342</v>
      </c>
      <c r="J3470" s="102">
        <v>43479</v>
      </c>
      <c r="K3470" s="102">
        <v>43820</v>
      </c>
      <c r="L3470" s="101" t="s">
        <v>6332</v>
      </c>
      <c r="M3470" s="101" t="s">
        <v>8373</v>
      </c>
    </row>
    <row r="3471" spans="1:13" x14ac:dyDescent="0.25">
      <c r="A3471" s="74" t="s">
        <v>344</v>
      </c>
      <c r="B3471" s="107" t="str">
        <f t="shared" si="54"/>
        <v>400011015472500</v>
      </c>
      <c r="C3471" s="101" t="s">
        <v>8375</v>
      </c>
      <c r="D3471" s="101" t="s">
        <v>5769</v>
      </c>
      <c r="E3471" s="101" t="s">
        <v>6590</v>
      </c>
      <c r="F3471" s="101" t="s">
        <v>8341</v>
      </c>
      <c r="G3471" s="101"/>
      <c r="H3471" s="103">
        <v>0</v>
      </c>
      <c r="I3471" s="101" t="s">
        <v>8342</v>
      </c>
      <c r="J3471" s="102">
        <v>43208</v>
      </c>
      <c r="K3471" s="102">
        <v>43488</v>
      </c>
      <c r="L3471" s="101" t="s">
        <v>6332</v>
      </c>
      <c r="M3471" s="101" t="s">
        <v>8375</v>
      </c>
    </row>
    <row r="3472" spans="1:13" x14ac:dyDescent="0.25">
      <c r="A3472" s="74" t="s">
        <v>344</v>
      </c>
      <c r="B3472" s="107" t="str">
        <f t="shared" si="54"/>
        <v>400011040448600</v>
      </c>
      <c r="C3472" s="101" t="s">
        <v>6131</v>
      </c>
      <c r="D3472" s="101" t="s">
        <v>6132</v>
      </c>
      <c r="E3472" s="101" t="s">
        <v>6755</v>
      </c>
      <c r="F3472" s="101" t="s">
        <v>8341</v>
      </c>
      <c r="G3472" s="101"/>
      <c r="H3472" s="103">
        <v>87.28</v>
      </c>
      <c r="I3472" s="101" t="s">
        <v>8342</v>
      </c>
      <c r="J3472" s="102">
        <v>43490</v>
      </c>
      <c r="K3472" s="102">
        <v>44592</v>
      </c>
      <c r="L3472" s="101" t="s">
        <v>6332</v>
      </c>
      <c r="M3472" s="101" t="s">
        <v>6131</v>
      </c>
    </row>
    <row r="3473" spans="1:13" x14ac:dyDescent="0.25">
      <c r="A3473" s="74" t="s">
        <v>344</v>
      </c>
      <c r="B3473" s="107" t="str">
        <f t="shared" si="54"/>
        <v>400011176754300</v>
      </c>
      <c r="C3473" s="101" t="s">
        <v>6133</v>
      </c>
      <c r="D3473" s="101" t="s">
        <v>6134</v>
      </c>
      <c r="E3473" s="101" t="s">
        <v>7112</v>
      </c>
      <c r="F3473" s="101" t="s">
        <v>8341</v>
      </c>
      <c r="G3473" s="101"/>
      <c r="H3473" s="103">
        <v>100</v>
      </c>
      <c r="I3473" s="101" t="s">
        <v>8342</v>
      </c>
      <c r="J3473" s="102">
        <v>43531</v>
      </c>
      <c r="K3473" s="102">
        <v>43830</v>
      </c>
      <c r="L3473" s="101" t="s">
        <v>6332</v>
      </c>
      <c r="M3473" s="101" t="s">
        <v>6133</v>
      </c>
    </row>
    <row r="3474" spans="1:13" x14ac:dyDescent="0.25">
      <c r="A3474" s="74" t="s">
        <v>344</v>
      </c>
      <c r="B3474" s="107" t="str">
        <f t="shared" si="54"/>
        <v>400011238703910</v>
      </c>
      <c r="C3474" s="101" t="s">
        <v>8376</v>
      </c>
      <c r="D3474" s="101" t="s">
        <v>8377</v>
      </c>
      <c r="E3474" s="101" t="s">
        <v>7311</v>
      </c>
      <c r="F3474" s="101" t="s">
        <v>8341</v>
      </c>
      <c r="G3474" s="101"/>
      <c r="H3474" s="103">
        <v>0</v>
      </c>
      <c r="I3474" s="101" t="s">
        <v>8342</v>
      </c>
      <c r="J3474" s="102">
        <v>43563</v>
      </c>
      <c r="K3474" s="102">
        <v>43698</v>
      </c>
      <c r="L3474" s="101" t="s">
        <v>6332</v>
      </c>
      <c r="M3474" s="101" t="s">
        <v>8376</v>
      </c>
    </row>
    <row r="3475" spans="1:13" x14ac:dyDescent="0.25">
      <c r="A3475" s="74" t="s">
        <v>344</v>
      </c>
      <c r="B3475" s="107" t="str">
        <f t="shared" si="54"/>
        <v>400011301753910</v>
      </c>
      <c r="C3475" s="101" t="s">
        <v>8378</v>
      </c>
      <c r="D3475" s="101" t="s">
        <v>8379</v>
      </c>
      <c r="E3475" s="101" t="s">
        <v>7713</v>
      </c>
      <c r="F3475" s="101" t="s">
        <v>8341</v>
      </c>
      <c r="G3475" s="101"/>
      <c r="H3475" s="103">
        <v>0</v>
      </c>
      <c r="I3475" s="101" t="s">
        <v>8342</v>
      </c>
      <c r="J3475" s="102">
        <v>43612</v>
      </c>
      <c r="K3475" s="102">
        <v>43890</v>
      </c>
      <c r="L3475" s="101" t="s">
        <v>6332</v>
      </c>
      <c r="M3475" s="101" t="s">
        <v>8378</v>
      </c>
    </row>
    <row r="3476" spans="1:13" x14ac:dyDescent="0.25">
      <c r="A3476" s="74" t="s">
        <v>344</v>
      </c>
      <c r="B3476" s="107" t="str">
        <f t="shared" si="54"/>
        <v>400011464371105</v>
      </c>
      <c r="C3476" s="101" t="s">
        <v>6135</v>
      </c>
      <c r="D3476" s="101" t="s">
        <v>6136</v>
      </c>
      <c r="E3476" s="101" t="s">
        <v>6359</v>
      </c>
      <c r="F3476" s="101" t="s">
        <v>8341</v>
      </c>
      <c r="G3476" s="101"/>
      <c r="H3476" s="103">
        <v>50</v>
      </c>
      <c r="I3476" s="101" t="s">
        <v>8342</v>
      </c>
      <c r="J3476" s="102">
        <v>43570</v>
      </c>
      <c r="K3476" s="102">
        <v>43799</v>
      </c>
      <c r="L3476" s="101" t="s">
        <v>6332</v>
      </c>
      <c r="M3476" s="101" t="s">
        <v>6135</v>
      </c>
    </row>
    <row r="3477" spans="1:13" x14ac:dyDescent="0.25">
      <c r="A3477" s="74" t="s">
        <v>344</v>
      </c>
      <c r="B3477" s="107" t="str">
        <f t="shared" si="54"/>
        <v>500005508110</v>
      </c>
      <c r="C3477" s="101" t="s">
        <v>6137</v>
      </c>
      <c r="D3477" s="101" t="s">
        <v>6138</v>
      </c>
      <c r="E3477" s="101" t="s">
        <v>6537</v>
      </c>
      <c r="F3477" s="101" t="s">
        <v>7393</v>
      </c>
      <c r="G3477" s="101"/>
      <c r="H3477" s="103">
        <v>0.01</v>
      </c>
      <c r="I3477" s="101" t="s">
        <v>7175</v>
      </c>
      <c r="J3477" s="102">
        <v>42849</v>
      </c>
      <c r="K3477" s="102">
        <v>73050</v>
      </c>
      <c r="L3477" s="101" t="s">
        <v>6332</v>
      </c>
      <c r="M3477" s="101" t="s">
        <v>6137</v>
      </c>
    </row>
    <row r="3478" spans="1:13" x14ac:dyDescent="0.25">
      <c r="A3478" s="74" t="s">
        <v>344</v>
      </c>
      <c r="B3478" s="107" t="str">
        <f t="shared" si="54"/>
        <v>500006754100</v>
      </c>
      <c r="C3478" s="101" t="s">
        <v>8380</v>
      </c>
      <c r="D3478" s="101" t="s">
        <v>5661</v>
      </c>
      <c r="E3478" s="101" t="s">
        <v>7350</v>
      </c>
      <c r="F3478" s="101" t="s">
        <v>7217</v>
      </c>
      <c r="G3478" s="101"/>
      <c r="H3478" s="103">
        <v>0.01</v>
      </c>
      <c r="I3478" s="101" t="s">
        <v>7175</v>
      </c>
      <c r="J3478" s="102">
        <v>42916</v>
      </c>
      <c r="K3478" s="102">
        <v>43555</v>
      </c>
      <c r="L3478" s="101" t="s">
        <v>6332</v>
      </c>
      <c r="M3478" s="101" t="s">
        <v>8380</v>
      </c>
    </row>
    <row r="3479" spans="1:13" x14ac:dyDescent="0.25">
      <c r="A3479" s="74" t="s">
        <v>344</v>
      </c>
      <c r="B3479" s="107" t="str">
        <f t="shared" si="54"/>
        <v>500009263910</v>
      </c>
      <c r="C3479" s="101" t="s">
        <v>8381</v>
      </c>
      <c r="D3479" s="101" t="s">
        <v>8382</v>
      </c>
      <c r="E3479" s="101" t="s">
        <v>7297</v>
      </c>
      <c r="F3479" s="101" t="s">
        <v>7203</v>
      </c>
      <c r="G3479" s="101"/>
      <c r="H3479" s="103">
        <v>0</v>
      </c>
      <c r="I3479" s="101" t="s">
        <v>7175</v>
      </c>
      <c r="J3479" s="102">
        <v>43264</v>
      </c>
      <c r="K3479" s="102">
        <v>73050</v>
      </c>
      <c r="L3479" s="101" t="s">
        <v>6332</v>
      </c>
      <c r="M3479" s="101" t="s">
        <v>8381</v>
      </c>
    </row>
    <row r="3480" spans="1:13" x14ac:dyDescent="0.25">
      <c r="A3480" s="74" t="s">
        <v>344</v>
      </c>
      <c r="B3480" s="107" t="str">
        <f t="shared" si="54"/>
        <v>500010502020</v>
      </c>
      <c r="C3480" s="101" t="s">
        <v>8383</v>
      </c>
      <c r="D3480" s="101" t="s">
        <v>8384</v>
      </c>
      <c r="E3480" s="101" t="s">
        <v>7206</v>
      </c>
      <c r="F3480" s="101" t="s">
        <v>7224</v>
      </c>
      <c r="G3480" s="101"/>
      <c r="H3480" s="103">
        <v>0</v>
      </c>
      <c r="I3480" s="101" t="s">
        <v>7175</v>
      </c>
      <c r="J3480" s="102">
        <v>43336</v>
      </c>
      <c r="K3480" s="102">
        <v>73050</v>
      </c>
      <c r="L3480" s="101" t="s">
        <v>6332</v>
      </c>
      <c r="M3480" s="101" t="s">
        <v>8383</v>
      </c>
    </row>
    <row r="3481" spans="1:13" x14ac:dyDescent="0.25">
      <c r="A3481" s="74" t="s">
        <v>344</v>
      </c>
      <c r="B3481" s="107" t="str">
        <f t="shared" si="54"/>
        <v>500011382100</v>
      </c>
      <c r="C3481" s="101" t="s">
        <v>8385</v>
      </c>
      <c r="D3481" s="101" t="s">
        <v>8368</v>
      </c>
      <c r="E3481" s="101" t="s">
        <v>7849</v>
      </c>
      <c r="F3481" s="101" t="s">
        <v>7224</v>
      </c>
      <c r="G3481" s="101"/>
      <c r="H3481" s="103">
        <v>0</v>
      </c>
      <c r="I3481" s="101" t="s">
        <v>7175</v>
      </c>
      <c r="J3481" s="102">
        <v>43344</v>
      </c>
      <c r="K3481" s="102">
        <v>73050</v>
      </c>
      <c r="L3481" s="101" t="s">
        <v>6332</v>
      </c>
      <c r="M3481" s="101" t="s">
        <v>8385</v>
      </c>
    </row>
    <row r="3482" spans="1:13" x14ac:dyDescent="0.25">
      <c r="A3482" s="74" t="s">
        <v>344</v>
      </c>
      <c r="B3482" s="107" t="str">
        <f t="shared" si="54"/>
        <v>500012312100</v>
      </c>
      <c r="C3482" s="101" t="s">
        <v>8386</v>
      </c>
      <c r="D3482" s="101" t="s">
        <v>8387</v>
      </c>
      <c r="E3482" s="101" t="s">
        <v>7366</v>
      </c>
      <c r="F3482" s="101" t="s">
        <v>7224</v>
      </c>
      <c r="G3482" s="101"/>
      <c r="H3482" s="103">
        <v>0</v>
      </c>
      <c r="I3482" s="101" t="s">
        <v>7175</v>
      </c>
      <c r="J3482" s="102">
        <v>43455</v>
      </c>
      <c r="K3482" s="102">
        <v>73050</v>
      </c>
      <c r="L3482" s="101" t="s">
        <v>6332</v>
      </c>
      <c r="M3482" s="101" t="s">
        <v>8386</v>
      </c>
    </row>
    <row r="3483" spans="1:13" x14ac:dyDescent="0.25">
      <c r="A3483" s="74" t="s">
        <v>344</v>
      </c>
      <c r="B3483" s="107" t="str">
        <f t="shared" si="54"/>
        <v>500013754200</v>
      </c>
      <c r="C3483" s="101" t="s">
        <v>8388</v>
      </c>
      <c r="D3483" s="101" t="s">
        <v>8389</v>
      </c>
      <c r="E3483" s="101" t="s">
        <v>7116</v>
      </c>
      <c r="F3483" s="101" t="s">
        <v>7799</v>
      </c>
      <c r="G3483" s="101"/>
      <c r="H3483" s="103">
        <v>0</v>
      </c>
      <c r="I3483" s="101" t="s">
        <v>7175</v>
      </c>
      <c r="J3483" s="102">
        <v>43497</v>
      </c>
      <c r="K3483" s="102">
        <v>43699</v>
      </c>
      <c r="L3483" s="101" t="s">
        <v>6332</v>
      </c>
      <c r="M3483" s="101" t="s">
        <v>8388</v>
      </c>
    </row>
    <row r="3484" spans="1:13" x14ac:dyDescent="0.25">
      <c r="A3484" s="74" t="s">
        <v>344</v>
      </c>
      <c r="B3484" s="107" t="str">
        <f t="shared" si="54"/>
        <v>500014703910</v>
      </c>
      <c r="C3484" s="101" t="s">
        <v>8390</v>
      </c>
      <c r="D3484" s="101" t="s">
        <v>8377</v>
      </c>
      <c r="E3484" s="101" t="s">
        <v>7311</v>
      </c>
      <c r="F3484" s="101" t="s">
        <v>7266</v>
      </c>
      <c r="G3484" s="101"/>
      <c r="H3484" s="103">
        <v>0</v>
      </c>
      <c r="I3484" s="101" t="s">
        <v>7175</v>
      </c>
      <c r="J3484" s="102">
        <v>43563</v>
      </c>
      <c r="K3484" s="102">
        <v>73050</v>
      </c>
      <c r="L3484" s="101" t="s">
        <v>6332</v>
      </c>
      <c r="M3484" s="101" t="s">
        <v>8390</v>
      </c>
    </row>
    <row r="3485" spans="1:13" x14ac:dyDescent="0.25">
      <c r="A3485" s="74" t="s">
        <v>344</v>
      </c>
      <c r="B3485" s="107" t="str">
        <f t="shared" si="54"/>
        <v>500015754100</v>
      </c>
      <c r="C3485" s="101" t="s">
        <v>8391</v>
      </c>
      <c r="D3485" s="101" t="s">
        <v>8392</v>
      </c>
      <c r="E3485" s="101" t="s">
        <v>7350</v>
      </c>
      <c r="F3485" s="101" t="s">
        <v>7214</v>
      </c>
      <c r="G3485" s="101"/>
      <c r="H3485" s="103">
        <v>0</v>
      </c>
      <c r="I3485" s="101" t="s">
        <v>7175</v>
      </c>
      <c r="J3485" s="102">
        <v>43556</v>
      </c>
      <c r="K3485" s="102">
        <v>73050</v>
      </c>
      <c r="L3485" s="101" t="s">
        <v>6332</v>
      </c>
      <c r="M3485" s="101" t="s">
        <v>8391</v>
      </c>
    </row>
    <row r="3486" spans="1:13" x14ac:dyDescent="0.25">
      <c r="A3486" s="74" t="s">
        <v>344</v>
      </c>
      <c r="B3486" s="107" t="str">
        <f t="shared" si="54"/>
        <v>500016502021</v>
      </c>
      <c r="C3486" s="101" t="s">
        <v>8393</v>
      </c>
      <c r="D3486" s="101" t="s">
        <v>8379</v>
      </c>
      <c r="E3486" s="101" t="s">
        <v>7378</v>
      </c>
      <c r="F3486" s="101" t="s">
        <v>7224</v>
      </c>
      <c r="G3486" s="101"/>
      <c r="H3486" s="103">
        <v>0</v>
      </c>
      <c r="I3486" s="101" t="s">
        <v>7175</v>
      </c>
      <c r="J3486" s="102">
        <v>43612</v>
      </c>
      <c r="K3486" s="102">
        <v>73050</v>
      </c>
      <c r="L3486" s="101" t="s">
        <v>6332</v>
      </c>
      <c r="M3486" s="101" t="s">
        <v>8393</v>
      </c>
    </row>
    <row r="3487" spans="1:13" x14ac:dyDescent="0.25">
      <c r="A3487" s="74" t="s">
        <v>344</v>
      </c>
      <c r="B3487" s="107" t="str">
        <f t="shared" si="54"/>
        <v>500017754100</v>
      </c>
      <c r="C3487" s="101" t="s">
        <v>8394</v>
      </c>
      <c r="D3487" s="101" t="s">
        <v>8395</v>
      </c>
      <c r="E3487" s="101" t="s">
        <v>7350</v>
      </c>
      <c r="F3487" s="101" t="s">
        <v>7217</v>
      </c>
      <c r="G3487" s="101"/>
      <c r="H3487" s="103">
        <v>0</v>
      </c>
      <c r="I3487" s="101" t="s">
        <v>7175</v>
      </c>
      <c r="J3487" s="102">
        <v>43682</v>
      </c>
      <c r="K3487" s="102">
        <v>43819</v>
      </c>
      <c r="L3487" s="101" t="s">
        <v>6332</v>
      </c>
      <c r="M3487" s="101" t="s">
        <v>8394</v>
      </c>
    </row>
    <row r="3488" spans="1:13" x14ac:dyDescent="0.25">
      <c r="A3488" s="74" t="s">
        <v>344</v>
      </c>
      <c r="B3488" s="107" t="str">
        <f t="shared" si="54"/>
        <v>600001383900</v>
      </c>
      <c r="C3488" s="101" t="s">
        <v>8396</v>
      </c>
      <c r="D3488" s="101" t="s">
        <v>8397</v>
      </c>
      <c r="E3488" s="101" t="s">
        <v>8398</v>
      </c>
      <c r="F3488" s="101" t="s">
        <v>7266</v>
      </c>
      <c r="G3488" s="101"/>
      <c r="H3488" s="103">
        <v>0</v>
      </c>
      <c r="I3488" s="101" t="s">
        <v>7175</v>
      </c>
      <c r="J3488" s="102">
        <v>43556</v>
      </c>
      <c r="K3488" s="102">
        <v>73050</v>
      </c>
      <c r="L3488" s="101" t="s">
        <v>6332</v>
      </c>
      <c r="M3488" s="101" t="s">
        <v>8396</v>
      </c>
    </row>
    <row r="3489" spans="1:13" x14ac:dyDescent="0.25">
      <c r="A3489" s="74" t="s">
        <v>344</v>
      </c>
      <c r="B3489" s="107" t="str">
        <f t="shared" si="54"/>
        <v>731901311700</v>
      </c>
      <c r="C3489" s="101" t="s">
        <v>8399</v>
      </c>
      <c r="D3489" s="101" t="s">
        <v>8400</v>
      </c>
      <c r="E3489" s="101" t="s">
        <v>6694</v>
      </c>
      <c r="F3489" s="101" t="s">
        <v>7212</v>
      </c>
      <c r="G3489" s="101" t="s">
        <v>7181</v>
      </c>
      <c r="H3489" s="103">
        <v>0</v>
      </c>
      <c r="I3489" s="101" t="s">
        <v>8401</v>
      </c>
      <c r="J3489" s="102">
        <v>43586</v>
      </c>
      <c r="K3489" s="102">
        <v>43951</v>
      </c>
      <c r="L3489" s="101" t="s">
        <v>6332</v>
      </c>
      <c r="M3489" s="101" t="s">
        <v>8399</v>
      </c>
    </row>
    <row r="3490" spans="1:13" x14ac:dyDescent="0.25">
      <c r="A3490" s="74" t="s">
        <v>344</v>
      </c>
      <c r="B3490" s="107" t="str">
        <f t="shared" si="54"/>
        <v>731902311600</v>
      </c>
      <c r="C3490" s="101" t="s">
        <v>8402</v>
      </c>
      <c r="D3490" s="101" t="s">
        <v>8403</v>
      </c>
      <c r="E3490" s="101" t="s">
        <v>6545</v>
      </c>
      <c r="F3490" s="101" t="s">
        <v>7212</v>
      </c>
      <c r="G3490" s="101" t="s">
        <v>7181</v>
      </c>
      <c r="H3490" s="103">
        <v>0</v>
      </c>
      <c r="I3490" s="101" t="s">
        <v>8401</v>
      </c>
      <c r="J3490" s="102">
        <v>43586</v>
      </c>
      <c r="K3490" s="102">
        <v>43951</v>
      </c>
      <c r="L3490" s="101" t="s">
        <v>6332</v>
      </c>
      <c r="M3490" s="101" t="s">
        <v>8402</v>
      </c>
    </row>
    <row r="3491" spans="1:13" x14ac:dyDescent="0.25">
      <c r="A3491" s="74" t="s">
        <v>344</v>
      </c>
      <c r="B3491" s="107" t="str">
        <f t="shared" si="54"/>
        <v>731903312100</v>
      </c>
      <c r="C3491" s="101" t="s">
        <v>8404</v>
      </c>
      <c r="D3491" s="101" t="s">
        <v>8405</v>
      </c>
      <c r="E3491" s="101" t="s">
        <v>7366</v>
      </c>
      <c r="F3491" s="101" t="s">
        <v>7217</v>
      </c>
      <c r="G3491" s="101" t="s">
        <v>7218</v>
      </c>
      <c r="H3491" s="103">
        <v>0</v>
      </c>
      <c r="I3491" s="101" t="s">
        <v>8401</v>
      </c>
      <c r="J3491" s="102">
        <v>43586</v>
      </c>
      <c r="K3491" s="102">
        <v>43951</v>
      </c>
      <c r="L3491" s="101" t="s">
        <v>6332</v>
      </c>
      <c r="M3491" s="101" t="s">
        <v>8404</v>
      </c>
    </row>
    <row r="3492" spans="1:13" x14ac:dyDescent="0.25">
      <c r="A3492" s="74" t="s">
        <v>344</v>
      </c>
      <c r="B3492" s="107" t="str">
        <f t="shared" si="54"/>
        <v>750901502040</v>
      </c>
      <c r="C3492" s="101" t="s">
        <v>8406</v>
      </c>
      <c r="D3492" s="101" t="s">
        <v>8407</v>
      </c>
      <c r="E3492" s="101" t="s">
        <v>6372</v>
      </c>
      <c r="F3492" s="101" t="s">
        <v>7231</v>
      </c>
      <c r="G3492" s="101" t="s">
        <v>7181</v>
      </c>
      <c r="H3492" s="103">
        <v>0</v>
      </c>
      <c r="I3492" s="101" t="s">
        <v>8401</v>
      </c>
      <c r="J3492" s="102">
        <v>43617</v>
      </c>
      <c r="K3492" s="102">
        <v>43982</v>
      </c>
      <c r="L3492" s="101" t="s">
        <v>6332</v>
      </c>
      <c r="M3492" s="101" t="s">
        <v>8406</v>
      </c>
    </row>
    <row r="3493" spans="1:13" x14ac:dyDescent="0.25">
      <c r="A3493" s="74" t="s">
        <v>344</v>
      </c>
      <c r="B3493" s="107" t="str">
        <f t="shared" si="54"/>
        <v>775801754100</v>
      </c>
      <c r="C3493" s="101" t="s">
        <v>8408</v>
      </c>
      <c r="D3493" s="101" t="s">
        <v>8409</v>
      </c>
      <c r="E3493" s="101" t="s">
        <v>7350</v>
      </c>
      <c r="F3493" s="101" t="s">
        <v>7217</v>
      </c>
      <c r="G3493" s="101" t="s">
        <v>7218</v>
      </c>
      <c r="H3493" s="103">
        <v>0</v>
      </c>
      <c r="I3493" s="101" t="s">
        <v>8401</v>
      </c>
      <c r="J3493" s="102">
        <v>43344</v>
      </c>
      <c r="K3493" s="102">
        <v>43708</v>
      </c>
      <c r="L3493" s="101" t="s">
        <v>6332</v>
      </c>
      <c r="M3493" s="101" t="s">
        <v>8408</v>
      </c>
    </row>
    <row r="3494" spans="1:13" x14ac:dyDescent="0.25">
      <c r="A3494" s="74" t="s">
        <v>344</v>
      </c>
      <c r="B3494" s="107" t="str">
        <f t="shared" si="54"/>
        <v>775901754100</v>
      </c>
      <c r="C3494" s="101" t="s">
        <v>8410</v>
      </c>
      <c r="D3494" s="101" t="s">
        <v>8411</v>
      </c>
      <c r="E3494" s="101" t="s">
        <v>7350</v>
      </c>
      <c r="F3494" s="101" t="s">
        <v>7224</v>
      </c>
      <c r="G3494" s="101" t="s">
        <v>7178</v>
      </c>
      <c r="H3494" s="103">
        <v>0</v>
      </c>
      <c r="I3494" s="101" t="s">
        <v>8401</v>
      </c>
      <c r="J3494" s="102">
        <v>43720</v>
      </c>
      <c r="K3494" s="102">
        <v>44085</v>
      </c>
      <c r="L3494" s="101" t="s">
        <v>6332</v>
      </c>
      <c r="M3494" s="101" t="s">
        <v>8410</v>
      </c>
    </row>
    <row r="3495" spans="1:13" x14ac:dyDescent="0.25">
      <c r="A3495" s="74" t="s">
        <v>344</v>
      </c>
      <c r="B3495" s="107" t="str">
        <f t="shared" si="54"/>
        <v>811804</v>
      </c>
      <c r="C3495" s="101" t="s">
        <v>8412</v>
      </c>
      <c r="D3495" s="101" t="s">
        <v>8413</v>
      </c>
      <c r="E3495" s="101"/>
      <c r="F3495" s="101"/>
      <c r="G3495" s="101" t="s">
        <v>7181</v>
      </c>
      <c r="H3495" s="103">
        <v>0</v>
      </c>
      <c r="I3495" s="101" t="s">
        <v>8401</v>
      </c>
      <c r="J3495" s="102">
        <v>43358</v>
      </c>
      <c r="K3495" s="102">
        <v>43722</v>
      </c>
      <c r="L3495" s="101" t="s">
        <v>6332</v>
      </c>
      <c r="M3495" s="101" t="s">
        <v>8412</v>
      </c>
    </row>
    <row r="3496" spans="1:13" x14ac:dyDescent="0.25">
      <c r="A3496" s="74" t="s">
        <v>344</v>
      </c>
      <c r="B3496" s="107" t="str">
        <f t="shared" si="54"/>
        <v>811805</v>
      </c>
      <c r="C3496" s="101" t="s">
        <v>8414</v>
      </c>
      <c r="D3496" s="101" t="s">
        <v>8413</v>
      </c>
      <c r="E3496" s="101"/>
      <c r="F3496" s="101"/>
      <c r="G3496" s="101" t="s">
        <v>7181</v>
      </c>
      <c r="H3496" s="103">
        <v>0</v>
      </c>
      <c r="I3496" s="101" t="s">
        <v>8401</v>
      </c>
      <c r="J3496" s="102">
        <v>43374</v>
      </c>
      <c r="K3496" s="102">
        <v>43722</v>
      </c>
      <c r="L3496" s="101" t="s">
        <v>6332</v>
      </c>
      <c r="M3496" s="101" t="s">
        <v>8414</v>
      </c>
    </row>
    <row r="3497" spans="1:13" x14ac:dyDescent="0.25">
      <c r="A3497" s="74" t="s">
        <v>344</v>
      </c>
      <c r="B3497" s="107" t="str">
        <f t="shared" si="54"/>
        <v>811902112000</v>
      </c>
      <c r="C3497" s="101" t="s">
        <v>8415</v>
      </c>
      <c r="D3497" s="101" t="s">
        <v>8416</v>
      </c>
      <c r="E3497" s="101" t="s">
        <v>7236</v>
      </c>
      <c r="F3497" s="101" t="s">
        <v>7224</v>
      </c>
      <c r="G3497" s="101" t="s">
        <v>7178</v>
      </c>
      <c r="H3497" s="103">
        <v>0</v>
      </c>
      <c r="I3497" s="101" t="s">
        <v>8401</v>
      </c>
      <c r="J3497" s="102">
        <v>43617</v>
      </c>
      <c r="K3497" s="102">
        <v>43982</v>
      </c>
      <c r="L3497" s="101" t="s">
        <v>6332</v>
      </c>
      <c r="M3497" s="101" t="s">
        <v>8415</v>
      </c>
    </row>
    <row r="3498" spans="1:13" x14ac:dyDescent="0.25">
      <c r="A3498" s="74" t="s">
        <v>344</v>
      </c>
      <c r="B3498" s="107" t="str">
        <f t="shared" si="54"/>
        <v>811903111400</v>
      </c>
      <c r="C3498" s="101" t="s">
        <v>8417</v>
      </c>
      <c r="D3498" s="101" t="s">
        <v>8418</v>
      </c>
      <c r="E3498" s="101" t="s">
        <v>7228</v>
      </c>
      <c r="F3498" s="101" t="s">
        <v>7212</v>
      </c>
      <c r="G3498" s="101" t="s">
        <v>7181</v>
      </c>
      <c r="H3498" s="103">
        <v>0</v>
      </c>
      <c r="I3498" s="101" t="s">
        <v>8401</v>
      </c>
      <c r="J3498" s="102">
        <v>43522</v>
      </c>
      <c r="K3498" s="102">
        <v>44075</v>
      </c>
      <c r="L3498" s="101" t="s">
        <v>6332</v>
      </c>
      <c r="M3498" s="101" t="s">
        <v>8417</v>
      </c>
    </row>
    <row r="3499" spans="1:13" x14ac:dyDescent="0.25">
      <c r="A3499" s="74" t="s">
        <v>344</v>
      </c>
      <c r="B3499" s="107" t="str">
        <f t="shared" si="54"/>
        <v>811904115100</v>
      </c>
      <c r="C3499" s="101" t="s">
        <v>8419</v>
      </c>
      <c r="D3499" s="101" t="s">
        <v>8420</v>
      </c>
      <c r="E3499" s="101" t="s">
        <v>7238</v>
      </c>
      <c r="F3499" s="101" t="s">
        <v>7239</v>
      </c>
      <c r="G3499" s="101" t="s">
        <v>7215</v>
      </c>
      <c r="H3499" s="103">
        <v>0</v>
      </c>
      <c r="I3499" s="101" t="s">
        <v>8401</v>
      </c>
      <c r="J3499" s="102">
        <v>43696</v>
      </c>
      <c r="K3499" s="102">
        <v>44061</v>
      </c>
      <c r="L3499" s="101" t="s">
        <v>6332</v>
      </c>
      <c r="M3499" s="101" t="s">
        <v>8419</v>
      </c>
    </row>
    <row r="3500" spans="1:13" x14ac:dyDescent="0.25">
      <c r="A3500" s="74" t="s">
        <v>344</v>
      </c>
      <c r="B3500" s="107" t="str">
        <f t="shared" si="54"/>
        <v>811905113910</v>
      </c>
      <c r="C3500" s="101" t="s">
        <v>8421</v>
      </c>
      <c r="D3500" s="101" t="s">
        <v>8422</v>
      </c>
      <c r="E3500" s="101" t="s">
        <v>7265</v>
      </c>
      <c r="F3500" s="101" t="s">
        <v>7173</v>
      </c>
      <c r="G3500" s="101" t="s">
        <v>7178</v>
      </c>
      <c r="H3500" s="103">
        <v>0</v>
      </c>
      <c r="I3500" s="101" t="s">
        <v>8401</v>
      </c>
      <c r="J3500" s="102">
        <v>43647</v>
      </c>
      <c r="K3500" s="102">
        <v>44012</v>
      </c>
      <c r="L3500" s="101" t="s">
        <v>6332</v>
      </c>
      <c r="M3500" s="101" t="s">
        <v>8421</v>
      </c>
    </row>
    <row r="3501" spans="1:13" x14ac:dyDescent="0.25">
      <c r="A3501" s="74" t="s">
        <v>344</v>
      </c>
      <c r="B3501" s="107" t="str">
        <f t="shared" si="54"/>
        <v>811906113920</v>
      </c>
      <c r="C3501" s="101" t="s">
        <v>8423</v>
      </c>
      <c r="D3501" s="101" t="s">
        <v>8422</v>
      </c>
      <c r="E3501" s="101" t="s">
        <v>7435</v>
      </c>
      <c r="F3501" s="101" t="s">
        <v>7173</v>
      </c>
      <c r="G3501" s="101" t="s">
        <v>7178</v>
      </c>
      <c r="H3501" s="103">
        <v>0</v>
      </c>
      <c r="I3501" s="101" t="s">
        <v>8401</v>
      </c>
      <c r="J3501" s="102">
        <v>43647</v>
      </c>
      <c r="K3501" s="102">
        <v>44012</v>
      </c>
      <c r="L3501" s="101" t="s">
        <v>6332</v>
      </c>
      <c r="M3501" s="101" t="s">
        <v>8423</v>
      </c>
    </row>
    <row r="3502" spans="1:13" x14ac:dyDescent="0.25">
      <c r="A3502" s="74" t="s">
        <v>344</v>
      </c>
      <c r="B3502" s="107" t="str">
        <f t="shared" si="54"/>
        <v>811907111270</v>
      </c>
      <c r="C3502" s="101" t="s">
        <v>8424</v>
      </c>
      <c r="D3502" s="101" t="s">
        <v>8425</v>
      </c>
      <c r="E3502" s="101" t="s">
        <v>7464</v>
      </c>
      <c r="F3502" s="101" t="s">
        <v>7212</v>
      </c>
      <c r="G3502" s="101" t="s">
        <v>7181</v>
      </c>
      <c r="H3502" s="103">
        <v>0</v>
      </c>
      <c r="I3502" s="101" t="s">
        <v>8401</v>
      </c>
      <c r="J3502" s="102">
        <v>43692</v>
      </c>
      <c r="K3502" s="102">
        <v>44057</v>
      </c>
      <c r="L3502" s="101" t="s">
        <v>6332</v>
      </c>
      <c r="M3502" s="101" t="s">
        <v>8424</v>
      </c>
    </row>
    <row r="3503" spans="1:13" x14ac:dyDescent="0.25">
      <c r="A3503" s="74" t="s">
        <v>344</v>
      </c>
      <c r="B3503" s="107" t="str">
        <f t="shared" si="54"/>
        <v>811908111260</v>
      </c>
      <c r="C3503" s="101" t="s">
        <v>8426</v>
      </c>
      <c r="D3503" s="101" t="s">
        <v>8427</v>
      </c>
      <c r="E3503" s="101" t="s">
        <v>7211</v>
      </c>
      <c r="F3503" s="101" t="s">
        <v>7185</v>
      </c>
      <c r="G3503" s="101" t="s">
        <v>7186</v>
      </c>
      <c r="H3503" s="103">
        <v>0</v>
      </c>
      <c r="I3503" s="101" t="s">
        <v>8401</v>
      </c>
      <c r="J3503" s="102">
        <v>43739</v>
      </c>
      <c r="K3503" s="102">
        <v>44104</v>
      </c>
      <c r="L3503" s="101" t="s">
        <v>6332</v>
      </c>
      <c r="M3503" s="101" t="s">
        <v>8426</v>
      </c>
    </row>
    <row r="3504" spans="1:13" x14ac:dyDescent="0.25">
      <c r="A3504" s="74" t="s">
        <v>344</v>
      </c>
      <c r="B3504" s="107" t="str">
        <f t="shared" si="54"/>
        <v>811909115100</v>
      </c>
      <c r="C3504" s="101" t="s">
        <v>8428</v>
      </c>
      <c r="D3504" s="101" t="s">
        <v>8429</v>
      </c>
      <c r="E3504" s="101" t="s">
        <v>7238</v>
      </c>
      <c r="F3504" s="101" t="s">
        <v>7239</v>
      </c>
      <c r="G3504" s="101" t="s">
        <v>7215</v>
      </c>
      <c r="H3504" s="103">
        <v>0</v>
      </c>
      <c r="I3504" s="101" t="s">
        <v>8401</v>
      </c>
      <c r="J3504" s="102">
        <v>43689</v>
      </c>
      <c r="K3504" s="102">
        <v>44054</v>
      </c>
      <c r="L3504" s="101" t="s">
        <v>6332</v>
      </c>
      <c r="M3504" s="101" t="s">
        <v>8428</v>
      </c>
    </row>
    <row r="3505" spans="1:13" x14ac:dyDescent="0.25">
      <c r="A3505" s="74" t="s">
        <v>344</v>
      </c>
      <c r="B3505" s="107" t="str">
        <f t="shared" si="54"/>
        <v>811910111400</v>
      </c>
      <c r="C3505" s="101" t="s">
        <v>8430</v>
      </c>
      <c r="D3505" s="101" t="s">
        <v>8431</v>
      </c>
      <c r="E3505" s="101" t="s">
        <v>7228</v>
      </c>
      <c r="F3505" s="101" t="s">
        <v>7212</v>
      </c>
      <c r="G3505" s="101" t="s">
        <v>7181</v>
      </c>
      <c r="H3505" s="103">
        <v>0</v>
      </c>
      <c r="I3505" s="101" t="s">
        <v>8401</v>
      </c>
      <c r="J3505" s="102">
        <v>43709</v>
      </c>
      <c r="K3505" s="102">
        <v>44074</v>
      </c>
      <c r="L3505" s="101" t="s">
        <v>6332</v>
      </c>
      <c r="M3505" s="101" t="s">
        <v>8430</v>
      </c>
    </row>
    <row r="3506" spans="1:13" x14ac:dyDescent="0.25">
      <c r="A3506" s="74" t="s">
        <v>344</v>
      </c>
      <c r="B3506" s="107" t="str">
        <f t="shared" si="54"/>
        <v>811911111270</v>
      </c>
      <c r="C3506" s="101" t="s">
        <v>8432</v>
      </c>
      <c r="D3506" s="101" t="s">
        <v>8433</v>
      </c>
      <c r="E3506" s="101" t="s">
        <v>7464</v>
      </c>
      <c r="F3506" s="101" t="s">
        <v>7212</v>
      </c>
      <c r="G3506" s="101" t="s">
        <v>7181</v>
      </c>
      <c r="H3506" s="103">
        <v>0</v>
      </c>
      <c r="I3506" s="101" t="s">
        <v>8401</v>
      </c>
      <c r="J3506" s="102">
        <v>43739</v>
      </c>
      <c r="K3506" s="102">
        <v>44104</v>
      </c>
      <c r="L3506" s="101" t="s">
        <v>6332</v>
      </c>
      <c r="M3506" s="101" t="s">
        <v>8432</v>
      </c>
    </row>
    <row r="3507" spans="1:13" x14ac:dyDescent="0.25">
      <c r="A3507" s="74" t="s">
        <v>344</v>
      </c>
      <c r="B3507" s="107" t="str">
        <f t="shared" si="54"/>
        <v>811912111270</v>
      </c>
      <c r="C3507" s="101" t="s">
        <v>8434</v>
      </c>
      <c r="D3507" s="101" t="s">
        <v>8435</v>
      </c>
      <c r="E3507" s="101" t="s">
        <v>7464</v>
      </c>
      <c r="F3507" s="101" t="s">
        <v>7212</v>
      </c>
      <c r="G3507" s="101" t="s">
        <v>7181</v>
      </c>
      <c r="H3507" s="103">
        <v>0</v>
      </c>
      <c r="I3507" s="101" t="s">
        <v>8401</v>
      </c>
      <c r="J3507" s="102">
        <v>43739</v>
      </c>
      <c r="K3507" s="102">
        <v>44104</v>
      </c>
      <c r="L3507" s="101" t="s">
        <v>6332</v>
      </c>
      <c r="M3507" s="101" t="s">
        <v>8434</v>
      </c>
    </row>
    <row r="3508" spans="1:13" x14ac:dyDescent="0.25">
      <c r="A3508" s="74" t="s">
        <v>344</v>
      </c>
      <c r="B3508" s="107" t="str">
        <f t="shared" si="54"/>
        <v>811913111260</v>
      </c>
      <c r="C3508" s="101" t="s">
        <v>8436</v>
      </c>
      <c r="D3508" s="101" t="s">
        <v>8427</v>
      </c>
      <c r="E3508" s="101" t="s">
        <v>7211</v>
      </c>
      <c r="F3508" s="101" t="s">
        <v>7185</v>
      </c>
      <c r="G3508" s="101" t="s">
        <v>7186</v>
      </c>
      <c r="H3508" s="103">
        <v>0</v>
      </c>
      <c r="I3508" s="101" t="s">
        <v>8401</v>
      </c>
      <c r="J3508" s="102">
        <v>43739</v>
      </c>
      <c r="K3508" s="102">
        <v>44104</v>
      </c>
      <c r="L3508" s="101" t="s">
        <v>6332</v>
      </c>
      <c r="M3508" s="101" t="s">
        <v>8436</v>
      </c>
    </row>
    <row r="3509" spans="1:13" x14ac:dyDescent="0.25">
      <c r="A3509" s="74" t="s">
        <v>344</v>
      </c>
      <c r="B3509" s="107" t="str">
        <f t="shared" si="54"/>
        <v>811914115100</v>
      </c>
      <c r="C3509" s="101" t="s">
        <v>8437</v>
      </c>
      <c r="D3509" s="101" t="s">
        <v>8420</v>
      </c>
      <c r="E3509" s="101" t="s">
        <v>7238</v>
      </c>
      <c r="F3509" s="101" t="s">
        <v>7239</v>
      </c>
      <c r="G3509" s="101" t="s">
        <v>7215</v>
      </c>
      <c r="H3509" s="103">
        <v>0</v>
      </c>
      <c r="I3509" s="101" t="s">
        <v>8401</v>
      </c>
      <c r="J3509" s="102">
        <v>43696</v>
      </c>
      <c r="K3509" s="102">
        <v>44061</v>
      </c>
      <c r="L3509" s="101" t="s">
        <v>6332</v>
      </c>
      <c r="M3509" s="101" t="s">
        <v>8437</v>
      </c>
    </row>
    <row r="3510" spans="1:13" x14ac:dyDescent="0.25">
      <c r="A3510" s="74" t="s">
        <v>344</v>
      </c>
      <c r="B3510" s="107" t="str">
        <f t="shared" si="54"/>
        <v>812807</v>
      </c>
      <c r="C3510" s="101" t="s">
        <v>8438</v>
      </c>
      <c r="D3510" s="101" t="s">
        <v>8439</v>
      </c>
      <c r="E3510" s="101"/>
      <c r="F3510" s="101"/>
      <c r="G3510" s="101"/>
      <c r="H3510" s="103">
        <v>0</v>
      </c>
      <c r="I3510" s="101" t="s">
        <v>8401</v>
      </c>
      <c r="J3510" s="102">
        <v>43346</v>
      </c>
      <c r="K3510" s="102">
        <v>43710</v>
      </c>
      <c r="L3510" s="101" t="s">
        <v>6332</v>
      </c>
      <c r="M3510" s="101" t="s">
        <v>8438</v>
      </c>
    </row>
    <row r="3511" spans="1:13" x14ac:dyDescent="0.25">
      <c r="A3511" s="74" t="s">
        <v>344</v>
      </c>
      <c r="B3511" s="107" t="str">
        <f t="shared" si="54"/>
        <v>812901121110</v>
      </c>
      <c r="C3511" s="101" t="s">
        <v>8440</v>
      </c>
      <c r="D3511" s="101" t="s">
        <v>8441</v>
      </c>
      <c r="E3511" s="101" t="s">
        <v>6338</v>
      </c>
      <c r="F3511" s="101" t="s">
        <v>7212</v>
      </c>
      <c r="G3511" s="101" t="s">
        <v>7181</v>
      </c>
      <c r="H3511" s="103">
        <v>0</v>
      </c>
      <c r="I3511" s="101" t="s">
        <v>8401</v>
      </c>
      <c r="J3511" s="102">
        <v>43586</v>
      </c>
      <c r="K3511" s="102">
        <v>43951</v>
      </c>
      <c r="L3511" s="101" t="s">
        <v>6332</v>
      </c>
      <c r="M3511" s="101" t="s">
        <v>8440</v>
      </c>
    </row>
    <row r="3512" spans="1:13" x14ac:dyDescent="0.25">
      <c r="A3512" s="74" t="s">
        <v>344</v>
      </c>
      <c r="B3512" s="107" t="str">
        <f t="shared" si="54"/>
        <v>812902121110</v>
      </c>
      <c r="C3512" s="101" t="s">
        <v>8442</v>
      </c>
      <c r="D3512" s="101" t="s">
        <v>8443</v>
      </c>
      <c r="E3512" s="101" t="s">
        <v>6338</v>
      </c>
      <c r="F3512" s="101" t="s">
        <v>7212</v>
      </c>
      <c r="G3512" s="101" t="s">
        <v>7181</v>
      </c>
      <c r="H3512" s="103">
        <v>0</v>
      </c>
      <c r="I3512" s="101" t="s">
        <v>8401</v>
      </c>
      <c r="J3512" s="102">
        <v>43525</v>
      </c>
      <c r="K3512" s="102">
        <v>43890</v>
      </c>
      <c r="L3512" s="101" t="s">
        <v>6332</v>
      </c>
      <c r="M3512" s="101" t="s">
        <v>8442</v>
      </c>
    </row>
    <row r="3513" spans="1:13" x14ac:dyDescent="0.25">
      <c r="A3513" s="74" t="s">
        <v>344</v>
      </c>
      <c r="B3513" s="107" t="str">
        <f t="shared" si="54"/>
        <v>812903121110</v>
      </c>
      <c r="C3513" s="101" t="s">
        <v>8444</v>
      </c>
      <c r="D3513" s="101" t="s">
        <v>8445</v>
      </c>
      <c r="E3513" s="101" t="s">
        <v>6338</v>
      </c>
      <c r="F3513" s="101" t="s">
        <v>7212</v>
      </c>
      <c r="G3513" s="101" t="s">
        <v>7181</v>
      </c>
      <c r="H3513" s="103">
        <v>0</v>
      </c>
      <c r="I3513" s="101" t="s">
        <v>8401</v>
      </c>
      <c r="J3513" s="102">
        <v>43556</v>
      </c>
      <c r="K3513" s="102">
        <v>43921</v>
      </c>
      <c r="L3513" s="101" t="s">
        <v>6332</v>
      </c>
      <c r="M3513" s="101" t="s">
        <v>8444</v>
      </c>
    </row>
    <row r="3514" spans="1:13" x14ac:dyDescent="0.25">
      <c r="A3514" s="74" t="s">
        <v>344</v>
      </c>
      <c r="B3514" s="107" t="str">
        <f t="shared" si="54"/>
        <v>812904121110</v>
      </c>
      <c r="C3514" s="101" t="s">
        <v>8446</v>
      </c>
      <c r="D3514" s="101" t="s">
        <v>8443</v>
      </c>
      <c r="E3514" s="101" t="s">
        <v>6338</v>
      </c>
      <c r="F3514" s="101" t="s">
        <v>7212</v>
      </c>
      <c r="G3514" s="101" t="s">
        <v>7181</v>
      </c>
      <c r="H3514" s="103">
        <v>0</v>
      </c>
      <c r="I3514" s="101" t="s">
        <v>8401</v>
      </c>
      <c r="J3514" s="102">
        <v>43570</v>
      </c>
      <c r="K3514" s="102">
        <v>43935</v>
      </c>
      <c r="L3514" s="101" t="s">
        <v>6332</v>
      </c>
      <c r="M3514" s="101" t="s">
        <v>8446</v>
      </c>
    </row>
    <row r="3515" spans="1:13" x14ac:dyDescent="0.25">
      <c r="A3515" s="74" t="s">
        <v>344</v>
      </c>
      <c r="B3515" s="107" t="str">
        <f t="shared" si="54"/>
        <v>812905128200</v>
      </c>
      <c r="C3515" s="101" t="s">
        <v>8447</v>
      </c>
      <c r="D3515" s="101" t="s">
        <v>8448</v>
      </c>
      <c r="E3515" s="101" t="s">
        <v>7576</v>
      </c>
      <c r="F3515" s="101" t="s">
        <v>7245</v>
      </c>
      <c r="G3515" s="101" t="s">
        <v>7174</v>
      </c>
      <c r="H3515" s="103">
        <v>0</v>
      </c>
      <c r="I3515" s="101" t="s">
        <v>8401</v>
      </c>
      <c r="J3515" s="102">
        <v>43617</v>
      </c>
      <c r="K3515" s="102">
        <v>43982</v>
      </c>
      <c r="L3515" s="101" t="s">
        <v>6332</v>
      </c>
      <c r="M3515" s="101" t="s">
        <v>8447</v>
      </c>
    </row>
    <row r="3516" spans="1:13" x14ac:dyDescent="0.25">
      <c r="A3516" s="74" t="s">
        <v>344</v>
      </c>
      <c r="B3516" s="107" t="str">
        <f t="shared" si="54"/>
        <v>812906121110</v>
      </c>
      <c r="C3516" s="101" t="s">
        <v>8449</v>
      </c>
      <c r="D3516" s="101" t="s">
        <v>8450</v>
      </c>
      <c r="E3516" s="101" t="s">
        <v>6338</v>
      </c>
      <c r="F3516" s="101" t="s">
        <v>7295</v>
      </c>
      <c r="G3516" s="101" t="s">
        <v>7178</v>
      </c>
      <c r="H3516" s="103">
        <v>0</v>
      </c>
      <c r="I3516" s="101" t="s">
        <v>8401</v>
      </c>
      <c r="J3516" s="102">
        <v>43689</v>
      </c>
      <c r="K3516" s="102">
        <v>44054</v>
      </c>
      <c r="L3516" s="101" t="s">
        <v>6332</v>
      </c>
      <c r="M3516" s="101" t="s">
        <v>8449</v>
      </c>
    </row>
    <row r="3517" spans="1:13" x14ac:dyDescent="0.25">
      <c r="A3517" s="74" t="s">
        <v>344</v>
      </c>
      <c r="B3517" s="107" t="str">
        <f t="shared" si="54"/>
        <v>812907128200</v>
      </c>
      <c r="C3517" s="101" t="s">
        <v>8451</v>
      </c>
      <c r="D3517" s="101" t="s">
        <v>8452</v>
      </c>
      <c r="E3517" s="101" t="s">
        <v>7576</v>
      </c>
      <c r="F3517" s="101" t="s">
        <v>7212</v>
      </c>
      <c r="G3517" s="101" t="s">
        <v>7181</v>
      </c>
      <c r="H3517" s="103">
        <v>0</v>
      </c>
      <c r="I3517" s="101" t="s">
        <v>8401</v>
      </c>
      <c r="J3517" s="102">
        <v>43739</v>
      </c>
      <c r="K3517" s="102">
        <v>44104</v>
      </c>
      <c r="L3517" s="101" t="s">
        <v>6332</v>
      </c>
      <c r="M3517" s="101" t="s">
        <v>8451</v>
      </c>
    </row>
    <row r="3518" spans="1:13" x14ac:dyDescent="0.25">
      <c r="A3518" s="74" t="s">
        <v>344</v>
      </c>
      <c r="B3518" s="107" t="str">
        <f t="shared" si="54"/>
        <v>812908121110</v>
      </c>
      <c r="C3518" s="101" t="s">
        <v>8453</v>
      </c>
      <c r="D3518" s="101" t="s">
        <v>8452</v>
      </c>
      <c r="E3518" s="101" t="s">
        <v>6338</v>
      </c>
      <c r="F3518" s="101" t="s">
        <v>7212</v>
      </c>
      <c r="G3518" s="101" t="s">
        <v>7181</v>
      </c>
      <c r="H3518" s="103">
        <v>0</v>
      </c>
      <c r="I3518" s="101" t="s">
        <v>8401</v>
      </c>
      <c r="J3518" s="102">
        <v>43739</v>
      </c>
      <c r="K3518" s="102">
        <v>44104</v>
      </c>
      <c r="L3518" s="101" t="s">
        <v>6332</v>
      </c>
      <c r="M3518" s="101" t="s">
        <v>8453</v>
      </c>
    </row>
    <row r="3519" spans="1:13" x14ac:dyDescent="0.25">
      <c r="A3519" s="74" t="s">
        <v>344</v>
      </c>
      <c r="B3519" s="107" t="str">
        <f t="shared" si="54"/>
        <v>812909121110</v>
      </c>
      <c r="C3519" s="101" t="s">
        <v>8454</v>
      </c>
      <c r="D3519" s="101" t="s">
        <v>8441</v>
      </c>
      <c r="E3519" s="101" t="s">
        <v>6338</v>
      </c>
      <c r="F3519" s="101" t="s">
        <v>7212</v>
      </c>
      <c r="G3519" s="101" t="s">
        <v>7181</v>
      </c>
      <c r="H3519" s="103">
        <v>0</v>
      </c>
      <c r="I3519" s="101" t="s">
        <v>8401</v>
      </c>
      <c r="J3519" s="102">
        <v>43586</v>
      </c>
      <c r="K3519" s="102">
        <v>43951</v>
      </c>
      <c r="L3519" s="101" t="s">
        <v>6332</v>
      </c>
      <c r="M3519" s="101" t="s">
        <v>8454</v>
      </c>
    </row>
    <row r="3520" spans="1:13" x14ac:dyDescent="0.25">
      <c r="A3520" s="74" t="s">
        <v>344</v>
      </c>
      <c r="B3520" s="107" t="str">
        <f t="shared" si="54"/>
        <v>812910121110</v>
      </c>
      <c r="C3520" s="101" t="s">
        <v>8455</v>
      </c>
      <c r="D3520" s="101" t="s">
        <v>8441</v>
      </c>
      <c r="E3520" s="101" t="s">
        <v>6338</v>
      </c>
      <c r="F3520" s="101" t="s">
        <v>7212</v>
      </c>
      <c r="G3520" s="101" t="s">
        <v>7181</v>
      </c>
      <c r="H3520" s="103">
        <v>0</v>
      </c>
      <c r="I3520" s="101" t="s">
        <v>8401</v>
      </c>
      <c r="J3520" s="102">
        <v>43586</v>
      </c>
      <c r="K3520" s="102">
        <v>43951</v>
      </c>
      <c r="L3520" s="101" t="s">
        <v>6332</v>
      </c>
      <c r="M3520" s="101" t="s">
        <v>8455</v>
      </c>
    </row>
    <row r="3521" spans="1:13" x14ac:dyDescent="0.25">
      <c r="A3521" s="74" t="s">
        <v>344</v>
      </c>
      <c r="B3521" s="107" t="str">
        <f t="shared" si="54"/>
        <v>814804141000</v>
      </c>
      <c r="C3521" s="101" t="s">
        <v>8456</v>
      </c>
      <c r="D3521" s="101" t="s">
        <v>8457</v>
      </c>
      <c r="E3521" s="101" t="s">
        <v>8029</v>
      </c>
      <c r="F3521" s="101" t="s">
        <v>7212</v>
      </c>
      <c r="G3521" s="101" t="s">
        <v>7181</v>
      </c>
      <c r="H3521" s="103">
        <v>0</v>
      </c>
      <c r="I3521" s="101" t="s">
        <v>8401</v>
      </c>
      <c r="J3521" s="102">
        <v>43525</v>
      </c>
      <c r="K3521" s="102">
        <v>43890</v>
      </c>
      <c r="L3521" s="101" t="s">
        <v>6332</v>
      </c>
      <c r="M3521" s="101" t="s">
        <v>8456</v>
      </c>
    </row>
    <row r="3522" spans="1:13" x14ac:dyDescent="0.25">
      <c r="A3522" s="74" t="s">
        <v>344</v>
      </c>
      <c r="B3522" s="107" t="str">
        <f t="shared" si="54"/>
        <v>814901143920</v>
      </c>
      <c r="C3522" s="101" t="s">
        <v>8458</v>
      </c>
      <c r="D3522" s="101" t="s">
        <v>8459</v>
      </c>
      <c r="E3522" s="101" t="s">
        <v>7338</v>
      </c>
      <c r="F3522" s="101" t="s">
        <v>7231</v>
      </c>
      <c r="G3522" s="101" t="s">
        <v>7181</v>
      </c>
      <c r="H3522" s="103">
        <v>0</v>
      </c>
      <c r="I3522" s="101" t="s">
        <v>8401</v>
      </c>
      <c r="J3522" s="102">
        <v>43556</v>
      </c>
      <c r="K3522" s="102">
        <v>43921</v>
      </c>
      <c r="L3522" s="101" t="s">
        <v>6332</v>
      </c>
      <c r="M3522" s="101" t="s">
        <v>8458</v>
      </c>
    </row>
    <row r="3523" spans="1:13" x14ac:dyDescent="0.25">
      <c r="A3523" s="74" t="s">
        <v>344</v>
      </c>
      <c r="B3523" s="107" t="str">
        <f t="shared" si="54"/>
        <v>814902141002</v>
      </c>
      <c r="C3523" s="101" t="s">
        <v>8460</v>
      </c>
      <c r="D3523" s="101" t="s">
        <v>8461</v>
      </c>
      <c r="E3523" s="101" t="s">
        <v>6347</v>
      </c>
      <c r="F3523" s="101" t="s">
        <v>7212</v>
      </c>
      <c r="G3523" s="101" t="s">
        <v>7181</v>
      </c>
      <c r="H3523" s="103">
        <v>0</v>
      </c>
      <c r="I3523" s="101" t="s">
        <v>8401</v>
      </c>
      <c r="J3523" s="102">
        <v>43556</v>
      </c>
      <c r="K3523" s="102">
        <v>43921</v>
      </c>
      <c r="L3523" s="101" t="s">
        <v>6332</v>
      </c>
      <c r="M3523" s="101" t="s">
        <v>8460</v>
      </c>
    </row>
    <row r="3524" spans="1:13" x14ac:dyDescent="0.25">
      <c r="A3524" s="74" t="s">
        <v>344</v>
      </c>
      <c r="B3524" s="107" t="str">
        <f t="shared" si="54"/>
        <v>814903141001</v>
      </c>
      <c r="C3524" s="101" t="s">
        <v>8462</v>
      </c>
      <c r="D3524" s="101" t="s">
        <v>8463</v>
      </c>
      <c r="E3524" s="101" t="s">
        <v>6351</v>
      </c>
      <c r="F3524" s="101" t="s">
        <v>7212</v>
      </c>
      <c r="G3524" s="101" t="s">
        <v>7181</v>
      </c>
      <c r="H3524" s="103">
        <v>0</v>
      </c>
      <c r="I3524" s="101" t="s">
        <v>8401</v>
      </c>
      <c r="J3524" s="102">
        <v>43493</v>
      </c>
      <c r="K3524" s="102">
        <v>44043</v>
      </c>
      <c r="L3524" s="101" t="s">
        <v>6332</v>
      </c>
      <c r="M3524" s="101" t="s">
        <v>8462</v>
      </c>
    </row>
    <row r="3525" spans="1:13" x14ac:dyDescent="0.25">
      <c r="A3525" s="74" t="s">
        <v>344</v>
      </c>
      <c r="B3525" s="107" t="str">
        <f t="shared" si="54"/>
        <v>814904141100</v>
      </c>
      <c r="C3525" s="101" t="s">
        <v>8464</v>
      </c>
      <c r="D3525" s="101" t="s">
        <v>8465</v>
      </c>
      <c r="E3525" s="101" t="s">
        <v>6353</v>
      </c>
      <c r="F3525" s="101" t="s">
        <v>7212</v>
      </c>
      <c r="G3525" s="101" t="s">
        <v>7181</v>
      </c>
      <c r="H3525" s="103">
        <v>0</v>
      </c>
      <c r="I3525" s="101" t="s">
        <v>8401</v>
      </c>
      <c r="J3525" s="102">
        <v>43709</v>
      </c>
      <c r="K3525" s="102">
        <v>44074</v>
      </c>
      <c r="L3525" s="101" t="s">
        <v>6332</v>
      </c>
      <c r="M3525" s="101" t="s">
        <v>8464</v>
      </c>
    </row>
    <row r="3526" spans="1:13" x14ac:dyDescent="0.25">
      <c r="A3526" s="74" t="s">
        <v>344</v>
      </c>
      <c r="B3526" s="107" t="str">
        <f t="shared" ref="B3526:B3589" si="55">CONCATENATE(C3526,E3526)</f>
        <v>814905141001</v>
      </c>
      <c r="C3526" s="101" t="s">
        <v>8466</v>
      </c>
      <c r="D3526" s="101" t="s">
        <v>8467</v>
      </c>
      <c r="E3526" s="101" t="s">
        <v>6351</v>
      </c>
      <c r="F3526" s="101" t="s">
        <v>7212</v>
      </c>
      <c r="G3526" s="101" t="s">
        <v>7181</v>
      </c>
      <c r="H3526" s="103">
        <v>0</v>
      </c>
      <c r="I3526" s="101" t="s">
        <v>8401</v>
      </c>
      <c r="J3526" s="102">
        <v>43770</v>
      </c>
      <c r="K3526" s="102">
        <v>44135</v>
      </c>
      <c r="L3526" s="101" t="s">
        <v>6332</v>
      </c>
      <c r="M3526" s="101" t="s">
        <v>8466</v>
      </c>
    </row>
    <row r="3527" spans="1:13" x14ac:dyDescent="0.25">
      <c r="A3527" s="74" t="s">
        <v>344</v>
      </c>
      <c r="B3527" s="107" t="str">
        <f t="shared" si="55"/>
        <v>814906141002</v>
      </c>
      <c r="C3527" s="101" t="s">
        <v>8468</v>
      </c>
      <c r="D3527" s="101" t="s">
        <v>8469</v>
      </c>
      <c r="E3527" s="101" t="s">
        <v>6347</v>
      </c>
      <c r="F3527" s="101" t="s">
        <v>7212</v>
      </c>
      <c r="G3527" s="101" t="s">
        <v>7181</v>
      </c>
      <c r="H3527" s="103">
        <v>0</v>
      </c>
      <c r="I3527" s="101" t="s">
        <v>8401</v>
      </c>
      <c r="J3527" s="102">
        <v>43739</v>
      </c>
      <c r="K3527" s="102">
        <v>44104</v>
      </c>
      <c r="L3527" s="101" t="s">
        <v>6332</v>
      </c>
      <c r="M3527" s="101" t="s">
        <v>8468</v>
      </c>
    </row>
    <row r="3528" spans="1:13" x14ac:dyDescent="0.25">
      <c r="A3528" s="74" t="s">
        <v>344</v>
      </c>
      <c r="B3528" s="107" t="str">
        <f t="shared" si="55"/>
        <v>814907141002</v>
      </c>
      <c r="C3528" s="101" t="s">
        <v>8470</v>
      </c>
      <c r="D3528" s="101" t="s">
        <v>8471</v>
      </c>
      <c r="E3528" s="101" t="s">
        <v>6347</v>
      </c>
      <c r="F3528" s="101" t="s">
        <v>7212</v>
      </c>
      <c r="G3528" s="101" t="s">
        <v>7181</v>
      </c>
      <c r="H3528" s="103">
        <v>0</v>
      </c>
      <c r="I3528" s="101" t="s">
        <v>8401</v>
      </c>
      <c r="J3528" s="102">
        <v>43709</v>
      </c>
      <c r="K3528" s="102">
        <v>44074</v>
      </c>
      <c r="L3528" s="101" t="s">
        <v>6332</v>
      </c>
      <c r="M3528" s="101" t="s">
        <v>8470</v>
      </c>
    </row>
    <row r="3529" spans="1:13" x14ac:dyDescent="0.25">
      <c r="A3529" s="74" t="s">
        <v>344</v>
      </c>
      <c r="B3529" s="107" t="str">
        <f t="shared" si="55"/>
        <v>814908141001</v>
      </c>
      <c r="C3529" s="101" t="s">
        <v>8472</v>
      </c>
      <c r="D3529" s="101" t="s">
        <v>8473</v>
      </c>
      <c r="E3529" s="101" t="s">
        <v>6351</v>
      </c>
      <c r="F3529" s="101" t="s">
        <v>7212</v>
      </c>
      <c r="G3529" s="101" t="s">
        <v>7181</v>
      </c>
      <c r="H3529" s="103">
        <v>0</v>
      </c>
      <c r="I3529" s="101" t="s">
        <v>8401</v>
      </c>
      <c r="J3529" s="102">
        <v>43739</v>
      </c>
      <c r="K3529" s="102">
        <v>44104</v>
      </c>
      <c r="L3529" s="101" t="s">
        <v>6332</v>
      </c>
      <c r="M3529" s="101" t="s">
        <v>8472</v>
      </c>
    </row>
    <row r="3530" spans="1:13" x14ac:dyDescent="0.25">
      <c r="A3530" s="74" t="s">
        <v>344</v>
      </c>
      <c r="B3530" s="107" t="str">
        <f t="shared" si="55"/>
        <v>814909141001</v>
      </c>
      <c r="C3530" s="101" t="s">
        <v>8474</v>
      </c>
      <c r="D3530" s="101" t="s">
        <v>8475</v>
      </c>
      <c r="E3530" s="101" t="s">
        <v>6351</v>
      </c>
      <c r="F3530" s="101" t="s">
        <v>7212</v>
      </c>
      <c r="G3530" s="101" t="s">
        <v>7181</v>
      </c>
      <c r="H3530" s="103">
        <v>0</v>
      </c>
      <c r="I3530" s="101" t="s">
        <v>8401</v>
      </c>
      <c r="J3530" s="102">
        <v>43739</v>
      </c>
      <c r="K3530" s="102">
        <v>44104</v>
      </c>
      <c r="L3530" s="101" t="s">
        <v>6332</v>
      </c>
      <c r="M3530" s="101" t="s">
        <v>8474</v>
      </c>
    </row>
    <row r="3531" spans="1:13" x14ac:dyDescent="0.25">
      <c r="A3531" s="74" t="s">
        <v>344</v>
      </c>
      <c r="B3531" s="107" t="str">
        <f t="shared" si="55"/>
        <v>814910141002</v>
      </c>
      <c r="C3531" s="101" t="s">
        <v>8476</v>
      </c>
      <c r="D3531" s="101" t="s">
        <v>8477</v>
      </c>
      <c r="E3531" s="101" t="s">
        <v>6347</v>
      </c>
      <c r="F3531" s="101" t="s">
        <v>7212</v>
      </c>
      <c r="G3531" s="101" t="s">
        <v>7181</v>
      </c>
      <c r="H3531" s="103">
        <v>0</v>
      </c>
      <c r="I3531" s="101" t="s">
        <v>8401</v>
      </c>
      <c r="J3531" s="102">
        <v>43770</v>
      </c>
      <c r="K3531" s="102">
        <v>44135</v>
      </c>
      <c r="L3531" s="101" t="s">
        <v>6332</v>
      </c>
      <c r="M3531" s="101" t="s">
        <v>8476</v>
      </c>
    </row>
    <row r="3532" spans="1:13" x14ac:dyDescent="0.25">
      <c r="A3532" s="74" t="s">
        <v>344</v>
      </c>
      <c r="B3532" s="107" t="str">
        <f t="shared" si="55"/>
        <v>814911141002</v>
      </c>
      <c r="C3532" s="101" t="s">
        <v>8478</v>
      </c>
      <c r="D3532" s="101" t="s">
        <v>8479</v>
      </c>
      <c r="E3532" s="101" t="s">
        <v>6347</v>
      </c>
      <c r="F3532" s="101" t="s">
        <v>7212</v>
      </c>
      <c r="G3532" s="101" t="s">
        <v>7181</v>
      </c>
      <c r="H3532" s="103">
        <v>0</v>
      </c>
      <c r="I3532" s="101" t="s">
        <v>8401</v>
      </c>
      <c r="J3532" s="102">
        <v>43770</v>
      </c>
      <c r="K3532" s="102">
        <v>44135</v>
      </c>
      <c r="L3532" s="101" t="s">
        <v>6332</v>
      </c>
      <c r="M3532" s="101" t="s">
        <v>8478</v>
      </c>
    </row>
    <row r="3533" spans="1:13" x14ac:dyDescent="0.25">
      <c r="A3533" s="74" t="s">
        <v>344</v>
      </c>
      <c r="B3533" s="107" t="str">
        <f t="shared" si="55"/>
        <v>814912141100</v>
      </c>
      <c r="C3533" s="101" t="s">
        <v>8480</v>
      </c>
      <c r="D3533" s="101" t="s">
        <v>8481</v>
      </c>
      <c r="E3533" s="101" t="s">
        <v>6353</v>
      </c>
      <c r="F3533" s="101" t="s">
        <v>7212</v>
      </c>
      <c r="G3533" s="101" t="s">
        <v>7181</v>
      </c>
      <c r="H3533" s="103">
        <v>0</v>
      </c>
      <c r="I3533" s="101" t="s">
        <v>8401</v>
      </c>
      <c r="J3533" s="102">
        <v>43770</v>
      </c>
      <c r="K3533" s="102">
        <v>44135</v>
      </c>
      <c r="L3533" s="101" t="s">
        <v>6332</v>
      </c>
      <c r="M3533" s="101" t="s">
        <v>8480</v>
      </c>
    </row>
    <row r="3534" spans="1:13" x14ac:dyDescent="0.25">
      <c r="A3534" s="74" t="s">
        <v>344</v>
      </c>
      <c r="B3534" s="107" t="str">
        <f t="shared" si="55"/>
        <v>814913141100</v>
      </c>
      <c r="C3534" s="101" t="s">
        <v>8482</v>
      </c>
      <c r="D3534" s="101" t="s">
        <v>8483</v>
      </c>
      <c r="E3534" s="101" t="s">
        <v>6353</v>
      </c>
      <c r="F3534" s="101" t="s">
        <v>7212</v>
      </c>
      <c r="G3534" s="101" t="s">
        <v>7181</v>
      </c>
      <c r="H3534" s="103">
        <v>0</v>
      </c>
      <c r="I3534" s="101" t="s">
        <v>8401</v>
      </c>
      <c r="J3534" s="102">
        <v>43770</v>
      </c>
      <c r="K3534" s="102">
        <v>44135</v>
      </c>
      <c r="L3534" s="101" t="s">
        <v>6332</v>
      </c>
      <c r="M3534" s="101" t="s">
        <v>8482</v>
      </c>
    </row>
    <row r="3535" spans="1:13" x14ac:dyDescent="0.25">
      <c r="A3535" s="74" t="s">
        <v>344</v>
      </c>
      <c r="B3535" s="107" t="str">
        <f t="shared" si="55"/>
        <v>814914141002</v>
      </c>
      <c r="C3535" s="101" t="s">
        <v>8484</v>
      </c>
      <c r="D3535" s="101" t="s">
        <v>8477</v>
      </c>
      <c r="E3535" s="101" t="s">
        <v>6347</v>
      </c>
      <c r="F3535" s="101" t="s">
        <v>7212</v>
      </c>
      <c r="G3535" s="101" t="s">
        <v>7181</v>
      </c>
      <c r="H3535" s="103">
        <v>0</v>
      </c>
      <c r="I3535" s="101" t="s">
        <v>8401</v>
      </c>
      <c r="J3535" s="102">
        <v>43770</v>
      </c>
      <c r="K3535" s="102">
        <v>44135</v>
      </c>
      <c r="L3535" s="101" t="s">
        <v>6332</v>
      </c>
      <c r="M3535" s="101" t="s">
        <v>8484</v>
      </c>
    </row>
    <row r="3536" spans="1:13" x14ac:dyDescent="0.25">
      <c r="A3536" s="74" t="s">
        <v>344</v>
      </c>
      <c r="B3536" s="107" t="str">
        <f t="shared" si="55"/>
        <v>814915141002</v>
      </c>
      <c r="C3536" s="101" t="s">
        <v>8485</v>
      </c>
      <c r="D3536" s="101" t="s">
        <v>8477</v>
      </c>
      <c r="E3536" s="101" t="s">
        <v>6347</v>
      </c>
      <c r="F3536" s="101" t="s">
        <v>7212</v>
      </c>
      <c r="G3536" s="101" t="s">
        <v>7181</v>
      </c>
      <c r="H3536" s="103">
        <v>0</v>
      </c>
      <c r="I3536" s="101" t="s">
        <v>8401</v>
      </c>
      <c r="J3536" s="102">
        <v>43770</v>
      </c>
      <c r="K3536" s="102">
        <v>44135</v>
      </c>
      <c r="L3536" s="101" t="s">
        <v>6332</v>
      </c>
      <c r="M3536" s="101" t="s">
        <v>8485</v>
      </c>
    </row>
    <row r="3537" spans="1:13" x14ac:dyDescent="0.25">
      <c r="A3537" s="74" t="s">
        <v>344</v>
      </c>
      <c r="B3537" s="107" t="str">
        <f t="shared" si="55"/>
        <v>814916141002</v>
      </c>
      <c r="C3537" s="101" t="s">
        <v>8486</v>
      </c>
      <c r="D3537" s="101" t="s">
        <v>8477</v>
      </c>
      <c r="E3537" s="101" t="s">
        <v>6347</v>
      </c>
      <c r="F3537" s="101" t="s">
        <v>7212</v>
      </c>
      <c r="G3537" s="101" t="s">
        <v>7181</v>
      </c>
      <c r="H3537" s="103">
        <v>0</v>
      </c>
      <c r="I3537" s="101" t="s">
        <v>8401</v>
      </c>
      <c r="J3537" s="102">
        <v>43770</v>
      </c>
      <c r="K3537" s="102">
        <v>44135</v>
      </c>
      <c r="L3537" s="101" t="s">
        <v>6332</v>
      </c>
      <c r="M3537" s="101" t="s">
        <v>8486</v>
      </c>
    </row>
    <row r="3538" spans="1:13" x14ac:dyDescent="0.25">
      <c r="A3538" s="74" t="s">
        <v>344</v>
      </c>
      <c r="B3538" s="107" t="str">
        <f t="shared" si="55"/>
        <v>814917141002</v>
      </c>
      <c r="C3538" s="101" t="s">
        <v>8487</v>
      </c>
      <c r="D3538" s="101" t="s">
        <v>8477</v>
      </c>
      <c r="E3538" s="101" t="s">
        <v>6347</v>
      </c>
      <c r="F3538" s="101" t="s">
        <v>7212</v>
      </c>
      <c r="G3538" s="101" t="s">
        <v>7181</v>
      </c>
      <c r="H3538" s="103">
        <v>0</v>
      </c>
      <c r="I3538" s="101" t="s">
        <v>8401</v>
      </c>
      <c r="J3538" s="102">
        <v>43770</v>
      </c>
      <c r="K3538" s="102">
        <v>44135</v>
      </c>
      <c r="L3538" s="101" t="s">
        <v>6332</v>
      </c>
      <c r="M3538" s="101" t="s">
        <v>8487</v>
      </c>
    </row>
    <row r="3539" spans="1:13" x14ac:dyDescent="0.25">
      <c r="A3539" s="74" t="s">
        <v>344</v>
      </c>
      <c r="B3539" s="107" t="str">
        <f t="shared" si="55"/>
        <v>814918141002</v>
      </c>
      <c r="C3539" s="101" t="s">
        <v>8488</v>
      </c>
      <c r="D3539" s="101" t="s">
        <v>8477</v>
      </c>
      <c r="E3539" s="101" t="s">
        <v>6347</v>
      </c>
      <c r="F3539" s="101" t="s">
        <v>7212</v>
      </c>
      <c r="G3539" s="101" t="s">
        <v>7181</v>
      </c>
      <c r="H3539" s="103">
        <v>0</v>
      </c>
      <c r="I3539" s="101" t="s">
        <v>8401</v>
      </c>
      <c r="J3539" s="102">
        <v>43770</v>
      </c>
      <c r="K3539" s="102">
        <v>44135</v>
      </c>
      <c r="L3539" s="101" t="s">
        <v>6332</v>
      </c>
      <c r="M3539" s="101" t="s">
        <v>8488</v>
      </c>
    </row>
    <row r="3540" spans="1:13" x14ac:dyDescent="0.25">
      <c r="A3540" s="74" t="s">
        <v>344</v>
      </c>
      <c r="B3540" s="107" t="str">
        <f t="shared" si="55"/>
        <v>814919141002</v>
      </c>
      <c r="C3540" s="101" t="s">
        <v>8489</v>
      </c>
      <c r="D3540" s="101" t="s">
        <v>8477</v>
      </c>
      <c r="E3540" s="101" t="s">
        <v>6347</v>
      </c>
      <c r="F3540" s="101" t="s">
        <v>7212</v>
      </c>
      <c r="G3540" s="101" t="s">
        <v>7181</v>
      </c>
      <c r="H3540" s="103">
        <v>0</v>
      </c>
      <c r="I3540" s="101" t="s">
        <v>8401</v>
      </c>
      <c r="J3540" s="102">
        <v>43770</v>
      </c>
      <c r="K3540" s="102">
        <v>44135</v>
      </c>
      <c r="L3540" s="101" t="s">
        <v>6332</v>
      </c>
      <c r="M3540" s="101" t="s">
        <v>8489</v>
      </c>
    </row>
    <row r="3541" spans="1:13" x14ac:dyDescent="0.25">
      <c r="A3541" s="74" t="s">
        <v>344</v>
      </c>
      <c r="B3541" s="107" t="str">
        <f t="shared" si="55"/>
        <v>817816</v>
      </c>
      <c r="C3541" s="101" t="s">
        <v>8490</v>
      </c>
      <c r="D3541" s="101" t="s">
        <v>8491</v>
      </c>
      <c r="E3541" s="101"/>
      <c r="F3541" s="101"/>
      <c r="G3541" s="101" t="s">
        <v>7181</v>
      </c>
      <c r="H3541" s="103">
        <v>0</v>
      </c>
      <c r="I3541" s="101" t="s">
        <v>8401</v>
      </c>
      <c r="J3541" s="102">
        <v>43374</v>
      </c>
      <c r="K3541" s="102">
        <v>43738</v>
      </c>
      <c r="L3541" s="101" t="s">
        <v>6332</v>
      </c>
      <c r="M3541" s="101" t="s">
        <v>8490</v>
      </c>
    </row>
    <row r="3542" spans="1:13" x14ac:dyDescent="0.25">
      <c r="A3542" s="74" t="s">
        <v>344</v>
      </c>
      <c r="B3542" s="107" t="str">
        <f t="shared" si="55"/>
        <v>817821</v>
      </c>
      <c r="C3542" s="101" t="s">
        <v>8492</v>
      </c>
      <c r="D3542" s="101" t="s">
        <v>8493</v>
      </c>
      <c r="E3542" s="101"/>
      <c r="F3542" s="101"/>
      <c r="G3542" s="101" t="s">
        <v>7181</v>
      </c>
      <c r="H3542" s="103">
        <v>0</v>
      </c>
      <c r="I3542" s="101" t="s">
        <v>8401</v>
      </c>
      <c r="J3542" s="102">
        <v>43374</v>
      </c>
      <c r="K3542" s="102">
        <v>43738</v>
      </c>
      <c r="L3542" s="101" t="s">
        <v>6332</v>
      </c>
      <c r="M3542" s="101" t="s">
        <v>8492</v>
      </c>
    </row>
    <row r="3543" spans="1:13" x14ac:dyDescent="0.25">
      <c r="A3543" s="74" t="s">
        <v>344</v>
      </c>
      <c r="B3543" s="107" t="str">
        <f t="shared" si="55"/>
        <v>817825</v>
      </c>
      <c r="C3543" s="101" t="s">
        <v>8494</v>
      </c>
      <c r="D3543" s="101" t="s">
        <v>8495</v>
      </c>
      <c r="E3543" s="101"/>
      <c r="F3543" s="101"/>
      <c r="G3543" s="101"/>
      <c r="H3543" s="103">
        <v>0</v>
      </c>
      <c r="I3543" s="101" t="s">
        <v>8401</v>
      </c>
      <c r="J3543" s="102">
        <v>43327</v>
      </c>
      <c r="K3543" s="102">
        <v>43691</v>
      </c>
      <c r="L3543" s="101" t="s">
        <v>6332</v>
      </c>
      <c r="M3543" s="101" t="s">
        <v>8494</v>
      </c>
    </row>
    <row r="3544" spans="1:13" x14ac:dyDescent="0.25">
      <c r="A3544" s="74" t="s">
        <v>344</v>
      </c>
      <c r="B3544" s="107" t="str">
        <f t="shared" si="55"/>
        <v>817833</v>
      </c>
      <c r="C3544" s="101" t="s">
        <v>8496</v>
      </c>
      <c r="D3544" s="101" t="s">
        <v>8497</v>
      </c>
      <c r="E3544" s="101"/>
      <c r="F3544" s="101"/>
      <c r="G3544" s="101"/>
      <c r="H3544" s="103">
        <v>0</v>
      </c>
      <c r="I3544" s="101" t="s">
        <v>8401</v>
      </c>
      <c r="J3544" s="102">
        <v>43344</v>
      </c>
      <c r="K3544" s="102">
        <v>43708</v>
      </c>
      <c r="L3544" s="101" t="s">
        <v>6332</v>
      </c>
      <c r="M3544" s="101" t="s">
        <v>8496</v>
      </c>
    </row>
    <row r="3545" spans="1:13" x14ac:dyDescent="0.25">
      <c r="A3545" s="74" t="s">
        <v>344</v>
      </c>
      <c r="B3545" s="107" t="str">
        <f t="shared" si="55"/>
        <v>817834</v>
      </c>
      <c r="C3545" s="101" t="s">
        <v>8498</v>
      </c>
      <c r="D3545" s="101" t="s">
        <v>8499</v>
      </c>
      <c r="E3545" s="101"/>
      <c r="F3545" s="101"/>
      <c r="G3545" s="101" t="s">
        <v>7181</v>
      </c>
      <c r="H3545" s="103">
        <v>0</v>
      </c>
      <c r="I3545" s="101" t="s">
        <v>8401</v>
      </c>
      <c r="J3545" s="102">
        <v>43405</v>
      </c>
      <c r="K3545" s="102">
        <v>43769</v>
      </c>
      <c r="L3545" s="101" t="s">
        <v>6332</v>
      </c>
      <c r="M3545" s="101" t="s">
        <v>8498</v>
      </c>
    </row>
    <row r="3546" spans="1:13" x14ac:dyDescent="0.25">
      <c r="A3546" s="74" t="s">
        <v>344</v>
      </c>
      <c r="B3546" s="107" t="str">
        <f t="shared" si="55"/>
        <v>817835171300</v>
      </c>
      <c r="C3546" s="101" t="s">
        <v>8500</v>
      </c>
      <c r="D3546" s="101" t="s">
        <v>8501</v>
      </c>
      <c r="E3546" s="101" t="s">
        <v>6367</v>
      </c>
      <c r="F3546" s="101" t="s">
        <v>7212</v>
      </c>
      <c r="G3546" s="101" t="s">
        <v>7181</v>
      </c>
      <c r="H3546" s="103">
        <v>0</v>
      </c>
      <c r="I3546" s="101" t="s">
        <v>8401</v>
      </c>
      <c r="J3546" s="102">
        <v>43405</v>
      </c>
      <c r="K3546" s="102">
        <v>43769</v>
      </c>
      <c r="L3546" s="101" t="s">
        <v>6332</v>
      </c>
      <c r="M3546" s="101" t="s">
        <v>8500</v>
      </c>
    </row>
    <row r="3547" spans="1:13" x14ac:dyDescent="0.25">
      <c r="A3547" s="74" t="s">
        <v>344</v>
      </c>
      <c r="B3547" s="107" t="str">
        <f t="shared" si="55"/>
        <v>817838</v>
      </c>
      <c r="C3547" s="101" t="s">
        <v>8502</v>
      </c>
      <c r="D3547" s="101" t="s">
        <v>8503</v>
      </c>
      <c r="E3547" s="101"/>
      <c r="F3547" s="101"/>
      <c r="G3547" s="101"/>
      <c r="H3547" s="103">
        <v>0</v>
      </c>
      <c r="I3547" s="101" t="s">
        <v>8401</v>
      </c>
      <c r="J3547" s="102">
        <v>43344</v>
      </c>
      <c r="K3547" s="102">
        <v>43708</v>
      </c>
      <c r="L3547" s="101" t="s">
        <v>6332</v>
      </c>
      <c r="M3547" s="101" t="s">
        <v>8502</v>
      </c>
    </row>
    <row r="3548" spans="1:13" x14ac:dyDescent="0.25">
      <c r="A3548" s="74" t="s">
        <v>344</v>
      </c>
      <c r="B3548" s="107" t="str">
        <f t="shared" si="55"/>
        <v>817839173900</v>
      </c>
      <c r="C3548" s="101" t="s">
        <v>8504</v>
      </c>
      <c r="D3548" s="101" t="s">
        <v>8505</v>
      </c>
      <c r="E3548" s="101" t="s">
        <v>8506</v>
      </c>
      <c r="F3548" s="101" t="s">
        <v>7212</v>
      </c>
      <c r="G3548" s="101" t="s">
        <v>7181</v>
      </c>
      <c r="H3548" s="103">
        <v>0</v>
      </c>
      <c r="I3548" s="101" t="s">
        <v>8401</v>
      </c>
      <c r="J3548" s="102">
        <v>43374</v>
      </c>
      <c r="K3548" s="102">
        <v>43738</v>
      </c>
      <c r="L3548" s="101" t="s">
        <v>6332</v>
      </c>
      <c r="M3548" s="101" t="s">
        <v>8504</v>
      </c>
    </row>
    <row r="3549" spans="1:13" x14ac:dyDescent="0.25">
      <c r="A3549" s="74" t="s">
        <v>344</v>
      </c>
      <c r="B3549" s="107" t="str">
        <f t="shared" si="55"/>
        <v>817840171100</v>
      </c>
      <c r="C3549" s="101" t="s">
        <v>8507</v>
      </c>
      <c r="D3549" s="101" t="s">
        <v>8508</v>
      </c>
      <c r="E3549" s="101" t="s">
        <v>6639</v>
      </c>
      <c r="F3549" s="101" t="s">
        <v>7212</v>
      </c>
      <c r="G3549" s="101" t="s">
        <v>7181</v>
      </c>
      <c r="H3549" s="103">
        <v>0</v>
      </c>
      <c r="I3549" s="101" t="s">
        <v>8401</v>
      </c>
      <c r="J3549" s="102">
        <v>43405</v>
      </c>
      <c r="K3549" s="102">
        <v>43769</v>
      </c>
      <c r="L3549" s="101" t="s">
        <v>6332</v>
      </c>
      <c r="M3549" s="101" t="s">
        <v>8507</v>
      </c>
    </row>
    <row r="3550" spans="1:13" x14ac:dyDescent="0.25">
      <c r="A3550" s="74" t="s">
        <v>344</v>
      </c>
      <c r="B3550" s="107" t="str">
        <f t="shared" si="55"/>
        <v>817842171100</v>
      </c>
      <c r="C3550" s="101" t="s">
        <v>8509</v>
      </c>
      <c r="D3550" s="101" t="s">
        <v>8510</v>
      </c>
      <c r="E3550" s="101" t="s">
        <v>6639</v>
      </c>
      <c r="F3550" s="101" t="s">
        <v>7212</v>
      </c>
      <c r="G3550" s="101" t="s">
        <v>7181</v>
      </c>
      <c r="H3550" s="103">
        <v>0</v>
      </c>
      <c r="I3550" s="101" t="s">
        <v>8401</v>
      </c>
      <c r="J3550" s="102">
        <v>43466</v>
      </c>
      <c r="K3550" s="102">
        <v>43830</v>
      </c>
      <c r="L3550" s="101" t="s">
        <v>6332</v>
      </c>
      <c r="M3550" s="101" t="s">
        <v>8509</v>
      </c>
    </row>
    <row r="3551" spans="1:13" x14ac:dyDescent="0.25">
      <c r="A3551" s="74" t="s">
        <v>344</v>
      </c>
      <c r="B3551" s="107" t="str">
        <f t="shared" si="55"/>
        <v>817901172100</v>
      </c>
      <c r="C3551" s="101" t="s">
        <v>8511</v>
      </c>
      <c r="D3551" s="101" t="s">
        <v>8512</v>
      </c>
      <c r="E3551" s="101" t="s">
        <v>7355</v>
      </c>
      <c r="F3551" s="101" t="s">
        <v>7247</v>
      </c>
      <c r="G3551" s="101" t="s">
        <v>7178</v>
      </c>
      <c r="H3551" s="103">
        <v>0</v>
      </c>
      <c r="I3551" s="101" t="s">
        <v>8401</v>
      </c>
      <c r="J3551" s="102">
        <v>43497</v>
      </c>
      <c r="K3551" s="102">
        <v>43861</v>
      </c>
      <c r="L3551" s="101" t="s">
        <v>6332</v>
      </c>
      <c r="M3551" s="101" t="s">
        <v>8511</v>
      </c>
    </row>
    <row r="3552" spans="1:13" x14ac:dyDescent="0.25">
      <c r="A3552" s="74" t="s">
        <v>344</v>
      </c>
      <c r="B3552" s="107" t="str">
        <f t="shared" si="55"/>
        <v>817902171200</v>
      </c>
      <c r="C3552" s="101" t="s">
        <v>8513</v>
      </c>
      <c r="D3552" s="101" t="s">
        <v>8514</v>
      </c>
      <c r="E3552" s="101" t="s">
        <v>6369</v>
      </c>
      <c r="F3552" s="101" t="s">
        <v>7212</v>
      </c>
      <c r="G3552" s="101" t="s">
        <v>7181</v>
      </c>
      <c r="H3552" s="103">
        <v>0</v>
      </c>
      <c r="I3552" s="101" t="s">
        <v>8401</v>
      </c>
      <c r="J3552" s="102">
        <v>43696</v>
      </c>
      <c r="K3552" s="102">
        <v>44061</v>
      </c>
      <c r="L3552" s="101" t="s">
        <v>6332</v>
      </c>
      <c r="M3552" s="101" t="s">
        <v>8513</v>
      </c>
    </row>
    <row r="3553" spans="1:13" x14ac:dyDescent="0.25">
      <c r="A3553" s="74" t="s">
        <v>344</v>
      </c>
      <c r="B3553" s="107" t="str">
        <f t="shared" si="55"/>
        <v>817903171600</v>
      </c>
      <c r="C3553" s="101" t="s">
        <v>8515</v>
      </c>
      <c r="D3553" s="101" t="s">
        <v>8516</v>
      </c>
      <c r="E3553" s="101" t="s">
        <v>6363</v>
      </c>
      <c r="F3553" s="101" t="s">
        <v>7212</v>
      </c>
      <c r="G3553" s="101" t="s">
        <v>7181</v>
      </c>
      <c r="H3553" s="103">
        <v>0</v>
      </c>
      <c r="I3553" s="101" t="s">
        <v>8401</v>
      </c>
      <c r="J3553" s="102">
        <v>43525</v>
      </c>
      <c r="K3553" s="102">
        <v>43890</v>
      </c>
      <c r="L3553" s="101" t="s">
        <v>6332</v>
      </c>
      <c r="M3553" s="101" t="s">
        <v>8515</v>
      </c>
    </row>
    <row r="3554" spans="1:13" x14ac:dyDescent="0.25">
      <c r="A3554" s="74" t="s">
        <v>344</v>
      </c>
      <c r="B3554" s="107" t="str">
        <f t="shared" si="55"/>
        <v>817904171300</v>
      </c>
      <c r="C3554" s="101" t="s">
        <v>8517</v>
      </c>
      <c r="D3554" s="101" t="s">
        <v>8518</v>
      </c>
      <c r="E3554" s="101" t="s">
        <v>6367</v>
      </c>
      <c r="F3554" s="101" t="s">
        <v>7212</v>
      </c>
      <c r="G3554" s="101" t="s">
        <v>7181</v>
      </c>
      <c r="H3554" s="103">
        <v>0</v>
      </c>
      <c r="I3554" s="101" t="s">
        <v>8401</v>
      </c>
      <c r="J3554" s="102">
        <v>43497</v>
      </c>
      <c r="K3554" s="102">
        <v>43861</v>
      </c>
      <c r="L3554" s="101" t="s">
        <v>6332</v>
      </c>
      <c r="M3554" s="101" t="s">
        <v>8517</v>
      </c>
    </row>
    <row r="3555" spans="1:13" x14ac:dyDescent="0.25">
      <c r="A3555" s="74" t="s">
        <v>344</v>
      </c>
      <c r="B3555" s="107" t="str">
        <f t="shared" si="55"/>
        <v>817905171300</v>
      </c>
      <c r="C3555" s="101" t="s">
        <v>8519</v>
      </c>
      <c r="D3555" s="101" t="s">
        <v>8520</v>
      </c>
      <c r="E3555" s="101" t="s">
        <v>6367</v>
      </c>
      <c r="F3555" s="101" t="s">
        <v>7212</v>
      </c>
      <c r="G3555" s="101" t="s">
        <v>7181</v>
      </c>
      <c r="H3555" s="103">
        <v>0</v>
      </c>
      <c r="I3555" s="101" t="s">
        <v>8401</v>
      </c>
      <c r="J3555" s="102">
        <v>43497</v>
      </c>
      <c r="K3555" s="102">
        <v>43861</v>
      </c>
      <c r="L3555" s="101" t="s">
        <v>6332</v>
      </c>
      <c r="M3555" s="101" t="s">
        <v>8519</v>
      </c>
    </row>
    <row r="3556" spans="1:13" x14ac:dyDescent="0.25">
      <c r="A3556" s="74" t="s">
        <v>344</v>
      </c>
      <c r="B3556" s="107" t="str">
        <f t="shared" si="55"/>
        <v>817906171300</v>
      </c>
      <c r="C3556" s="101" t="s">
        <v>8521</v>
      </c>
      <c r="D3556" s="101" t="s">
        <v>8522</v>
      </c>
      <c r="E3556" s="101" t="s">
        <v>6367</v>
      </c>
      <c r="F3556" s="101" t="s">
        <v>7212</v>
      </c>
      <c r="G3556" s="101" t="s">
        <v>7181</v>
      </c>
      <c r="H3556" s="103">
        <v>0</v>
      </c>
      <c r="I3556" s="101" t="s">
        <v>8401</v>
      </c>
      <c r="J3556" s="102">
        <v>43497</v>
      </c>
      <c r="K3556" s="102">
        <v>43861</v>
      </c>
      <c r="L3556" s="101" t="s">
        <v>6332</v>
      </c>
      <c r="M3556" s="101" t="s">
        <v>8521</v>
      </c>
    </row>
    <row r="3557" spans="1:13" x14ac:dyDescent="0.25">
      <c r="A3557" s="74" t="s">
        <v>344</v>
      </c>
      <c r="B3557" s="107" t="str">
        <f t="shared" si="55"/>
        <v>817907171100</v>
      </c>
      <c r="C3557" s="101" t="s">
        <v>8523</v>
      </c>
      <c r="D3557" s="101" t="s">
        <v>8524</v>
      </c>
      <c r="E3557" s="101" t="s">
        <v>6639</v>
      </c>
      <c r="F3557" s="101" t="s">
        <v>7212</v>
      </c>
      <c r="G3557" s="101" t="s">
        <v>7181</v>
      </c>
      <c r="H3557" s="103">
        <v>0</v>
      </c>
      <c r="I3557" s="101" t="s">
        <v>8401</v>
      </c>
      <c r="J3557" s="102">
        <v>43556</v>
      </c>
      <c r="K3557" s="102">
        <v>43921</v>
      </c>
      <c r="L3557" s="101" t="s">
        <v>6332</v>
      </c>
      <c r="M3557" s="101" t="s">
        <v>8523</v>
      </c>
    </row>
    <row r="3558" spans="1:13" x14ac:dyDescent="0.25">
      <c r="A3558" s="74" t="s">
        <v>344</v>
      </c>
      <c r="B3558" s="107" t="str">
        <f t="shared" si="55"/>
        <v>817908171500</v>
      </c>
      <c r="C3558" s="101" t="s">
        <v>8525</v>
      </c>
      <c r="D3558" s="101" t="s">
        <v>8526</v>
      </c>
      <c r="E3558" s="101" t="s">
        <v>7428</v>
      </c>
      <c r="F3558" s="101" t="s">
        <v>7212</v>
      </c>
      <c r="G3558" s="101" t="s">
        <v>7181</v>
      </c>
      <c r="H3558" s="103">
        <v>0</v>
      </c>
      <c r="I3558" s="101" t="s">
        <v>8401</v>
      </c>
      <c r="J3558" s="102">
        <v>43525</v>
      </c>
      <c r="K3558" s="102">
        <v>43890</v>
      </c>
      <c r="L3558" s="101" t="s">
        <v>6332</v>
      </c>
      <c r="M3558" s="101" t="s">
        <v>8525</v>
      </c>
    </row>
    <row r="3559" spans="1:13" x14ac:dyDescent="0.25">
      <c r="A3559" s="74" t="s">
        <v>344</v>
      </c>
      <c r="B3559" s="107" t="str">
        <f t="shared" si="55"/>
        <v>817909171100</v>
      </c>
      <c r="C3559" s="101" t="s">
        <v>8527</v>
      </c>
      <c r="D3559" s="101" t="s">
        <v>8528</v>
      </c>
      <c r="E3559" s="101" t="s">
        <v>6639</v>
      </c>
      <c r="F3559" s="101" t="s">
        <v>7225</v>
      </c>
      <c r="G3559" s="101" t="s">
        <v>7174</v>
      </c>
      <c r="H3559" s="103">
        <v>0</v>
      </c>
      <c r="I3559" s="101" t="s">
        <v>8401</v>
      </c>
      <c r="J3559" s="102">
        <v>43556</v>
      </c>
      <c r="K3559" s="102">
        <v>43921</v>
      </c>
      <c r="L3559" s="101" t="s">
        <v>6332</v>
      </c>
      <c r="M3559" s="101" t="s">
        <v>8527</v>
      </c>
    </row>
    <row r="3560" spans="1:13" x14ac:dyDescent="0.25">
      <c r="A3560" s="74" t="s">
        <v>344</v>
      </c>
      <c r="B3560" s="107" t="str">
        <f t="shared" si="55"/>
        <v>817910171600</v>
      </c>
      <c r="C3560" s="101" t="s">
        <v>8529</v>
      </c>
      <c r="D3560" s="101" t="s">
        <v>8530</v>
      </c>
      <c r="E3560" s="101" t="s">
        <v>6363</v>
      </c>
      <c r="F3560" s="101" t="s">
        <v>7212</v>
      </c>
      <c r="G3560" s="101" t="s">
        <v>7181</v>
      </c>
      <c r="H3560" s="103">
        <v>0</v>
      </c>
      <c r="I3560" s="101" t="s">
        <v>8401</v>
      </c>
      <c r="J3560" s="102">
        <v>43563</v>
      </c>
      <c r="K3560" s="102">
        <v>43928</v>
      </c>
      <c r="L3560" s="101" t="s">
        <v>6332</v>
      </c>
      <c r="M3560" s="101" t="s">
        <v>8529</v>
      </c>
    </row>
    <row r="3561" spans="1:13" x14ac:dyDescent="0.25">
      <c r="A3561" s="74" t="s">
        <v>344</v>
      </c>
      <c r="B3561" s="107" t="str">
        <f t="shared" si="55"/>
        <v>817911171300</v>
      </c>
      <c r="C3561" s="101" t="s">
        <v>8531</v>
      </c>
      <c r="D3561" s="101" t="s">
        <v>8532</v>
      </c>
      <c r="E3561" s="101" t="s">
        <v>6367</v>
      </c>
      <c r="F3561" s="101" t="s">
        <v>7212</v>
      </c>
      <c r="G3561" s="101" t="s">
        <v>7181</v>
      </c>
      <c r="H3561" s="103">
        <v>0</v>
      </c>
      <c r="I3561" s="101" t="s">
        <v>8401</v>
      </c>
      <c r="J3561" s="102">
        <v>43556</v>
      </c>
      <c r="K3561" s="102">
        <v>43921</v>
      </c>
      <c r="L3561" s="101" t="s">
        <v>6332</v>
      </c>
      <c r="M3561" s="101" t="s">
        <v>8531</v>
      </c>
    </row>
    <row r="3562" spans="1:13" x14ac:dyDescent="0.25">
      <c r="A3562" s="74" t="s">
        <v>344</v>
      </c>
      <c r="B3562" s="107" t="str">
        <f t="shared" si="55"/>
        <v>817912171300</v>
      </c>
      <c r="C3562" s="101" t="s">
        <v>8533</v>
      </c>
      <c r="D3562" s="101" t="s">
        <v>8534</v>
      </c>
      <c r="E3562" s="101" t="s">
        <v>6367</v>
      </c>
      <c r="F3562" s="101" t="s">
        <v>7212</v>
      </c>
      <c r="G3562" s="101" t="s">
        <v>7181</v>
      </c>
      <c r="H3562" s="103">
        <v>0</v>
      </c>
      <c r="I3562" s="101" t="s">
        <v>8401</v>
      </c>
      <c r="J3562" s="102">
        <v>43556</v>
      </c>
      <c r="K3562" s="102">
        <v>43921</v>
      </c>
      <c r="L3562" s="101" t="s">
        <v>6332</v>
      </c>
      <c r="M3562" s="101" t="s">
        <v>8533</v>
      </c>
    </row>
    <row r="3563" spans="1:13" x14ac:dyDescent="0.25">
      <c r="A3563" s="74" t="s">
        <v>344</v>
      </c>
      <c r="B3563" s="107" t="str">
        <f t="shared" si="55"/>
        <v>817913171300</v>
      </c>
      <c r="C3563" s="101" t="s">
        <v>8535</v>
      </c>
      <c r="D3563" s="101" t="s">
        <v>8536</v>
      </c>
      <c r="E3563" s="101" t="s">
        <v>6367</v>
      </c>
      <c r="F3563" s="101" t="s">
        <v>7212</v>
      </c>
      <c r="G3563" s="101" t="s">
        <v>7181</v>
      </c>
      <c r="H3563" s="103">
        <v>0</v>
      </c>
      <c r="I3563" s="101" t="s">
        <v>8401</v>
      </c>
      <c r="J3563" s="102">
        <v>43556</v>
      </c>
      <c r="K3563" s="102">
        <v>43921</v>
      </c>
      <c r="L3563" s="101" t="s">
        <v>6332</v>
      </c>
      <c r="M3563" s="101" t="s">
        <v>8535</v>
      </c>
    </row>
    <row r="3564" spans="1:13" x14ac:dyDescent="0.25">
      <c r="A3564" s="74" t="s">
        <v>344</v>
      </c>
      <c r="B3564" s="107" t="str">
        <f t="shared" si="55"/>
        <v>817914171200</v>
      </c>
      <c r="C3564" s="101" t="s">
        <v>8537</v>
      </c>
      <c r="D3564" s="101" t="s">
        <v>8538</v>
      </c>
      <c r="E3564" s="101" t="s">
        <v>6369</v>
      </c>
      <c r="F3564" s="101" t="s">
        <v>7212</v>
      </c>
      <c r="G3564" s="101" t="s">
        <v>7181</v>
      </c>
      <c r="H3564" s="103">
        <v>0</v>
      </c>
      <c r="I3564" s="101" t="s">
        <v>8401</v>
      </c>
      <c r="J3564" s="102">
        <v>43525</v>
      </c>
      <c r="K3564" s="102">
        <v>43890</v>
      </c>
      <c r="L3564" s="101" t="s">
        <v>6332</v>
      </c>
      <c r="M3564" s="101" t="s">
        <v>8537</v>
      </c>
    </row>
    <row r="3565" spans="1:13" x14ac:dyDescent="0.25">
      <c r="A3565" s="74" t="s">
        <v>344</v>
      </c>
      <c r="B3565" s="107" t="str">
        <f t="shared" si="55"/>
        <v>817915171200</v>
      </c>
      <c r="C3565" s="101" t="s">
        <v>8539</v>
      </c>
      <c r="D3565" s="101" t="s">
        <v>8540</v>
      </c>
      <c r="E3565" s="101" t="s">
        <v>6369</v>
      </c>
      <c r="F3565" s="101" t="s">
        <v>7212</v>
      </c>
      <c r="G3565" s="101" t="s">
        <v>7181</v>
      </c>
      <c r="H3565" s="103">
        <v>0</v>
      </c>
      <c r="I3565" s="101" t="s">
        <v>8401</v>
      </c>
      <c r="J3565" s="102">
        <v>43570</v>
      </c>
      <c r="K3565" s="102">
        <v>43890</v>
      </c>
      <c r="L3565" s="101" t="s">
        <v>6332</v>
      </c>
      <c r="M3565" s="101" t="s">
        <v>8539</v>
      </c>
    </row>
    <row r="3566" spans="1:13" x14ac:dyDescent="0.25">
      <c r="A3566" s="74" t="s">
        <v>344</v>
      </c>
      <c r="B3566" s="107" t="str">
        <f t="shared" si="55"/>
        <v>817916171100</v>
      </c>
      <c r="C3566" s="101" t="s">
        <v>8541</v>
      </c>
      <c r="D3566" s="101" t="s">
        <v>8542</v>
      </c>
      <c r="E3566" s="101" t="s">
        <v>6639</v>
      </c>
      <c r="F3566" s="101" t="s">
        <v>7212</v>
      </c>
      <c r="G3566" s="101" t="s">
        <v>7181</v>
      </c>
      <c r="H3566" s="103">
        <v>0</v>
      </c>
      <c r="I3566" s="101" t="s">
        <v>8401</v>
      </c>
      <c r="J3566" s="102">
        <v>43556</v>
      </c>
      <c r="K3566" s="102">
        <v>43921</v>
      </c>
      <c r="L3566" s="101" t="s">
        <v>6332</v>
      </c>
      <c r="M3566" s="101" t="s">
        <v>8541</v>
      </c>
    </row>
    <row r="3567" spans="1:13" x14ac:dyDescent="0.25">
      <c r="A3567" s="74" t="s">
        <v>344</v>
      </c>
      <c r="B3567" s="107" t="str">
        <f t="shared" si="55"/>
        <v>817917171200</v>
      </c>
      <c r="C3567" s="101" t="s">
        <v>8543</v>
      </c>
      <c r="D3567" s="101" t="s">
        <v>8544</v>
      </c>
      <c r="E3567" s="101" t="s">
        <v>6369</v>
      </c>
      <c r="F3567" s="101" t="s">
        <v>7212</v>
      </c>
      <c r="G3567" s="101" t="s">
        <v>7181</v>
      </c>
      <c r="H3567" s="103">
        <v>0</v>
      </c>
      <c r="I3567" s="101" t="s">
        <v>8401</v>
      </c>
      <c r="J3567" s="102">
        <v>43570</v>
      </c>
      <c r="K3567" s="102">
        <v>43935</v>
      </c>
      <c r="L3567" s="101" t="s">
        <v>6332</v>
      </c>
      <c r="M3567" s="101" t="s">
        <v>8543</v>
      </c>
    </row>
    <row r="3568" spans="1:13" x14ac:dyDescent="0.25">
      <c r="A3568" s="74" t="s">
        <v>344</v>
      </c>
      <c r="B3568" s="107" t="str">
        <f t="shared" si="55"/>
        <v>817918171300</v>
      </c>
      <c r="C3568" s="101" t="s">
        <v>8545</v>
      </c>
      <c r="D3568" s="101" t="s">
        <v>8546</v>
      </c>
      <c r="E3568" s="101" t="s">
        <v>6367</v>
      </c>
      <c r="F3568" s="101" t="s">
        <v>7212</v>
      </c>
      <c r="G3568" s="101" t="s">
        <v>7181</v>
      </c>
      <c r="H3568" s="103">
        <v>0</v>
      </c>
      <c r="I3568" s="101" t="s">
        <v>8401</v>
      </c>
      <c r="J3568" s="102">
        <v>43692</v>
      </c>
      <c r="K3568" s="102">
        <v>44057</v>
      </c>
      <c r="L3568" s="101" t="s">
        <v>6332</v>
      </c>
      <c r="M3568" s="101" t="s">
        <v>8545</v>
      </c>
    </row>
    <row r="3569" spans="1:13" x14ac:dyDescent="0.25">
      <c r="A3569" s="74" t="s">
        <v>344</v>
      </c>
      <c r="B3569" s="107" t="str">
        <f t="shared" si="55"/>
        <v>817919171600</v>
      </c>
      <c r="C3569" s="101" t="s">
        <v>8547</v>
      </c>
      <c r="D3569" s="101" t="s">
        <v>8548</v>
      </c>
      <c r="E3569" s="101" t="s">
        <v>6363</v>
      </c>
      <c r="F3569" s="101" t="s">
        <v>7212</v>
      </c>
      <c r="G3569" s="101" t="s">
        <v>7181</v>
      </c>
      <c r="H3569" s="103">
        <v>0</v>
      </c>
      <c r="I3569" s="101" t="s">
        <v>8401</v>
      </c>
      <c r="J3569" s="102">
        <v>43692</v>
      </c>
      <c r="K3569" s="102">
        <v>44057</v>
      </c>
      <c r="L3569" s="101" t="s">
        <v>6332</v>
      </c>
      <c r="M3569" s="101" t="s">
        <v>8547</v>
      </c>
    </row>
    <row r="3570" spans="1:13" x14ac:dyDescent="0.25">
      <c r="A3570" s="74" t="s">
        <v>344</v>
      </c>
      <c r="B3570" s="107" t="str">
        <f t="shared" si="55"/>
        <v>817920171600</v>
      </c>
      <c r="C3570" s="101" t="s">
        <v>8549</v>
      </c>
      <c r="D3570" s="101" t="s">
        <v>8550</v>
      </c>
      <c r="E3570" s="101" t="s">
        <v>6363</v>
      </c>
      <c r="F3570" s="101" t="s">
        <v>7212</v>
      </c>
      <c r="G3570" s="101" t="s">
        <v>7181</v>
      </c>
      <c r="H3570" s="103">
        <v>0</v>
      </c>
      <c r="I3570" s="101" t="s">
        <v>8401</v>
      </c>
      <c r="J3570" s="102">
        <v>43689</v>
      </c>
      <c r="K3570" s="102">
        <v>44054</v>
      </c>
      <c r="L3570" s="101" t="s">
        <v>6332</v>
      </c>
      <c r="M3570" s="101" t="s">
        <v>8549</v>
      </c>
    </row>
    <row r="3571" spans="1:13" x14ac:dyDescent="0.25">
      <c r="A3571" s="74" t="s">
        <v>344</v>
      </c>
      <c r="B3571" s="107" t="str">
        <f t="shared" si="55"/>
        <v>817921171300</v>
      </c>
      <c r="C3571" s="101" t="s">
        <v>8551</v>
      </c>
      <c r="D3571" s="101" t="s">
        <v>8552</v>
      </c>
      <c r="E3571" s="101" t="s">
        <v>6367</v>
      </c>
      <c r="F3571" s="101" t="s">
        <v>7212</v>
      </c>
      <c r="G3571" s="101" t="s">
        <v>7181</v>
      </c>
      <c r="H3571" s="103">
        <v>0</v>
      </c>
      <c r="I3571" s="101" t="s">
        <v>8401</v>
      </c>
      <c r="J3571" s="102">
        <v>43586</v>
      </c>
      <c r="K3571" s="102">
        <v>43951</v>
      </c>
      <c r="L3571" s="101" t="s">
        <v>6332</v>
      </c>
      <c r="M3571" s="101" t="s">
        <v>8551</v>
      </c>
    </row>
    <row r="3572" spans="1:13" x14ac:dyDescent="0.25">
      <c r="A3572" s="74" t="s">
        <v>344</v>
      </c>
      <c r="B3572" s="107" t="str">
        <f t="shared" si="55"/>
        <v>817922171300</v>
      </c>
      <c r="C3572" s="101" t="s">
        <v>8553</v>
      </c>
      <c r="D3572" s="101" t="s">
        <v>8554</v>
      </c>
      <c r="E3572" s="101" t="s">
        <v>6367</v>
      </c>
      <c r="F3572" s="101" t="s">
        <v>7212</v>
      </c>
      <c r="G3572" s="101" t="s">
        <v>7181</v>
      </c>
      <c r="H3572" s="103">
        <v>0</v>
      </c>
      <c r="I3572" s="101" t="s">
        <v>8401</v>
      </c>
      <c r="J3572" s="102">
        <v>43586</v>
      </c>
      <c r="K3572" s="102">
        <v>43951</v>
      </c>
      <c r="L3572" s="101" t="s">
        <v>6332</v>
      </c>
      <c r="M3572" s="101" t="s">
        <v>8553</v>
      </c>
    </row>
    <row r="3573" spans="1:13" x14ac:dyDescent="0.25">
      <c r="A3573" s="74" t="s">
        <v>344</v>
      </c>
      <c r="B3573" s="107" t="str">
        <f t="shared" si="55"/>
        <v>817923171300</v>
      </c>
      <c r="C3573" s="101" t="s">
        <v>8555</v>
      </c>
      <c r="D3573" s="101" t="s">
        <v>8556</v>
      </c>
      <c r="E3573" s="101" t="s">
        <v>6367</v>
      </c>
      <c r="F3573" s="101" t="s">
        <v>7212</v>
      </c>
      <c r="G3573" s="101" t="s">
        <v>7181</v>
      </c>
      <c r="H3573" s="103">
        <v>0</v>
      </c>
      <c r="I3573" s="101" t="s">
        <v>8401</v>
      </c>
      <c r="J3573" s="102">
        <v>43617</v>
      </c>
      <c r="K3573" s="102">
        <v>43982</v>
      </c>
      <c r="L3573" s="101" t="s">
        <v>6332</v>
      </c>
      <c r="M3573" s="101" t="s">
        <v>8555</v>
      </c>
    </row>
    <row r="3574" spans="1:13" x14ac:dyDescent="0.25">
      <c r="A3574" s="74" t="s">
        <v>344</v>
      </c>
      <c r="B3574" s="107" t="str">
        <f t="shared" si="55"/>
        <v>817924171200</v>
      </c>
      <c r="C3574" s="101" t="s">
        <v>8557</v>
      </c>
      <c r="D3574" s="101" t="s">
        <v>8558</v>
      </c>
      <c r="E3574" s="101" t="s">
        <v>6369</v>
      </c>
      <c r="F3574" s="101" t="s">
        <v>7212</v>
      </c>
      <c r="G3574" s="101" t="s">
        <v>7181</v>
      </c>
      <c r="H3574" s="103">
        <v>0</v>
      </c>
      <c r="I3574" s="101" t="s">
        <v>8401</v>
      </c>
      <c r="J3574" s="102">
        <v>43692</v>
      </c>
      <c r="K3574" s="102">
        <v>44057</v>
      </c>
      <c r="L3574" s="101" t="s">
        <v>6332</v>
      </c>
      <c r="M3574" s="101" t="s">
        <v>8557</v>
      </c>
    </row>
    <row r="3575" spans="1:13" x14ac:dyDescent="0.25">
      <c r="A3575" s="74" t="s">
        <v>344</v>
      </c>
      <c r="B3575" s="107" t="str">
        <f t="shared" si="55"/>
        <v>817925171200</v>
      </c>
      <c r="C3575" s="101" t="s">
        <v>8559</v>
      </c>
      <c r="D3575" s="101" t="s">
        <v>8560</v>
      </c>
      <c r="E3575" s="101" t="s">
        <v>6369</v>
      </c>
      <c r="F3575" s="101" t="s">
        <v>7212</v>
      </c>
      <c r="G3575" s="101" t="s">
        <v>7181</v>
      </c>
      <c r="H3575" s="103">
        <v>0</v>
      </c>
      <c r="I3575" s="101" t="s">
        <v>8401</v>
      </c>
      <c r="J3575" s="102">
        <v>43586</v>
      </c>
      <c r="K3575" s="102">
        <v>43951</v>
      </c>
      <c r="L3575" s="101" t="s">
        <v>6332</v>
      </c>
      <c r="M3575" s="101" t="s">
        <v>8559</v>
      </c>
    </row>
    <row r="3576" spans="1:13" x14ac:dyDescent="0.25">
      <c r="A3576" s="74" t="s">
        <v>344</v>
      </c>
      <c r="B3576" s="107" t="str">
        <f t="shared" si="55"/>
        <v>817926171600</v>
      </c>
      <c r="C3576" s="101" t="s">
        <v>8561</v>
      </c>
      <c r="D3576" s="101" t="s">
        <v>8562</v>
      </c>
      <c r="E3576" s="101" t="s">
        <v>6363</v>
      </c>
      <c r="F3576" s="101" t="s">
        <v>7295</v>
      </c>
      <c r="G3576" s="101" t="s">
        <v>7178</v>
      </c>
      <c r="H3576" s="103">
        <v>0</v>
      </c>
      <c r="I3576" s="101" t="s">
        <v>8401</v>
      </c>
      <c r="J3576" s="102">
        <v>43696</v>
      </c>
      <c r="K3576" s="102">
        <v>44061</v>
      </c>
      <c r="L3576" s="101" t="s">
        <v>6332</v>
      </c>
      <c r="M3576" s="101" t="s">
        <v>8561</v>
      </c>
    </row>
    <row r="3577" spans="1:13" x14ac:dyDescent="0.25">
      <c r="A3577" s="74" t="s">
        <v>344</v>
      </c>
      <c r="B3577" s="107" t="str">
        <f t="shared" si="55"/>
        <v>817927171600</v>
      </c>
      <c r="C3577" s="101" t="s">
        <v>8563</v>
      </c>
      <c r="D3577" s="101" t="s">
        <v>8564</v>
      </c>
      <c r="E3577" s="101" t="s">
        <v>6363</v>
      </c>
      <c r="F3577" s="101" t="s">
        <v>7212</v>
      </c>
      <c r="G3577" s="101" t="s">
        <v>7181</v>
      </c>
      <c r="H3577" s="103">
        <v>0</v>
      </c>
      <c r="I3577" s="101" t="s">
        <v>8401</v>
      </c>
      <c r="J3577" s="102">
        <v>43689</v>
      </c>
      <c r="K3577" s="102">
        <v>44054</v>
      </c>
      <c r="L3577" s="101" t="s">
        <v>6332</v>
      </c>
      <c r="M3577" s="101" t="s">
        <v>8563</v>
      </c>
    </row>
    <row r="3578" spans="1:13" x14ac:dyDescent="0.25">
      <c r="A3578" s="74" t="s">
        <v>344</v>
      </c>
      <c r="B3578" s="107" t="str">
        <f t="shared" si="55"/>
        <v>817928171100</v>
      </c>
      <c r="C3578" s="101" t="s">
        <v>8565</v>
      </c>
      <c r="D3578" s="101" t="s">
        <v>8566</v>
      </c>
      <c r="E3578" s="101" t="s">
        <v>6639</v>
      </c>
      <c r="F3578" s="101" t="s">
        <v>7212</v>
      </c>
      <c r="G3578" s="101" t="s">
        <v>7181</v>
      </c>
      <c r="H3578" s="103">
        <v>0</v>
      </c>
      <c r="I3578" s="101" t="s">
        <v>8401</v>
      </c>
      <c r="J3578" s="102">
        <v>43692</v>
      </c>
      <c r="K3578" s="102">
        <v>44057</v>
      </c>
      <c r="L3578" s="101" t="s">
        <v>6332</v>
      </c>
      <c r="M3578" s="101" t="s">
        <v>8565</v>
      </c>
    </row>
    <row r="3579" spans="1:13" x14ac:dyDescent="0.25">
      <c r="A3579" s="74" t="s">
        <v>344</v>
      </c>
      <c r="B3579" s="107" t="str">
        <f t="shared" si="55"/>
        <v>817929171200</v>
      </c>
      <c r="C3579" s="101" t="s">
        <v>8567</v>
      </c>
      <c r="D3579" s="101" t="s">
        <v>8540</v>
      </c>
      <c r="E3579" s="101" t="s">
        <v>6369</v>
      </c>
      <c r="F3579" s="101" t="s">
        <v>7212</v>
      </c>
      <c r="G3579" s="101" t="s">
        <v>7181</v>
      </c>
      <c r="H3579" s="103">
        <v>0</v>
      </c>
      <c r="I3579" s="101" t="s">
        <v>8401</v>
      </c>
      <c r="J3579" s="102">
        <v>43570</v>
      </c>
      <c r="K3579" s="102">
        <v>43935</v>
      </c>
      <c r="L3579" s="101" t="s">
        <v>6332</v>
      </c>
      <c r="M3579" s="101" t="s">
        <v>8567</v>
      </c>
    </row>
    <row r="3580" spans="1:13" x14ac:dyDescent="0.25">
      <c r="A3580" s="74" t="s">
        <v>344</v>
      </c>
      <c r="B3580" s="107" t="str">
        <f t="shared" si="55"/>
        <v>817930171100</v>
      </c>
      <c r="C3580" s="101" t="s">
        <v>8568</v>
      </c>
      <c r="D3580" s="101" t="s">
        <v>8569</v>
      </c>
      <c r="E3580" s="101" t="s">
        <v>6639</v>
      </c>
      <c r="F3580" s="101" t="s">
        <v>7212</v>
      </c>
      <c r="G3580" s="101" t="s">
        <v>7181</v>
      </c>
      <c r="H3580" s="103">
        <v>0</v>
      </c>
      <c r="I3580" s="101" t="s">
        <v>8401</v>
      </c>
      <c r="J3580" s="102">
        <v>43692</v>
      </c>
      <c r="K3580" s="102">
        <v>44057</v>
      </c>
      <c r="L3580" s="101" t="s">
        <v>6332</v>
      </c>
      <c r="M3580" s="101" t="s">
        <v>8568</v>
      </c>
    </row>
    <row r="3581" spans="1:13" x14ac:dyDescent="0.25">
      <c r="A3581" s="74" t="s">
        <v>344</v>
      </c>
      <c r="B3581" s="107" t="str">
        <f t="shared" si="55"/>
        <v>817931171300</v>
      </c>
      <c r="C3581" s="101" t="s">
        <v>8570</v>
      </c>
      <c r="D3581" s="101" t="s">
        <v>8571</v>
      </c>
      <c r="E3581" s="101" t="s">
        <v>6367</v>
      </c>
      <c r="F3581" s="101" t="s">
        <v>7212</v>
      </c>
      <c r="G3581" s="101" t="s">
        <v>7181</v>
      </c>
      <c r="H3581" s="103">
        <v>0</v>
      </c>
      <c r="I3581" s="101" t="s">
        <v>8401</v>
      </c>
      <c r="J3581" s="102">
        <v>43692</v>
      </c>
      <c r="K3581" s="102">
        <v>44057</v>
      </c>
      <c r="L3581" s="101" t="s">
        <v>6332</v>
      </c>
      <c r="M3581" s="101" t="s">
        <v>8570</v>
      </c>
    </row>
    <row r="3582" spans="1:13" x14ac:dyDescent="0.25">
      <c r="A3582" s="74" t="s">
        <v>344</v>
      </c>
      <c r="B3582" s="107" t="str">
        <f t="shared" si="55"/>
        <v>817932171300</v>
      </c>
      <c r="C3582" s="101" t="s">
        <v>8572</v>
      </c>
      <c r="D3582" s="101" t="s">
        <v>8573</v>
      </c>
      <c r="E3582" s="101" t="s">
        <v>6367</v>
      </c>
      <c r="F3582" s="101" t="s">
        <v>7212</v>
      </c>
      <c r="G3582" s="101" t="s">
        <v>7181</v>
      </c>
      <c r="H3582" s="103">
        <v>0</v>
      </c>
      <c r="I3582" s="101" t="s">
        <v>8401</v>
      </c>
      <c r="J3582" s="102">
        <v>43692</v>
      </c>
      <c r="K3582" s="102">
        <v>44057</v>
      </c>
      <c r="L3582" s="101" t="s">
        <v>6332</v>
      </c>
      <c r="M3582" s="101" t="s">
        <v>8572</v>
      </c>
    </row>
    <row r="3583" spans="1:13" x14ac:dyDescent="0.25">
      <c r="A3583" s="74" t="s">
        <v>344</v>
      </c>
      <c r="B3583" s="107" t="str">
        <f t="shared" si="55"/>
        <v>817933171300</v>
      </c>
      <c r="C3583" s="101" t="s">
        <v>8574</v>
      </c>
      <c r="D3583" s="101" t="s">
        <v>8571</v>
      </c>
      <c r="E3583" s="101" t="s">
        <v>6367</v>
      </c>
      <c r="F3583" s="101" t="s">
        <v>7212</v>
      </c>
      <c r="G3583" s="101" t="s">
        <v>7181</v>
      </c>
      <c r="H3583" s="103">
        <v>0</v>
      </c>
      <c r="I3583" s="101" t="s">
        <v>8401</v>
      </c>
      <c r="J3583" s="102">
        <v>43692</v>
      </c>
      <c r="K3583" s="102">
        <v>44057</v>
      </c>
      <c r="L3583" s="101" t="s">
        <v>6332</v>
      </c>
      <c r="M3583" s="101" t="s">
        <v>8574</v>
      </c>
    </row>
    <row r="3584" spans="1:13" x14ac:dyDescent="0.25">
      <c r="A3584" s="74" t="s">
        <v>344</v>
      </c>
      <c r="B3584" s="107" t="str">
        <f t="shared" si="55"/>
        <v>817934171200</v>
      </c>
      <c r="C3584" s="101" t="s">
        <v>8575</v>
      </c>
      <c r="D3584" s="101" t="s">
        <v>8576</v>
      </c>
      <c r="E3584" s="101" t="s">
        <v>6369</v>
      </c>
      <c r="F3584" s="101" t="s">
        <v>7212</v>
      </c>
      <c r="G3584" s="101" t="s">
        <v>7181</v>
      </c>
      <c r="H3584" s="103">
        <v>0</v>
      </c>
      <c r="I3584" s="101" t="s">
        <v>8401</v>
      </c>
      <c r="J3584" s="102">
        <v>43692</v>
      </c>
      <c r="K3584" s="102">
        <v>44057</v>
      </c>
      <c r="L3584" s="101" t="s">
        <v>6332</v>
      </c>
      <c r="M3584" s="101" t="s">
        <v>8575</v>
      </c>
    </row>
    <row r="3585" spans="1:13" x14ac:dyDescent="0.25">
      <c r="A3585" s="74" t="s">
        <v>344</v>
      </c>
      <c r="B3585" s="107" t="str">
        <f t="shared" si="55"/>
        <v>817935171100</v>
      </c>
      <c r="C3585" s="101" t="s">
        <v>8577</v>
      </c>
      <c r="D3585" s="101" t="s">
        <v>8578</v>
      </c>
      <c r="E3585" s="101" t="s">
        <v>6639</v>
      </c>
      <c r="F3585" s="101" t="s">
        <v>7212</v>
      </c>
      <c r="G3585" s="101" t="s">
        <v>7181</v>
      </c>
      <c r="H3585" s="103">
        <v>0</v>
      </c>
      <c r="I3585" s="101" t="s">
        <v>8401</v>
      </c>
      <c r="J3585" s="102">
        <v>43770</v>
      </c>
      <c r="K3585" s="102">
        <v>44135</v>
      </c>
      <c r="L3585" s="101" t="s">
        <v>6332</v>
      </c>
      <c r="M3585" s="101" t="s">
        <v>8577</v>
      </c>
    </row>
    <row r="3586" spans="1:13" x14ac:dyDescent="0.25">
      <c r="A3586" s="74" t="s">
        <v>344</v>
      </c>
      <c r="B3586" s="107" t="str">
        <f t="shared" si="55"/>
        <v>817936171300</v>
      </c>
      <c r="C3586" s="101" t="s">
        <v>8579</v>
      </c>
      <c r="D3586" s="101" t="s">
        <v>8580</v>
      </c>
      <c r="E3586" s="101" t="s">
        <v>6367</v>
      </c>
      <c r="F3586" s="101" t="s">
        <v>7212</v>
      </c>
      <c r="G3586" s="101" t="s">
        <v>7181</v>
      </c>
      <c r="H3586" s="103">
        <v>0</v>
      </c>
      <c r="I3586" s="101" t="s">
        <v>8401</v>
      </c>
      <c r="J3586" s="102">
        <v>43753</v>
      </c>
      <c r="K3586" s="102">
        <v>44118</v>
      </c>
      <c r="L3586" s="101" t="s">
        <v>6332</v>
      </c>
      <c r="M3586" s="101" t="s">
        <v>8579</v>
      </c>
    </row>
    <row r="3587" spans="1:13" x14ac:dyDescent="0.25">
      <c r="A3587" s="74" t="s">
        <v>344</v>
      </c>
      <c r="B3587" s="107" t="str">
        <f t="shared" si="55"/>
        <v>817937171200</v>
      </c>
      <c r="C3587" s="101" t="s">
        <v>8581</v>
      </c>
      <c r="D3587" s="101" t="s">
        <v>8582</v>
      </c>
      <c r="E3587" s="101" t="s">
        <v>6369</v>
      </c>
      <c r="F3587" s="101" t="s">
        <v>7212</v>
      </c>
      <c r="G3587" s="101" t="s">
        <v>7181</v>
      </c>
      <c r="H3587" s="103">
        <v>0</v>
      </c>
      <c r="I3587" s="101" t="s">
        <v>8401</v>
      </c>
      <c r="J3587" s="102">
        <v>43739</v>
      </c>
      <c r="K3587" s="102">
        <v>44104</v>
      </c>
      <c r="L3587" s="101" t="s">
        <v>6332</v>
      </c>
      <c r="M3587" s="101" t="s">
        <v>8581</v>
      </c>
    </row>
    <row r="3588" spans="1:13" x14ac:dyDescent="0.25">
      <c r="A3588" s="74" t="s">
        <v>344</v>
      </c>
      <c r="B3588" s="107" t="str">
        <f t="shared" si="55"/>
        <v>817938171200</v>
      </c>
      <c r="C3588" s="101" t="s">
        <v>8583</v>
      </c>
      <c r="D3588" s="101" t="s">
        <v>8584</v>
      </c>
      <c r="E3588" s="101" t="s">
        <v>6369</v>
      </c>
      <c r="F3588" s="101" t="s">
        <v>7212</v>
      </c>
      <c r="G3588" s="101" t="s">
        <v>7181</v>
      </c>
      <c r="H3588" s="103">
        <v>0</v>
      </c>
      <c r="I3588" s="101" t="s">
        <v>8401</v>
      </c>
      <c r="J3588" s="102">
        <v>43739</v>
      </c>
      <c r="K3588" s="102">
        <v>44104</v>
      </c>
      <c r="L3588" s="101" t="s">
        <v>6332</v>
      </c>
      <c r="M3588" s="101" t="s">
        <v>8583</v>
      </c>
    </row>
    <row r="3589" spans="1:13" x14ac:dyDescent="0.25">
      <c r="A3589" s="74" t="s">
        <v>344</v>
      </c>
      <c r="B3589" s="107" t="str">
        <f t="shared" si="55"/>
        <v>817939171200</v>
      </c>
      <c r="C3589" s="101" t="s">
        <v>8585</v>
      </c>
      <c r="D3589" s="101" t="s">
        <v>8586</v>
      </c>
      <c r="E3589" s="101" t="s">
        <v>6369</v>
      </c>
      <c r="F3589" s="101" t="s">
        <v>7247</v>
      </c>
      <c r="G3589" s="101" t="s">
        <v>7178</v>
      </c>
      <c r="H3589" s="103">
        <v>0</v>
      </c>
      <c r="I3589" s="101" t="s">
        <v>8401</v>
      </c>
      <c r="J3589" s="102">
        <v>43770</v>
      </c>
      <c r="K3589" s="102">
        <v>44135</v>
      </c>
      <c r="L3589" s="101" t="s">
        <v>6332</v>
      </c>
      <c r="M3589" s="101" t="s">
        <v>8585</v>
      </c>
    </row>
    <row r="3590" spans="1:13" x14ac:dyDescent="0.25">
      <c r="A3590" s="74" t="s">
        <v>344</v>
      </c>
      <c r="B3590" s="107" t="str">
        <f t="shared" ref="B3590:B3653" si="56">CONCATENATE(C3590,E3590)</f>
        <v>817940171100</v>
      </c>
      <c r="C3590" s="101" t="s">
        <v>8587</v>
      </c>
      <c r="D3590" s="101" t="s">
        <v>8588</v>
      </c>
      <c r="E3590" s="101" t="s">
        <v>6639</v>
      </c>
      <c r="F3590" s="101" t="s">
        <v>7295</v>
      </c>
      <c r="G3590" s="101" t="s">
        <v>7178</v>
      </c>
      <c r="H3590" s="103">
        <v>0</v>
      </c>
      <c r="I3590" s="101" t="s">
        <v>8401</v>
      </c>
      <c r="J3590" s="102">
        <v>43710</v>
      </c>
      <c r="K3590" s="102">
        <v>43830</v>
      </c>
      <c r="L3590" s="101" t="s">
        <v>6332</v>
      </c>
      <c r="M3590" s="101" t="s">
        <v>8587</v>
      </c>
    </row>
    <row r="3591" spans="1:13" x14ac:dyDescent="0.25">
      <c r="A3591" s="74" t="s">
        <v>344</v>
      </c>
      <c r="B3591" s="107" t="str">
        <f t="shared" si="56"/>
        <v>817941171300</v>
      </c>
      <c r="C3591" s="101" t="s">
        <v>8589</v>
      </c>
      <c r="D3591" s="101" t="s">
        <v>8590</v>
      </c>
      <c r="E3591" s="101" t="s">
        <v>6367</v>
      </c>
      <c r="F3591" s="101" t="s">
        <v>7212</v>
      </c>
      <c r="G3591" s="101" t="s">
        <v>7181</v>
      </c>
      <c r="H3591" s="103">
        <v>0</v>
      </c>
      <c r="I3591" s="101" t="s">
        <v>8401</v>
      </c>
      <c r="J3591" s="102">
        <v>43770</v>
      </c>
      <c r="K3591" s="102">
        <v>44135</v>
      </c>
      <c r="L3591" s="101" t="s">
        <v>6332</v>
      </c>
      <c r="M3591" s="101" t="s">
        <v>8589</v>
      </c>
    </row>
    <row r="3592" spans="1:13" x14ac:dyDescent="0.25">
      <c r="A3592" s="74" t="s">
        <v>344</v>
      </c>
      <c r="B3592" s="107" t="str">
        <f t="shared" si="56"/>
        <v>817942172100</v>
      </c>
      <c r="C3592" s="101" t="s">
        <v>8591</v>
      </c>
      <c r="D3592" s="101" t="s">
        <v>8592</v>
      </c>
      <c r="E3592" s="101" t="s">
        <v>7355</v>
      </c>
      <c r="F3592" s="101" t="s">
        <v>7295</v>
      </c>
      <c r="G3592" s="101" t="s">
        <v>7178</v>
      </c>
      <c r="H3592" s="103">
        <v>0</v>
      </c>
      <c r="I3592" s="101" t="s">
        <v>8401</v>
      </c>
      <c r="J3592" s="102">
        <v>43739</v>
      </c>
      <c r="K3592" s="102">
        <v>43920</v>
      </c>
      <c r="L3592" s="101" t="s">
        <v>6332</v>
      </c>
      <c r="M3592" s="101" t="s">
        <v>8591</v>
      </c>
    </row>
    <row r="3593" spans="1:13" x14ac:dyDescent="0.25">
      <c r="A3593" s="74" t="s">
        <v>344</v>
      </c>
      <c r="B3593" s="107" t="str">
        <f t="shared" si="56"/>
        <v>818805181300</v>
      </c>
      <c r="C3593" s="101" t="s">
        <v>8593</v>
      </c>
      <c r="D3593" s="101" t="s">
        <v>8594</v>
      </c>
      <c r="E3593" s="101" t="s">
        <v>6386</v>
      </c>
      <c r="F3593" s="101" t="s">
        <v>7212</v>
      </c>
      <c r="G3593" s="101" t="s">
        <v>7181</v>
      </c>
      <c r="H3593" s="103">
        <v>0</v>
      </c>
      <c r="I3593" s="101" t="s">
        <v>8401</v>
      </c>
      <c r="J3593" s="102">
        <v>43374</v>
      </c>
      <c r="K3593" s="102">
        <v>43738</v>
      </c>
      <c r="L3593" s="101" t="s">
        <v>6332</v>
      </c>
      <c r="M3593" s="101" t="s">
        <v>8593</v>
      </c>
    </row>
    <row r="3594" spans="1:13" x14ac:dyDescent="0.25">
      <c r="A3594" s="74" t="s">
        <v>344</v>
      </c>
      <c r="B3594" s="107" t="str">
        <f t="shared" si="56"/>
        <v>818806185120</v>
      </c>
      <c r="C3594" s="101" t="s">
        <v>8595</v>
      </c>
      <c r="D3594" s="101" t="s">
        <v>8596</v>
      </c>
      <c r="E3594" s="101" t="s">
        <v>6433</v>
      </c>
      <c r="F3594" s="101" t="s">
        <v>7268</v>
      </c>
      <c r="G3594" s="101" t="s">
        <v>7201</v>
      </c>
      <c r="H3594" s="103">
        <v>0</v>
      </c>
      <c r="I3594" s="101" t="s">
        <v>8401</v>
      </c>
      <c r="J3594" s="102">
        <v>43374</v>
      </c>
      <c r="K3594" s="102">
        <v>43738</v>
      </c>
      <c r="L3594" s="101" t="s">
        <v>6332</v>
      </c>
      <c r="M3594" s="101" t="s">
        <v>8595</v>
      </c>
    </row>
    <row r="3595" spans="1:13" x14ac:dyDescent="0.25">
      <c r="A3595" s="74" t="s">
        <v>344</v>
      </c>
      <c r="B3595" s="107" t="str">
        <f t="shared" si="56"/>
        <v>818807185120</v>
      </c>
      <c r="C3595" s="101" t="s">
        <v>8597</v>
      </c>
      <c r="D3595" s="101" t="s">
        <v>8598</v>
      </c>
      <c r="E3595" s="101" t="s">
        <v>6433</v>
      </c>
      <c r="F3595" s="101" t="s">
        <v>7268</v>
      </c>
      <c r="G3595" s="101" t="s">
        <v>7201</v>
      </c>
      <c r="H3595" s="103">
        <v>0</v>
      </c>
      <c r="I3595" s="101" t="s">
        <v>8401</v>
      </c>
      <c r="J3595" s="102">
        <v>43435</v>
      </c>
      <c r="K3595" s="102">
        <v>43799</v>
      </c>
      <c r="L3595" s="101" t="s">
        <v>6332</v>
      </c>
      <c r="M3595" s="101" t="s">
        <v>8597</v>
      </c>
    </row>
    <row r="3596" spans="1:13" x14ac:dyDescent="0.25">
      <c r="A3596" s="74" t="s">
        <v>344</v>
      </c>
      <c r="B3596" s="107" t="str">
        <f t="shared" si="56"/>
        <v>818901185120</v>
      </c>
      <c r="C3596" s="101" t="s">
        <v>8599</v>
      </c>
      <c r="D3596" s="101" t="s">
        <v>8600</v>
      </c>
      <c r="E3596" s="101" t="s">
        <v>6433</v>
      </c>
      <c r="F3596" s="101" t="s">
        <v>7268</v>
      </c>
      <c r="G3596" s="101" t="s">
        <v>7201</v>
      </c>
      <c r="H3596" s="103">
        <v>0</v>
      </c>
      <c r="I3596" s="101" t="s">
        <v>8401</v>
      </c>
      <c r="J3596" s="102">
        <v>43466</v>
      </c>
      <c r="K3596" s="102">
        <v>43830</v>
      </c>
      <c r="L3596" s="101" t="s">
        <v>6332</v>
      </c>
      <c r="M3596" s="101" t="s">
        <v>8599</v>
      </c>
    </row>
    <row r="3597" spans="1:13" x14ac:dyDescent="0.25">
      <c r="A3597" s="74" t="s">
        <v>344</v>
      </c>
      <c r="B3597" s="107" t="str">
        <f t="shared" si="56"/>
        <v>818902181300</v>
      </c>
      <c r="C3597" s="101" t="s">
        <v>8601</v>
      </c>
      <c r="D3597" s="101" t="s">
        <v>8602</v>
      </c>
      <c r="E3597" s="101" t="s">
        <v>6386</v>
      </c>
      <c r="F3597" s="101" t="s">
        <v>7212</v>
      </c>
      <c r="G3597" s="101" t="s">
        <v>7181</v>
      </c>
      <c r="H3597" s="103">
        <v>0</v>
      </c>
      <c r="I3597" s="101" t="s">
        <v>8401</v>
      </c>
      <c r="J3597" s="102">
        <v>43617</v>
      </c>
      <c r="K3597" s="102">
        <v>43982</v>
      </c>
      <c r="L3597" s="101" t="s">
        <v>6332</v>
      </c>
      <c r="M3597" s="101" t="s">
        <v>8601</v>
      </c>
    </row>
    <row r="3598" spans="1:13" x14ac:dyDescent="0.25">
      <c r="A3598" s="74" t="s">
        <v>344</v>
      </c>
      <c r="B3598" s="107" t="str">
        <f t="shared" si="56"/>
        <v>818903181500</v>
      </c>
      <c r="C3598" s="101" t="s">
        <v>8603</v>
      </c>
      <c r="D3598" s="101" t="s">
        <v>8604</v>
      </c>
      <c r="E3598" s="101" t="s">
        <v>6421</v>
      </c>
      <c r="F3598" s="101" t="s">
        <v>7295</v>
      </c>
      <c r="G3598" s="101" t="s">
        <v>7178</v>
      </c>
      <c r="H3598" s="103">
        <v>0</v>
      </c>
      <c r="I3598" s="101" t="s">
        <v>8401</v>
      </c>
      <c r="J3598" s="102">
        <v>43617</v>
      </c>
      <c r="K3598" s="102">
        <v>43982</v>
      </c>
      <c r="L3598" s="101" t="s">
        <v>6332</v>
      </c>
      <c r="M3598" s="101" t="s">
        <v>8603</v>
      </c>
    </row>
    <row r="3599" spans="1:13" x14ac:dyDescent="0.25">
      <c r="A3599" s="74" t="s">
        <v>344</v>
      </c>
      <c r="B3599" s="107" t="str">
        <f t="shared" si="56"/>
        <v>818904188300</v>
      </c>
      <c r="C3599" s="101" t="s">
        <v>8605</v>
      </c>
      <c r="D3599" s="101" t="s">
        <v>8606</v>
      </c>
      <c r="E3599" s="101" t="s">
        <v>6394</v>
      </c>
      <c r="F3599" s="101" t="s">
        <v>7291</v>
      </c>
      <c r="G3599" s="101" t="s">
        <v>7215</v>
      </c>
      <c r="H3599" s="103">
        <v>0</v>
      </c>
      <c r="I3599" s="101" t="s">
        <v>8401</v>
      </c>
      <c r="J3599" s="102">
        <v>43709</v>
      </c>
      <c r="K3599" s="102">
        <v>44074</v>
      </c>
      <c r="L3599" s="101" t="s">
        <v>6332</v>
      </c>
      <c r="M3599" s="101" t="s">
        <v>8605</v>
      </c>
    </row>
    <row r="3600" spans="1:13" x14ac:dyDescent="0.25">
      <c r="A3600" s="74" t="s">
        <v>344</v>
      </c>
      <c r="B3600" s="107" t="str">
        <f t="shared" si="56"/>
        <v>818905181500</v>
      </c>
      <c r="C3600" s="101" t="s">
        <v>8607</v>
      </c>
      <c r="D3600" s="101" t="s">
        <v>8608</v>
      </c>
      <c r="E3600" s="101" t="s">
        <v>6421</v>
      </c>
      <c r="F3600" s="101" t="s">
        <v>7212</v>
      </c>
      <c r="G3600" s="101" t="s">
        <v>7181</v>
      </c>
      <c r="H3600" s="103">
        <v>0</v>
      </c>
      <c r="I3600" s="101" t="s">
        <v>8401</v>
      </c>
      <c r="J3600" s="102">
        <v>43709</v>
      </c>
      <c r="K3600" s="102">
        <v>44074</v>
      </c>
      <c r="L3600" s="101" t="s">
        <v>6332</v>
      </c>
      <c r="M3600" s="101" t="s">
        <v>8607</v>
      </c>
    </row>
    <row r="3601" spans="1:13" x14ac:dyDescent="0.25">
      <c r="A3601" s="74" t="s">
        <v>344</v>
      </c>
      <c r="B3601" s="107" t="str">
        <f t="shared" si="56"/>
        <v>818906185120</v>
      </c>
      <c r="C3601" s="101" t="s">
        <v>8609</v>
      </c>
      <c r="D3601" s="101" t="s">
        <v>8610</v>
      </c>
      <c r="E3601" s="101" t="s">
        <v>6433</v>
      </c>
      <c r="F3601" s="101" t="s">
        <v>7268</v>
      </c>
      <c r="G3601" s="101" t="s">
        <v>7201</v>
      </c>
      <c r="H3601" s="103">
        <v>0</v>
      </c>
      <c r="I3601" s="101" t="s">
        <v>8401</v>
      </c>
      <c r="J3601" s="102">
        <v>43709</v>
      </c>
      <c r="K3601" s="102">
        <v>44074</v>
      </c>
      <c r="L3601" s="101" t="s">
        <v>6332</v>
      </c>
      <c r="M3601" s="101" t="s">
        <v>8609</v>
      </c>
    </row>
    <row r="3602" spans="1:13" x14ac:dyDescent="0.25">
      <c r="A3602" s="74" t="s">
        <v>344</v>
      </c>
      <c r="B3602" s="107" t="str">
        <f t="shared" si="56"/>
        <v>818907181300</v>
      </c>
      <c r="C3602" s="101" t="s">
        <v>8611</v>
      </c>
      <c r="D3602" s="101" t="s">
        <v>8612</v>
      </c>
      <c r="E3602" s="101" t="s">
        <v>6386</v>
      </c>
      <c r="F3602" s="101" t="s">
        <v>7252</v>
      </c>
      <c r="G3602" s="101" t="s">
        <v>7178</v>
      </c>
      <c r="H3602" s="103">
        <v>0</v>
      </c>
      <c r="I3602" s="101" t="s">
        <v>8401</v>
      </c>
      <c r="J3602" s="102">
        <v>43692</v>
      </c>
      <c r="K3602" s="102">
        <v>44057</v>
      </c>
      <c r="L3602" s="101" t="s">
        <v>6332</v>
      </c>
      <c r="M3602" s="101" t="s">
        <v>8611</v>
      </c>
    </row>
    <row r="3603" spans="1:13" x14ac:dyDescent="0.25">
      <c r="A3603" s="74" t="s">
        <v>344</v>
      </c>
      <c r="B3603" s="107" t="str">
        <f t="shared" si="56"/>
        <v>818908182100</v>
      </c>
      <c r="C3603" s="101" t="s">
        <v>8613</v>
      </c>
      <c r="D3603" s="101" t="s">
        <v>8614</v>
      </c>
      <c r="E3603" s="101" t="s">
        <v>6405</v>
      </c>
      <c r="F3603" s="101" t="s">
        <v>7200</v>
      </c>
      <c r="G3603" s="101" t="s">
        <v>7201</v>
      </c>
      <c r="H3603" s="103">
        <v>0</v>
      </c>
      <c r="I3603" s="101" t="s">
        <v>8401</v>
      </c>
      <c r="J3603" s="102">
        <v>43689</v>
      </c>
      <c r="K3603" s="102">
        <v>44054</v>
      </c>
      <c r="L3603" s="101" t="s">
        <v>6332</v>
      </c>
      <c r="M3603" s="101" t="s">
        <v>8613</v>
      </c>
    </row>
    <row r="3604" spans="1:13" x14ac:dyDescent="0.25">
      <c r="A3604" s="74" t="s">
        <v>344</v>
      </c>
      <c r="B3604" s="107" t="str">
        <f t="shared" si="56"/>
        <v>818909182100</v>
      </c>
      <c r="C3604" s="101" t="s">
        <v>8615</v>
      </c>
      <c r="D3604" s="101" t="s">
        <v>8616</v>
      </c>
      <c r="E3604" s="101" t="s">
        <v>6405</v>
      </c>
      <c r="F3604" s="101" t="s">
        <v>7212</v>
      </c>
      <c r="G3604" s="101" t="s">
        <v>7181</v>
      </c>
      <c r="H3604" s="103">
        <v>0</v>
      </c>
      <c r="I3604" s="101" t="s">
        <v>8401</v>
      </c>
      <c r="J3604" s="102">
        <v>43739</v>
      </c>
      <c r="K3604" s="102">
        <v>44104</v>
      </c>
      <c r="L3604" s="101" t="s">
        <v>6332</v>
      </c>
      <c r="M3604" s="101" t="s">
        <v>8615</v>
      </c>
    </row>
    <row r="3605" spans="1:13" x14ac:dyDescent="0.25">
      <c r="A3605" s="74" t="s">
        <v>344</v>
      </c>
      <c r="B3605" s="107" t="str">
        <f t="shared" si="56"/>
        <v>818910182100</v>
      </c>
      <c r="C3605" s="101" t="s">
        <v>8617</v>
      </c>
      <c r="D3605" s="101" t="s">
        <v>8614</v>
      </c>
      <c r="E3605" s="101" t="s">
        <v>6405</v>
      </c>
      <c r="F3605" s="101" t="s">
        <v>7200</v>
      </c>
      <c r="G3605" s="101" t="s">
        <v>7201</v>
      </c>
      <c r="H3605" s="103">
        <v>0</v>
      </c>
      <c r="I3605" s="101" t="s">
        <v>8401</v>
      </c>
      <c r="J3605" s="102">
        <v>43696</v>
      </c>
      <c r="K3605" s="102">
        <v>44061</v>
      </c>
      <c r="L3605" s="101" t="s">
        <v>6332</v>
      </c>
      <c r="M3605" s="101" t="s">
        <v>8617</v>
      </c>
    </row>
    <row r="3606" spans="1:13" x14ac:dyDescent="0.25">
      <c r="A3606" s="74" t="s">
        <v>344</v>
      </c>
      <c r="B3606" s="107" t="str">
        <f t="shared" si="56"/>
        <v>818911183910</v>
      </c>
      <c r="C3606" s="101" t="s">
        <v>8618</v>
      </c>
      <c r="D3606" s="101" t="s">
        <v>8619</v>
      </c>
      <c r="E3606" s="101" t="s">
        <v>7461</v>
      </c>
      <c r="F3606" s="101" t="s">
        <v>7203</v>
      </c>
      <c r="G3606" s="101" t="s">
        <v>7222</v>
      </c>
      <c r="H3606" s="103">
        <v>0</v>
      </c>
      <c r="I3606" s="101" t="s">
        <v>8401</v>
      </c>
      <c r="J3606" s="102">
        <v>43770</v>
      </c>
      <c r="K3606" s="102">
        <v>44135</v>
      </c>
      <c r="L3606" s="101" t="s">
        <v>6332</v>
      </c>
      <c r="M3606" s="101" t="s">
        <v>8618</v>
      </c>
    </row>
    <row r="3607" spans="1:13" x14ac:dyDescent="0.25">
      <c r="A3607" s="74" t="s">
        <v>344</v>
      </c>
      <c r="B3607" s="107" t="str">
        <f t="shared" si="56"/>
        <v>818912183910</v>
      </c>
      <c r="C3607" s="101" t="s">
        <v>8620</v>
      </c>
      <c r="D3607" s="101" t="s">
        <v>8621</v>
      </c>
      <c r="E3607" s="101" t="s">
        <v>7461</v>
      </c>
      <c r="F3607" s="101" t="s">
        <v>7203</v>
      </c>
      <c r="G3607" s="101" t="s">
        <v>7222</v>
      </c>
      <c r="H3607" s="103">
        <v>0</v>
      </c>
      <c r="I3607" s="101" t="s">
        <v>8401</v>
      </c>
      <c r="J3607" s="102">
        <v>43770</v>
      </c>
      <c r="K3607" s="102">
        <v>44135</v>
      </c>
      <c r="L3607" s="101" t="s">
        <v>6332</v>
      </c>
      <c r="M3607" s="101" t="s">
        <v>8620</v>
      </c>
    </row>
    <row r="3608" spans="1:13" x14ac:dyDescent="0.25">
      <c r="A3608" s="74" t="s">
        <v>344</v>
      </c>
      <c r="B3608" s="107" t="str">
        <f t="shared" si="56"/>
        <v>818913182100</v>
      </c>
      <c r="C3608" s="101" t="s">
        <v>8622</v>
      </c>
      <c r="D3608" s="101" t="s">
        <v>8614</v>
      </c>
      <c r="E3608" s="101" t="s">
        <v>6405</v>
      </c>
      <c r="F3608" s="101" t="s">
        <v>7200</v>
      </c>
      <c r="G3608" s="101" t="s">
        <v>7201</v>
      </c>
      <c r="H3608" s="103">
        <v>0</v>
      </c>
      <c r="I3608" s="101" t="s">
        <v>8401</v>
      </c>
      <c r="J3608" s="102">
        <v>43696</v>
      </c>
      <c r="K3608" s="102">
        <v>44061</v>
      </c>
      <c r="L3608" s="101" t="s">
        <v>6332</v>
      </c>
      <c r="M3608" s="101" t="s">
        <v>8622</v>
      </c>
    </row>
    <row r="3609" spans="1:13" x14ac:dyDescent="0.25">
      <c r="A3609" s="74" t="s">
        <v>344</v>
      </c>
      <c r="B3609" s="107" t="str">
        <f t="shared" si="56"/>
        <v>818914185120</v>
      </c>
      <c r="C3609" s="101" t="s">
        <v>8623</v>
      </c>
      <c r="D3609" s="101" t="s">
        <v>8624</v>
      </c>
      <c r="E3609" s="101" t="s">
        <v>6433</v>
      </c>
      <c r="F3609" s="101" t="s">
        <v>7400</v>
      </c>
      <c r="G3609" s="101" t="s">
        <v>7218</v>
      </c>
      <c r="H3609" s="103">
        <v>0</v>
      </c>
      <c r="I3609" s="101" t="s">
        <v>8401</v>
      </c>
      <c r="J3609" s="102">
        <v>43739</v>
      </c>
      <c r="K3609" s="102">
        <v>44104</v>
      </c>
      <c r="L3609" s="101" t="s">
        <v>6332</v>
      </c>
      <c r="M3609" s="101" t="s">
        <v>8623</v>
      </c>
    </row>
    <row r="3610" spans="1:13" x14ac:dyDescent="0.25">
      <c r="A3610" s="74" t="s">
        <v>344</v>
      </c>
      <c r="B3610" s="107" t="str">
        <f t="shared" si="56"/>
        <v>818915181300</v>
      </c>
      <c r="C3610" s="101" t="s">
        <v>8625</v>
      </c>
      <c r="D3610" s="101" t="s">
        <v>8626</v>
      </c>
      <c r="E3610" s="101" t="s">
        <v>6386</v>
      </c>
      <c r="F3610" s="101" t="s">
        <v>7212</v>
      </c>
      <c r="G3610" s="101" t="s">
        <v>7181</v>
      </c>
      <c r="H3610" s="103">
        <v>0</v>
      </c>
      <c r="I3610" s="101" t="s">
        <v>8401</v>
      </c>
      <c r="J3610" s="102">
        <v>43739</v>
      </c>
      <c r="K3610" s="102">
        <v>44104</v>
      </c>
      <c r="L3610" s="101" t="s">
        <v>6332</v>
      </c>
      <c r="M3610" s="101" t="s">
        <v>8625</v>
      </c>
    </row>
    <row r="3611" spans="1:13" x14ac:dyDescent="0.25">
      <c r="A3611" s="74" t="s">
        <v>344</v>
      </c>
      <c r="B3611" s="107" t="str">
        <f t="shared" si="56"/>
        <v>818916182100</v>
      </c>
      <c r="C3611" s="101" t="s">
        <v>8627</v>
      </c>
      <c r="D3611" s="101" t="s">
        <v>8628</v>
      </c>
      <c r="E3611" s="101" t="s">
        <v>6405</v>
      </c>
      <c r="F3611" s="101" t="s">
        <v>7217</v>
      </c>
      <c r="G3611" s="101" t="s">
        <v>7218</v>
      </c>
      <c r="H3611" s="103">
        <v>0</v>
      </c>
      <c r="I3611" s="101" t="s">
        <v>8401</v>
      </c>
      <c r="J3611" s="102">
        <v>43739</v>
      </c>
      <c r="K3611" s="102">
        <v>44104</v>
      </c>
      <c r="L3611" s="101" t="s">
        <v>6332</v>
      </c>
      <c r="M3611" s="101" t="s">
        <v>8627</v>
      </c>
    </row>
    <row r="3612" spans="1:13" x14ac:dyDescent="0.25">
      <c r="A3612" s="74" t="s">
        <v>344</v>
      </c>
      <c r="B3612" s="107" t="str">
        <f t="shared" si="56"/>
        <v>819001191100</v>
      </c>
      <c r="C3612" s="101" t="s">
        <v>8629</v>
      </c>
      <c r="D3612" s="101" t="s">
        <v>8630</v>
      </c>
      <c r="E3612" s="101" t="s">
        <v>6460</v>
      </c>
      <c r="F3612" s="101" t="s">
        <v>7295</v>
      </c>
      <c r="G3612" s="101" t="s">
        <v>7178</v>
      </c>
      <c r="H3612" s="103">
        <v>0</v>
      </c>
      <c r="I3612" s="101" t="s">
        <v>8401</v>
      </c>
      <c r="J3612" s="102">
        <v>43831</v>
      </c>
      <c r="K3612" s="102">
        <v>44196</v>
      </c>
      <c r="L3612" s="101" t="s">
        <v>6332</v>
      </c>
      <c r="M3612" s="101" t="s">
        <v>8629</v>
      </c>
    </row>
    <row r="3613" spans="1:13" x14ac:dyDescent="0.25">
      <c r="A3613" s="74" t="s">
        <v>344</v>
      </c>
      <c r="B3613" s="107" t="str">
        <f t="shared" si="56"/>
        <v>819812192100</v>
      </c>
      <c r="C3613" s="101" t="s">
        <v>8631</v>
      </c>
      <c r="D3613" s="101" t="s">
        <v>8632</v>
      </c>
      <c r="E3613" s="101" t="s">
        <v>6456</v>
      </c>
      <c r="F3613" s="101" t="s">
        <v>7212</v>
      </c>
      <c r="G3613" s="101" t="s">
        <v>7181</v>
      </c>
      <c r="H3613" s="103">
        <v>0</v>
      </c>
      <c r="I3613" s="101" t="s">
        <v>8401</v>
      </c>
      <c r="J3613" s="102">
        <v>43367</v>
      </c>
      <c r="K3613" s="102">
        <v>43731</v>
      </c>
      <c r="L3613" s="101" t="s">
        <v>6332</v>
      </c>
      <c r="M3613" s="101" t="s">
        <v>8631</v>
      </c>
    </row>
    <row r="3614" spans="1:13" x14ac:dyDescent="0.25">
      <c r="A3614" s="74" t="s">
        <v>344</v>
      </c>
      <c r="B3614" s="107" t="str">
        <f t="shared" si="56"/>
        <v>819818191100</v>
      </c>
      <c r="C3614" s="101" t="s">
        <v>8633</v>
      </c>
      <c r="D3614" s="101" t="s">
        <v>8634</v>
      </c>
      <c r="E3614" s="101" t="s">
        <v>6460</v>
      </c>
      <c r="F3614" s="101" t="s">
        <v>7212</v>
      </c>
      <c r="G3614" s="101" t="s">
        <v>7181</v>
      </c>
      <c r="H3614" s="103">
        <v>0</v>
      </c>
      <c r="I3614" s="101" t="s">
        <v>8401</v>
      </c>
      <c r="J3614" s="102">
        <v>43313</v>
      </c>
      <c r="K3614" s="102">
        <v>43677</v>
      </c>
      <c r="L3614" s="101" t="s">
        <v>6332</v>
      </c>
      <c r="M3614" s="101" t="s">
        <v>8633</v>
      </c>
    </row>
    <row r="3615" spans="1:13" x14ac:dyDescent="0.25">
      <c r="A3615" s="74" t="s">
        <v>344</v>
      </c>
      <c r="B3615" s="107" t="str">
        <f t="shared" si="56"/>
        <v>819819191100</v>
      </c>
      <c r="C3615" s="101" t="s">
        <v>8635</v>
      </c>
      <c r="D3615" s="101" t="s">
        <v>8636</v>
      </c>
      <c r="E3615" s="101" t="s">
        <v>6460</v>
      </c>
      <c r="F3615" s="101" t="s">
        <v>7212</v>
      </c>
      <c r="G3615" s="101" t="s">
        <v>7181</v>
      </c>
      <c r="H3615" s="103">
        <v>0</v>
      </c>
      <c r="I3615" s="101" t="s">
        <v>8401</v>
      </c>
      <c r="J3615" s="102">
        <v>43325</v>
      </c>
      <c r="K3615" s="102">
        <v>43689</v>
      </c>
      <c r="L3615" s="101" t="s">
        <v>6332</v>
      </c>
      <c r="M3615" s="101" t="s">
        <v>8635</v>
      </c>
    </row>
    <row r="3616" spans="1:13" x14ac:dyDescent="0.25">
      <c r="A3616" s="74" t="s">
        <v>344</v>
      </c>
      <c r="B3616" s="107" t="str">
        <f t="shared" si="56"/>
        <v>819823191100</v>
      </c>
      <c r="C3616" s="101" t="s">
        <v>8637</v>
      </c>
      <c r="D3616" s="101" t="s">
        <v>8638</v>
      </c>
      <c r="E3616" s="101" t="s">
        <v>6460</v>
      </c>
      <c r="F3616" s="101" t="s">
        <v>7212</v>
      </c>
      <c r="G3616" s="101" t="s">
        <v>7181</v>
      </c>
      <c r="H3616" s="103">
        <v>0</v>
      </c>
      <c r="I3616" s="101" t="s">
        <v>8401</v>
      </c>
      <c r="J3616" s="102">
        <v>43405</v>
      </c>
      <c r="K3616" s="102">
        <v>43769</v>
      </c>
      <c r="L3616" s="101" t="s">
        <v>6332</v>
      </c>
      <c r="M3616" s="101" t="s">
        <v>8637</v>
      </c>
    </row>
    <row r="3617" spans="1:13" x14ac:dyDescent="0.25">
      <c r="A3617" s="74" t="s">
        <v>344</v>
      </c>
      <c r="B3617" s="107" t="str">
        <f t="shared" si="56"/>
        <v>819901191200</v>
      </c>
      <c r="C3617" s="101" t="s">
        <v>8639</v>
      </c>
      <c r="D3617" s="101" t="s">
        <v>8640</v>
      </c>
      <c r="E3617" s="101" t="s">
        <v>6462</v>
      </c>
      <c r="F3617" s="101" t="s">
        <v>7295</v>
      </c>
      <c r="G3617" s="101" t="s">
        <v>7178</v>
      </c>
      <c r="H3617" s="103">
        <v>0</v>
      </c>
      <c r="I3617" s="101" t="s">
        <v>8401</v>
      </c>
      <c r="J3617" s="102">
        <v>43493</v>
      </c>
      <c r="K3617" s="102">
        <v>43857</v>
      </c>
      <c r="L3617" s="101" t="s">
        <v>6332</v>
      </c>
      <c r="M3617" s="101" t="s">
        <v>8639</v>
      </c>
    </row>
    <row r="3618" spans="1:13" x14ac:dyDescent="0.25">
      <c r="A3618" s="74" t="s">
        <v>344</v>
      </c>
      <c r="B3618" s="107" t="str">
        <f t="shared" si="56"/>
        <v>819902191400</v>
      </c>
      <c r="C3618" s="101" t="s">
        <v>8641</v>
      </c>
      <c r="D3618" s="101" t="s">
        <v>8642</v>
      </c>
      <c r="E3618" s="101" t="s">
        <v>7237</v>
      </c>
      <c r="F3618" s="101" t="s">
        <v>7212</v>
      </c>
      <c r="G3618" s="101" t="s">
        <v>7181</v>
      </c>
      <c r="H3618" s="103">
        <v>0</v>
      </c>
      <c r="I3618" s="101" t="s">
        <v>8401</v>
      </c>
      <c r="J3618" s="102">
        <v>43497</v>
      </c>
      <c r="K3618" s="102">
        <v>43861</v>
      </c>
      <c r="L3618" s="101" t="s">
        <v>6332</v>
      </c>
      <c r="M3618" s="101" t="s">
        <v>8641</v>
      </c>
    </row>
    <row r="3619" spans="1:13" x14ac:dyDescent="0.25">
      <c r="A3619" s="74" t="s">
        <v>344</v>
      </c>
      <c r="B3619" s="107" t="str">
        <f t="shared" si="56"/>
        <v>819903191100</v>
      </c>
      <c r="C3619" s="101" t="s">
        <v>8643</v>
      </c>
      <c r="D3619" s="101" t="s">
        <v>8644</v>
      </c>
      <c r="E3619" s="101" t="s">
        <v>6460</v>
      </c>
      <c r="F3619" s="101" t="s">
        <v>7212</v>
      </c>
      <c r="G3619" s="101" t="s">
        <v>7181</v>
      </c>
      <c r="H3619" s="103">
        <v>0</v>
      </c>
      <c r="I3619" s="101" t="s">
        <v>8401</v>
      </c>
      <c r="J3619" s="102">
        <v>43514</v>
      </c>
      <c r="K3619" s="102">
        <v>43878</v>
      </c>
      <c r="L3619" s="101" t="s">
        <v>6332</v>
      </c>
      <c r="M3619" s="101" t="s">
        <v>8643</v>
      </c>
    </row>
    <row r="3620" spans="1:13" x14ac:dyDescent="0.25">
      <c r="A3620" s="74" t="s">
        <v>344</v>
      </c>
      <c r="B3620" s="107" t="str">
        <f t="shared" si="56"/>
        <v>819904193910</v>
      </c>
      <c r="C3620" s="101" t="s">
        <v>8645</v>
      </c>
      <c r="D3620" s="101" t="s">
        <v>8646</v>
      </c>
      <c r="E3620" s="101" t="s">
        <v>7221</v>
      </c>
      <c r="F3620" s="101" t="s">
        <v>7203</v>
      </c>
      <c r="G3620" s="101" t="s">
        <v>7222</v>
      </c>
      <c r="H3620" s="103">
        <v>0</v>
      </c>
      <c r="I3620" s="101" t="s">
        <v>8401</v>
      </c>
      <c r="J3620" s="102">
        <v>43540</v>
      </c>
      <c r="K3620" s="102">
        <v>43905</v>
      </c>
      <c r="L3620" s="101" t="s">
        <v>6332</v>
      </c>
      <c r="M3620" s="101" t="s">
        <v>8645</v>
      </c>
    </row>
    <row r="3621" spans="1:13" x14ac:dyDescent="0.25">
      <c r="A3621" s="74" t="s">
        <v>344</v>
      </c>
      <c r="B3621" s="107" t="str">
        <f t="shared" si="56"/>
        <v>819905191200</v>
      </c>
      <c r="C3621" s="101" t="s">
        <v>8647</v>
      </c>
      <c r="D3621" s="101" t="s">
        <v>8640</v>
      </c>
      <c r="E3621" s="101" t="s">
        <v>6462</v>
      </c>
      <c r="F3621" s="101" t="s">
        <v>7295</v>
      </c>
      <c r="G3621" s="101" t="s">
        <v>7178</v>
      </c>
      <c r="H3621" s="103">
        <v>0</v>
      </c>
      <c r="I3621" s="101" t="s">
        <v>8401</v>
      </c>
      <c r="J3621" s="102">
        <v>43472</v>
      </c>
      <c r="K3621" s="102">
        <v>43836</v>
      </c>
      <c r="L3621" s="101" t="s">
        <v>6332</v>
      </c>
      <c r="M3621" s="101" t="s">
        <v>8647</v>
      </c>
    </row>
    <row r="3622" spans="1:13" x14ac:dyDescent="0.25">
      <c r="A3622" s="74" t="s">
        <v>344</v>
      </c>
      <c r="B3622" s="107" t="str">
        <f t="shared" si="56"/>
        <v>819906191100</v>
      </c>
      <c r="C3622" s="101" t="s">
        <v>8648</v>
      </c>
      <c r="D3622" s="101" t="s">
        <v>8649</v>
      </c>
      <c r="E3622" s="101" t="s">
        <v>6460</v>
      </c>
      <c r="F3622" s="101" t="s">
        <v>7212</v>
      </c>
      <c r="G3622" s="101" t="s">
        <v>7181</v>
      </c>
      <c r="H3622" s="103">
        <v>0</v>
      </c>
      <c r="I3622" s="101" t="s">
        <v>8401</v>
      </c>
      <c r="J3622" s="102">
        <v>43542</v>
      </c>
      <c r="K3622" s="102">
        <v>43907</v>
      </c>
      <c r="L3622" s="101" t="s">
        <v>6332</v>
      </c>
      <c r="M3622" s="101" t="s">
        <v>8648</v>
      </c>
    </row>
    <row r="3623" spans="1:13" x14ac:dyDescent="0.25">
      <c r="A3623" s="74" t="s">
        <v>344</v>
      </c>
      <c r="B3623" s="107" t="str">
        <f t="shared" si="56"/>
        <v>819907191100</v>
      </c>
      <c r="C3623" s="101" t="s">
        <v>8650</v>
      </c>
      <c r="D3623" s="101" t="s">
        <v>8651</v>
      </c>
      <c r="E3623" s="101" t="s">
        <v>6460</v>
      </c>
      <c r="F3623" s="101" t="s">
        <v>7212</v>
      </c>
      <c r="G3623" s="101" t="s">
        <v>7181</v>
      </c>
      <c r="H3623" s="103">
        <v>0</v>
      </c>
      <c r="I3623" s="101" t="s">
        <v>8401</v>
      </c>
      <c r="J3623" s="102">
        <v>43586</v>
      </c>
      <c r="K3623" s="102">
        <v>43951</v>
      </c>
      <c r="L3623" s="101" t="s">
        <v>6332</v>
      </c>
      <c r="M3623" s="101" t="s">
        <v>8650</v>
      </c>
    </row>
    <row r="3624" spans="1:13" x14ac:dyDescent="0.25">
      <c r="A3624" s="74" t="s">
        <v>344</v>
      </c>
      <c r="B3624" s="107" t="str">
        <f t="shared" si="56"/>
        <v>819908191400</v>
      </c>
      <c r="C3624" s="101" t="s">
        <v>8652</v>
      </c>
      <c r="D3624" s="101" t="s">
        <v>8653</v>
      </c>
      <c r="E3624" s="101" t="s">
        <v>7237</v>
      </c>
      <c r="F3624" s="101" t="s">
        <v>7295</v>
      </c>
      <c r="G3624" s="101" t="s">
        <v>7178</v>
      </c>
      <c r="H3624" s="103">
        <v>0</v>
      </c>
      <c r="I3624" s="101" t="s">
        <v>8401</v>
      </c>
      <c r="J3624" s="102">
        <v>43556</v>
      </c>
      <c r="K3624" s="102">
        <v>43921</v>
      </c>
      <c r="L3624" s="101" t="s">
        <v>6332</v>
      </c>
      <c r="M3624" s="101" t="s">
        <v>8652</v>
      </c>
    </row>
    <row r="3625" spans="1:13" x14ac:dyDescent="0.25">
      <c r="A3625" s="74" t="s">
        <v>344</v>
      </c>
      <c r="B3625" s="107" t="str">
        <f t="shared" si="56"/>
        <v>819909191100</v>
      </c>
      <c r="C3625" s="101" t="s">
        <v>8654</v>
      </c>
      <c r="D3625" s="101" t="s">
        <v>8655</v>
      </c>
      <c r="E3625" s="101" t="s">
        <v>6460</v>
      </c>
      <c r="F3625" s="101" t="s">
        <v>7212</v>
      </c>
      <c r="G3625" s="101" t="s">
        <v>7181</v>
      </c>
      <c r="H3625" s="103">
        <v>0</v>
      </c>
      <c r="I3625" s="101" t="s">
        <v>8401</v>
      </c>
      <c r="J3625" s="102">
        <v>43692</v>
      </c>
      <c r="K3625" s="102">
        <v>44057</v>
      </c>
      <c r="L3625" s="101" t="s">
        <v>6332</v>
      </c>
      <c r="M3625" s="101" t="s">
        <v>8654</v>
      </c>
    </row>
    <row r="3626" spans="1:13" x14ac:dyDescent="0.25">
      <c r="A3626" s="74" t="s">
        <v>344</v>
      </c>
      <c r="B3626" s="107" t="str">
        <f t="shared" si="56"/>
        <v>819910192100</v>
      </c>
      <c r="C3626" s="101" t="s">
        <v>8656</v>
      </c>
      <c r="D3626" s="101" t="s">
        <v>8657</v>
      </c>
      <c r="E3626" s="101" t="s">
        <v>6456</v>
      </c>
      <c r="F3626" s="101" t="s">
        <v>7260</v>
      </c>
      <c r="G3626" s="101" t="s">
        <v>7215</v>
      </c>
      <c r="H3626" s="103">
        <v>0</v>
      </c>
      <c r="I3626" s="101" t="s">
        <v>8401</v>
      </c>
      <c r="J3626" s="102">
        <v>43739</v>
      </c>
      <c r="K3626" s="102">
        <v>43982</v>
      </c>
      <c r="L3626" s="101" t="s">
        <v>6332</v>
      </c>
      <c r="M3626" s="101" t="s">
        <v>8656</v>
      </c>
    </row>
    <row r="3627" spans="1:13" x14ac:dyDescent="0.25">
      <c r="A3627" s="74" t="s">
        <v>344</v>
      </c>
      <c r="B3627" s="107" t="str">
        <f t="shared" si="56"/>
        <v>819911192100</v>
      </c>
      <c r="C3627" s="101" t="s">
        <v>8658</v>
      </c>
      <c r="D3627" s="101" t="s">
        <v>8659</v>
      </c>
      <c r="E3627" s="101" t="s">
        <v>6456</v>
      </c>
      <c r="F3627" s="101" t="s">
        <v>7313</v>
      </c>
      <c r="G3627" s="101" t="s">
        <v>7368</v>
      </c>
      <c r="H3627" s="103">
        <v>0</v>
      </c>
      <c r="I3627" s="101" t="s">
        <v>8401</v>
      </c>
      <c r="J3627" s="102">
        <v>43619</v>
      </c>
      <c r="K3627" s="102">
        <v>43984</v>
      </c>
      <c r="L3627" s="101" t="s">
        <v>6332</v>
      </c>
      <c r="M3627" s="101" t="s">
        <v>8658</v>
      </c>
    </row>
    <row r="3628" spans="1:13" x14ac:dyDescent="0.25">
      <c r="A3628" s="74" t="s">
        <v>344</v>
      </c>
      <c r="B3628" s="107" t="str">
        <f t="shared" si="56"/>
        <v>819912192100</v>
      </c>
      <c r="C3628" s="101" t="s">
        <v>8660</v>
      </c>
      <c r="D3628" s="101" t="s">
        <v>8661</v>
      </c>
      <c r="E3628" s="101" t="s">
        <v>6456</v>
      </c>
      <c r="F3628" s="101" t="s">
        <v>7187</v>
      </c>
      <c r="G3628" s="101" t="s">
        <v>7174</v>
      </c>
      <c r="H3628" s="103">
        <v>0</v>
      </c>
      <c r="I3628" s="101" t="s">
        <v>8401</v>
      </c>
      <c r="J3628" s="102">
        <v>43739</v>
      </c>
      <c r="K3628" s="102">
        <v>44104</v>
      </c>
      <c r="L3628" s="101" t="s">
        <v>6332</v>
      </c>
      <c r="M3628" s="101" t="s">
        <v>8660</v>
      </c>
    </row>
    <row r="3629" spans="1:13" x14ac:dyDescent="0.25">
      <c r="A3629" s="74" t="s">
        <v>344</v>
      </c>
      <c r="B3629" s="107" t="str">
        <f t="shared" si="56"/>
        <v>819913193920</v>
      </c>
      <c r="C3629" s="101" t="s">
        <v>8662</v>
      </c>
      <c r="D3629" s="101" t="s">
        <v>8663</v>
      </c>
      <c r="E3629" s="101" t="s">
        <v>7377</v>
      </c>
      <c r="F3629" s="101" t="s">
        <v>7332</v>
      </c>
      <c r="G3629" s="101" t="s">
        <v>7218</v>
      </c>
      <c r="H3629" s="103">
        <v>0</v>
      </c>
      <c r="I3629" s="101" t="s">
        <v>8401</v>
      </c>
      <c r="J3629" s="102">
        <v>43709</v>
      </c>
      <c r="K3629" s="102">
        <v>44074</v>
      </c>
      <c r="L3629" s="101" t="s">
        <v>6332</v>
      </c>
      <c r="M3629" s="101" t="s">
        <v>8662</v>
      </c>
    </row>
    <row r="3630" spans="1:13" x14ac:dyDescent="0.25">
      <c r="A3630" s="74" t="s">
        <v>344</v>
      </c>
      <c r="B3630" s="107" t="str">
        <f t="shared" si="56"/>
        <v>819914191100</v>
      </c>
      <c r="C3630" s="101" t="s">
        <v>8664</v>
      </c>
      <c r="D3630" s="101" t="s">
        <v>8665</v>
      </c>
      <c r="E3630" s="101" t="s">
        <v>6460</v>
      </c>
      <c r="F3630" s="101" t="s">
        <v>7212</v>
      </c>
      <c r="G3630" s="101" t="s">
        <v>7181</v>
      </c>
      <c r="H3630" s="103">
        <v>0</v>
      </c>
      <c r="I3630" s="101" t="s">
        <v>8401</v>
      </c>
      <c r="J3630" s="102">
        <v>43703</v>
      </c>
      <c r="K3630" s="102">
        <v>44068</v>
      </c>
      <c r="L3630" s="101" t="s">
        <v>6332</v>
      </c>
      <c r="M3630" s="101" t="s">
        <v>8664</v>
      </c>
    </row>
    <row r="3631" spans="1:13" x14ac:dyDescent="0.25">
      <c r="A3631" s="74" t="s">
        <v>344</v>
      </c>
      <c r="B3631" s="107" t="str">
        <f t="shared" si="56"/>
        <v>819915191100</v>
      </c>
      <c r="C3631" s="101" t="s">
        <v>8666</v>
      </c>
      <c r="D3631" s="101" t="s">
        <v>8667</v>
      </c>
      <c r="E3631" s="101" t="s">
        <v>6460</v>
      </c>
      <c r="F3631" s="101" t="s">
        <v>7295</v>
      </c>
      <c r="G3631" s="101" t="s">
        <v>7178</v>
      </c>
      <c r="H3631" s="103">
        <v>0</v>
      </c>
      <c r="I3631" s="101" t="s">
        <v>8401</v>
      </c>
      <c r="J3631" s="102">
        <v>43709</v>
      </c>
      <c r="K3631" s="102">
        <v>44074</v>
      </c>
      <c r="L3631" s="101" t="s">
        <v>6332</v>
      </c>
      <c r="M3631" s="101" t="s">
        <v>8666</v>
      </c>
    </row>
    <row r="3632" spans="1:13" x14ac:dyDescent="0.25">
      <c r="A3632" s="74" t="s">
        <v>344</v>
      </c>
      <c r="B3632" s="107" t="str">
        <f t="shared" si="56"/>
        <v>819916191400</v>
      </c>
      <c r="C3632" s="101" t="s">
        <v>8668</v>
      </c>
      <c r="D3632" s="101" t="s">
        <v>8669</v>
      </c>
      <c r="E3632" s="101" t="s">
        <v>7237</v>
      </c>
      <c r="F3632" s="101" t="s">
        <v>7212</v>
      </c>
      <c r="G3632" s="101" t="s">
        <v>7181</v>
      </c>
      <c r="H3632" s="103">
        <v>0</v>
      </c>
      <c r="I3632" s="101" t="s">
        <v>8401</v>
      </c>
      <c r="J3632" s="102">
        <v>43773</v>
      </c>
      <c r="K3632" s="102">
        <v>44138</v>
      </c>
      <c r="L3632" s="101" t="s">
        <v>6332</v>
      </c>
      <c r="M3632" s="101" t="s">
        <v>8668</v>
      </c>
    </row>
    <row r="3633" spans="1:13" x14ac:dyDescent="0.25">
      <c r="A3633" s="74" t="s">
        <v>344</v>
      </c>
      <c r="B3633" s="107" t="str">
        <f t="shared" si="56"/>
        <v>821803</v>
      </c>
      <c r="C3633" s="101" t="s">
        <v>8670</v>
      </c>
      <c r="D3633" s="101" t="s">
        <v>8671</v>
      </c>
      <c r="E3633" s="101"/>
      <c r="F3633" s="101"/>
      <c r="G3633" s="101"/>
      <c r="H3633" s="103">
        <v>0</v>
      </c>
      <c r="I3633" s="101" t="s">
        <v>8401</v>
      </c>
      <c r="J3633" s="102">
        <v>43313</v>
      </c>
      <c r="K3633" s="102">
        <v>43677</v>
      </c>
      <c r="L3633" s="101" t="s">
        <v>6332</v>
      </c>
      <c r="M3633" s="101" t="s">
        <v>8670</v>
      </c>
    </row>
    <row r="3634" spans="1:13" x14ac:dyDescent="0.25">
      <c r="A3634" s="74" t="s">
        <v>344</v>
      </c>
      <c r="B3634" s="107" t="str">
        <f t="shared" si="56"/>
        <v>821901211400</v>
      </c>
      <c r="C3634" s="101" t="s">
        <v>8672</v>
      </c>
      <c r="D3634" s="101" t="s">
        <v>8673</v>
      </c>
      <c r="E3634" s="101" t="s">
        <v>6490</v>
      </c>
      <c r="F3634" s="101" t="s">
        <v>7295</v>
      </c>
      <c r="G3634" s="101" t="s">
        <v>7178</v>
      </c>
      <c r="H3634" s="103">
        <v>0</v>
      </c>
      <c r="I3634" s="101" t="s">
        <v>8401</v>
      </c>
      <c r="J3634" s="102">
        <v>43689</v>
      </c>
      <c r="K3634" s="102">
        <v>44054</v>
      </c>
      <c r="L3634" s="101" t="s">
        <v>6332</v>
      </c>
      <c r="M3634" s="101" t="s">
        <v>8672</v>
      </c>
    </row>
    <row r="3635" spans="1:13" x14ac:dyDescent="0.25">
      <c r="A3635" s="74" t="s">
        <v>344</v>
      </c>
      <c r="B3635" s="107" t="str">
        <f t="shared" si="56"/>
        <v>821902213910</v>
      </c>
      <c r="C3635" s="101" t="s">
        <v>8674</v>
      </c>
      <c r="D3635" s="101" t="s">
        <v>8675</v>
      </c>
      <c r="E3635" s="101" t="s">
        <v>7337</v>
      </c>
      <c r="F3635" s="101" t="s">
        <v>7203</v>
      </c>
      <c r="G3635" s="101" t="s">
        <v>7222</v>
      </c>
      <c r="H3635" s="103">
        <v>0</v>
      </c>
      <c r="I3635" s="101" t="s">
        <v>8401</v>
      </c>
      <c r="J3635" s="102">
        <v>43709</v>
      </c>
      <c r="K3635" s="102">
        <v>44074</v>
      </c>
      <c r="L3635" s="101" t="s">
        <v>6332</v>
      </c>
      <c r="M3635" s="101" t="s">
        <v>8674</v>
      </c>
    </row>
    <row r="3636" spans="1:13" x14ac:dyDescent="0.25">
      <c r="A3636" s="74" t="s">
        <v>344</v>
      </c>
      <c r="B3636" s="107" t="str">
        <f t="shared" si="56"/>
        <v>821903211400</v>
      </c>
      <c r="C3636" s="101" t="s">
        <v>8676</v>
      </c>
      <c r="D3636" s="101" t="s">
        <v>8673</v>
      </c>
      <c r="E3636" s="101" t="s">
        <v>6490</v>
      </c>
      <c r="F3636" s="101" t="s">
        <v>7295</v>
      </c>
      <c r="G3636" s="101" t="s">
        <v>7178</v>
      </c>
      <c r="H3636" s="103">
        <v>0</v>
      </c>
      <c r="I3636" s="101" t="s">
        <v>8401</v>
      </c>
      <c r="J3636" s="102">
        <v>43678</v>
      </c>
      <c r="K3636" s="102">
        <v>44043</v>
      </c>
      <c r="L3636" s="101" t="s">
        <v>6332</v>
      </c>
      <c r="M3636" s="101" t="s">
        <v>8676</v>
      </c>
    </row>
    <row r="3637" spans="1:13" x14ac:dyDescent="0.25">
      <c r="A3637" s="74" t="s">
        <v>344</v>
      </c>
      <c r="B3637" s="107" t="str">
        <f t="shared" si="56"/>
        <v>821904211400</v>
      </c>
      <c r="C3637" s="101" t="s">
        <v>8677</v>
      </c>
      <c r="D3637" s="101" t="s">
        <v>8673</v>
      </c>
      <c r="E3637" s="101" t="s">
        <v>6490</v>
      </c>
      <c r="F3637" s="101" t="s">
        <v>7295</v>
      </c>
      <c r="G3637" s="101" t="s">
        <v>7178</v>
      </c>
      <c r="H3637" s="103">
        <v>0</v>
      </c>
      <c r="I3637" s="101" t="s">
        <v>8401</v>
      </c>
      <c r="J3637" s="102">
        <v>43689</v>
      </c>
      <c r="K3637" s="102">
        <v>44054</v>
      </c>
      <c r="L3637" s="101" t="s">
        <v>6332</v>
      </c>
      <c r="M3637" s="101" t="s">
        <v>8677</v>
      </c>
    </row>
    <row r="3638" spans="1:13" x14ac:dyDescent="0.25">
      <c r="A3638" s="74" t="s">
        <v>344</v>
      </c>
      <c r="B3638" s="107" t="str">
        <f t="shared" si="56"/>
        <v>821905213920</v>
      </c>
      <c r="C3638" s="101" t="s">
        <v>8678</v>
      </c>
      <c r="D3638" s="101" t="s">
        <v>8679</v>
      </c>
      <c r="E3638" s="101" t="s">
        <v>6617</v>
      </c>
      <c r="F3638" s="101" t="s">
        <v>7332</v>
      </c>
      <c r="G3638" s="101" t="s">
        <v>7218</v>
      </c>
      <c r="H3638" s="103">
        <v>0</v>
      </c>
      <c r="I3638" s="101" t="s">
        <v>8401</v>
      </c>
      <c r="J3638" s="102">
        <v>43696</v>
      </c>
      <c r="K3638" s="102">
        <v>44061</v>
      </c>
      <c r="L3638" s="101" t="s">
        <v>6332</v>
      </c>
      <c r="M3638" s="101" t="s">
        <v>8678</v>
      </c>
    </row>
    <row r="3639" spans="1:13" x14ac:dyDescent="0.25">
      <c r="A3639" s="74" t="s">
        <v>344</v>
      </c>
      <c r="B3639" s="107" t="str">
        <f t="shared" si="56"/>
        <v>821906212100</v>
      </c>
      <c r="C3639" s="101" t="s">
        <v>8680</v>
      </c>
      <c r="D3639" s="101" t="s">
        <v>8681</v>
      </c>
      <c r="E3639" s="101" t="s">
        <v>7160</v>
      </c>
      <c r="F3639" s="101" t="s">
        <v>7217</v>
      </c>
      <c r="G3639" s="101" t="s">
        <v>7218</v>
      </c>
      <c r="H3639" s="103">
        <v>0</v>
      </c>
      <c r="I3639" s="101" t="s">
        <v>8401</v>
      </c>
      <c r="J3639" s="102">
        <v>43739</v>
      </c>
      <c r="K3639" s="102">
        <v>44104</v>
      </c>
      <c r="L3639" s="101" t="s">
        <v>6332</v>
      </c>
      <c r="M3639" s="101" t="s">
        <v>8680</v>
      </c>
    </row>
    <row r="3640" spans="1:13" x14ac:dyDescent="0.25">
      <c r="A3640" s="74" t="s">
        <v>344</v>
      </c>
      <c r="B3640" s="107" t="str">
        <f t="shared" si="56"/>
        <v>821907211400</v>
      </c>
      <c r="C3640" s="101" t="s">
        <v>8682</v>
      </c>
      <c r="D3640" s="101" t="s">
        <v>8683</v>
      </c>
      <c r="E3640" s="101" t="s">
        <v>6490</v>
      </c>
      <c r="F3640" s="101" t="s">
        <v>7295</v>
      </c>
      <c r="G3640" s="101" t="s">
        <v>7178</v>
      </c>
      <c r="H3640" s="103">
        <v>0</v>
      </c>
      <c r="I3640" s="101" t="s">
        <v>8401</v>
      </c>
      <c r="J3640" s="102">
        <v>43770</v>
      </c>
      <c r="K3640" s="102">
        <v>44135</v>
      </c>
      <c r="L3640" s="101" t="s">
        <v>6332</v>
      </c>
      <c r="M3640" s="101" t="s">
        <v>8682</v>
      </c>
    </row>
    <row r="3641" spans="1:13" x14ac:dyDescent="0.25">
      <c r="A3641" s="74" t="s">
        <v>344</v>
      </c>
      <c r="B3641" s="107" t="str">
        <f t="shared" si="56"/>
        <v>821908211400</v>
      </c>
      <c r="C3641" s="101" t="s">
        <v>8684</v>
      </c>
      <c r="D3641" s="101" t="s">
        <v>8683</v>
      </c>
      <c r="E3641" s="101" t="s">
        <v>6490</v>
      </c>
      <c r="F3641" s="101" t="s">
        <v>7295</v>
      </c>
      <c r="G3641" s="101" t="s">
        <v>7178</v>
      </c>
      <c r="H3641" s="103">
        <v>0</v>
      </c>
      <c r="I3641" s="101" t="s">
        <v>8401</v>
      </c>
      <c r="J3641" s="102">
        <v>43770</v>
      </c>
      <c r="K3641" s="102">
        <v>44135</v>
      </c>
      <c r="L3641" s="101" t="s">
        <v>6332</v>
      </c>
      <c r="M3641" s="101" t="s">
        <v>8684</v>
      </c>
    </row>
    <row r="3642" spans="1:13" x14ac:dyDescent="0.25">
      <c r="A3642" s="74" t="s">
        <v>344</v>
      </c>
      <c r="B3642" s="107" t="str">
        <f t="shared" si="56"/>
        <v>823815231300</v>
      </c>
      <c r="C3642" s="101" t="s">
        <v>8685</v>
      </c>
      <c r="D3642" s="101" t="s">
        <v>8686</v>
      </c>
      <c r="E3642" s="101" t="s">
        <v>7193</v>
      </c>
      <c r="F3642" s="101" t="s">
        <v>7212</v>
      </c>
      <c r="G3642" s="101" t="s">
        <v>7181</v>
      </c>
      <c r="H3642" s="103">
        <v>0</v>
      </c>
      <c r="I3642" s="101" t="s">
        <v>8401</v>
      </c>
      <c r="J3642" s="102">
        <v>43405</v>
      </c>
      <c r="K3642" s="102">
        <v>43769</v>
      </c>
      <c r="L3642" s="101" t="s">
        <v>6332</v>
      </c>
      <c r="M3642" s="101" t="s">
        <v>8685</v>
      </c>
    </row>
    <row r="3643" spans="1:13" x14ac:dyDescent="0.25">
      <c r="A3643" s="74" t="s">
        <v>344</v>
      </c>
      <c r="B3643" s="107" t="str">
        <f t="shared" si="56"/>
        <v>823901231401</v>
      </c>
      <c r="C3643" s="101" t="s">
        <v>8687</v>
      </c>
      <c r="D3643" s="101" t="s">
        <v>8688</v>
      </c>
      <c r="E3643" s="101" t="s">
        <v>6496</v>
      </c>
      <c r="F3643" s="101" t="s">
        <v>7212</v>
      </c>
      <c r="G3643" s="101" t="s">
        <v>7181</v>
      </c>
      <c r="H3643" s="103">
        <v>0</v>
      </c>
      <c r="I3643" s="101" t="s">
        <v>8401</v>
      </c>
      <c r="J3643" s="102">
        <v>43472</v>
      </c>
      <c r="K3643" s="102">
        <v>43836</v>
      </c>
      <c r="L3643" s="101" t="s">
        <v>6332</v>
      </c>
      <c r="M3643" s="101" t="s">
        <v>8687</v>
      </c>
    </row>
    <row r="3644" spans="1:13" x14ac:dyDescent="0.25">
      <c r="A3644" s="74" t="s">
        <v>344</v>
      </c>
      <c r="B3644" s="107" t="str">
        <f t="shared" si="56"/>
        <v>823903232100</v>
      </c>
      <c r="C3644" s="101" t="s">
        <v>8689</v>
      </c>
      <c r="D3644" s="101" t="s">
        <v>8690</v>
      </c>
      <c r="E3644" s="101" t="s">
        <v>6498</v>
      </c>
      <c r="F3644" s="101" t="s">
        <v>7217</v>
      </c>
      <c r="G3644" s="101" t="s">
        <v>7218</v>
      </c>
      <c r="H3644" s="103">
        <v>0</v>
      </c>
      <c r="I3644" s="101" t="s">
        <v>8401</v>
      </c>
      <c r="J3644" s="102">
        <v>43521</v>
      </c>
      <c r="K3644" s="102">
        <v>43885</v>
      </c>
      <c r="L3644" s="101" t="s">
        <v>6332</v>
      </c>
      <c r="M3644" s="101" t="s">
        <v>8689</v>
      </c>
    </row>
    <row r="3645" spans="1:13" x14ac:dyDescent="0.25">
      <c r="A3645" s="74" t="s">
        <v>344</v>
      </c>
      <c r="B3645" s="107" t="str">
        <f t="shared" si="56"/>
        <v>823904231300</v>
      </c>
      <c r="C3645" s="101" t="s">
        <v>8691</v>
      </c>
      <c r="D3645" s="101" t="s">
        <v>8692</v>
      </c>
      <c r="E3645" s="101" t="s">
        <v>7193</v>
      </c>
      <c r="F3645" s="101" t="s">
        <v>7212</v>
      </c>
      <c r="G3645" s="101" t="s">
        <v>7181</v>
      </c>
      <c r="H3645" s="103">
        <v>0</v>
      </c>
      <c r="I3645" s="101" t="s">
        <v>8401</v>
      </c>
      <c r="J3645" s="102">
        <v>43556</v>
      </c>
      <c r="K3645" s="102">
        <v>43921</v>
      </c>
      <c r="L3645" s="101" t="s">
        <v>6332</v>
      </c>
      <c r="M3645" s="101" t="s">
        <v>8691</v>
      </c>
    </row>
    <row r="3646" spans="1:13" x14ac:dyDescent="0.25">
      <c r="A3646" s="74" t="s">
        <v>344</v>
      </c>
      <c r="B3646" s="107" t="str">
        <f t="shared" si="56"/>
        <v>823905231300</v>
      </c>
      <c r="C3646" s="101" t="s">
        <v>8693</v>
      </c>
      <c r="D3646" s="101" t="s">
        <v>8694</v>
      </c>
      <c r="E3646" s="101" t="s">
        <v>7193</v>
      </c>
      <c r="F3646" s="101" t="s">
        <v>7295</v>
      </c>
      <c r="G3646" s="101" t="s">
        <v>7178</v>
      </c>
      <c r="H3646" s="103">
        <v>0</v>
      </c>
      <c r="I3646" s="101" t="s">
        <v>8401</v>
      </c>
      <c r="J3646" s="102">
        <v>43586</v>
      </c>
      <c r="K3646" s="102">
        <v>43861</v>
      </c>
      <c r="L3646" s="101" t="s">
        <v>6332</v>
      </c>
      <c r="M3646" s="101" t="s">
        <v>8693</v>
      </c>
    </row>
    <row r="3647" spans="1:13" x14ac:dyDescent="0.25">
      <c r="A3647" s="74" t="s">
        <v>344</v>
      </c>
      <c r="B3647" s="107" t="str">
        <f t="shared" si="56"/>
        <v>823906231401</v>
      </c>
      <c r="C3647" s="101" t="s">
        <v>8695</v>
      </c>
      <c r="D3647" s="101" t="s">
        <v>8696</v>
      </c>
      <c r="E3647" s="101" t="s">
        <v>6496</v>
      </c>
      <c r="F3647" s="101" t="s">
        <v>7212</v>
      </c>
      <c r="G3647" s="101" t="s">
        <v>7181</v>
      </c>
      <c r="H3647" s="103">
        <v>0</v>
      </c>
      <c r="I3647" s="101" t="s">
        <v>8401</v>
      </c>
      <c r="J3647" s="102">
        <v>43696</v>
      </c>
      <c r="K3647" s="102">
        <v>44061</v>
      </c>
      <c r="L3647" s="101" t="s">
        <v>6332</v>
      </c>
      <c r="M3647" s="101" t="s">
        <v>8695</v>
      </c>
    </row>
    <row r="3648" spans="1:13" x14ac:dyDescent="0.25">
      <c r="A3648" s="74" t="s">
        <v>344</v>
      </c>
      <c r="B3648" s="107" t="str">
        <f t="shared" si="56"/>
        <v>823907231201</v>
      </c>
      <c r="C3648" s="101" t="s">
        <v>8697</v>
      </c>
      <c r="D3648" s="101" t="s">
        <v>8698</v>
      </c>
      <c r="E3648" s="101" t="s">
        <v>6494</v>
      </c>
      <c r="F3648" s="101" t="s">
        <v>7212</v>
      </c>
      <c r="G3648" s="101" t="s">
        <v>7181</v>
      </c>
      <c r="H3648" s="103">
        <v>0</v>
      </c>
      <c r="I3648" s="101" t="s">
        <v>8401</v>
      </c>
      <c r="J3648" s="102">
        <v>43692</v>
      </c>
      <c r="K3648" s="102">
        <v>44057</v>
      </c>
      <c r="L3648" s="101" t="s">
        <v>6332</v>
      </c>
      <c r="M3648" s="101" t="s">
        <v>8697</v>
      </c>
    </row>
    <row r="3649" spans="1:13" x14ac:dyDescent="0.25">
      <c r="A3649" s="74" t="s">
        <v>344</v>
      </c>
      <c r="B3649" s="107" t="str">
        <f t="shared" si="56"/>
        <v>823908231401</v>
      </c>
      <c r="C3649" s="101" t="s">
        <v>8699</v>
      </c>
      <c r="D3649" s="101" t="s">
        <v>8700</v>
      </c>
      <c r="E3649" s="101" t="s">
        <v>6496</v>
      </c>
      <c r="F3649" s="101" t="s">
        <v>7212</v>
      </c>
      <c r="G3649" s="101" t="s">
        <v>7181</v>
      </c>
      <c r="H3649" s="103">
        <v>0</v>
      </c>
      <c r="I3649" s="101" t="s">
        <v>8401</v>
      </c>
      <c r="J3649" s="102">
        <v>43692</v>
      </c>
      <c r="K3649" s="102">
        <v>44057</v>
      </c>
      <c r="L3649" s="101" t="s">
        <v>6332</v>
      </c>
      <c r="M3649" s="101" t="s">
        <v>8699</v>
      </c>
    </row>
    <row r="3650" spans="1:13" x14ac:dyDescent="0.25">
      <c r="A3650" s="74" t="s">
        <v>344</v>
      </c>
      <c r="B3650" s="107" t="str">
        <f t="shared" si="56"/>
        <v>825610251100</v>
      </c>
      <c r="C3650" s="101" t="s">
        <v>8701</v>
      </c>
      <c r="D3650" s="101" t="s">
        <v>8702</v>
      </c>
      <c r="E3650" s="101" t="s">
        <v>6654</v>
      </c>
      <c r="F3650" s="101" t="s">
        <v>7212</v>
      </c>
      <c r="G3650" s="101" t="s">
        <v>7181</v>
      </c>
      <c r="H3650" s="103">
        <v>0</v>
      </c>
      <c r="I3650" s="101" t="s">
        <v>8401</v>
      </c>
      <c r="J3650" s="102">
        <v>42767</v>
      </c>
      <c r="K3650" s="102">
        <v>43131</v>
      </c>
      <c r="L3650" s="101" t="s">
        <v>6332</v>
      </c>
      <c r="M3650" s="101" t="s">
        <v>8701</v>
      </c>
    </row>
    <row r="3651" spans="1:13" x14ac:dyDescent="0.25">
      <c r="A3651" s="74" t="s">
        <v>344</v>
      </c>
      <c r="B3651" s="107" t="str">
        <f t="shared" si="56"/>
        <v>825611251100</v>
      </c>
      <c r="C3651" s="101" t="s">
        <v>8703</v>
      </c>
      <c r="D3651" s="101" t="s">
        <v>8702</v>
      </c>
      <c r="E3651" s="101" t="s">
        <v>6654</v>
      </c>
      <c r="F3651" s="101" t="s">
        <v>7212</v>
      </c>
      <c r="G3651" s="101" t="s">
        <v>7181</v>
      </c>
      <c r="H3651" s="103">
        <v>0</v>
      </c>
      <c r="I3651" s="101" t="s">
        <v>8401</v>
      </c>
      <c r="J3651" s="102">
        <v>42767</v>
      </c>
      <c r="K3651" s="102">
        <v>43131</v>
      </c>
      <c r="L3651" s="101" t="s">
        <v>6332</v>
      </c>
      <c r="M3651" s="101" t="s">
        <v>8703</v>
      </c>
    </row>
    <row r="3652" spans="1:13" x14ac:dyDescent="0.25">
      <c r="A3652" s="74" t="s">
        <v>344</v>
      </c>
      <c r="B3652" s="107" t="str">
        <f t="shared" si="56"/>
        <v>825612251100</v>
      </c>
      <c r="C3652" s="101" t="s">
        <v>8704</v>
      </c>
      <c r="D3652" s="101" t="s">
        <v>8705</v>
      </c>
      <c r="E3652" s="101" t="s">
        <v>6654</v>
      </c>
      <c r="F3652" s="101" t="s">
        <v>7185</v>
      </c>
      <c r="G3652" s="101" t="s">
        <v>7186</v>
      </c>
      <c r="H3652" s="103">
        <v>0</v>
      </c>
      <c r="I3652" s="101" t="s">
        <v>8401</v>
      </c>
      <c r="J3652" s="102">
        <v>42604</v>
      </c>
      <c r="K3652" s="102">
        <v>42968</v>
      </c>
      <c r="L3652" s="101" t="s">
        <v>6332</v>
      </c>
      <c r="M3652" s="101" t="s">
        <v>8704</v>
      </c>
    </row>
    <row r="3653" spans="1:13" x14ac:dyDescent="0.25">
      <c r="A3653" s="74" t="s">
        <v>344</v>
      </c>
      <c r="B3653" s="107" t="str">
        <f t="shared" si="56"/>
        <v>825803</v>
      </c>
      <c r="C3653" s="101" t="s">
        <v>8706</v>
      </c>
      <c r="D3653" s="101" t="s">
        <v>8707</v>
      </c>
      <c r="E3653" s="101"/>
      <c r="F3653" s="101"/>
      <c r="G3653" s="101"/>
      <c r="H3653" s="103">
        <v>0</v>
      </c>
      <c r="I3653" s="101" t="s">
        <v>8401</v>
      </c>
      <c r="J3653" s="102">
        <v>43344</v>
      </c>
      <c r="K3653" s="102">
        <v>43708</v>
      </c>
      <c r="L3653" s="101" t="s">
        <v>6332</v>
      </c>
      <c r="M3653" s="101" t="s">
        <v>8706</v>
      </c>
    </row>
    <row r="3654" spans="1:13" x14ac:dyDescent="0.25">
      <c r="A3654" s="74" t="s">
        <v>344</v>
      </c>
      <c r="B3654" s="107" t="str">
        <f t="shared" ref="B3654:B3717" si="57">CONCATENATE(C3654,E3654)</f>
        <v>825901252100</v>
      </c>
      <c r="C3654" s="101" t="s">
        <v>8708</v>
      </c>
      <c r="D3654" s="101" t="s">
        <v>8709</v>
      </c>
      <c r="E3654" s="101" t="s">
        <v>7292</v>
      </c>
      <c r="F3654" s="101" t="s">
        <v>7200</v>
      </c>
      <c r="G3654" s="101" t="s">
        <v>7201</v>
      </c>
      <c r="H3654" s="103">
        <v>0</v>
      </c>
      <c r="I3654" s="101" t="s">
        <v>8401</v>
      </c>
      <c r="J3654" s="102">
        <v>43497</v>
      </c>
      <c r="K3654" s="102">
        <v>43861</v>
      </c>
      <c r="L3654" s="101" t="s">
        <v>6332</v>
      </c>
      <c r="M3654" s="101" t="s">
        <v>8708</v>
      </c>
    </row>
    <row r="3655" spans="1:13" x14ac:dyDescent="0.25">
      <c r="A3655" s="74" t="s">
        <v>344</v>
      </c>
      <c r="B3655" s="107" t="str">
        <f t="shared" si="57"/>
        <v>825902251100</v>
      </c>
      <c r="C3655" s="101" t="s">
        <v>8710</v>
      </c>
      <c r="D3655" s="101" t="s">
        <v>8711</v>
      </c>
      <c r="E3655" s="101" t="s">
        <v>6654</v>
      </c>
      <c r="F3655" s="101" t="s">
        <v>7212</v>
      </c>
      <c r="G3655" s="101" t="s">
        <v>7181</v>
      </c>
      <c r="H3655" s="103">
        <v>0</v>
      </c>
      <c r="I3655" s="101" t="s">
        <v>8401</v>
      </c>
      <c r="J3655" s="102">
        <v>43696</v>
      </c>
      <c r="K3655" s="102">
        <v>44061</v>
      </c>
      <c r="L3655" s="101" t="s">
        <v>6332</v>
      </c>
      <c r="M3655" s="101" t="s">
        <v>8710</v>
      </c>
    </row>
    <row r="3656" spans="1:13" x14ac:dyDescent="0.25">
      <c r="A3656" s="74" t="s">
        <v>344</v>
      </c>
      <c r="B3656" s="107" t="str">
        <f t="shared" si="57"/>
        <v>825903251100</v>
      </c>
      <c r="C3656" s="101" t="s">
        <v>8712</v>
      </c>
      <c r="D3656" s="101" t="s">
        <v>8713</v>
      </c>
      <c r="E3656" s="101" t="s">
        <v>6654</v>
      </c>
      <c r="F3656" s="101" t="s">
        <v>7212</v>
      </c>
      <c r="G3656" s="101" t="s">
        <v>7181</v>
      </c>
      <c r="H3656" s="103">
        <v>0</v>
      </c>
      <c r="I3656" s="101" t="s">
        <v>8401</v>
      </c>
      <c r="J3656" s="102">
        <v>43570</v>
      </c>
      <c r="K3656" s="102">
        <v>43935</v>
      </c>
      <c r="L3656" s="101" t="s">
        <v>6332</v>
      </c>
      <c r="M3656" s="101" t="s">
        <v>8712</v>
      </c>
    </row>
    <row r="3657" spans="1:13" x14ac:dyDescent="0.25">
      <c r="A3657" s="74" t="s">
        <v>344</v>
      </c>
      <c r="B3657" s="107" t="str">
        <f t="shared" si="57"/>
        <v>825904251100</v>
      </c>
      <c r="C3657" s="101" t="s">
        <v>8714</v>
      </c>
      <c r="D3657" s="101" t="s">
        <v>8715</v>
      </c>
      <c r="E3657" s="101" t="s">
        <v>6654</v>
      </c>
      <c r="F3657" s="101" t="s">
        <v>7212</v>
      </c>
      <c r="G3657" s="101" t="s">
        <v>7181</v>
      </c>
      <c r="H3657" s="103">
        <v>0</v>
      </c>
      <c r="I3657" s="101" t="s">
        <v>8401</v>
      </c>
      <c r="J3657" s="102">
        <v>43591</v>
      </c>
      <c r="K3657" s="102">
        <v>43956</v>
      </c>
      <c r="L3657" s="101" t="s">
        <v>6332</v>
      </c>
      <c r="M3657" s="101" t="s">
        <v>8714</v>
      </c>
    </row>
    <row r="3658" spans="1:13" x14ac:dyDescent="0.25">
      <c r="A3658" s="74" t="s">
        <v>344</v>
      </c>
      <c r="B3658" s="107" t="str">
        <f t="shared" si="57"/>
        <v>825905252100</v>
      </c>
      <c r="C3658" s="101" t="s">
        <v>8716</v>
      </c>
      <c r="D3658" s="101" t="s">
        <v>8717</v>
      </c>
      <c r="E3658" s="101" t="s">
        <v>7292</v>
      </c>
      <c r="F3658" s="101" t="s">
        <v>7217</v>
      </c>
      <c r="G3658" s="101" t="s">
        <v>7218</v>
      </c>
      <c r="H3658" s="103">
        <v>0</v>
      </c>
      <c r="I3658" s="101" t="s">
        <v>8401</v>
      </c>
      <c r="J3658" s="102">
        <v>43578</v>
      </c>
      <c r="K3658" s="102">
        <v>43651</v>
      </c>
      <c r="L3658" s="101" t="s">
        <v>6332</v>
      </c>
      <c r="M3658" s="101" t="s">
        <v>8716</v>
      </c>
    </row>
    <row r="3659" spans="1:13" x14ac:dyDescent="0.25">
      <c r="A3659" s="74" t="s">
        <v>344</v>
      </c>
      <c r="B3659" s="107" t="str">
        <f t="shared" si="57"/>
        <v>825906251100</v>
      </c>
      <c r="C3659" s="101" t="s">
        <v>8718</v>
      </c>
      <c r="D3659" s="101" t="s">
        <v>8719</v>
      </c>
      <c r="E3659" s="101" t="s">
        <v>6654</v>
      </c>
      <c r="F3659" s="101" t="s">
        <v>7185</v>
      </c>
      <c r="G3659" s="101" t="s">
        <v>7186</v>
      </c>
      <c r="H3659" s="103">
        <v>0</v>
      </c>
      <c r="I3659" s="101" t="s">
        <v>8401</v>
      </c>
      <c r="J3659" s="102">
        <v>43696</v>
      </c>
      <c r="K3659" s="102">
        <v>44061</v>
      </c>
      <c r="L3659" s="101" t="s">
        <v>6332</v>
      </c>
      <c r="M3659" s="101" t="s">
        <v>8718</v>
      </c>
    </row>
    <row r="3660" spans="1:13" x14ac:dyDescent="0.25">
      <c r="A3660" s="74" t="s">
        <v>344</v>
      </c>
      <c r="B3660" s="107" t="str">
        <f t="shared" si="57"/>
        <v>825907252100</v>
      </c>
      <c r="C3660" s="101" t="s">
        <v>8720</v>
      </c>
      <c r="D3660" s="101" t="s">
        <v>8721</v>
      </c>
      <c r="E3660" s="101" t="s">
        <v>7292</v>
      </c>
      <c r="F3660" s="101" t="s">
        <v>7200</v>
      </c>
      <c r="G3660" s="101" t="s">
        <v>7201</v>
      </c>
      <c r="H3660" s="103">
        <v>0</v>
      </c>
      <c r="I3660" s="101" t="s">
        <v>8401</v>
      </c>
      <c r="J3660" s="102">
        <v>43692</v>
      </c>
      <c r="K3660" s="102">
        <v>44057</v>
      </c>
      <c r="L3660" s="101" t="s">
        <v>6332</v>
      </c>
      <c r="M3660" s="101" t="s">
        <v>8720</v>
      </c>
    </row>
    <row r="3661" spans="1:13" x14ac:dyDescent="0.25">
      <c r="A3661" s="74" t="s">
        <v>344</v>
      </c>
      <c r="B3661" s="107" t="str">
        <f t="shared" si="57"/>
        <v>826806</v>
      </c>
      <c r="C3661" s="101" t="s">
        <v>8722</v>
      </c>
      <c r="D3661" s="101" t="s">
        <v>8723</v>
      </c>
      <c r="E3661" s="101"/>
      <c r="F3661" s="101"/>
      <c r="G3661" s="101"/>
      <c r="H3661" s="103">
        <v>0</v>
      </c>
      <c r="I3661" s="101" t="s">
        <v>8401</v>
      </c>
      <c r="J3661" s="102">
        <v>43332</v>
      </c>
      <c r="K3661" s="102">
        <v>43696</v>
      </c>
      <c r="L3661" s="101" t="s">
        <v>6332</v>
      </c>
      <c r="M3661" s="101" t="s">
        <v>8722</v>
      </c>
    </row>
    <row r="3662" spans="1:13" x14ac:dyDescent="0.25">
      <c r="A3662" s="74" t="s">
        <v>344</v>
      </c>
      <c r="B3662" s="107" t="str">
        <f t="shared" si="57"/>
        <v>826810261080</v>
      </c>
      <c r="C3662" s="101" t="s">
        <v>8724</v>
      </c>
      <c r="D3662" s="101" t="s">
        <v>8725</v>
      </c>
      <c r="E3662" s="101" t="s">
        <v>7372</v>
      </c>
      <c r="F3662" s="101" t="s">
        <v>7212</v>
      </c>
      <c r="G3662" s="101" t="s">
        <v>7181</v>
      </c>
      <c r="H3662" s="103">
        <v>0</v>
      </c>
      <c r="I3662" s="101" t="s">
        <v>8401</v>
      </c>
      <c r="J3662" s="102">
        <v>43409</v>
      </c>
      <c r="K3662" s="102">
        <v>43773</v>
      </c>
      <c r="L3662" s="101" t="s">
        <v>6332</v>
      </c>
      <c r="M3662" s="101" t="s">
        <v>8724</v>
      </c>
    </row>
    <row r="3663" spans="1:13" x14ac:dyDescent="0.25">
      <c r="A3663" s="74" t="s">
        <v>344</v>
      </c>
      <c r="B3663" s="107" t="str">
        <f t="shared" si="57"/>
        <v>826811261080</v>
      </c>
      <c r="C3663" s="101" t="s">
        <v>8726</v>
      </c>
      <c r="D3663" s="101" t="s">
        <v>8725</v>
      </c>
      <c r="E3663" s="101" t="s">
        <v>7372</v>
      </c>
      <c r="F3663" s="101" t="s">
        <v>7212</v>
      </c>
      <c r="G3663" s="101" t="s">
        <v>7181</v>
      </c>
      <c r="H3663" s="103">
        <v>0</v>
      </c>
      <c r="I3663" s="101" t="s">
        <v>8401</v>
      </c>
      <c r="J3663" s="102">
        <v>43409</v>
      </c>
      <c r="K3663" s="102">
        <v>43773</v>
      </c>
      <c r="L3663" s="101" t="s">
        <v>6332</v>
      </c>
      <c r="M3663" s="101" t="s">
        <v>8726</v>
      </c>
    </row>
    <row r="3664" spans="1:13" x14ac:dyDescent="0.25">
      <c r="A3664" s="74" t="s">
        <v>344</v>
      </c>
      <c r="B3664" s="107" t="str">
        <f t="shared" si="57"/>
        <v>826812261080</v>
      </c>
      <c r="C3664" s="101" t="s">
        <v>8727</v>
      </c>
      <c r="D3664" s="101" t="s">
        <v>8725</v>
      </c>
      <c r="E3664" s="101" t="s">
        <v>7372</v>
      </c>
      <c r="F3664" s="101" t="s">
        <v>7212</v>
      </c>
      <c r="G3664" s="101" t="s">
        <v>7181</v>
      </c>
      <c r="H3664" s="103">
        <v>0</v>
      </c>
      <c r="I3664" s="101" t="s">
        <v>8401</v>
      </c>
      <c r="J3664" s="102">
        <v>43409</v>
      </c>
      <c r="K3664" s="102">
        <v>43773</v>
      </c>
      <c r="L3664" s="101" t="s">
        <v>6332</v>
      </c>
      <c r="M3664" s="101" t="s">
        <v>8727</v>
      </c>
    </row>
    <row r="3665" spans="1:13" x14ac:dyDescent="0.25">
      <c r="A3665" s="74" t="s">
        <v>344</v>
      </c>
      <c r="B3665" s="107" t="str">
        <f t="shared" si="57"/>
        <v>826816261080</v>
      </c>
      <c r="C3665" s="101" t="s">
        <v>8728</v>
      </c>
      <c r="D3665" s="101" t="s">
        <v>8729</v>
      </c>
      <c r="E3665" s="101" t="s">
        <v>7372</v>
      </c>
      <c r="F3665" s="101" t="s">
        <v>7212</v>
      </c>
      <c r="G3665" s="101" t="s">
        <v>7181</v>
      </c>
      <c r="H3665" s="103">
        <v>0</v>
      </c>
      <c r="I3665" s="101" t="s">
        <v>8401</v>
      </c>
      <c r="J3665" s="102">
        <v>43525</v>
      </c>
      <c r="K3665" s="102">
        <v>44255</v>
      </c>
      <c r="L3665" s="101" t="s">
        <v>6332</v>
      </c>
      <c r="M3665" s="101" t="s">
        <v>8728</v>
      </c>
    </row>
    <row r="3666" spans="1:13" x14ac:dyDescent="0.25">
      <c r="A3666" s="74" t="s">
        <v>344</v>
      </c>
      <c r="B3666" s="107" t="str">
        <f t="shared" si="57"/>
        <v>826823261080</v>
      </c>
      <c r="C3666" s="101" t="s">
        <v>8730</v>
      </c>
      <c r="D3666" s="101" t="s">
        <v>8731</v>
      </c>
      <c r="E3666" s="101" t="s">
        <v>7372</v>
      </c>
      <c r="F3666" s="101" t="s">
        <v>7212</v>
      </c>
      <c r="G3666" s="101" t="s">
        <v>7181</v>
      </c>
      <c r="H3666" s="103">
        <v>0</v>
      </c>
      <c r="I3666" s="101" t="s">
        <v>8401</v>
      </c>
      <c r="J3666" s="102">
        <v>43409</v>
      </c>
      <c r="K3666" s="102">
        <v>43773</v>
      </c>
      <c r="L3666" s="101" t="s">
        <v>6332</v>
      </c>
      <c r="M3666" s="101" t="s">
        <v>8730</v>
      </c>
    </row>
    <row r="3667" spans="1:13" x14ac:dyDescent="0.25">
      <c r="A3667" s="74" t="s">
        <v>344</v>
      </c>
      <c r="B3667" s="107" t="str">
        <f t="shared" si="57"/>
        <v>826824262809</v>
      </c>
      <c r="C3667" s="101" t="s">
        <v>8732</v>
      </c>
      <c r="D3667" s="101" t="s">
        <v>8733</v>
      </c>
      <c r="E3667" s="101" t="s">
        <v>8734</v>
      </c>
      <c r="F3667" s="101" t="s">
        <v>7212</v>
      </c>
      <c r="G3667" s="101" t="s">
        <v>7181</v>
      </c>
      <c r="H3667" s="103">
        <v>0</v>
      </c>
      <c r="I3667" s="101" t="s">
        <v>8401</v>
      </c>
      <c r="J3667" s="102">
        <v>43334</v>
      </c>
      <c r="K3667" s="102">
        <v>43646</v>
      </c>
      <c r="L3667" s="101" t="s">
        <v>6332</v>
      </c>
      <c r="M3667" s="101" t="s">
        <v>8732</v>
      </c>
    </row>
    <row r="3668" spans="1:13" x14ac:dyDescent="0.25">
      <c r="A3668" s="74" t="s">
        <v>344</v>
      </c>
      <c r="B3668" s="107" t="str">
        <f t="shared" si="57"/>
        <v>826827261050</v>
      </c>
      <c r="C3668" s="101" t="s">
        <v>8735</v>
      </c>
      <c r="D3668" s="101" t="s">
        <v>8736</v>
      </c>
      <c r="E3668" s="101" t="s">
        <v>7499</v>
      </c>
      <c r="F3668" s="101" t="s">
        <v>7212</v>
      </c>
      <c r="G3668" s="101" t="s">
        <v>7181</v>
      </c>
      <c r="H3668" s="103">
        <v>0</v>
      </c>
      <c r="I3668" s="101" t="s">
        <v>8401</v>
      </c>
      <c r="J3668" s="102">
        <v>43444</v>
      </c>
      <c r="K3668" s="102">
        <v>43496</v>
      </c>
      <c r="L3668" s="101" t="s">
        <v>6332</v>
      </c>
      <c r="M3668" s="101" t="s">
        <v>8735</v>
      </c>
    </row>
    <row r="3669" spans="1:13" x14ac:dyDescent="0.25">
      <c r="A3669" s="74" t="s">
        <v>344</v>
      </c>
      <c r="B3669" s="107" t="str">
        <f t="shared" si="57"/>
        <v>826828262910</v>
      </c>
      <c r="C3669" s="101" t="s">
        <v>8737</v>
      </c>
      <c r="D3669" s="101" t="s">
        <v>8738</v>
      </c>
      <c r="E3669" s="101" t="s">
        <v>6503</v>
      </c>
      <c r="F3669" s="101" t="s">
        <v>7231</v>
      </c>
      <c r="G3669" s="101" t="s">
        <v>7181</v>
      </c>
      <c r="H3669" s="103">
        <v>0</v>
      </c>
      <c r="I3669" s="101" t="s">
        <v>8401</v>
      </c>
      <c r="J3669" s="102">
        <v>43452</v>
      </c>
      <c r="K3669" s="102">
        <v>43603</v>
      </c>
      <c r="L3669" s="101" t="s">
        <v>6332</v>
      </c>
      <c r="M3669" s="101" t="s">
        <v>8737</v>
      </c>
    </row>
    <row r="3670" spans="1:13" x14ac:dyDescent="0.25">
      <c r="A3670" s="74" t="s">
        <v>344</v>
      </c>
      <c r="B3670" s="107" t="str">
        <f t="shared" si="57"/>
        <v>826829261080</v>
      </c>
      <c r="C3670" s="101" t="s">
        <v>8739</v>
      </c>
      <c r="D3670" s="101" t="s">
        <v>8740</v>
      </c>
      <c r="E3670" s="101" t="s">
        <v>7372</v>
      </c>
      <c r="F3670" s="101" t="s">
        <v>7212</v>
      </c>
      <c r="G3670" s="101" t="s">
        <v>7181</v>
      </c>
      <c r="H3670" s="103">
        <v>0</v>
      </c>
      <c r="I3670" s="101" t="s">
        <v>8401</v>
      </c>
      <c r="J3670" s="102">
        <v>43678</v>
      </c>
      <c r="K3670" s="102">
        <v>43861</v>
      </c>
      <c r="L3670" s="101" t="s">
        <v>6332</v>
      </c>
      <c r="M3670" s="101" t="s">
        <v>8739</v>
      </c>
    </row>
    <row r="3671" spans="1:13" x14ac:dyDescent="0.25">
      <c r="A3671" s="74" t="s">
        <v>344</v>
      </c>
      <c r="B3671" s="107" t="str">
        <f t="shared" si="57"/>
        <v>826830261080</v>
      </c>
      <c r="C3671" s="101" t="s">
        <v>8741</v>
      </c>
      <c r="D3671" s="101" t="s">
        <v>8740</v>
      </c>
      <c r="E3671" s="101" t="s">
        <v>7372</v>
      </c>
      <c r="F3671" s="101" t="s">
        <v>7212</v>
      </c>
      <c r="G3671" s="101" t="s">
        <v>7181</v>
      </c>
      <c r="H3671" s="103">
        <v>0</v>
      </c>
      <c r="I3671" s="101" t="s">
        <v>8401</v>
      </c>
      <c r="J3671" s="102">
        <v>43435</v>
      </c>
      <c r="K3671" s="102">
        <v>43799</v>
      </c>
      <c r="L3671" s="101" t="s">
        <v>6332</v>
      </c>
      <c r="M3671" s="101" t="s">
        <v>8741</v>
      </c>
    </row>
    <row r="3672" spans="1:13" x14ac:dyDescent="0.25">
      <c r="A3672" s="74" t="s">
        <v>344</v>
      </c>
      <c r="B3672" s="107" t="str">
        <f t="shared" si="57"/>
        <v>826831261080</v>
      </c>
      <c r="C3672" s="101" t="s">
        <v>8742</v>
      </c>
      <c r="D3672" s="101" t="s">
        <v>8740</v>
      </c>
      <c r="E3672" s="101" t="s">
        <v>7372</v>
      </c>
      <c r="F3672" s="101" t="s">
        <v>7212</v>
      </c>
      <c r="G3672" s="101" t="s">
        <v>7181</v>
      </c>
      <c r="H3672" s="103">
        <v>0</v>
      </c>
      <c r="I3672" s="101" t="s">
        <v>8401</v>
      </c>
      <c r="J3672" s="102">
        <v>43678</v>
      </c>
      <c r="K3672" s="102">
        <v>43861</v>
      </c>
      <c r="L3672" s="101" t="s">
        <v>6332</v>
      </c>
      <c r="M3672" s="101" t="s">
        <v>8742</v>
      </c>
    </row>
    <row r="3673" spans="1:13" x14ac:dyDescent="0.25">
      <c r="A3673" s="74" t="s">
        <v>344</v>
      </c>
      <c r="B3673" s="107" t="str">
        <f t="shared" si="57"/>
        <v>826901262509</v>
      </c>
      <c r="C3673" s="101" t="s">
        <v>8743</v>
      </c>
      <c r="D3673" s="101" t="s">
        <v>8744</v>
      </c>
      <c r="E3673" s="101" t="s">
        <v>8745</v>
      </c>
      <c r="F3673" s="101" t="s">
        <v>7212</v>
      </c>
      <c r="G3673" s="101" t="s">
        <v>7181</v>
      </c>
      <c r="H3673" s="103">
        <v>0</v>
      </c>
      <c r="I3673" s="101" t="s">
        <v>8401</v>
      </c>
      <c r="J3673" s="102">
        <v>43493</v>
      </c>
      <c r="K3673" s="102">
        <v>43666</v>
      </c>
      <c r="L3673" s="101" t="s">
        <v>6332</v>
      </c>
      <c r="M3673" s="101" t="s">
        <v>8743</v>
      </c>
    </row>
    <row r="3674" spans="1:13" x14ac:dyDescent="0.25">
      <c r="A3674" s="74" t="s">
        <v>344</v>
      </c>
      <c r="B3674" s="107" t="str">
        <f t="shared" si="57"/>
        <v>826902262509</v>
      </c>
      <c r="C3674" s="101" t="s">
        <v>8746</v>
      </c>
      <c r="D3674" s="101" t="s">
        <v>8744</v>
      </c>
      <c r="E3674" s="101" t="s">
        <v>8745</v>
      </c>
      <c r="F3674" s="101" t="s">
        <v>7212</v>
      </c>
      <c r="G3674" s="101" t="s">
        <v>7181</v>
      </c>
      <c r="H3674" s="103">
        <v>0</v>
      </c>
      <c r="I3674" s="101" t="s">
        <v>8401</v>
      </c>
      <c r="J3674" s="102">
        <v>43493</v>
      </c>
      <c r="K3674" s="102">
        <v>43857</v>
      </c>
      <c r="L3674" s="101" t="s">
        <v>6332</v>
      </c>
      <c r="M3674" s="101" t="s">
        <v>8746</v>
      </c>
    </row>
    <row r="3675" spans="1:13" x14ac:dyDescent="0.25">
      <c r="A3675" s="74" t="s">
        <v>344</v>
      </c>
      <c r="B3675" s="107" t="str">
        <f t="shared" si="57"/>
        <v>826903261050</v>
      </c>
      <c r="C3675" s="101" t="s">
        <v>8747</v>
      </c>
      <c r="D3675" s="101" t="s">
        <v>8748</v>
      </c>
      <c r="E3675" s="101" t="s">
        <v>7499</v>
      </c>
      <c r="F3675" s="101" t="s">
        <v>7212</v>
      </c>
      <c r="G3675" s="101" t="s">
        <v>7181</v>
      </c>
      <c r="H3675" s="103">
        <v>0</v>
      </c>
      <c r="I3675" s="101" t="s">
        <v>8401</v>
      </c>
      <c r="J3675" s="102">
        <v>43466</v>
      </c>
      <c r="K3675" s="102">
        <v>43830</v>
      </c>
      <c r="L3675" s="101" t="s">
        <v>6332</v>
      </c>
      <c r="M3675" s="101" t="s">
        <v>8747</v>
      </c>
    </row>
    <row r="3676" spans="1:13" x14ac:dyDescent="0.25">
      <c r="A3676" s="74" t="s">
        <v>344</v>
      </c>
      <c r="B3676" s="107" t="str">
        <f t="shared" si="57"/>
        <v>826904262509</v>
      </c>
      <c r="C3676" s="101" t="s">
        <v>8749</v>
      </c>
      <c r="D3676" s="101" t="s">
        <v>8750</v>
      </c>
      <c r="E3676" s="101" t="s">
        <v>8745</v>
      </c>
      <c r="F3676" s="101" t="s">
        <v>7212</v>
      </c>
      <c r="G3676" s="101" t="s">
        <v>7181</v>
      </c>
      <c r="H3676" s="103">
        <v>0</v>
      </c>
      <c r="I3676" s="101" t="s">
        <v>8401</v>
      </c>
      <c r="J3676" s="102">
        <v>43497</v>
      </c>
      <c r="K3676" s="102">
        <v>43861</v>
      </c>
      <c r="L3676" s="101" t="s">
        <v>6332</v>
      </c>
      <c r="M3676" s="101" t="s">
        <v>8749</v>
      </c>
    </row>
    <row r="3677" spans="1:13" x14ac:dyDescent="0.25">
      <c r="A3677" s="74" t="s">
        <v>344</v>
      </c>
      <c r="B3677" s="107" t="str">
        <f t="shared" si="57"/>
        <v>826905262509</v>
      </c>
      <c r="C3677" s="101" t="s">
        <v>8751</v>
      </c>
      <c r="D3677" s="101" t="s">
        <v>8752</v>
      </c>
      <c r="E3677" s="101" t="s">
        <v>8745</v>
      </c>
      <c r="F3677" s="101" t="s">
        <v>7212</v>
      </c>
      <c r="G3677" s="101" t="s">
        <v>7181</v>
      </c>
      <c r="H3677" s="103">
        <v>0</v>
      </c>
      <c r="I3677" s="101" t="s">
        <v>8401</v>
      </c>
      <c r="J3677" s="102">
        <v>43497</v>
      </c>
      <c r="K3677" s="102">
        <v>43861</v>
      </c>
      <c r="L3677" s="101" t="s">
        <v>6332</v>
      </c>
      <c r="M3677" s="101" t="s">
        <v>8751</v>
      </c>
    </row>
    <row r="3678" spans="1:13" x14ac:dyDescent="0.25">
      <c r="A3678" s="74" t="s">
        <v>344</v>
      </c>
      <c r="B3678" s="107" t="str">
        <f t="shared" si="57"/>
        <v>826906262809</v>
      </c>
      <c r="C3678" s="101" t="s">
        <v>8753</v>
      </c>
      <c r="D3678" s="101" t="s">
        <v>8754</v>
      </c>
      <c r="E3678" s="101" t="s">
        <v>8734</v>
      </c>
      <c r="F3678" s="101" t="s">
        <v>7212</v>
      </c>
      <c r="G3678" s="101" t="s">
        <v>7181</v>
      </c>
      <c r="H3678" s="103">
        <v>0</v>
      </c>
      <c r="I3678" s="101" t="s">
        <v>8401</v>
      </c>
      <c r="J3678" s="102">
        <v>43466</v>
      </c>
      <c r="K3678" s="102">
        <v>43830</v>
      </c>
      <c r="L3678" s="101" t="s">
        <v>6332</v>
      </c>
      <c r="M3678" s="101" t="s">
        <v>8753</v>
      </c>
    </row>
    <row r="3679" spans="1:13" x14ac:dyDescent="0.25">
      <c r="A3679" s="74" t="s">
        <v>344</v>
      </c>
      <c r="B3679" s="107" t="str">
        <f t="shared" si="57"/>
        <v>826907262809</v>
      </c>
      <c r="C3679" s="101" t="s">
        <v>8755</v>
      </c>
      <c r="D3679" s="101" t="s">
        <v>8756</v>
      </c>
      <c r="E3679" s="101" t="s">
        <v>8734</v>
      </c>
      <c r="F3679" s="101" t="s">
        <v>7212</v>
      </c>
      <c r="G3679" s="101" t="s">
        <v>7181</v>
      </c>
      <c r="H3679" s="103">
        <v>0</v>
      </c>
      <c r="I3679" s="101" t="s">
        <v>8401</v>
      </c>
      <c r="J3679" s="102">
        <v>43466</v>
      </c>
      <c r="K3679" s="102">
        <v>43830</v>
      </c>
      <c r="L3679" s="101" t="s">
        <v>6332</v>
      </c>
      <c r="M3679" s="101" t="s">
        <v>8755</v>
      </c>
    </row>
    <row r="3680" spans="1:13" x14ac:dyDescent="0.25">
      <c r="A3680" s="74" t="s">
        <v>344</v>
      </c>
      <c r="B3680" s="107" t="str">
        <f t="shared" si="57"/>
        <v>826908263910</v>
      </c>
      <c r="C3680" s="101" t="s">
        <v>8757</v>
      </c>
      <c r="D3680" s="101" t="s">
        <v>8758</v>
      </c>
      <c r="E3680" s="101" t="s">
        <v>7297</v>
      </c>
      <c r="F3680" s="101" t="s">
        <v>7203</v>
      </c>
      <c r="G3680" s="101" t="s">
        <v>7222</v>
      </c>
      <c r="H3680" s="103">
        <v>0</v>
      </c>
      <c r="I3680" s="101" t="s">
        <v>8401</v>
      </c>
      <c r="J3680" s="102">
        <v>43556</v>
      </c>
      <c r="K3680" s="102">
        <v>43921</v>
      </c>
      <c r="L3680" s="101" t="s">
        <v>6332</v>
      </c>
      <c r="M3680" s="101" t="s">
        <v>8757</v>
      </c>
    </row>
    <row r="3681" spans="1:13" x14ac:dyDescent="0.25">
      <c r="A3681" s="74" t="s">
        <v>344</v>
      </c>
      <c r="B3681" s="107" t="str">
        <f t="shared" si="57"/>
        <v>826913261050</v>
      </c>
      <c r="C3681" s="101" t="s">
        <v>8759</v>
      </c>
      <c r="D3681" s="101" t="s">
        <v>8760</v>
      </c>
      <c r="E3681" s="101" t="s">
        <v>7499</v>
      </c>
      <c r="F3681" s="101" t="s">
        <v>7212</v>
      </c>
      <c r="G3681" s="101" t="s">
        <v>7181</v>
      </c>
      <c r="H3681" s="103">
        <v>0</v>
      </c>
      <c r="I3681" s="101" t="s">
        <v>8401</v>
      </c>
      <c r="J3681" s="102">
        <v>43556</v>
      </c>
      <c r="K3681" s="102">
        <v>43921</v>
      </c>
      <c r="L3681" s="101" t="s">
        <v>6332</v>
      </c>
      <c r="M3681" s="101" t="s">
        <v>8759</v>
      </c>
    </row>
    <row r="3682" spans="1:13" x14ac:dyDescent="0.25">
      <c r="A3682" s="74" t="s">
        <v>344</v>
      </c>
      <c r="B3682" s="107" t="str">
        <f t="shared" si="57"/>
        <v>826914261050</v>
      </c>
      <c r="C3682" s="101" t="s">
        <v>8761</v>
      </c>
      <c r="D3682" s="101" t="s">
        <v>8762</v>
      </c>
      <c r="E3682" s="101" t="s">
        <v>7499</v>
      </c>
      <c r="F3682" s="101" t="s">
        <v>7212</v>
      </c>
      <c r="G3682" s="101" t="s">
        <v>7181</v>
      </c>
      <c r="H3682" s="103">
        <v>0</v>
      </c>
      <c r="I3682" s="101" t="s">
        <v>8401</v>
      </c>
      <c r="J3682" s="102">
        <v>43497</v>
      </c>
      <c r="K3682" s="102">
        <v>43861</v>
      </c>
      <c r="L3682" s="101" t="s">
        <v>6332</v>
      </c>
      <c r="M3682" s="101" t="s">
        <v>8761</v>
      </c>
    </row>
    <row r="3683" spans="1:13" x14ac:dyDescent="0.25">
      <c r="A3683" s="74" t="s">
        <v>344</v>
      </c>
      <c r="B3683" s="107" t="str">
        <f t="shared" si="57"/>
        <v>826915261080</v>
      </c>
      <c r="C3683" s="101" t="s">
        <v>8763</v>
      </c>
      <c r="D3683" s="101" t="s">
        <v>8756</v>
      </c>
      <c r="E3683" s="101" t="s">
        <v>7372</v>
      </c>
      <c r="F3683" s="101" t="s">
        <v>7212</v>
      </c>
      <c r="G3683" s="101" t="s">
        <v>7181</v>
      </c>
      <c r="H3683" s="103">
        <v>0</v>
      </c>
      <c r="I3683" s="101" t="s">
        <v>8401</v>
      </c>
      <c r="J3683" s="102">
        <v>43556</v>
      </c>
      <c r="K3683" s="102">
        <v>43921</v>
      </c>
      <c r="L3683" s="101" t="s">
        <v>6332</v>
      </c>
      <c r="M3683" s="101" t="s">
        <v>8763</v>
      </c>
    </row>
    <row r="3684" spans="1:13" x14ac:dyDescent="0.25">
      <c r="A3684" s="74" t="s">
        <v>344</v>
      </c>
      <c r="B3684" s="107" t="str">
        <f t="shared" si="57"/>
        <v>826916261080</v>
      </c>
      <c r="C3684" s="101" t="s">
        <v>8764</v>
      </c>
      <c r="D3684" s="101" t="s">
        <v>8754</v>
      </c>
      <c r="E3684" s="101" t="s">
        <v>7372</v>
      </c>
      <c r="F3684" s="101" t="s">
        <v>7212</v>
      </c>
      <c r="G3684" s="101" t="s">
        <v>7181</v>
      </c>
      <c r="H3684" s="103">
        <v>0</v>
      </c>
      <c r="I3684" s="101" t="s">
        <v>8401</v>
      </c>
      <c r="J3684" s="102">
        <v>43525</v>
      </c>
      <c r="K3684" s="102">
        <v>43890</v>
      </c>
      <c r="L3684" s="101" t="s">
        <v>6332</v>
      </c>
      <c r="M3684" s="101" t="s">
        <v>8764</v>
      </c>
    </row>
    <row r="3685" spans="1:13" x14ac:dyDescent="0.25">
      <c r="A3685" s="74" t="s">
        <v>344</v>
      </c>
      <c r="B3685" s="107" t="str">
        <f t="shared" si="57"/>
        <v>826917262900</v>
      </c>
      <c r="C3685" s="101" t="s">
        <v>8765</v>
      </c>
      <c r="D3685" s="101" t="s">
        <v>8766</v>
      </c>
      <c r="E3685" s="101" t="s">
        <v>8767</v>
      </c>
      <c r="F3685" s="101" t="s">
        <v>7214</v>
      </c>
      <c r="G3685" s="101" t="s">
        <v>7215</v>
      </c>
      <c r="H3685" s="103">
        <v>0</v>
      </c>
      <c r="I3685" s="101" t="s">
        <v>8401</v>
      </c>
      <c r="J3685" s="102">
        <v>43497</v>
      </c>
      <c r="K3685" s="102">
        <v>72686</v>
      </c>
      <c r="L3685" s="101" t="s">
        <v>6332</v>
      </c>
      <c r="M3685" s="101" t="s">
        <v>8765</v>
      </c>
    </row>
    <row r="3686" spans="1:13" x14ac:dyDescent="0.25">
      <c r="A3686" s="74" t="s">
        <v>344</v>
      </c>
      <c r="B3686" s="107" t="str">
        <f t="shared" si="57"/>
        <v>826918261070</v>
      </c>
      <c r="C3686" s="101" t="s">
        <v>8768</v>
      </c>
      <c r="D3686" s="101" t="s">
        <v>8769</v>
      </c>
      <c r="E3686" s="101" t="s">
        <v>7625</v>
      </c>
      <c r="F3686" s="101" t="s">
        <v>7212</v>
      </c>
      <c r="G3686" s="101" t="s">
        <v>7181</v>
      </c>
      <c r="H3686" s="103">
        <v>0</v>
      </c>
      <c r="I3686" s="101" t="s">
        <v>8401</v>
      </c>
      <c r="J3686" s="102">
        <v>43556</v>
      </c>
      <c r="K3686" s="102">
        <v>43921</v>
      </c>
      <c r="L3686" s="101" t="s">
        <v>6332</v>
      </c>
      <c r="M3686" s="101" t="s">
        <v>8768</v>
      </c>
    </row>
    <row r="3687" spans="1:13" x14ac:dyDescent="0.25">
      <c r="A3687" s="74" t="s">
        <v>344</v>
      </c>
      <c r="B3687" s="107" t="str">
        <f t="shared" si="57"/>
        <v>826919261050</v>
      </c>
      <c r="C3687" s="101" t="s">
        <v>8770</v>
      </c>
      <c r="D3687" s="101" t="s">
        <v>8748</v>
      </c>
      <c r="E3687" s="101" t="s">
        <v>7499</v>
      </c>
      <c r="F3687" s="101" t="s">
        <v>7212</v>
      </c>
      <c r="G3687" s="101" t="s">
        <v>7181</v>
      </c>
      <c r="H3687" s="103">
        <v>0</v>
      </c>
      <c r="I3687" s="101" t="s">
        <v>8401</v>
      </c>
      <c r="J3687" s="102">
        <v>43466</v>
      </c>
      <c r="K3687" s="102">
        <v>43830</v>
      </c>
      <c r="L3687" s="101" t="s">
        <v>6332</v>
      </c>
      <c r="M3687" s="101" t="s">
        <v>8770</v>
      </c>
    </row>
    <row r="3688" spans="1:13" x14ac:dyDescent="0.25">
      <c r="A3688" s="74" t="s">
        <v>344</v>
      </c>
      <c r="B3688" s="107" t="str">
        <f t="shared" si="57"/>
        <v>826920261070</v>
      </c>
      <c r="C3688" s="101" t="s">
        <v>8771</v>
      </c>
      <c r="D3688" s="101" t="s">
        <v>8772</v>
      </c>
      <c r="E3688" s="101" t="s">
        <v>7625</v>
      </c>
      <c r="F3688" s="101" t="s">
        <v>7212</v>
      </c>
      <c r="G3688" s="101" t="s">
        <v>7181</v>
      </c>
      <c r="H3688" s="103">
        <v>0</v>
      </c>
      <c r="I3688" s="101" t="s">
        <v>8401</v>
      </c>
      <c r="J3688" s="102">
        <v>43493</v>
      </c>
      <c r="K3688" s="102">
        <v>43677</v>
      </c>
      <c r="L3688" s="101" t="s">
        <v>6332</v>
      </c>
      <c r="M3688" s="101" t="s">
        <v>8771</v>
      </c>
    </row>
    <row r="3689" spans="1:13" x14ac:dyDescent="0.25">
      <c r="A3689" s="74" t="s">
        <v>344</v>
      </c>
      <c r="B3689" s="107" t="str">
        <f t="shared" si="57"/>
        <v>826921261050</v>
      </c>
      <c r="C3689" s="101" t="s">
        <v>8773</v>
      </c>
      <c r="D3689" s="101" t="s">
        <v>8774</v>
      </c>
      <c r="E3689" s="101" t="s">
        <v>7499</v>
      </c>
      <c r="F3689" s="101" t="s">
        <v>7212</v>
      </c>
      <c r="G3689" s="101" t="s">
        <v>7181</v>
      </c>
      <c r="H3689" s="103">
        <v>0</v>
      </c>
      <c r="I3689" s="101" t="s">
        <v>8401</v>
      </c>
      <c r="J3689" s="102">
        <v>43586</v>
      </c>
      <c r="K3689" s="102">
        <v>43951</v>
      </c>
      <c r="L3689" s="101" t="s">
        <v>6332</v>
      </c>
      <c r="M3689" s="101" t="s">
        <v>8773</v>
      </c>
    </row>
    <row r="3690" spans="1:13" x14ac:dyDescent="0.25">
      <c r="A3690" s="74" t="s">
        <v>344</v>
      </c>
      <c r="B3690" s="107" t="str">
        <f t="shared" si="57"/>
        <v>826922261050</v>
      </c>
      <c r="C3690" s="101" t="s">
        <v>8775</v>
      </c>
      <c r="D3690" s="101" t="s">
        <v>8776</v>
      </c>
      <c r="E3690" s="101" t="s">
        <v>7499</v>
      </c>
      <c r="F3690" s="101" t="s">
        <v>7212</v>
      </c>
      <c r="G3690" s="101" t="s">
        <v>7181</v>
      </c>
      <c r="H3690" s="103">
        <v>0</v>
      </c>
      <c r="I3690" s="101" t="s">
        <v>8401</v>
      </c>
      <c r="J3690" s="102">
        <v>43493</v>
      </c>
      <c r="K3690" s="102">
        <v>43677</v>
      </c>
      <c r="L3690" s="101" t="s">
        <v>6332</v>
      </c>
      <c r="M3690" s="101" t="s">
        <v>8775</v>
      </c>
    </row>
    <row r="3691" spans="1:13" x14ac:dyDescent="0.25">
      <c r="A3691" s="74" t="s">
        <v>344</v>
      </c>
      <c r="B3691" s="107" t="str">
        <f t="shared" si="57"/>
        <v>826923261050</v>
      </c>
      <c r="C3691" s="101" t="s">
        <v>8777</v>
      </c>
      <c r="D3691" s="101" t="s">
        <v>8778</v>
      </c>
      <c r="E3691" s="101" t="s">
        <v>7499</v>
      </c>
      <c r="F3691" s="101" t="s">
        <v>7212</v>
      </c>
      <c r="G3691" s="101" t="s">
        <v>7181</v>
      </c>
      <c r="H3691" s="103">
        <v>0</v>
      </c>
      <c r="I3691" s="101" t="s">
        <v>8401</v>
      </c>
      <c r="J3691" s="102">
        <v>43480</v>
      </c>
      <c r="K3691" s="102">
        <v>43677</v>
      </c>
      <c r="L3691" s="101" t="s">
        <v>6332</v>
      </c>
      <c r="M3691" s="101" t="s">
        <v>8777</v>
      </c>
    </row>
    <row r="3692" spans="1:13" x14ac:dyDescent="0.25">
      <c r="A3692" s="74" t="s">
        <v>344</v>
      </c>
      <c r="B3692" s="107" t="str">
        <f t="shared" si="57"/>
        <v>826924261050</v>
      </c>
      <c r="C3692" s="101" t="s">
        <v>8779</v>
      </c>
      <c r="D3692" s="101" t="s">
        <v>8780</v>
      </c>
      <c r="E3692" s="101" t="s">
        <v>7499</v>
      </c>
      <c r="F3692" s="101" t="s">
        <v>7212</v>
      </c>
      <c r="G3692" s="101" t="s">
        <v>7181</v>
      </c>
      <c r="H3692" s="103">
        <v>0</v>
      </c>
      <c r="I3692" s="101" t="s">
        <v>8401</v>
      </c>
      <c r="J3692" s="102">
        <v>43556</v>
      </c>
      <c r="K3692" s="102">
        <v>43921</v>
      </c>
      <c r="L3692" s="101" t="s">
        <v>6332</v>
      </c>
      <c r="M3692" s="101" t="s">
        <v>8779</v>
      </c>
    </row>
    <row r="3693" spans="1:13" x14ac:dyDescent="0.25">
      <c r="A3693" s="74" t="s">
        <v>344</v>
      </c>
      <c r="B3693" s="107" t="str">
        <f t="shared" si="57"/>
        <v>826925261080</v>
      </c>
      <c r="C3693" s="101" t="s">
        <v>8781</v>
      </c>
      <c r="D3693" s="101" t="s">
        <v>8782</v>
      </c>
      <c r="E3693" s="101" t="s">
        <v>7372</v>
      </c>
      <c r="F3693" s="101" t="s">
        <v>7212</v>
      </c>
      <c r="G3693" s="101" t="s">
        <v>7181</v>
      </c>
      <c r="H3693" s="103">
        <v>0</v>
      </c>
      <c r="I3693" s="101" t="s">
        <v>8401</v>
      </c>
      <c r="J3693" s="102">
        <v>43570</v>
      </c>
      <c r="K3693" s="102">
        <v>43677</v>
      </c>
      <c r="L3693" s="101" t="s">
        <v>6332</v>
      </c>
      <c r="M3693" s="101" t="s">
        <v>8781</v>
      </c>
    </row>
    <row r="3694" spans="1:13" x14ac:dyDescent="0.25">
      <c r="A3694" s="74" t="s">
        <v>344</v>
      </c>
      <c r="B3694" s="107" t="str">
        <f t="shared" si="57"/>
        <v>826926261050</v>
      </c>
      <c r="C3694" s="101" t="s">
        <v>8783</v>
      </c>
      <c r="D3694" s="101" t="s">
        <v>8784</v>
      </c>
      <c r="E3694" s="101" t="s">
        <v>7499</v>
      </c>
      <c r="F3694" s="101" t="s">
        <v>7212</v>
      </c>
      <c r="G3694" s="101" t="s">
        <v>7181</v>
      </c>
      <c r="H3694" s="103">
        <v>0</v>
      </c>
      <c r="I3694" s="101" t="s">
        <v>8401</v>
      </c>
      <c r="J3694" s="102">
        <v>43586</v>
      </c>
      <c r="K3694" s="102">
        <v>43951</v>
      </c>
      <c r="L3694" s="101" t="s">
        <v>6332</v>
      </c>
      <c r="M3694" s="101" t="s">
        <v>8783</v>
      </c>
    </row>
    <row r="3695" spans="1:13" x14ac:dyDescent="0.25">
      <c r="A3695" s="74" t="s">
        <v>344</v>
      </c>
      <c r="B3695" s="107" t="str">
        <f t="shared" si="57"/>
        <v>826927261050</v>
      </c>
      <c r="C3695" s="101" t="s">
        <v>8785</v>
      </c>
      <c r="D3695" s="101" t="s">
        <v>8786</v>
      </c>
      <c r="E3695" s="101" t="s">
        <v>7499</v>
      </c>
      <c r="F3695" s="101" t="s">
        <v>7212</v>
      </c>
      <c r="G3695" s="101" t="s">
        <v>7181</v>
      </c>
      <c r="H3695" s="103">
        <v>0</v>
      </c>
      <c r="I3695" s="101" t="s">
        <v>8401</v>
      </c>
      <c r="J3695" s="102">
        <v>43493</v>
      </c>
      <c r="K3695" s="102">
        <v>43677</v>
      </c>
      <c r="L3695" s="101" t="s">
        <v>6332</v>
      </c>
      <c r="M3695" s="101" t="s">
        <v>8785</v>
      </c>
    </row>
    <row r="3696" spans="1:13" x14ac:dyDescent="0.25">
      <c r="A3696" s="74" t="s">
        <v>344</v>
      </c>
      <c r="B3696" s="107" t="str">
        <f t="shared" si="57"/>
        <v>826928261050</v>
      </c>
      <c r="C3696" s="101" t="s">
        <v>8787</v>
      </c>
      <c r="D3696" s="101" t="s">
        <v>8788</v>
      </c>
      <c r="E3696" s="101" t="s">
        <v>7499</v>
      </c>
      <c r="F3696" s="101" t="s">
        <v>7212</v>
      </c>
      <c r="G3696" s="101" t="s">
        <v>7181</v>
      </c>
      <c r="H3696" s="103">
        <v>0</v>
      </c>
      <c r="I3696" s="101" t="s">
        <v>8401</v>
      </c>
      <c r="J3696" s="102">
        <v>43500</v>
      </c>
      <c r="K3696" s="102">
        <v>43677</v>
      </c>
      <c r="L3696" s="101" t="s">
        <v>6332</v>
      </c>
      <c r="M3696" s="101" t="s">
        <v>8787</v>
      </c>
    </row>
    <row r="3697" spans="1:13" x14ac:dyDescent="0.25">
      <c r="A3697" s="74" t="s">
        <v>344</v>
      </c>
      <c r="B3697" s="107" t="str">
        <f t="shared" si="57"/>
        <v>826929261060</v>
      </c>
      <c r="C3697" s="101" t="s">
        <v>8789</v>
      </c>
      <c r="D3697" s="101" t="s">
        <v>8790</v>
      </c>
      <c r="E3697" s="101" t="s">
        <v>6513</v>
      </c>
      <c r="F3697" s="101" t="s">
        <v>7212</v>
      </c>
      <c r="G3697" s="101" t="s">
        <v>7181</v>
      </c>
      <c r="H3697" s="103">
        <v>0</v>
      </c>
      <c r="I3697" s="101" t="s">
        <v>8401</v>
      </c>
      <c r="J3697" s="102">
        <v>43497</v>
      </c>
      <c r="K3697" s="102">
        <v>43677</v>
      </c>
      <c r="L3697" s="101" t="s">
        <v>6332</v>
      </c>
      <c r="M3697" s="101" t="s">
        <v>8789</v>
      </c>
    </row>
    <row r="3698" spans="1:13" x14ac:dyDescent="0.25">
      <c r="A3698" s="74" t="s">
        <v>344</v>
      </c>
      <c r="B3698" s="107" t="str">
        <f t="shared" si="57"/>
        <v>826930261050</v>
      </c>
      <c r="C3698" s="101" t="s">
        <v>8791</v>
      </c>
      <c r="D3698" s="101" t="s">
        <v>8792</v>
      </c>
      <c r="E3698" s="101" t="s">
        <v>7499</v>
      </c>
      <c r="F3698" s="101" t="s">
        <v>7212</v>
      </c>
      <c r="G3698" s="101" t="s">
        <v>7181</v>
      </c>
      <c r="H3698" s="103">
        <v>0</v>
      </c>
      <c r="I3698" s="101" t="s">
        <v>8401</v>
      </c>
      <c r="J3698" s="102">
        <v>43570</v>
      </c>
      <c r="K3698" s="102">
        <v>43666</v>
      </c>
      <c r="L3698" s="101" t="s">
        <v>6332</v>
      </c>
      <c r="M3698" s="101" t="s">
        <v>8791</v>
      </c>
    </row>
    <row r="3699" spans="1:13" x14ac:dyDescent="0.25">
      <c r="A3699" s="74" t="s">
        <v>344</v>
      </c>
      <c r="B3699" s="107" t="str">
        <f t="shared" si="57"/>
        <v>826931261070</v>
      </c>
      <c r="C3699" s="101" t="s">
        <v>8793</v>
      </c>
      <c r="D3699" s="101" t="s">
        <v>8794</v>
      </c>
      <c r="E3699" s="101" t="s">
        <v>7625</v>
      </c>
      <c r="F3699" s="101" t="s">
        <v>7212</v>
      </c>
      <c r="G3699" s="101" t="s">
        <v>7181</v>
      </c>
      <c r="H3699" s="103">
        <v>0</v>
      </c>
      <c r="I3699" s="101" t="s">
        <v>8401</v>
      </c>
      <c r="J3699" s="102">
        <v>43497</v>
      </c>
      <c r="K3699" s="102">
        <v>72717</v>
      </c>
      <c r="L3699" s="101" t="s">
        <v>6332</v>
      </c>
      <c r="M3699" s="101" t="s">
        <v>8793</v>
      </c>
    </row>
    <row r="3700" spans="1:13" x14ac:dyDescent="0.25">
      <c r="A3700" s="74" t="s">
        <v>344</v>
      </c>
      <c r="B3700" s="107" t="str">
        <f t="shared" si="57"/>
        <v>826932261050</v>
      </c>
      <c r="C3700" s="101" t="s">
        <v>8795</v>
      </c>
      <c r="D3700" s="101" t="s">
        <v>8796</v>
      </c>
      <c r="E3700" s="101" t="s">
        <v>7499</v>
      </c>
      <c r="F3700" s="101" t="s">
        <v>7212</v>
      </c>
      <c r="G3700" s="101" t="s">
        <v>7181</v>
      </c>
      <c r="H3700" s="103">
        <v>0</v>
      </c>
      <c r="I3700" s="101" t="s">
        <v>8401</v>
      </c>
      <c r="J3700" s="102">
        <v>43570</v>
      </c>
      <c r="K3700" s="102">
        <v>43677</v>
      </c>
      <c r="L3700" s="101" t="s">
        <v>6332</v>
      </c>
      <c r="M3700" s="101" t="s">
        <v>8795</v>
      </c>
    </row>
    <row r="3701" spans="1:13" x14ac:dyDescent="0.25">
      <c r="A3701" s="74" t="s">
        <v>344</v>
      </c>
      <c r="B3701" s="107" t="str">
        <f t="shared" si="57"/>
        <v>826933262809</v>
      </c>
      <c r="C3701" s="101" t="s">
        <v>8797</v>
      </c>
      <c r="D3701" s="101" t="s">
        <v>8798</v>
      </c>
      <c r="E3701" s="101" t="s">
        <v>8734</v>
      </c>
      <c r="F3701" s="101" t="s">
        <v>7200</v>
      </c>
      <c r="G3701" s="101" t="s">
        <v>7201</v>
      </c>
      <c r="H3701" s="103">
        <v>0</v>
      </c>
      <c r="I3701" s="101" t="s">
        <v>8401</v>
      </c>
      <c r="J3701" s="102">
        <v>43617</v>
      </c>
      <c r="K3701" s="102">
        <v>43982</v>
      </c>
      <c r="L3701" s="101" t="s">
        <v>6332</v>
      </c>
      <c r="M3701" s="101" t="s">
        <v>8797</v>
      </c>
    </row>
    <row r="3702" spans="1:13" x14ac:dyDescent="0.25">
      <c r="A3702" s="74" t="s">
        <v>344</v>
      </c>
      <c r="B3702" s="107" t="str">
        <f t="shared" si="57"/>
        <v>826934262910</v>
      </c>
      <c r="C3702" s="101" t="s">
        <v>8799</v>
      </c>
      <c r="D3702" s="101" t="s">
        <v>8800</v>
      </c>
      <c r="E3702" s="101" t="s">
        <v>6503</v>
      </c>
      <c r="F3702" s="101" t="s">
        <v>7247</v>
      </c>
      <c r="G3702" s="101" t="s">
        <v>7178</v>
      </c>
      <c r="H3702" s="103">
        <v>0</v>
      </c>
      <c r="I3702" s="101" t="s">
        <v>8401</v>
      </c>
      <c r="J3702" s="102">
        <v>43617</v>
      </c>
      <c r="K3702" s="102">
        <v>43982</v>
      </c>
      <c r="L3702" s="101" t="s">
        <v>6332</v>
      </c>
      <c r="M3702" s="101" t="s">
        <v>8799</v>
      </c>
    </row>
    <row r="3703" spans="1:13" x14ac:dyDescent="0.25">
      <c r="A3703" s="74" t="s">
        <v>344</v>
      </c>
      <c r="B3703" s="107" t="str">
        <f t="shared" si="57"/>
        <v>826935262910</v>
      </c>
      <c r="C3703" s="101" t="s">
        <v>8801</v>
      </c>
      <c r="D3703" s="101" t="s">
        <v>8802</v>
      </c>
      <c r="E3703" s="101" t="s">
        <v>6503</v>
      </c>
      <c r="F3703" s="101" t="s">
        <v>7212</v>
      </c>
      <c r="G3703" s="101" t="s">
        <v>7181</v>
      </c>
      <c r="H3703" s="103">
        <v>0</v>
      </c>
      <c r="I3703" s="101" t="s">
        <v>8401</v>
      </c>
      <c r="J3703" s="102">
        <v>43539</v>
      </c>
      <c r="K3703" s="102">
        <v>44074</v>
      </c>
      <c r="L3703" s="101" t="s">
        <v>6332</v>
      </c>
      <c r="M3703" s="101" t="s">
        <v>8801</v>
      </c>
    </row>
    <row r="3704" spans="1:13" x14ac:dyDescent="0.25">
      <c r="A3704" s="74" t="s">
        <v>344</v>
      </c>
      <c r="B3704" s="107" t="str">
        <f t="shared" si="57"/>
        <v>826936262900</v>
      </c>
      <c r="C3704" s="101" t="s">
        <v>8803</v>
      </c>
      <c r="D3704" s="101" t="s">
        <v>8804</v>
      </c>
      <c r="E3704" s="101" t="s">
        <v>8767</v>
      </c>
      <c r="F3704" s="101" t="s">
        <v>7200</v>
      </c>
      <c r="G3704" s="101" t="s">
        <v>7201</v>
      </c>
      <c r="H3704" s="103">
        <v>0</v>
      </c>
      <c r="I3704" s="101" t="s">
        <v>8401</v>
      </c>
      <c r="J3704" s="102">
        <v>43556</v>
      </c>
      <c r="K3704" s="102">
        <v>43921</v>
      </c>
      <c r="L3704" s="101" t="s">
        <v>6332</v>
      </c>
      <c r="M3704" s="101" t="s">
        <v>8803</v>
      </c>
    </row>
    <row r="3705" spans="1:13" x14ac:dyDescent="0.25">
      <c r="A3705" s="74" t="s">
        <v>344</v>
      </c>
      <c r="B3705" s="107" t="str">
        <f t="shared" si="57"/>
        <v>826937261080</v>
      </c>
      <c r="C3705" s="101" t="s">
        <v>8805</v>
      </c>
      <c r="D3705" s="101" t="s">
        <v>8806</v>
      </c>
      <c r="E3705" s="101" t="s">
        <v>7372</v>
      </c>
      <c r="F3705" s="101" t="s">
        <v>7212</v>
      </c>
      <c r="G3705" s="101" t="s">
        <v>7181</v>
      </c>
      <c r="H3705" s="103">
        <v>0</v>
      </c>
      <c r="I3705" s="101" t="s">
        <v>8401</v>
      </c>
      <c r="J3705" s="102">
        <v>43678</v>
      </c>
      <c r="K3705" s="102">
        <v>44043</v>
      </c>
      <c r="L3705" s="101" t="s">
        <v>6332</v>
      </c>
      <c r="M3705" s="101" t="s">
        <v>8805</v>
      </c>
    </row>
    <row r="3706" spans="1:13" x14ac:dyDescent="0.25">
      <c r="A3706" s="74" t="s">
        <v>344</v>
      </c>
      <c r="B3706" s="107" t="str">
        <f t="shared" si="57"/>
        <v>826938261080</v>
      </c>
      <c r="C3706" s="101" t="s">
        <v>8807</v>
      </c>
      <c r="D3706" s="101" t="s">
        <v>8808</v>
      </c>
      <c r="E3706" s="101" t="s">
        <v>7372</v>
      </c>
      <c r="F3706" s="101" t="s">
        <v>7212</v>
      </c>
      <c r="G3706" s="101" t="s">
        <v>7181</v>
      </c>
      <c r="H3706" s="103">
        <v>0</v>
      </c>
      <c r="I3706" s="101" t="s">
        <v>8401</v>
      </c>
      <c r="J3706" s="102">
        <v>43696</v>
      </c>
      <c r="K3706" s="102">
        <v>44061</v>
      </c>
      <c r="L3706" s="101" t="s">
        <v>6332</v>
      </c>
      <c r="M3706" s="101" t="s">
        <v>8807</v>
      </c>
    </row>
    <row r="3707" spans="1:13" x14ac:dyDescent="0.25">
      <c r="A3707" s="74" t="s">
        <v>344</v>
      </c>
      <c r="B3707" s="107" t="str">
        <f t="shared" si="57"/>
        <v>826939261080</v>
      </c>
      <c r="C3707" s="101" t="s">
        <v>8809</v>
      </c>
      <c r="D3707" s="101" t="s">
        <v>8808</v>
      </c>
      <c r="E3707" s="101" t="s">
        <v>7372</v>
      </c>
      <c r="F3707" s="101" t="s">
        <v>7212</v>
      </c>
      <c r="G3707" s="101" t="s">
        <v>7181</v>
      </c>
      <c r="H3707" s="103">
        <v>0</v>
      </c>
      <c r="I3707" s="101" t="s">
        <v>8401</v>
      </c>
      <c r="J3707" s="102">
        <v>43692</v>
      </c>
      <c r="K3707" s="102">
        <v>44057</v>
      </c>
      <c r="L3707" s="101" t="s">
        <v>6332</v>
      </c>
      <c r="M3707" s="101" t="s">
        <v>8809</v>
      </c>
    </row>
    <row r="3708" spans="1:13" x14ac:dyDescent="0.25">
      <c r="A3708" s="74" t="s">
        <v>344</v>
      </c>
      <c r="B3708" s="107" t="str">
        <f t="shared" si="57"/>
        <v>826940261080</v>
      </c>
      <c r="C3708" s="101" t="s">
        <v>8810</v>
      </c>
      <c r="D3708" s="101" t="s">
        <v>8808</v>
      </c>
      <c r="E3708" s="101" t="s">
        <v>7372</v>
      </c>
      <c r="F3708" s="101" t="s">
        <v>7212</v>
      </c>
      <c r="G3708" s="101" t="s">
        <v>7181</v>
      </c>
      <c r="H3708" s="103">
        <v>0</v>
      </c>
      <c r="I3708" s="101" t="s">
        <v>8401</v>
      </c>
      <c r="J3708" s="102">
        <v>43692</v>
      </c>
      <c r="K3708" s="102">
        <v>44057</v>
      </c>
      <c r="L3708" s="101" t="s">
        <v>6332</v>
      </c>
      <c r="M3708" s="101" t="s">
        <v>8810</v>
      </c>
    </row>
    <row r="3709" spans="1:13" x14ac:dyDescent="0.25">
      <c r="A3709" s="74" t="s">
        <v>344</v>
      </c>
      <c r="B3709" s="107" t="str">
        <f t="shared" si="57"/>
        <v>826941262809</v>
      </c>
      <c r="C3709" s="101" t="s">
        <v>8811</v>
      </c>
      <c r="D3709" s="101" t="s">
        <v>8812</v>
      </c>
      <c r="E3709" s="101" t="s">
        <v>8734</v>
      </c>
      <c r="F3709" s="101" t="s">
        <v>7200</v>
      </c>
      <c r="G3709" s="101" t="s">
        <v>7201</v>
      </c>
      <c r="H3709" s="103">
        <v>0</v>
      </c>
      <c r="I3709" s="101" t="s">
        <v>8401</v>
      </c>
      <c r="J3709" s="102">
        <v>43617</v>
      </c>
      <c r="K3709" s="102">
        <v>43982</v>
      </c>
      <c r="L3709" s="101" t="s">
        <v>6332</v>
      </c>
      <c r="M3709" s="101" t="s">
        <v>8811</v>
      </c>
    </row>
    <row r="3710" spans="1:13" x14ac:dyDescent="0.25">
      <c r="A3710" s="74" t="s">
        <v>344</v>
      </c>
      <c r="B3710" s="107" t="str">
        <f t="shared" si="57"/>
        <v>826942262809</v>
      </c>
      <c r="C3710" s="101" t="s">
        <v>8813</v>
      </c>
      <c r="D3710" s="101" t="s">
        <v>8814</v>
      </c>
      <c r="E3710" s="101" t="s">
        <v>8734</v>
      </c>
      <c r="F3710" s="101" t="s">
        <v>7187</v>
      </c>
      <c r="G3710" s="101" t="s">
        <v>7174</v>
      </c>
      <c r="H3710" s="103">
        <v>0</v>
      </c>
      <c r="I3710" s="101" t="s">
        <v>8401</v>
      </c>
      <c r="J3710" s="102">
        <v>43678</v>
      </c>
      <c r="K3710" s="102">
        <v>44043</v>
      </c>
      <c r="L3710" s="101" t="s">
        <v>6332</v>
      </c>
      <c r="M3710" s="101" t="s">
        <v>8813</v>
      </c>
    </row>
    <row r="3711" spans="1:13" x14ac:dyDescent="0.25">
      <c r="A3711" s="74" t="s">
        <v>344</v>
      </c>
      <c r="B3711" s="107" t="str">
        <f t="shared" si="57"/>
        <v>826943261050</v>
      </c>
      <c r="C3711" s="101" t="s">
        <v>8815</v>
      </c>
      <c r="D3711" s="101" t="s">
        <v>8816</v>
      </c>
      <c r="E3711" s="101" t="s">
        <v>7499</v>
      </c>
      <c r="F3711" s="101" t="s">
        <v>7212</v>
      </c>
      <c r="G3711" s="101" t="s">
        <v>7181</v>
      </c>
      <c r="H3711" s="103">
        <v>0</v>
      </c>
      <c r="I3711" s="101" t="s">
        <v>8401</v>
      </c>
      <c r="J3711" s="102">
        <v>43556</v>
      </c>
      <c r="K3711" s="102">
        <v>43677</v>
      </c>
      <c r="L3711" s="101" t="s">
        <v>6332</v>
      </c>
      <c r="M3711" s="101" t="s">
        <v>8815</v>
      </c>
    </row>
    <row r="3712" spans="1:13" x14ac:dyDescent="0.25">
      <c r="A3712" s="74" t="s">
        <v>344</v>
      </c>
      <c r="B3712" s="107" t="str">
        <f t="shared" si="57"/>
        <v>826944261050</v>
      </c>
      <c r="C3712" s="101" t="s">
        <v>8817</v>
      </c>
      <c r="D3712" s="101" t="s">
        <v>8818</v>
      </c>
      <c r="E3712" s="101" t="s">
        <v>7499</v>
      </c>
      <c r="F3712" s="101" t="s">
        <v>7212</v>
      </c>
      <c r="G3712" s="101" t="s">
        <v>7181</v>
      </c>
      <c r="H3712" s="103">
        <v>0</v>
      </c>
      <c r="I3712" s="101" t="s">
        <v>8401</v>
      </c>
      <c r="J3712" s="102">
        <v>43570</v>
      </c>
      <c r="K3712" s="102">
        <v>43677</v>
      </c>
      <c r="L3712" s="101" t="s">
        <v>6332</v>
      </c>
      <c r="M3712" s="101" t="s">
        <v>8817</v>
      </c>
    </row>
    <row r="3713" spans="1:13" x14ac:dyDescent="0.25">
      <c r="A3713" s="74" t="s">
        <v>344</v>
      </c>
      <c r="B3713" s="107" t="str">
        <f t="shared" si="57"/>
        <v>826946261050</v>
      </c>
      <c r="C3713" s="101" t="s">
        <v>8819</v>
      </c>
      <c r="D3713" s="101" t="s">
        <v>8820</v>
      </c>
      <c r="E3713" s="101" t="s">
        <v>7499</v>
      </c>
      <c r="F3713" s="101" t="s">
        <v>7212</v>
      </c>
      <c r="G3713" s="101" t="s">
        <v>7181</v>
      </c>
      <c r="H3713" s="103">
        <v>0</v>
      </c>
      <c r="I3713" s="101" t="s">
        <v>8401</v>
      </c>
      <c r="J3713" s="102">
        <v>43678</v>
      </c>
      <c r="K3713" s="102">
        <v>44043</v>
      </c>
      <c r="L3713" s="101" t="s">
        <v>6332</v>
      </c>
      <c r="M3713" s="101" t="s">
        <v>8819</v>
      </c>
    </row>
    <row r="3714" spans="1:13" x14ac:dyDescent="0.25">
      <c r="A3714" s="74" t="s">
        <v>344</v>
      </c>
      <c r="B3714" s="107" t="str">
        <f t="shared" si="57"/>
        <v>826947261070</v>
      </c>
      <c r="C3714" s="101" t="s">
        <v>8821</v>
      </c>
      <c r="D3714" s="101" t="s">
        <v>8822</v>
      </c>
      <c r="E3714" s="101" t="s">
        <v>7625</v>
      </c>
      <c r="F3714" s="101" t="s">
        <v>7212</v>
      </c>
      <c r="G3714" s="101" t="s">
        <v>7181</v>
      </c>
      <c r="H3714" s="103">
        <v>0</v>
      </c>
      <c r="I3714" s="101" t="s">
        <v>8401</v>
      </c>
      <c r="J3714" s="102">
        <v>43678</v>
      </c>
      <c r="K3714" s="102">
        <v>44043</v>
      </c>
      <c r="L3714" s="101" t="s">
        <v>6332</v>
      </c>
      <c r="M3714" s="101" t="s">
        <v>8821</v>
      </c>
    </row>
    <row r="3715" spans="1:13" x14ac:dyDescent="0.25">
      <c r="A3715" s="74" t="s">
        <v>344</v>
      </c>
      <c r="B3715" s="107" t="str">
        <f t="shared" si="57"/>
        <v>826948262910</v>
      </c>
      <c r="C3715" s="101" t="s">
        <v>8823</v>
      </c>
      <c r="D3715" s="101" t="s">
        <v>8800</v>
      </c>
      <c r="E3715" s="101" t="s">
        <v>6503</v>
      </c>
      <c r="F3715" s="101" t="s">
        <v>7247</v>
      </c>
      <c r="G3715" s="101" t="s">
        <v>7178</v>
      </c>
      <c r="H3715" s="103">
        <v>0</v>
      </c>
      <c r="I3715" s="101" t="s">
        <v>8401</v>
      </c>
      <c r="J3715" s="102">
        <v>43586</v>
      </c>
      <c r="K3715" s="102">
        <v>43951</v>
      </c>
      <c r="L3715" s="101" t="s">
        <v>6332</v>
      </c>
      <c r="M3715" s="101" t="s">
        <v>8823</v>
      </c>
    </row>
    <row r="3716" spans="1:13" x14ac:dyDescent="0.25">
      <c r="A3716" s="74" t="s">
        <v>344</v>
      </c>
      <c r="B3716" s="107" t="str">
        <f t="shared" si="57"/>
        <v>826949263090</v>
      </c>
      <c r="C3716" s="101" t="s">
        <v>8824</v>
      </c>
      <c r="D3716" s="101" t="s">
        <v>8825</v>
      </c>
      <c r="E3716" s="101" t="s">
        <v>7216</v>
      </c>
      <c r="F3716" s="101" t="s">
        <v>7262</v>
      </c>
      <c r="G3716" s="101" t="s">
        <v>7181</v>
      </c>
      <c r="H3716" s="103">
        <v>0</v>
      </c>
      <c r="I3716" s="101" t="s">
        <v>8401</v>
      </c>
      <c r="J3716" s="102">
        <v>43709</v>
      </c>
      <c r="K3716" s="102">
        <v>44074</v>
      </c>
      <c r="L3716" s="101" t="s">
        <v>6332</v>
      </c>
      <c r="M3716" s="101" t="s">
        <v>8824</v>
      </c>
    </row>
    <row r="3717" spans="1:13" x14ac:dyDescent="0.25">
      <c r="A3717" s="74" t="s">
        <v>344</v>
      </c>
      <c r="B3717" s="107" t="str">
        <f t="shared" si="57"/>
        <v>826950264340</v>
      </c>
      <c r="C3717" s="101" t="s">
        <v>8826</v>
      </c>
      <c r="D3717" s="101" t="s">
        <v>8827</v>
      </c>
      <c r="E3717" s="101" t="s">
        <v>7397</v>
      </c>
      <c r="F3717" s="101" t="s">
        <v>7212</v>
      </c>
      <c r="G3717" s="101" t="s">
        <v>7181</v>
      </c>
      <c r="H3717" s="103">
        <v>0</v>
      </c>
      <c r="I3717" s="101" t="s">
        <v>8401</v>
      </c>
      <c r="J3717" s="102">
        <v>43678</v>
      </c>
      <c r="K3717" s="102">
        <v>44043</v>
      </c>
      <c r="L3717" s="101" t="s">
        <v>6332</v>
      </c>
      <c r="M3717" s="101" t="s">
        <v>8826</v>
      </c>
    </row>
    <row r="3718" spans="1:13" x14ac:dyDescent="0.25">
      <c r="A3718" s="74" t="s">
        <v>344</v>
      </c>
      <c r="B3718" s="107" t="str">
        <f t="shared" ref="B3718:B3781" si="58">CONCATENATE(C3718,E3718)</f>
        <v>826951264270</v>
      </c>
      <c r="C3718" s="101" t="s">
        <v>8828</v>
      </c>
      <c r="D3718" s="101" t="s">
        <v>8829</v>
      </c>
      <c r="E3718" s="101" t="s">
        <v>7275</v>
      </c>
      <c r="F3718" s="101" t="s">
        <v>7212</v>
      </c>
      <c r="G3718" s="101" t="s">
        <v>7181</v>
      </c>
      <c r="H3718" s="103">
        <v>0</v>
      </c>
      <c r="I3718" s="101" t="s">
        <v>8401</v>
      </c>
      <c r="J3718" s="102">
        <v>43739</v>
      </c>
      <c r="K3718" s="102">
        <v>44104</v>
      </c>
      <c r="L3718" s="101" t="s">
        <v>6332</v>
      </c>
      <c r="M3718" s="101" t="s">
        <v>8828</v>
      </c>
    </row>
    <row r="3719" spans="1:13" x14ac:dyDescent="0.25">
      <c r="A3719" s="74" t="s">
        <v>344</v>
      </c>
      <c r="B3719" s="107" t="str">
        <f t="shared" si="58"/>
        <v>826952264290</v>
      </c>
      <c r="C3719" s="101" t="s">
        <v>8830</v>
      </c>
      <c r="D3719" s="101" t="s">
        <v>8831</v>
      </c>
      <c r="E3719" s="101" t="s">
        <v>6519</v>
      </c>
      <c r="F3719" s="101" t="s">
        <v>7212</v>
      </c>
      <c r="G3719" s="101" t="s">
        <v>7181</v>
      </c>
      <c r="H3719" s="103">
        <v>0</v>
      </c>
      <c r="I3719" s="101" t="s">
        <v>8401</v>
      </c>
      <c r="J3719" s="102">
        <v>43678</v>
      </c>
      <c r="K3719" s="102">
        <v>43861</v>
      </c>
      <c r="L3719" s="101" t="s">
        <v>6332</v>
      </c>
      <c r="M3719" s="101" t="s">
        <v>8830</v>
      </c>
    </row>
    <row r="3720" spans="1:13" x14ac:dyDescent="0.25">
      <c r="A3720" s="74" t="s">
        <v>344</v>
      </c>
      <c r="B3720" s="107" t="str">
        <f t="shared" si="58"/>
        <v>826953261080</v>
      </c>
      <c r="C3720" s="101" t="s">
        <v>8832</v>
      </c>
      <c r="D3720" s="101" t="s">
        <v>8833</v>
      </c>
      <c r="E3720" s="101" t="s">
        <v>7372</v>
      </c>
      <c r="F3720" s="101" t="s">
        <v>7212</v>
      </c>
      <c r="G3720" s="101" t="s">
        <v>7181</v>
      </c>
      <c r="H3720" s="103">
        <v>0</v>
      </c>
      <c r="I3720" s="101" t="s">
        <v>8401</v>
      </c>
      <c r="J3720" s="102">
        <v>43739</v>
      </c>
      <c r="K3720" s="102">
        <v>44104</v>
      </c>
      <c r="L3720" s="101" t="s">
        <v>6332</v>
      </c>
      <c r="M3720" s="101" t="s">
        <v>8832</v>
      </c>
    </row>
    <row r="3721" spans="1:13" x14ac:dyDescent="0.25">
      <c r="A3721" s="74" t="s">
        <v>344</v>
      </c>
      <c r="B3721" s="107" t="str">
        <f t="shared" si="58"/>
        <v>828804283920</v>
      </c>
      <c r="C3721" s="101" t="s">
        <v>8834</v>
      </c>
      <c r="D3721" s="101" t="s">
        <v>8835</v>
      </c>
      <c r="E3721" s="101" t="s">
        <v>7560</v>
      </c>
      <c r="F3721" s="101" t="s">
        <v>7332</v>
      </c>
      <c r="G3721" s="101" t="s">
        <v>7218</v>
      </c>
      <c r="H3721" s="103">
        <v>0</v>
      </c>
      <c r="I3721" s="101" t="s">
        <v>8401</v>
      </c>
      <c r="J3721" s="102">
        <v>43374</v>
      </c>
      <c r="K3721" s="102">
        <v>43738</v>
      </c>
      <c r="L3721" s="101" t="s">
        <v>6332</v>
      </c>
      <c r="M3721" s="101" t="s">
        <v>8834</v>
      </c>
    </row>
    <row r="3722" spans="1:13" x14ac:dyDescent="0.25">
      <c r="A3722" s="74" t="s">
        <v>344</v>
      </c>
      <c r="B3722" s="107" t="str">
        <f t="shared" si="58"/>
        <v>828811281110</v>
      </c>
      <c r="C3722" s="101" t="s">
        <v>8836</v>
      </c>
      <c r="D3722" s="101" t="s">
        <v>8837</v>
      </c>
      <c r="E3722" s="101" t="s">
        <v>6523</v>
      </c>
      <c r="F3722" s="101" t="s">
        <v>7212</v>
      </c>
      <c r="G3722" s="101" t="s">
        <v>7181</v>
      </c>
      <c r="H3722" s="103">
        <v>0</v>
      </c>
      <c r="I3722" s="101" t="s">
        <v>8401</v>
      </c>
      <c r="J3722" s="102">
        <v>43374</v>
      </c>
      <c r="K3722" s="102">
        <v>43738</v>
      </c>
      <c r="L3722" s="101" t="s">
        <v>6332</v>
      </c>
      <c r="M3722" s="101" t="s">
        <v>8836</v>
      </c>
    </row>
    <row r="3723" spans="1:13" x14ac:dyDescent="0.25">
      <c r="A3723" s="74" t="s">
        <v>344</v>
      </c>
      <c r="B3723" s="107" t="str">
        <f t="shared" si="58"/>
        <v>828813281200</v>
      </c>
      <c r="C3723" s="101" t="s">
        <v>8838</v>
      </c>
      <c r="D3723" s="101" t="s">
        <v>8839</v>
      </c>
      <c r="E3723" s="101" t="s">
        <v>7371</v>
      </c>
      <c r="F3723" s="101" t="s">
        <v>7212</v>
      </c>
      <c r="G3723" s="101" t="s">
        <v>7181</v>
      </c>
      <c r="H3723" s="103">
        <v>0</v>
      </c>
      <c r="I3723" s="101" t="s">
        <v>8401</v>
      </c>
      <c r="J3723" s="102">
        <v>43437</v>
      </c>
      <c r="K3723" s="102">
        <v>43801</v>
      </c>
      <c r="L3723" s="101" t="s">
        <v>6332</v>
      </c>
      <c r="M3723" s="101" t="s">
        <v>8838</v>
      </c>
    </row>
    <row r="3724" spans="1:13" x14ac:dyDescent="0.25">
      <c r="A3724" s="74" t="s">
        <v>344</v>
      </c>
      <c r="B3724" s="107" t="str">
        <f t="shared" si="58"/>
        <v>828820281110</v>
      </c>
      <c r="C3724" s="101" t="s">
        <v>8840</v>
      </c>
      <c r="D3724" s="101" t="s">
        <v>8841</v>
      </c>
      <c r="E3724" s="101" t="s">
        <v>6523</v>
      </c>
      <c r="F3724" s="101" t="s">
        <v>7185</v>
      </c>
      <c r="G3724" s="101" t="s">
        <v>7186</v>
      </c>
      <c r="H3724" s="103">
        <v>0</v>
      </c>
      <c r="I3724" s="101" t="s">
        <v>8401</v>
      </c>
      <c r="J3724" s="102">
        <v>43405</v>
      </c>
      <c r="K3724" s="102">
        <v>43769</v>
      </c>
      <c r="L3724" s="101" t="s">
        <v>6332</v>
      </c>
      <c r="M3724" s="101" t="s">
        <v>8840</v>
      </c>
    </row>
    <row r="3725" spans="1:13" x14ac:dyDescent="0.25">
      <c r="A3725" s="74" t="s">
        <v>344</v>
      </c>
      <c r="B3725" s="107" t="str">
        <f t="shared" si="58"/>
        <v>828821282100</v>
      </c>
      <c r="C3725" s="101" t="s">
        <v>8842</v>
      </c>
      <c r="D3725" s="101" t="s">
        <v>8843</v>
      </c>
      <c r="E3725" s="101" t="s">
        <v>7457</v>
      </c>
      <c r="F3725" s="101" t="s">
        <v>7200</v>
      </c>
      <c r="G3725" s="101" t="s">
        <v>7201</v>
      </c>
      <c r="H3725" s="103">
        <v>0</v>
      </c>
      <c r="I3725" s="101" t="s">
        <v>8401</v>
      </c>
      <c r="J3725" s="102">
        <v>43405</v>
      </c>
      <c r="K3725" s="102">
        <v>43830</v>
      </c>
      <c r="L3725" s="101" t="s">
        <v>6332</v>
      </c>
      <c r="M3725" s="101" t="s">
        <v>8842</v>
      </c>
    </row>
    <row r="3726" spans="1:13" x14ac:dyDescent="0.25">
      <c r="A3726" s="74" t="s">
        <v>344</v>
      </c>
      <c r="B3726" s="107" t="str">
        <f t="shared" si="58"/>
        <v>828901282100</v>
      </c>
      <c r="C3726" s="101" t="s">
        <v>8844</v>
      </c>
      <c r="D3726" s="101" t="s">
        <v>8845</v>
      </c>
      <c r="E3726" s="101" t="s">
        <v>7457</v>
      </c>
      <c r="F3726" s="101" t="s">
        <v>7200</v>
      </c>
      <c r="G3726" s="101" t="s">
        <v>7201</v>
      </c>
      <c r="H3726" s="103">
        <v>0</v>
      </c>
      <c r="I3726" s="101" t="s">
        <v>8401</v>
      </c>
      <c r="J3726" s="102">
        <v>43479</v>
      </c>
      <c r="K3726" s="102">
        <v>43843</v>
      </c>
      <c r="L3726" s="101" t="s">
        <v>6332</v>
      </c>
      <c r="M3726" s="101" t="s">
        <v>8844</v>
      </c>
    </row>
    <row r="3727" spans="1:13" x14ac:dyDescent="0.25">
      <c r="A3727" s="74" t="s">
        <v>344</v>
      </c>
      <c r="B3727" s="107" t="str">
        <f t="shared" si="58"/>
        <v>828902283920</v>
      </c>
      <c r="C3727" s="101" t="s">
        <v>8846</v>
      </c>
      <c r="D3727" s="101" t="s">
        <v>8847</v>
      </c>
      <c r="E3727" s="101" t="s">
        <v>7560</v>
      </c>
      <c r="F3727" s="101" t="s">
        <v>7332</v>
      </c>
      <c r="G3727" s="101" t="s">
        <v>7218</v>
      </c>
      <c r="H3727" s="103">
        <v>0</v>
      </c>
      <c r="I3727" s="101" t="s">
        <v>8401</v>
      </c>
      <c r="J3727" s="102">
        <v>43514</v>
      </c>
      <c r="K3727" s="102">
        <v>43878</v>
      </c>
      <c r="L3727" s="101" t="s">
        <v>6332</v>
      </c>
      <c r="M3727" s="101" t="s">
        <v>8846</v>
      </c>
    </row>
    <row r="3728" spans="1:13" x14ac:dyDescent="0.25">
      <c r="A3728" s="74" t="s">
        <v>344</v>
      </c>
      <c r="B3728" s="107" t="str">
        <f t="shared" si="58"/>
        <v>828903282100</v>
      </c>
      <c r="C3728" s="101" t="s">
        <v>8848</v>
      </c>
      <c r="D3728" s="101" t="s">
        <v>8845</v>
      </c>
      <c r="E3728" s="101" t="s">
        <v>7457</v>
      </c>
      <c r="F3728" s="101" t="s">
        <v>7200</v>
      </c>
      <c r="G3728" s="101" t="s">
        <v>7201</v>
      </c>
      <c r="H3728" s="103">
        <v>0</v>
      </c>
      <c r="I3728" s="101" t="s">
        <v>8401</v>
      </c>
      <c r="J3728" s="102">
        <v>43479</v>
      </c>
      <c r="K3728" s="102">
        <v>43843</v>
      </c>
      <c r="L3728" s="101" t="s">
        <v>6332</v>
      </c>
      <c r="M3728" s="101" t="s">
        <v>8848</v>
      </c>
    </row>
    <row r="3729" spans="1:13" x14ac:dyDescent="0.25">
      <c r="A3729" s="74" t="s">
        <v>344</v>
      </c>
      <c r="B3729" s="107" t="str">
        <f t="shared" si="58"/>
        <v>828904283920</v>
      </c>
      <c r="C3729" s="101" t="s">
        <v>8849</v>
      </c>
      <c r="D3729" s="101" t="s">
        <v>8850</v>
      </c>
      <c r="E3729" s="101" t="s">
        <v>7560</v>
      </c>
      <c r="F3729" s="101" t="s">
        <v>7214</v>
      </c>
      <c r="G3729" s="101" t="s">
        <v>7215</v>
      </c>
      <c r="H3729" s="103">
        <v>0</v>
      </c>
      <c r="I3729" s="101" t="s">
        <v>8401</v>
      </c>
      <c r="J3729" s="102">
        <v>43617</v>
      </c>
      <c r="K3729" s="102">
        <v>43982</v>
      </c>
      <c r="L3729" s="101" t="s">
        <v>6332</v>
      </c>
      <c r="M3729" s="101" t="s">
        <v>8849</v>
      </c>
    </row>
    <row r="3730" spans="1:13" x14ac:dyDescent="0.25">
      <c r="A3730" s="74" t="s">
        <v>344</v>
      </c>
      <c r="B3730" s="107" t="str">
        <f t="shared" si="58"/>
        <v>830902301610</v>
      </c>
      <c r="C3730" s="101" t="s">
        <v>8851</v>
      </c>
      <c r="D3730" s="101" t="s">
        <v>8852</v>
      </c>
      <c r="E3730" s="101" t="s">
        <v>6775</v>
      </c>
      <c r="F3730" s="101" t="s">
        <v>7212</v>
      </c>
      <c r="G3730" s="101" t="s">
        <v>7181</v>
      </c>
      <c r="H3730" s="103">
        <v>0</v>
      </c>
      <c r="I3730" s="101" t="s">
        <v>8401</v>
      </c>
      <c r="J3730" s="102">
        <v>43493</v>
      </c>
      <c r="K3730" s="102">
        <v>43857</v>
      </c>
      <c r="L3730" s="101" t="s">
        <v>6332</v>
      </c>
      <c r="M3730" s="101" t="s">
        <v>8851</v>
      </c>
    </row>
    <row r="3731" spans="1:13" x14ac:dyDescent="0.25">
      <c r="A3731" s="74" t="s">
        <v>344</v>
      </c>
      <c r="B3731" s="107" t="str">
        <f t="shared" si="58"/>
        <v>830903301630</v>
      </c>
      <c r="C3731" s="101" t="s">
        <v>8853</v>
      </c>
      <c r="D3731" s="101" t="s">
        <v>8854</v>
      </c>
      <c r="E3731" s="101" t="s">
        <v>6763</v>
      </c>
      <c r="F3731" s="101" t="s">
        <v>7212</v>
      </c>
      <c r="G3731" s="101" t="s">
        <v>7181</v>
      </c>
      <c r="H3731" s="103">
        <v>0</v>
      </c>
      <c r="I3731" s="101" t="s">
        <v>8401</v>
      </c>
      <c r="J3731" s="102">
        <v>43493</v>
      </c>
      <c r="K3731" s="102">
        <v>43646</v>
      </c>
      <c r="L3731" s="101" t="s">
        <v>6332</v>
      </c>
      <c r="M3731" s="101" t="s">
        <v>8853</v>
      </c>
    </row>
    <row r="3732" spans="1:13" x14ac:dyDescent="0.25">
      <c r="A3732" s="74" t="s">
        <v>344</v>
      </c>
      <c r="B3732" s="107" t="str">
        <f t="shared" si="58"/>
        <v>830904302100</v>
      </c>
      <c r="C3732" s="101" t="s">
        <v>8855</v>
      </c>
      <c r="D3732" s="101" t="s">
        <v>8856</v>
      </c>
      <c r="E3732" s="101" t="s">
        <v>7213</v>
      </c>
      <c r="F3732" s="101" t="s">
        <v>7217</v>
      </c>
      <c r="G3732" s="101" t="s">
        <v>7218</v>
      </c>
      <c r="H3732" s="103">
        <v>0</v>
      </c>
      <c r="I3732" s="101" t="s">
        <v>8401</v>
      </c>
      <c r="J3732" s="102">
        <v>43525</v>
      </c>
      <c r="K3732" s="102">
        <v>73050</v>
      </c>
      <c r="L3732" s="101" t="s">
        <v>6332</v>
      </c>
      <c r="M3732" s="101" t="s">
        <v>8855</v>
      </c>
    </row>
    <row r="3733" spans="1:13" x14ac:dyDescent="0.25">
      <c r="A3733" s="74" t="s">
        <v>344</v>
      </c>
      <c r="B3733" s="107" t="str">
        <f t="shared" si="58"/>
        <v>830905301600</v>
      </c>
      <c r="C3733" s="101" t="s">
        <v>8857</v>
      </c>
      <c r="D3733" s="101" t="s">
        <v>8858</v>
      </c>
      <c r="E3733" s="101" t="s">
        <v>7025</v>
      </c>
      <c r="F3733" s="101" t="s">
        <v>7212</v>
      </c>
      <c r="G3733" s="101" t="s">
        <v>7181</v>
      </c>
      <c r="H3733" s="103">
        <v>0</v>
      </c>
      <c r="I3733" s="101" t="s">
        <v>8401</v>
      </c>
      <c r="J3733" s="102">
        <v>43696</v>
      </c>
      <c r="K3733" s="102">
        <v>44061</v>
      </c>
      <c r="L3733" s="101" t="s">
        <v>6332</v>
      </c>
      <c r="M3733" s="101" t="s">
        <v>8857</v>
      </c>
    </row>
    <row r="3734" spans="1:13" x14ac:dyDescent="0.25">
      <c r="A3734" s="74" t="s">
        <v>344</v>
      </c>
      <c r="B3734" s="107" t="str">
        <f t="shared" si="58"/>
        <v>830906301600</v>
      </c>
      <c r="C3734" s="101" t="s">
        <v>8859</v>
      </c>
      <c r="D3734" s="101" t="s">
        <v>8858</v>
      </c>
      <c r="E3734" s="101" t="s">
        <v>7025</v>
      </c>
      <c r="F3734" s="101" t="s">
        <v>7212</v>
      </c>
      <c r="G3734" s="101" t="s">
        <v>7181</v>
      </c>
      <c r="H3734" s="103">
        <v>0</v>
      </c>
      <c r="I3734" s="101" t="s">
        <v>8401</v>
      </c>
      <c r="J3734" s="102">
        <v>43696</v>
      </c>
      <c r="K3734" s="102">
        <v>44061</v>
      </c>
      <c r="L3734" s="101" t="s">
        <v>6332</v>
      </c>
      <c r="M3734" s="101" t="s">
        <v>8859</v>
      </c>
    </row>
    <row r="3735" spans="1:13" x14ac:dyDescent="0.25">
      <c r="A3735" s="74" t="s">
        <v>344</v>
      </c>
      <c r="B3735" s="107" t="str">
        <f t="shared" si="58"/>
        <v>830907301600</v>
      </c>
      <c r="C3735" s="101" t="s">
        <v>8860</v>
      </c>
      <c r="D3735" s="101" t="s">
        <v>8858</v>
      </c>
      <c r="E3735" s="101" t="s">
        <v>7025</v>
      </c>
      <c r="F3735" s="101" t="s">
        <v>7212</v>
      </c>
      <c r="G3735" s="101" t="s">
        <v>7181</v>
      </c>
      <c r="H3735" s="103">
        <v>0</v>
      </c>
      <c r="I3735" s="101" t="s">
        <v>8401</v>
      </c>
      <c r="J3735" s="102">
        <v>43709</v>
      </c>
      <c r="K3735" s="102">
        <v>44074</v>
      </c>
      <c r="L3735" s="101" t="s">
        <v>6332</v>
      </c>
      <c r="M3735" s="101" t="s">
        <v>8860</v>
      </c>
    </row>
    <row r="3736" spans="1:13" x14ac:dyDescent="0.25">
      <c r="A3736" s="74" t="s">
        <v>344</v>
      </c>
      <c r="B3736" s="107" t="str">
        <f t="shared" si="58"/>
        <v>830908301600</v>
      </c>
      <c r="C3736" s="101" t="s">
        <v>8861</v>
      </c>
      <c r="D3736" s="101" t="s">
        <v>8858</v>
      </c>
      <c r="E3736" s="101" t="s">
        <v>7025</v>
      </c>
      <c r="F3736" s="101" t="s">
        <v>7212</v>
      </c>
      <c r="G3736" s="101" t="s">
        <v>7181</v>
      </c>
      <c r="H3736" s="103">
        <v>0</v>
      </c>
      <c r="I3736" s="101" t="s">
        <v>8401</v>
      </c>
      <c r="J3736" s="102">
        <v>43709</v>
      </c>
      <c r="K3736" s="102">
        <v>44074</v>
      </c>
      <c r="L3736" s="101" t="s">
        <v>6332</v>
      </c>
      <c r="M3736" s="101" t="s">
        <v>8861</v>
      </c>
    </row>
    <row r="3737" spans="1:13" x14ac:dyDescent="0.25">
      <c r="A3737" s="74" t="s">
        <v>344</v>
      </c>
      <c r="B3737" s="107" t="str">
        <f t="shared" si="58"/>
        <v>830909301600</v>
      </c>
      <c r="C3737" s="101" t="s">
        <v>8862</v>
      </c>
      <c r="D3737" s="101" t="s">
        <v>8863</v>
      </c>
      <c r="E3737" s="101" t="s">
        <v>7025</v>
      </c>
      <c r="F3737" s="101" t="s">
        <v>7212</v>
      </c>
      <c r="G3737" s="101" t="s">
        <v>7181</v>
      </c>
      <c r="H3737" s="103">
        <v>0</v>
      </c>
      <c r="I3737" s="101" t="s">
        <v>8401</v>
      </c>
      <c r="J3737" s="102">
        <v>43709</v>
      </c>
      <c r="K3737" s="102">
        <v>44074</v>
      </c>
      <c r="L3737" s="101" t="s">
        <v>6332</v>
      </c>
      <c r="M3737" s="101" t="s">
        <v>8862</v>
      </c>
    </row>
    <row r="3738" spans="1:13" x14ac:dyDescent="0.25">
      <c r="A3738" s="74" t="s">
        <v>344</v>
      </c>
      <c r="B3738" s="107" t="str">
        <f t="shared" si="58"/>
        <v>831813311200</v>
      </c>
      <c r="C3738" s="101" t="s">
        <v>8864</v>
      </c>
      <c r="D3738" s="101" t="s">
        <v>8865</v>
      </c>
      <c r="E3738" s="101" t="s">
        <v>6541</v>
      </c>
      <c r="F3738" s="101" t="s">
        <v>7225</v>
      </c>
      <c r="G3738" s="101" t="s">
        <v>7174</v>
      </c>
      <c r="H3738" s="103">
        <v>0</v>
      </c>
      <c r="I3738" s="101" t="s">
        <v>8401</v>
      </c>
      <c r="J3738" s="102">
        <v>43374</v>
      </c>
      <c r="K3738" s="102">
        <v>43738</v>
      </c>
      <c r="L3738" s="101" t="s">
        <v>6332</v>
      </c>
      <c r="M3738" s="101" t="s">
        <v>8864</v>
      </c>
    </row>
    <row r="3739" spans="1:13" x14ac:dyDescent="0.25">
      <c r="A3739" s="74" t="s">
        <v>344</v>
      </c>
      <c r="B3739" s="107" t="str">
        <f t="shared" si="58"/>
        <v>831815311300</v>
      </c>
      <c r="C3739" s="101" t="s">
        <v>8866</v>
      </c>
      <c r="D3739" s="101" t="s">
        <v>8867</v>
      </c>
      <c r="E3739" s="101" t="s">
        <v>6411</v>
      </c>
      <c r="F3739" s="101" t="s">
        <v>7225</v>
      </c>
      <c r="G3739" s="101" t="s">
        <v>7174</v>
      </c>
      <c r="H3739" s="103">
        <v>0</v>
      </c>
      <c r="I3739" s="101" t="s">
        <v>8401</v>
      </c>
      <c r="J3739" s="102">
        <v>43374</v>
      </c>
      <c r="K3739" s="102">
        <v>43738</v>
      </c>
      <c r="L3739" s="101" t="s">
        <v>6332</v>
      </c>
      <c r="M3739" s="101" t="s">
        <v>8866</v>
      </c>
    </row>
    <row r="3740" spans="1:13" x14ac:dyDescent="0.25">
      <c r="A3740" s="74" t="s">
        <v>344</v>
      </c>
      <c r="B3740" s="107" t="str">
        <f t="shared" si="58"/>
        <v>831816311700</v>
      </c>
      <c r="C3740" s="101" t="s">
        <v>8868</v>
      </c>
      <c r="D3740" s="101" t="s">
        <v>8869</v>
      </c>
      <c r="E3740" s="101" t="s">
        <v>6694</v>
      </c>
      <c r="F3740" s="101" t="s">
        <v>7212</v>
      </c>
      <c r="G3740" s="101" t="s">
        <v>7181</v>
      </c>
      <c r="H3740" s="103">
        <v>0</v>
      </c>
      <c r="I3740" s="101" t="s">
        <v>8401</v>
      </c>
      <c r="J3740" s="102">
        <v>43374</v>
      </c>
      <c r="K3740" s="102">
        <v>43738</v>
      </c>
      <c r="L3740" s="101" t="s">
        <v>6332</v>
      </c>
      <c r="M3740" s="101" t="s">
        <v>8868</v>
      </c>
    </row>
    <row r="3741" spans="1:13" x14ac:dyDescent="0.25">
      <c r="A3741" s="74" t="s">
        <v>344</v>
      </c>
      <c r="B3741" s="107" t="str">
        <f t="shared" si="58"/>
        <v>831817311700</v>
      </c>
      <c r="C3741" s="101" t="s">
        <v>8870</v>
      </c>
      <c r="D3741" s="101" t="s">
        <v>8869</v>
      </c>
      <c r="E3741" s="101" t="s">
        <v>6694</v>
      </c>
      <c r="F3741" s="101" t="s">
        <v>7212</v>
      </c>
      <c r="G3741" s="101" t="s">
        <v>7181</v>
      </c>
      <c r="H3741" s="103">
        <v>0</v>
      </c>
      <c r="I3741" s="101" t="s">
        <v>8401</v>
      </c>
      <c r="J3741" s="102">
        <v>43374</v>
      </c>
      <c r="K3741" s="102">
        <v>43738</v>
      </c>
      <c r="L3741" s="101" t="s">
        <v>6332</v>
      </c>
      <c r="M3741" s="101" t="s">
        <v>8870</v>
      </c>
    </row>
    <row r="3742" spans="1:13" x14ac:dyDescent="0.25">
      <c r="A3742" s="74" t="s">
        <v>344</v>
      </c>
      <c r="B3742" s="107" t="str">
        <f t="shared" si="58"/>
        <v>831818311700</v>
      </c>
      <c r="C3742" s="101" t="s">
        <v>8871</v>
      </c>
      <c r="D3742" s="101" t="s">
        <v>8869</v>
      </c>
      <c r="E3742" s="101" t="s">
        <v>6694</v>
      </c>
      <c r="F3742" s="101" t="s">
        <v>7212</v>
      </c>
      <c r="G3742" s="101" t="s">
        <v>7181</v>
      </c>
      <c r="H3742" s="103">
        <v>0</v>
      </c>
      <c r="I3742" s="101" t="s">
        <v>8401</v>
      </c>
      <c r="J3742" s="102">
        <v>43374</v>
      </c>
      <c r="K3742" s="102">
        <v>43738</v>
      </c>
      <c r="L3742" s="101" t="s">
        <v>6332</v>
      </c>
      <c r="M3742" s="101" t="s">
        <v>8871</v>
      </c>
    </row>
    <row r="3743" spans="1:13" x14ac:dyDescent="0.25">
      <c r="A3743" s="74" t="s">
        <v>344</v>
      </c>
      <c r="B3743" s="107" t="str">
        <f t="shared" si="58"/>
        <v>831821311300</v>
      </c>
      <c r="C3743" s="101" t="s">
        <v>8872</v>
      </c>
      <c r="D3743" s="101" t="s">
        <v>8873</v>
      </c>
      <c r="E3743" s="101" t="s">
        <v>6411</v>
      </c>
      <c r="F3743" s="101" t="s">
        <v>7212</v>
      </c>
      <c r="G3743" s="101" t="s">
        <v>7181</v>
      </c>
      <c r="H3743" s="103">
        <v>0</v>
      </c>
      <c r="I3743" s="101" t="s">
        <v>8401</v>
      </c>
      <c r="J3743" s="102">
        <v>43374</v>
      </c>
      <c r="K3743" s="102">
        <v>43738</v>
      </c>
      <c r="L3743" s="101" t="s">
        <v>6332</v>
      </c>
      <c r="M3743" s="101" t="s">
        <v>8872</v>
      </c>
    </row>
    <row r="3744" spans="1:13" x14ac:dyDescent="0.25">
      <c r="A3744" s="74" t="s">
        <v>344</v>
      </c>
      <c r="B3744" s="107" t="str">
        <f t="shared" si="58"/>
        <v>831823311200</v>
      </c>
      <c r="C3744" s="101" t="s">
        <v>8874</v>
      </c>
      <c r="D3744" s="101" t="s">
        <v>8875</v>
      </c>
      <c r="E3744" s="101" t="s">
        <v>6541</v>
      </c>
      <c r="F3744" s="101" t="s">
        <v>7225</v>
      </c>
      <c r="G3744" s="101" t="s">
        <v>7174</v>
      </c>
      <c r="H3744" s="103">
        <v>0</v>
      </c>
      <c r="I3744" s="101" t="s">
        <v>8401</v>
      </c>
      <c r="J3744" s="102">
        <v>43374</v>
      </c>
      <c r="K3744" s="102">
        <v>43738</v>
      </c>
      <c r="L3744" s="101" t="s">
        <v>6332</v>
      </c>
      <c r="M3744" s="101" t="s">
        <v>8874</v>
      </c>
    </row>
    <row r="3745" spans="1:13" x14ac:dyDescent="0.25">
      <c r="A3745" s="74" t="s">
        <v>344</v>
      </c>
      <c r="B3745" s="107" t="str">
        <f t="shared" si="58"/>
        <v>831824311500</v>
      </c>
      <c r="C3745" s="101" t="s">
        <v>8876</v>
      </c>
      <c r="D3745" s="101" t="s">
        <v>8877</v>
      </c>
      <c r="E3745" s="101" t="s">
        <v>7255</v>
      </c>
      <c r="F3745" s="101" t="s">
        <v>7212</v>
      </c>
      <c r="G3745" s="101" t="s">
        <v>7181</v>
      </c>
      <c r="H3745" s="103">
        <v>0</v>
      </c>
      <c r="I3745" s="101" t="s">
        <v>8401</v>
      </c>
      <c r="J3745" s="102">
        <v>43405</v>
      </c>
      <c r="K3745" s="102">
        <v>43769</v>
      </c>
      <c r="L3745" s="101" t="s">
        <v>6332</v>
      </c>
      <c r="M3745" s="101" t="s">
        <v>8876</v>
      </c>
    </row>
    <row r="3746" spans="1:13" x14ac:dyDescent="0.25">
      <c r="A3746" s="74" t="s">
        <v>344</v>
      </c>
      <c r="B3746" s="107" t="str">
        <f t="shared" si="58"/>
        <v>831830311400</v>
      </c>
      <c r="C3746" s="101" t="s">
        <v>8878</v>
      </c>
      <c r="D3746" s="101" t="s">
        <v>8879</v>
      </c>
      <c r="E3746" s="101" t="s">
        <v>6547</v>
      </c>
      <c r="F3746" s="101" t="s">
        <v>7212</v>
      </c>
      <c r="G3746" s="101" t="s">
        <v>7181</v>
      </c>
      <c r="H3746" s="103">
        <v>0</v>
      </c>
      <c r="I3746" s="101" t="s">
        <v>8401</v>
      </c>
      <c r="J3746" s="102">
        <v>43497</v>
      </c>
      <c r="K3746" s="102">
        <v>43861</v>
      </c>
      <c r="L3746" s="101" t="s">
        <v>6332</v>
      </c>
      <c r="M3746" s="101" t="s">
        <v>8878</v>
      </c>
    </row>
    <row r="3747" spans="1:13" x14ac:dyDescent="0.25">
      <c r="A3747" s="74" t="s">
        <v>344</v>
      </c>
      <c r="B3747" s="107" t="str">
        <f t="shared" si="58"/>
        <v>831834311500</v>
      </c>
      <c r="C3747" s="101" t="s">
        <v>8880</v>
      </c>
      <c r="D3747" s="101" t="s">
        <v>8881</v>
      </c>
      <c r="E3747" s="101" t="s">
        <v>7255</v>
      </c>
      <c r="F3747" s="101" t="s">
        <v>7212</v>
      </c>
      <c r="G3747" s="101" t="s">
        <v>7181</v>
      </c>
      <c r="H3747" s="103">
        <v>0</v>
      </c>
      <c r="I3747" s="101" t="s">
        <v>8401</v>
      </c>
      <c r="J3747" s="102">
        <v>43374</v>
      </c>
      <c r="K3747" s="102">
        <v>43738</v>
      </c>
      <c r="L3747" s="101" t="s">
        <v>6332</v>
      </c>
      <c r="M3747" s="101" t="s">
        <v>8880</v>
      </c>
    </row>
    <row r="3748" spans="1:13" x14ac:dyDescent="0.25">
      <c r="A3748" s="74" t="s">
        <v>344</v>
      </c>
      <c r="B3748" s="107" t="str">
        <f t="shared" si="58"/>
        <v>831901311300</v>
      </c>
      <c r="C3748" s="101" t="s">
        <v>8882</v>
      </c>
      <c r="D3748" s="101" t="s">
        <v>8883</v>
      </c>
      <c r="E3748" s="101" t="s">
        <v>6411</v>
      </c>
      <c r="F3748" s="101" t="s">
        <v>7212</v>
      </c>
      <c r="G3748" s="101" t="s">
        <v>7181</v>
      </c>
      <c r="H3748" s="103">
        <v>0</v>
      </c>
      <c r="I3748" s="101" t="s">
        <v>8401</v>
      </c>
      <c r="J3748" s="102">
        <v>43525</v>
      </c>
      <c r="K3748" s="102">
        <v>43890</v>
      </c>
      <c r="L3748" s="101" t="s">
        <v>6332</v>
      </c>
      <c r="M3748" s="101" t="s">
        <v>8882</v>
      </c>
    </row>
    <row r="3749" spans="1:13" x14ac:dyDescent="0.25">
      <c r="A3749" s="74" t="s">
        <v>344</v>
      </c>
      <c r="B3749" s="107" t="str">
        <f t="shared" si="58"/>
        <v>831902311600</v>
      </c>
      <c r="C3749" s="101" t="s">
        <v>8884</v>
      </c>
      <c r="D3749" s="101" t="s">
        <v>8885</v>
      </c>
      <c r="E3749" s="101" t="s">
        <v>6545</v>
      </c>
      <c r="F3749" s="101" t="s">
        <v>7212</v>
      </c>
      <c r="G3749" s="101" t="s">
        <v>7181</v>
      </c>
      <c r="H3749" s="103">
        <v>0</v>
      </c>
      <c r="I3749" s="101" t="s">
        <v>8401</v>
      </c>
      <c r="J3749" s="102">
        <v>43739</v>
      </c>
      <c r="K3749" s="102">
        <v>44104</v>
      </c>
      <c r="L3749" s="101" t="s">
        <v>6332</v>
      </c>
      <c r="M3749" s="101" t="s">
        <v>8884</v>
      </c>
    </row>
    <row r="3750" spans="1:13" x14ac:dyDescent="0.25">
      <c r="A3750" s="74" t="s">
        <v>344</v>
      </c>
      <c r="B3750" s="107" t="str">
        <f t="shared" si="58"/>
        <v>831903311300</v>
      </c>
      <c r="C3750" s="101" t="s">
        <v>8886</v>
      </c>
      <c r="D3750" s="101" t="s">
        <v>8887</v>
      </c>
      <c r="E3750" s="101" t="s">
        <v>6411</v>
      </c>
      <c r="F3750" s="101" t="s">
        <v>7212</v>
      </c>
      <c r="G3750" s="101" t="s">
        <v>7181</v>
      </c>
      <c r="H3750" s="103">
        <v>0</v>
      </c>
      <c r="I3750" s="101" t="s">
        <v>8401</v>
      </c>
      <c r="J3750" s="102">
        <v>43739</v>
      </c>
      <c r="K3750" s="102">
        <v>44104</v>
      </c>
      <c r="L3750" s="101" t="s">
        <v>6332</v>
      </c>
      <c r="M3750" s="101" t="s">
        <v>8886</v>
      </c>
    </row>
    <row r="3751" spans="1:13" x14ac:dyDescent="0.25">
      <c r="A3751" s="74" t="s">
        <v>344</v>
      </c>
      <c r="B3751" s="107" t="str">
        <f t="shared" si="58"/>
        <v>831904311700</v>
      </c>
      <c r="C3751" s="101" t="s">
        <v>8888</v>
      </c>
      <c r="D3751" s="101" t="s">
        <v>8889</v>
      </c>
      <c r="E3751" s="101" t="s">
        <v>6694</v>
      </c>
      <c r="F3751" s="101" t="s">
        <v>7212</v>
      </c>
      <c r="G3751" s="101" t="s">
        <v>7181</v>
      </c>
      <c r="H3751" s="103">
        <v>0</v>
      </c>
      <c r="I3751" s="101" t="s">
        <v>8401</v>
      </c>
      <c r="J3751" s="102">
        <v>43739</v>
      </c>
      <c r="K3751" s="102">
        <v>44104</v>
      </c>
      <c r="L3751" s="101" t="s">
        <v>6332</v>
      </c>
      <c r="M3751" s="101" t="s">
        <v>8888</v>
      </c>
    </row>
    <row r="3752" spans="1:13" x14ac:dyDescent="0.25">
      <c r="A3752" s="74" t="s">
        <v>344</v>
      </c>
      <c r="B3752" s="107" t="str">
        <f t="shared" si="58"/>
        <v>831905311800</v>
      </c>
      <c r="C3752" s="101" t="s">
        <v>8890</v>
      </c>
      <c r="D3752" s="101" t="s">
        <v>8891</v>
      </c>
      <c r="E3752" s="101" t="s">
        <v>6543</v>
      </c>
      <c r="F3752" s="101" t="s">
        <v>7212</v>
      </c>
      <c r="G3752" s="101" t="s">
        <v>7181</v>
      </c>
      <c r="H3752" s="103">
        <v>0</v>
      </c>
      <c r="I3752" s="101" t="s">
        <v>8401</v>
      </c>
      <c r="J3752" s="102">
        <v>43689</v>
      </c>
      <c r="K3752" s="102">
        <v>44054</v>
      </c>
      <c r="L3752" s="101" t="s">
        <v>6332</v>
      </c>
      <c r="M3752" s="101" t="s">
        <v>8890</v>
      </c>
    </row>
    <row r="3753" spans="1:13" x14ac:dyDescent="0.25">
      <c r="A3753" s="74" t="s">
        <v>344</v>
      </c>
      <c r="B3753" s="107" t="str">
        <f t="shared" si="58"/>
        <v>831906313910</v>
      </c>
      <c r="C3753" s="101" t="s">
        <v>8892</v>
      </c>
      <c r="D3753" s="101" t="s">
        <v>8893</v>
      </c>
      <c r="E3753" s="101" t="s">
        <v>7248</v>
      </c>
      <c r="F3753" s="101" t="s">
        <v>7203</v>
      </c>
      <c r="G3753" s="101" t="s">
        <v>7222</v>
      </c>
      <c r="H3753" s="103">
        <v>0</v>
      </c>
      <c r="I3753" s="101" t="s">
        <v>8401</v>
      </c>
      <c r="J3753" s="102">
        <v>43709</v>
      </c>
      <c r="K3753" s="102">
        <v>44074</v>
      </c>
      <c r="L3753" s="101" t="s">
        <v>6332</v>
      </c>
      <c r="M3753" s="101" t="s">
        <v>8892</v>
      </c>
    </row>
    <row r="3754" spans="1:13" x14ac:dyDescent="0.25">
      <c r="A3754" s="74" t="s">
        <v>344</v>
      </c>
      <c r="B3754" s="107" t="str">
        <f t="shared" si="58"/>
        <v>831907311500</v>
      </c>
      <c r="C3754" s="101" t="s">
        <v>8894</v>
      </c>
      <c r="D3754" s="101" t="s">
        <v>8895</v>
      </c>
      <c r="E3754" s="101" t="s">
        <v>7255</v>
      </c>
      <c r="F3754" s="101" t="s">
        <v>7212</v>
      </c>
      <c r="G3754" s="101" t="s">
        <v>7181</v>
      </c>
      <c r="H3754" s="103">
        <v>0</v>
      </c>
      <c r="I3754" s="101" t="s">
        <v>8401</v>
      </c>
      <c r="J3754" s="102">
        <v>43696</v>
      </c>
      <c r="K3754" s="102">
        <v>44061</v>
      </c>
      <c r="L3754" s="101" t="s">
        <v>6332</v>
      </c>
      <c r="M3754" s="101" t="s">
        <v>8894</v>
      </c>
    </row>
    <row r="3755" spans="1:13" x14ac:dyDescent="0.25">
      <c r="A3755" s="74" t="s">
        <v>344</v>
      </c>
      <c r="B3755" s="107" t="str">
        <f t="shared" si="58"/>
        <v>831908311300</v>
      </c>
      <c r="C3755" s="101" t="s">
        <v>8896</v>
      </c>
      <c r="D3755" s="101" t="s">
        <v>8897</v>
      </c>
      <c r="E3755" s="101" t="s">
        <v>6411</v>
      </c>
      <c r="F3755" s="101" t="s">
        <v>7212</v>
      </c>
      <c r="G3755" s="101" t="s">
        <v>7181</v>
      </c>
      <c r="H3755" s="103">
        <v>0</v>
      </c>
      <c r="I3755" s="101" t="s">
        <v>8401</v>
      </c>
      <c r="J3755" s="102">
        <v>43710</v>
      </c>
      <c r="K3755" s="102">
        <v>44075</v>
      </c>
      <c r="L3755" s="101" t="s">
        <v>6332</v>
      </c>
      <c r="M3755" s="101" t="s">
        <v>8896</v>
      </c>
    </row>
    <row r="3756" spans="1:13" x14ac:dyDescent="0.25">
      <c r="A3756" s="74" t="s">
        <v>344</v>
      </c>
      <c r="B3756" s="107" t="str">
        <f t="shared" si="58"/>
        <v>831909311800</v>
      </c>
      <c r="C3756" s="101" t="s">
        <v>8898</v>
      </c>
      <c r="D3756" s="101" t="s">
        <v>8899</v>
      </c>
      <c r="E3756" s="101" t="s">
        <v>6543</v>
      </c>
      <c r="F3756" s="101" t="s">
        <v>7212</v>
      </c>
      <c r="G3756" s="101" t="s">
        <v>7181</v>
      </c>
      <c r="H3756" s="103">
        <v>0</v>
      </c>
      <c r="I3756" s="101" t="s">
        <v>8401</v>
      </c>
      <c r="J3756" s="102">
        <v>43739</v>
      </c>
      <c r="K3756" s="102">
        <v>44104</v>
      </c>
      <c r="L3756" s="101" t="s">
        <v>6332</v>
      </c>
      <c r="M3756" s="101" t="s">
        <v>8898</v>
      </c>
    </row>
    <row r="3757" spans="1:13" x14ac:dyDescent="0.25">
      <c r="A3757" s="74" t="s">
        <v>344</v>
      </c>
      <c r="B3757" s="107" t="str">
        <f t="shared" si="58"/>
        <v>831910311200</v>
      </c>
      <c r="C3757" s="101" t="s">
        <v>8900</v>
      </c>
      <c r="D3757" s="101" t="s">
        <v>8901</v>
      </c>
      <c r="E3757" s="101" t="s">
        <v>6541</v>
      </c>
      <c r="F3757" s="101" t="s">
        <v>7212</v>
      </c>
      <c r="G3757" s="101" t="s">
        <v>7181</v>
      </c>
      <c r="H3757" s="103">
        <v>0</v>
      </c>
      <c r="I3757" s="101" t="s">
        <v>8401</v>
      </c>
      <c r="J3757" s="102">
        <v>43739</v>
      </c>
      <c r="K3757" s="102">
        <v>44104</v>
      </c>
      <c r="L3757" s="101" t="s">
        <v>6332</v>
      </c>
      <c r="M3757" s="101" t="s">
        <v>8900</v>
      </c>
    </row>
    <row r="3758" spans="1:13" x14ac:dyDescent="0.25">
      <c r="A3758" s="74" t="s">
        <v>344</v>
      </c>
      <c r="B3758" s="107" t="str">
        <f t="shared" si="58"/>
        <v>831911311700</v>
      </c>
      <c r="C3758" s="101" t="s">
        <v>8902</v>
      </c>
      <c r="D3758" s="101" t="s">
        <v>8903</v>
      </c>
      <c r="E3758" s="101" t="s">
        <v>6694</v>
      </c>
      <c r="F3758" s="101" t="s">
        <v>7212</v>
      </c>
      <c r="G3758" s="101" t="s">
        <v>7181</v>
      </c>
      <c r="H3758" s="103">
        <v>0</v>
      </c>
      <c r="I3758" s="101" t="s">
        <v>8401</v>
      </c>
      <c r="J3758" s="102">
        <v>43739</v>
      </c>
      <c r="K3758" s="102">
        <v>44104</v>
      </c>
      <c r="L3758" s="101" t="s">
        <v>6332</v>
      </c>
      <c r="M3758" s="101" t="s">
        <v>8902</v>
      </c>
    </row>
    <row r="3759" spans="1:13" x14ac:dyDescent="0.25">
      <c r="A3759" s="74" t="s">
        <v>344</v>
      </c>
      <c r="B3759" s="107" t="str">
        <f t="shared" si="58"/>
        <v>831912311700</v>
      </c>
      <c r="C3759" s="101" t="s">
        <v>8904</v>
      </c>
      <c r="D3759" s="101" t="s">
        <v>8903</v>
      </c>
      <c r="E3759" s="101" t="s">
        <v>6694</v>
      </c>
      <c r="F3759" s="101" t="s">
        <v>7212</v>
      </c>
      <c r="G3759" s="101" t="s">
        <v>7181</v>
      </c>
      <c r="H3759" s="103">
        <v>0</v>
      </c>
      <c r="I3759" s="101" t="s">
        <v>8401</v>
      </c>
      <c r="J3759" s="102">
        <v>43739</v>
      </c>
      <c r="K3759" s="102">
        <v>44104</v>
      </c>
      <c r="L3759" s="101" t="s">
        <v>6332</v>
      </c>
      <c r="M3759" s="101" t="s">
        <v>8904</v>
      </c>
    </row>
    <row r="3760" spans="1:13" x14ac:dyDescent="0.25">
      <c r="A3760" s="74" t="s">
        <v>344</v>
      </c>
      <c r="B3760" s="107" t="str">
        <f t="shared" si="58"/>
        <v>831913311200</v>
      </c>
      <c r="C3760" s="101" t="s">
        <v>8905</v>
      </c>
      <c r="D3760" s="101" t="s">
        <v>8906</v>
      </c>
      <c r="E3760" s="101" t="s">
        <v>6541</v>
      </c>
      <c r="F3760" s="101" t="s">
        <v>7212</v>
      </c>
      <c r="G3760" s="101" t="s">
        <v>7181</v>
      </c>
      <c r="H3760" s="103">
        <v>0</v>
      </c>
      <c r="I3760" s="101" t="s">
        <v>8401</v>
      </c>
      <c r="J3760" s="102">
        <v>43724</v>
      </c>
      <c r="K3760" s="102">
        <v>44089</v>
      </c>
      <c r="L3760" s="101" t="s">
        <v>6332</v>
      </c>
      <c r="M3760" s="101" t="s">
        <v>8905</v>
      </c>
    </row>
    <row r="3761" spans="1:13" x14ac:dyDescent="0.25">
      <c r="A3761" s="74" t="s">
        <v>344</v>
      </c>
      <c r="B3761" s="107" t="str">
        <f t="shared" si="58"/>
        <v>831914311700</v>
      </c>
      <c r="C3761" s="101" t="s">
        <v>8907</v>
      </c>
      <c r="D3761" s="101" t="s">
        <v>8908</v>
      </c>
      <c r="E3761" s="101" t="s">
        <v>6694</v>
      </c>
      <c r="F3761" s="101" t="s">
        <v>7212</v>
      </c>
      <c r="G3761" s="101" t="s">
        <v>7181</v>
      </c>
      <c r="H3761" s="103">
        <v>0</v>
      </c>
      <c r="I3761" s="101" t="s">
        <v>8401</v>
      </c>
      <c r="J3761" s="102">
        <v>43739</v>
      </c>
      <c r="K3761" s="102">
        <v>44043</v>
      </c>
      <c r="L3761" s="101" t="s">
        <v>6332</v>
      </c>
      <c r="M3761" s="101" t="s">
        <v>8907</v>
      </c>
    </row>
    <row r="3762" spans="1:13" x14ac:dyDescent="0.25">
      <c r="A3762" s="74" t="s">
        <v>344</v>
      </c>
      <c r="B3762" s="107" t="str">
        <f t="shared" si="58"/>
        <v>832806321300</v>
      </c>
      <c r="C3762" s="101" t="s">
        <v>8909</v>
      </c>
      <c r="D3762" s="101" t="s">
        <v>8910</v>
      </c>
      <c r="E3762" s="101" t="s">
        <v>6553</v>
      </c>
      <c r="F3762" s="101" t="s">
        <v>7212</v>
      </c>
      <c r="G3762" s="101" t="s">
        <v>7181</v>
      </c>
      <c r="H3762" s="103">
        <v>0</v>
      </c>
      <c r="I3762" s="101" t="s">
        <v>8401</v>
      </c>
      <c r="J3762" s="102">
        <v>43302</v>
      </c>
      <c r="K3762" s="102">
        <v>73050</v>
      </c>
      <c r="L3762" s="101" t="s">
        <v>6332</v>
      </c>
      <c r="M3762" s="101" t="s">
        <v>8909</v>
      </c>
    </row>
    <row r="3763" spans="1:13" x14ac:dyDescent="0.25">
      <c r="A3763" s="74" t="s">
        <v>344</v>
      </c>
      <c r="B3763" s="107" t="str">
        <f t="shared" si="58"/>
        <v>832901321200</v>
      </c>
      <c r="C3763" s="101" t="s">
        <v>8911</v>
      </c>
      <c r="D3763" s="101" t="s">
        <v>8912</v>
      </c>
      <c r="E3763" s="101" t="s">
        <v>7001</v>
      </c>
      <c r="F3763" s="101" t="s">
        <v>7212</v>
      </c>
      <c r="G3763" s="101" t="s">
        <v>7181</v>
      </c>
      <c r="H3763" s="103">
        <v>0</v>
      </c>
      <c r="I3763" s="101" t="s">
        <v>8401</v>
      </c>
      <c r="J3763" s="102">
        <v>43678</v>
      </c>
      <c r="K3763" s="102">
        <v>44043</v>
      </c>
      <c r="L3763" s="101" t="s">
        <v>6332</v>
      </c>
      <c r="M3763" s="101" t="s">
        <v>8911</v>
      </c>
    </row>
    <row r="3764" spans="1:13" x14ac:dyDescent="0.25">
      <c r="A3764" s="74" t="s">
        <v>344</v>
      </c>
      <c r="B3764" s="107" t="str">
        <f t="shared" si="58"/>
        <v>832902321200</v>
      </c>
      <c r="C3764" s="101" t="s">
        <v>8913</v>
      </c>
      <c r="D3764" s="101" t="s">
        <v>8912</v>
      </c>
      <c r="E3764" s="101" t="s">
        <v>7001</v>
      </c>
      <c r="F3764" s="101" t="s">
        <v>7212</v>
      </c>
      <c r="G3764" s="101" t="s">
        <v>7181</v>
      </c>
      <c r="H3764" s="103">
        <v>0</v>
      </c>
      <c r="I3764" s="101" t="s">
        <v>8401</v>
      </c>
      <c r="J3764" s="102">
        <v>43556</v>
      </c>
      <c r="K3764" s="102">
        <v>43921</v>
      </c>
      <c r="L3764" s="101" t="s">
        <v>6332</v>
      </c>
      <c r="M3764" s="101" t="s">
        <v>8913</v>
      </c>
    </row>
    <row r="3765" spans="1:13" x14ac:dyDescent="0.25">
      <c r="A3765" s="74" t="s">
        <v>344</v>
      </c>
      <c r="B3765" s="107" t="str">
        <f t="shared" si="58"/>
        <v>832903321300</v>
      </c>
      <c r="C3765" s="101" t="s">
        <v>8914</v>
      </c>
      <c r="D3765" s="101" t="s">
        <v>8915</v>
      </c>
      <c r="E3765" s="101" t="s">
        <v>6553</v>
      </c>
      <c r="F3765" s="101" t="s">
        <v>7212</v>
      </c>
      <c r="G3765" s="101" t="s">
        <v>7181</v>
      </c>
      <c r="H3765" s="103">
        <v>0</v>
      </c>
      <c r="I3765" s="101" t="s">
        <v>8401</v>
      </c>
      <c r="J3765" s="102">
        <v>43491</v>
      </c>
      <c r="K3765" s="102">
        <v>73050</v>
      </c>
      <c r="L3765" s="101" t="s">
        <v>6332</v>
      </c>
      <c r="M3765" s="101" t="s">
        <v>8914</v>
      </c>
    </row>
    <row r="3766" spans="1:13" x14ac:dyDescent="0.25">
      <c r="A3766" s="74" t="s">
        <v>344</v>
      </c>
      <c r="B3766" s="107" t="str">
        <f t="shared" si="58"/>
        <v>832904322100</v>
      </c>
      <c r="C3766" s="101" t="s">
        <v>8916</v>
      </c>
      <c r="D3766" s="101" t="s">
        <v>8917</v>
      </c>
      <c r="E3766" s="101" t="s">
        <v>7312</v>
      </c>
      <c r="F3766" s="101" t="s">
        <v>7226</v>
      </c>
      <c r="G3766" s="101" t="s">
        <v>7186</v>
      </c>
      <c r="H3766" s="103">
        <v>0</v>
      </c>
      <c r="I3766" s="101" t="s">
        <v>8401</v>
      </c>
      <c r="J3766" s="102">
        <v>43497</v>
      </c>
      <c r="K3766" s="102">
        <v>43921</v>
      </c>
      <c r="L3766" s="101" t="s">
        <v>6332</v>
      </c>
      <c r="M3766" s="101" t="s">
        <v>8916</v>
      </c>
    </row>
    <row r="3767" spans="1:13" x14ac:dyDescent="0.25">
      <c r="A3767" s="74" t="s">
        <v>344</v>
      </c>
      <c r="B3767" s="107" t="str">
        <f t="shared" si="58"/>
        <v>832905321100</v>
      </c>
      <c r="C3767" s="101" t="s">
        <v>8918</v>
      </c>
      <c r="D3767" s="101" t="s">
        <v>8919</v>
      </c>
      <c r="E3767" s="101" t="s">
        <v>7003</v>
      </c>
      <c r="F3767" s="101" t="s">
        <v>7212</v>
      </c>
      <c r="G3767" s="101" t="s">
        <v>7181</v>
      </c>
      <c r="H3767" s="103">
        <v>0</v>
      </c>
      <c r="I3767" s="101" t="s">
        <v>8401</v>
      </c>
      <c r="J3767" s="102">
        <v>43570</v>
      </c>
      <c r="K3767" s="102">
        <v>43935</v>
      </c>
      <c r="L3767" s="101" t="s">
        <v>6332</v>
      </c>
      <c r="M3767" s="101" t="s">
        <v>8918</v>
      </c>
    </row>
    <row r="3768" spans="1:13" x14ac:dyDescent="0.25">
      <c r="A3768" s="74" t="s">
        <v>344</v>
      </c>
      <c r="B3768" s="107" t="str">
        <f t="shared" si="58"/>
        <v>832906321300</v>
      </c>
      <c r="C3768" s="101" t="s">
        <v>8920</v>
      </c>
      <c r="D3768" s="101" t="s">
        <v>8921</v>
      </c>
      <c r="E3768" s="101" t="s">
        <v>6553</v>
      </c>
      <c r="F3768" s="101" t="s">
        <v>7212</v>
      </c>
      <c r="G3768" s="101" t="s">
        <v>7181</v>
      </c>
      <c r="H3768" s="103">
        <v>0</v>
      </c>
      <c r="I3768" s="101" t="s">
        <v>8401</v>
      </c>
      <c r="J3768" s="102">
        <v>43689</v>
      </c>
      <c r="K3768" s="102">
        <v>44054</v>
      </c>
      <c r="L3768" s="101" t="s">
        <v>6332</v>
      </c>
      <c r="M3768" s="101" t="s">
        <v>8920</v>
      </c>
    </row>
    <row r="3769" spans="1:13" x14ac:dyDescent="0.25">
      <c r="A3769" s="74" t="s">
        <v>344</v>
      </c>
      <c r="B3769" s="107" t="str">
        <f t="shared" si="58"/>
        <v>832907321100</v>
      </c>
      <c r="C3769" s="101" t="s">
        <v>8922</v>
      </c>
      <c r="D3769" s="101" t="s">
        <v>8923</v>
      </c>
      <c r="E3769" s="101" t="s">
        <v>7003</v>
      </c>
      <c r="F3769" s="101" t="s">
        <v>7212</v>
      </c>
      <c r="G3769" s="101" t="s">
        <v>7181</v>
      </c>
      <c r="H3769" s="103">
        <v>0</v>
      </c>
      <c r="I3769" s="101" t="s">
        <v>8401</v>
      </c>
      <c r="J3769" s="102">
        <v>43696</v>
      </c>
      <c r="K3769" s="102">
        <v>44061</v>
      </c>
      <c r="L3769" s="101" t="s">
        <v>6332</v>
      </c>
      <c r="M3769" s="101" t="s">
        <v>8922</v>
      </c>
    </row>
    <row r="3770" spans="1:13" x14ac:dyDescent="0.25">
      <c r="A3770" s="74" t="s">
        <v>344</v>
      </c>
      <c r="B3770" s="107" t="str">
        <f t="shared" si="58"/>
        <v>832908321200</v>
      </c>
      <c r="C3770" s="101" t="s">
        <v>8924</v>
      </c>
      <c r="D3770" s="101" t="s">
        <v>8925</v>
      </c>
      <c r="E3770" s="101" t="s">
        <v>7001</v>
      </c>
      <c r="F3770" s="101" t="s">
        <v>7212</v>
      </c>
      <c r="G3770" s="101" t="s">
        <v>7181</v>
      </c>
      <c r="H3770" s="103">
        <v>0</v>
      </c>
      <c r="I3770" s="101" t="s">
        <v>8401</v>
      </c>
      <c r="J3770" s="102">
        <v>43689</v>
      </c>
      <c r="K3770" s="102">
        <v>44054</v>
      </c>
      <c r="L3770" s="101" t="s">
        <v>6332</v>
      </c>
      <c r="M3770" s="101" t="s">
        <v>8924</v>
      </c>
    </row>
    <row r="3771" spans="1:13" x14ac:dyDescent="0.25">
      <c r="A3771" s="74" t="s">
        <v>344</v>
      </c>
      <c r="B3771" s="107" t="str">
        <f t="shared" si="58"/>
        <v>832909321200</v>
      </c>
      <c r="C3771" s="101" t="s">
        <v>8926</v>
      </c>
      <c r="D3771" s="101" t="s">
        <v>8925</v>
      </c>
      <c r="E3771" s="101" t="s">
        <v>7001</v>
      </c>
      <c r="F3771" s="101" t="s">
        <v>7212</v>
      </c>
      <c r="G3771" s="101" t="s">
        <v>7181</v>
      </c>
      <c r="H3771" s="103">
        <v>0</v>
      </c>
      <c r="I3771" s="101" t="s">
        <v>8401</v>
      </c>
      <c r="J3771" s="102">
        <v>43689</v>
      </c>
      <c r="K3771" s="102">
        <v>44054</v>
      </c>
      <c r="L3771" s="101" t="s">
        <v>6332</v>
      </c>
      <c r="M3771" s="101" t="s">
        <v>8926</v>
      </c>
    </row>
    <row r="3772" spans="1:13" x14ac:dyDescent="0.25">
      <c r="A3772" s="74" t="s">
        <v>344</v>
      </c>
      <c r="B3772" s="107" t="str">
        <f t="shared" si="58"/>
        <v>832910321100</v>
      </c>
      <c r="C3772" s="101" t="s">
        <v>8927</v>
      </c>
      <c r="D3772" s="101" t="s">
        <v>8923</v>
      </c>
      <c r="E3772" s="101" t="s">
        <v>7003</v>
      </c>
      <c r="F3772" s="101" t="s">
        <v>7212</v>
      </c>
      <c r="G3772" s="101" t="s">
        <v>7181</v>
      </c>
      <c r="H3772" s="103">
        <v>0</v>
      </c>
      <c r="I3772" s="101" t="s">
        <v>8401</v>
      </c>
      <c r="J3772" s="102">
        <v>43689</v>
      </c>
      <c r="K3772" s="102">
        <v>44054</v>
      </c>
      <c r="L3772" s="101" t="s">
        <v>6332</v>
      </c>
      <c r="M3772" s="101" t="s">
        <v>8927</v>
      </c>
    </row>
    <row r="3773" spans="1:13" x14ac:dyDescent="0.25">
      <c r="A3773" s="74" t="s">
        <v>344</v>
      </c>
      <c r="B3773" s="107" t="str">
        <f t="shared" si="58"/>
        <v>832911321100</v>
      </c>
      <c r="C3773" s="101" t="s">
        <v>8928</v>
      </c>
      <c r="D3773" s="101" t="s">
        <v>8929</v>
      </c>
      <c r="E3773" s="101" t="s">
        <v>7003</v>
      </c>
      <c r="F3773" s="101" t="s">
        <v>7212</v>
      </c>
      <c r="G3773" s="101" t="s">
        <v>7181</v>
      </c>
      <c r="H3773" s="103">
        <v>0</v>
      </c>
      <c r="I3773" s="101" t="s">
        <v>8401</v>
      </c>
      <c r="J3773" s="102">
        <v>43696</v>
      </c>
      <c r="K3773" s="102">
        <v>43941</v>
      </c>
      <c r="L3773" s="101" t="s">
        <v>6332</v>
      </c>
      <c r="M3773" s="101" t="s">
        <v>8928</v>
      </c>
    </row>
    <row r="3774" spans="1:13" x14ac:dyDescent="0.25">
      <c r="A3774" s="74" t="s">
        <v>344</v>
      </c>
      <c r="B3774" s="107" t="str">
        <f t="shared" si="58"/>
        <v>833826332100</v>
      </c>
      <c r="C3774" s="101" t="s">
        <v>8930</v>
      </c>
      <c r="D3774" s="101" t="s">
        <v>8931</v>
      </c>
      <c r="E3774" s="101" t="s">
        <v>7253</v>
      </c>
      <c r="F3774" s="101" t="s">
        <v>7260</v>
      </c>
      <c r="G3774" s="101" t="s">
        <v>7215</v>
      </c>
      <c r="H3774" s="103">
        <v>0</v>
      </c>
      <c r="I3774" s="101" t="s">
        <v>8401</v>
      </c>
      <c r="J3774" s="102">
        <v>43435</v>
      </c>
      <c r="K3774" s="102">
        <v>43799</v>
      </c>
      <c r="L3774" s="101" t="s">
        <v>6332</v>
      </c>
      <c r="M3774" s="101" t="s">
        <v>8930</v>
      </c>
    </row>
    <row r="3775" spans="1:13" x14ac:dyDescent="0.25">
      <c r="A3775" s="74" t="s">
        <v>344</v>
      </c>
      <c r="B3775" s="107" t="str">
        <f t="shared" si="58"/>
        <v>833901331100</v>
      </c>
      <c r="C3775" s="101" t="s">
        <v>8932</v>
      </c>
      <c r="D3775" s="101" t="s">
        <v>8933</v>
      </c>
      <c r="E3775" s="101" t="s">
        <v>7298</v>
      </c>
      <c r="F3775" s="101" t="s">
        <v>7212</v>
      </c>
      <c r="G3775" s="101" t="s">
        <v>7181</v>
      </c>
      <c r="H3775" s="103">
        <v>0</v>
      </c>
      <c r="I3775" s="101" t="s">
        <v>8401</v>
      </c>
      <c r="J3775" s="102">
        <v>43556</v>
      </c>
      <c r="K3775" s="102">
        <v>43921</v>
      </c>
      <c r="L3775" s="101" t="s">
        <v>6332</v>
      </c>
      <c r="M3775" s="101" t="s">
        <v>8932</v>
      </c>
    </row>
    <row r="3776" spans="1:13" x14ac:dyDescent="0.25">
      <c r="A3776" s="74" t="s">
        <v>344</v>
      </c>
      <c r="B3776" s="107" t="str">
        <f t="shared" si="58"/>
        <v>833902331100</v>
      </c>
      <c r="C3776" s="101" t="s">
        <v>8934</v>
      </c>
      <c r="D3776" s="101" t="s">
        <v>8935</v>
      </c>
      <c r="E3776" s="101" t="s">
        <v>7298</v>
      </c>
      <c r="F3776" s="101" t="s">
        <v>7212</v>
      </c>
      <c r="G3776" s="101" t="s">
        <v>7181</v>
      </c>
      <c r="H3776" s="103">
        <v>0</v>
      </c>
      <c r="I3776" s="101" t="s">
        <v>8401</v>
      </c>
      <c r="J3776" s="102">
        <v>43556</v>
      </c>
      <c r="K3776" s="102">
        <v>43921</v>
      </c>
      <c r="L3776" s="101" t="s">
        <v>6332</v>
      </c>
      <c r="M3776" s="101" t="s">
        <v>8934</v>
      </c>
    </row>
    <row r="3777" spans="1:13" x14ac:dyDescent="0.25">
      <c r="A3777" s="74" t="s">
        <v>344</v>
      </c>
      <c r="B3777" s="107" t="str">
        <f t="shared" si="58"/>
        <v>833903331200</v>
      </c>
      <c r="C3777" s="101" t="s">
        <v>8936</v>
      </c>
      <c r="D3777" s="101" t="s">
        <v>8937</v>
      </c>
      <c r="E3777" s="101" t="s">
        <v>6629</v>
      </c>
      <c r="F3777" s="101" t="s">
        <v>7212</v>
      </c>
      <c r="G3777" s="101" t="s">
        <v>7181</v>
      </c>
      <c r="H3777" s="103">
        <v>0</v>
      </c>
      <c r="I3777" s="101" t="s">
        <v>8401</v>
      </c>
      <c r="J3777" s="102">
        <v>43678</v>
      </c>
      <c r="K3777" s="102">
        <v>44043</v>
      </c>
      <c r="L3777" s="101" t="s">
        <v>6332</v>
      </c>
      <c r="M3777" s="101" t="s">
        <v>8936</v>
      </c>
    </row>
    <row r="3778" spans="1:13" x14ac:dyDescent="0.25">
      <c r="A3778" s="74" t="s">
        <v>344</v>
      </c>
      <c r="B3778" s="107" t="str">
        <f t="shared" si="58"/>
        <v>833904331200</v>
      </c>
      <c r="C3778" s="101" t="s">
        <v>8938</v>
      </c>
      <c r="D3778" s="101" t="s">
        <v>8937</v>
      </c>
      <c r="E3778" s="101" t="s">
        <v>6629</v>
      </c>
      <c r="F3778" s="101" t="s">
        <v>7212</v>
      </c>
      <c r="G3778" s="101" t="s">
        <v>7181</v>
      </c>
      <c r="H3778" s="103">
        <v>0</v>
      </c>
      <c r="I3778" s="101" t="s">
        <v>8401</v>
      </c>
      <c r="J3778" s="102">
        <v>43678</v>
      </c>
      <c r="K3778" s="102">
        <v>44043</v>
      </c>
      <c r="L3778" s="101" t="s">
        <v>6332</v>
      </c>
      <c r="M3778" s="101" t="s">
        <v>8938</v>
      </c>
    </row>
    <row r="3779" spans="1:13" x14ac:dyDescent="0.25">
      <c r="A3779" s="74" t="s">
        <v>344</v>
      </c>
      <c r="B3779" s="107" t="str">
        <f t="shared" si="58"/>
        <v>833905331200</v>
      </c>
      <c r="C3779" s="101" t="s">
        <v>8939</v>
      </c>
      <c r="D3779" s="101" t="s">
        <v>8940</v>
      </c>
      <c r="E3779" s="101" t="s">
        <v>6629</v>
      </c>
      <c r="F3779" s="101" t="s">
        <v>7212</v>
      </c>
      <c r="G3779" s="101" t="s">
        <v>7181</v>
      </c>
      <c r="H3779" s="103">
        <v>0</v>
      </c>
      <c r="I3779" s="101" t="s">
        <v>8401</v>
      </c>
      <c r="J3779" s="102">
        <v>43770</v>
      </c>
      <c r="K3779" s="102">
        <v>44135</v>
      </c>
      <c r="L3779" s="101" t="s">
        <v>6332</v>
      </c>
      <c r="M3779" s="101" t="s">
        <v>8939</v>
      </c>
    </row>
    <row r="3780" spans="1:13" x14ac:dyDescent="0.25">
      <c r="A3780" s="74" t="s">
        <v>344</v>
      </c>
      <c r="B3780" s="107" t="str">
        <f t="shared" si="58"/>
        <v>833906331200</v>
      </c>
      <c r="C3780" s="101" t="s">
        <v>8941</v>
      </c>
      <c r="D3780" s="101" t="s">
        <v>8940</v>
      </c>
      <c r="E3780" s="101" t="s">
        <v>6629</v>
      </c>
      <c r="F3780" s="101" t="s">
        <v>7212</v>
      </c>
      <c r="G3780" s="101" t="s">
        <v>7181</v>
      </c>
      <c r="H3780" s="103">
        <v>0</v>
      </c>
      <c r="I3780" s="101" t="s">
        <v>8401</v>
      </c>
      <c r="J3780" s="102">
        <v>43770</v>
      </c>
      <c r="K3780" s="102">
        <v>44135</v>
      </c>
      <c r="L3780" s="101" t="s">
        <v>6332</v>
      </c>
      <c r="M3780" s="101" t="s">
        <v>8941</v>
      </c>
    </row>
    <row r="3781" spans="1:13" x14ac:dyDescent="0.25">
      <c r="A3781" s="74" t="s">
        <v>344</v>
      </c>
      <c r="B3781" s="107" t="str">
        <f t="shared" si="58"/>
        <v>834901341200</v>
      </c>
      <c r="C3781" s="101" t="s">
        <v>8942</v>
      </c>
      <c r="D3781" s="101" t="s">
        <v>8943</v>
      </c>
      <c r="E3781" s="101" t="s">
        <v>6559</v>
      </c>
      <c r="F3781" s="101" t="s">
        <v>7212</v>
      </c>
      <c r="G3781" s="101" t="s">
        <v>7181</v>
      </c>
      <c r="H3781" s="103">
        <v>0</v>
      </c>
      <c r="I3781" s="101" t="s">
        <v>8401</v>
      </c>
      <c r="J3781" s="102">
        <v>43709</v>
      </c>
      <c r="K3781" s="102">
        <v>44074</v>
      </c>
      <c r="L3781" s="101" t="s">
        <v>6332</v>
      </c>
      <c r="M3781" s="101" t="s">
        <v>8942</v>
      </c>
    </row>
    <row r="3782" spans="1:13" x14ac:dyDescent="0.25">
      <c r="A3782" s="74" t="s">
        <v>344</v>
      </c>
      <c r="B3782" s="107" t="str">
        <f t="shared" ref="B3782:B3845" si="59">CONCATENATE(C3782,E3782)</f>
        <v>834902341200</v>
      </c>
      <c r="C3782" s="101" t="s">
        <v>8944</v>
      </c>
      <c r="D3782" s="101" t="s">
        <v>8945</v>
      </c>
      <c r="E3782" s="101" t="s">
        <v>6559</v>
      </c>
      <c r="F3782" s="101" t="s">
        <v>7212</v>
      </c>
      <c r="G3782" s="101" t="s">
        <v>7181</v>
      </c>
      <c r="H3782" s="103">
        <v>0</v>
      </c>
      <c r="I3782" s="101" t="s">
        <v>8401</v>
      </c>
      <c r="J3782" s="102">
        <v>43678</v>
      </c>
      <c r="K3782" s="102">
        <v>44043</v>
      </c>
      <c r="L3782" s="101" t="s">
        <v>6332</v>
      </c>
      <c r="M3782" s="101" t="s">
        <v>8944</v>
      </c>
    </row>
    <row r="3783" spans="1:13" x14ac:dyDescent="0.25">
      <c r="A3783" s="74" t="s">
        <v>344</v>
      </c>
      <c r="B3783" s="107" t="str">
        <f t="shared" si="59"/>
        <v>834903341200</v>
      </c>
      <c r="C3783" s="101" t="s">
        <v>8946</v>
      </c>
      <c r="D3783" s="101" t="s">
        <v>8943</v>
      </c>
      <c r="E3783" s="101" t="s">
        <v>6559</v>
      </c>
      <c r="F3783" s="101" t="s">
        <v>7212</v>
      </c>
      <c r="G3783" s="101" t="s">
        <v>7181</v>
      </c>
      <c r="H3783" s="103">
        <v>0</v>
      </c>
      <c r="I3783" s="101" t="s">
        <v>8401</v>
      </c>
      <c r="J3783" s="102">
        <v>43696</v>
      </c>
      <c r="K3783" s="102">
        <v>44061</v>
      </c>
      <c r="L3783" s="101" t="s">
        <v>6332</v>
      </c>
      <c r="M3783" s="101" t="s">
        <v>8946</v>
      </c>
    </row>
    <row r="3784" spans="1:13" x14ac:dyDescent="0.25">
      <c r="A3784" s="74" t="s">
        <v>344</v>
      </c>
      <c r="B3784" s="107" t="str">
        <f t="shared" si="59"/>
        <v>834904341200</v>
      </c>
      <c r="C3784" s="101" t="s">
        <v>8947</v>
      </c>
      <c r="D3784" s="101" t="s">
        <v>8945</v>
      </c>
      <c r="E3784" s="101" t="s">
        <v>6559</v>
      </c>
      <c r="F3784" s="101" t="s">
        <v>7212</v>
      </c>
      <c r="G3784" s="101" t="s">
        <v>7181</v>
      </c>
      <c r="H3784" s="103">
        <v>0</v>
      </c>
      <c r="I3784" s="101" t="s">
        <v>8401</v>
      </c>
      <c r="J3784" s="102">
        <v>43678</v>
      </c>
      <c r="K3784" s="102">
        <v>44043</v>
      </c>
      <c r="L3784" s="101" t="s">
        <v>6332</v>
      </c>
      <c r="M3784" s="101" t="s">
        <v>8947</v>
      </c>
    </row>
    <row r="3785" spans="1:13" x14ac:dyDescent="0.25">
      <c r="A3785" s="74" t="s">
        <v>344</v>
      </c>
      <c r="B3785" s="107" t="str">
        <f t="shared" si="59"/>
        <v>834905341200</v>
      </c>
      <c r="C3785" s="101" t="s">
        <v>8948</v>
      </c>
      <c r="D3785" s="101" t="s">
        <v>8945</v>
      </c>
      <c r="E3785" s="101" t="s">
        <v>6559</v>
      </c>
      <c r="F3785" s="101" t="s">
        <v>7212</v>
      </c>
      <c r="G3785" s="101" t="s">
        <v>7181</v>
      </c>
      <c r="H3785" s="103">
        <v>0</v>
      </c>
      <c r="I3785" s="101" t="s">
        <v>8401</v>
      </c>
      <c r="J3785" s="102">
        <v>43678</v>
      </c>
      <c r="K3785" s="102">
        <v>44043</v>
      </c>
      <c r="L3785" s="101" t="s">
        <v>6332</v>
      </c>
      <c r="M3785" s="101" t="s">
        <v>8948</v>
      </c>
    </row>
    <row r="3786" spans="1:13" x14ac:dyDescent="0.25">
      <c r="A3786" s="74" t="s">
        <v>344</v>
      </c>
      <c r="B3786" s="107" t="str">
        <f t="shared" si="59"/>
        <v>834906341200</v>
      </c>
      <c r="C3786" s="101" t="s">
        <v>8949</v>
      </c>
      <c r="D3786" s="101" t="s">
        <v>8945</v>
      </c>
      <c r="E3786" s="101" t="s">
        <v>6559</v>
      </c>
      <c r="F3786" s="101" t="s">
        <v>7212</v>
      </c>
      <c r="G3786" s="101" t="s">
        <v>7181</v>
      </c>
      <c r="H3786" s="103">
        <v>0</v>
      </c>
      <c r="I3786" s="101" t="s">
        <v>8401</v>
      </c>
      <c r="J3786" s="102">
        <v>43678</v>
      </c>
      <c r="K3786" s="102">
        <v>44043</v>
      </c>
      <c r="L3786" s="101" t="s">
        <v>6332</v>
      </c>
      <c r="M3786" s="101" t="s">
        <v>8949</v>
      </c>
    </row>
    <row r="3787" spans="1:13" x14ac:dyDescent="0.25">
      <c r="A3787" s="74" t="s">
        <v>344</v>
      </c>
      <c r="B3787" s="107" t="str">
        <f t="shared" si="59"/>
        <v>834907341200</v>
      </c>
      <c r="C3787" s="101" t="s">
        <v>8950</v>
      </c>
      <c r="D3787" s="101" t="s">
        <v>8945</v>
      </c>
      <c r="E3787" s="101" t="s">
        <v>6559</v>
      </c>
      <c r="F3787" s="101" t="s">
        <v>7212</v>
      </c>
      <c r="G3787" s="101" t="s">
        <v>7181</v>
      </c>
      <c r="H3787" s="103">
        <v>0</v>
      </c>
      <c r="I3787" s="101" t="s">
        <v>8401</v>
      </c>
      <c r="J3787" s="102">
        <v>43693</v>
      </c>
      <c r="K3787" s="102">
        <v>44058</v>
      </c>
      <c r="L3787" s="101" t="s">
        <v>6332</v>
      </c>
      <c r="M3787" s="101" t="s">
        <v>8950</v>
      </c>
    </row>
    <row r="3788" spans="1:13" x14ac:dyDescent="0.25">
      <c r="A3788" s="74" t="s">
        <v>344</v>
      </c>
      <c r="B3788" s="107" t="str">
        <f t="shared" si="59"/>
        <v>834908341100</v>
      </c>
      <c r="C3788" s="101" t="s">
        <v>8951</v>
      </c>
      <c r="D3788" s="101" t="s">
        <v>8952</v>
      </c>
      <c r="E3788" s="101" t="s">
        <v>6557</v>
      </c>
      <c r="F3788" s="101" t="s">
        <v>7212</v>
      </c>
      <c r="G3788" s="101" t="s">
        <v>7181</v>
      </c>
      <c r="H3788" s="103">
        <v>0</v>
      </c>
      <c r="I3788" s="101" t="s">
        <v>8401</v>
      </c>
      <c r="J3788" s="102">
        <v>43696</v>
      </c>
      <c r="K3788" s="102">
        <v>44061</v>
      </c>
      <c r="L3788" s="101" t="s">
        <v>6332</v>
      </c>
      <c r="M3788" s="101" t="s">
        <v>8951</v>
      </c>
    </row>
    <row r="3789" spans="1:13" x14ac:dyDescent="0.25">
      <c r="A3789" s="74" t="s">
        <v>344</v>
      </c>
      <c r="B3789" s="107" t="str">
        <f t="shared" si="59"/>
        <v>835815351200</v>
      </c>
      <c r="C3789" s="101" t="s">
        <v>8953</v>
      </c>
      <c r="D3789" s="101" t="s">
        <v>8954</v>
      </c>
      <c r="E3789" s="101" t="s">
        <v>6565</v>
      </c>
      <c r="F3789" s="101" t="s">
        <v>7212</v>
      </c>
      <c r="G3789" s="101" t="s">
        <v>7181</v>
      </c>
      <c r="H3789" s="103">
        <v>0</v>
      </c>
      <c r="I3789" s="101" t="s">
        <v>8401</v>
      </c>
      <c r="J3789" s="102">
        <v>43493</v>
      </c>
      <c r="K3789" s="102">
        <v>43689</v>
      </c>
      <c r="L3789" s="101" t="s">
        <v>6332</v>
      </c>
      <c r="M3789" s="101" t="s">
        <v>8953</v>
      </c>
    </row>
    <row r="3790" spans="1:13" x14ac:dyDescent="0.25">
      <c r="A3790" s="74" t="s">
        <v>344</v>
      </c>
      <c r="B3790" s="107" t="str">
        <f t="shared" si="59"/>
        <v>835901351100</v>
      </c>
      <c r="C3790" s="101" t="s">
        <v>8955</v>
      </c>
      <c r="D3790" s="101" t="s">
        <v>8956</v>
      </c>
      <c r="E3790" s="101" t="s">
        <v>6563</v>
      </c>
      <c r="F3790" s="101" t="s">
        <v>7212</v>
      </c>
      <c r="G3790" s="101" t="s">
        <v>7181</v>
      </c>
      <c r="H3790" s="103">
        <v>0</v>
      </c>
      <c r="I3790" s="101" t="s">
        <v>8401</v>
      </c>
      <c r="J3790" s="102">
        <v>43689</v>
      </c>
      <c r="K3790" s="102">
        <v>44054</v>
      </c>
      <c r="L3790" s="101" t="s">
        <v>6332</v>
      </c>
      <c r="M3790" s="101" t="s">
        <v>8955</v>
      </c>
    </row>
    <row r="3791" spans="1:13" x14ac:dyDescent="0.25">
      <c r="A3791" s="74" t="s">
        <v>344</v>
      </c>
      <c r="B3791" s="107" t="str">
        <f t="shared" si="59"/>
        <v>835902351100</v>
      </c>
      <c r="C3791" s="101" t="s">
        <v>8957</v>
      </c>
      <c r="D3791" s="101" t="s">
        <v>8958</v>
      </c>
      <c r="E3791" s="101" t="s">
        <v>6563</v>
      </c>
      <c r="F3791" s="101" t="s">
        <v>7212</v>
      </c>
      <c r="G3791" s="101" t="s">
        <v>7181</v>
      </c>
      <c r="H3791" s="103">
        <v>0</v>
      </c>
      <c r="I3791" s="101" t="s">
        <v>8401</v>
      </c>
      <c r="J3791" s="102">
        <v>43689</v>
      </c>
      <c r="K3791" s="102">
        <v>44054</v>
      </c>
      <c r="L3791" s="101" t="s">
        <v>6332</v>
      </c>
      <c r="M3791" s="101" t="s">
        <v>8957</v>
      </c>
    </row>
    <row r="3792" spans="1:13" x14ac:dyDescent="0.25">
      <c r="A3792" s="74" t="s">
        <v>344</v>
      </c>
      <c r="B3792" s="107" t="str">
        <f t="shared" si="59"/>
        <v>835903351100</v>
      </c>
      <c r="C3792" s="101" t="s">
        <v>8959</v>
      </c>
      <c r="D3792" s="101" t="s">
        <v>8958</v>
      </c>
      <c r="E3792" s="101" t="s">
        <v>6563</v>
      </c>
      <c r="F3792" s="101" t="s">
        <v>7212</v>
      </c>
      <c r="G3792" s="101" t="s">
        <v>7181</v>
      </c>
      <c r="H3792" s="103">
        <v>0</v>
      </c>
      <c r="I3792" s="101" t="s">
        <v>8401</v>
      </c>
      <c r="J3792" s="102">
        <v>43689</v>
      </c>
      <c r="K3792" s="102">
        <v>44054</v>
      </c>
      <c r="L3792" s="101" t="s">
        <v>6332</v>
      </c>
      <c r="M3792" s="101" t="s">
        <v>8959</v>
      </c>
    </row>
    <row r="3793" spans="1:13" x14ac:dyDescent="0.25">
      <c r="A3793" s="74" t="s">
        <v>344</v>
      </c>
      <c r="B3793" s="107" t="str">
        <f t="shared" si="59"/>
        <v>835904351200</v>
      </c>
      <c r="C3793" s="101" t="s">
        <v>8960</v>
      </c>
      <c r="D3793" s="101" t="s">
        <v>8961</v>
      </c>
      <c r="E3793" s="101" t="s">
        <v>6565</v>
      </c>
      <c r="F3793" s="101" t="s">
        <v>7212</v>
      </c>
      <c r="G3793" s="101" t="s">
        <v>7181</v>
      </c>
      <c r="H3793" s="103">
        <v>0</v>
      </c>
      <c r="I3793" s="101" t="s">
        <v>8401</v>
      </c>
      <c r="J3793" s="102">
        <v>43689</v>
      </c>
      <c r="K3793" s="102">
        <v>44054</v>
      </c>
      <c r="L3793" s="101" t="s">
        <v>6332</v>
      </c>
      <c r="M3793" s="101" t="s">
        <v>8960</v>
      </c>
    </row>
    <row r="3794" spans="1:13" x14ac:dyDescent="0.25">
      <c r="A3794" s="74" t="s">
        <v>344</v>
      </c>
      <c r="B3794" s="107" t="str">
        <f t="shared" si="59"/>
        <v>835905351200</v>
      </c>
      <c r="C3794" s="101" t="s">
        <v>8962</v>
      </c>
      <c r="D3794" s="101" t="s">
        <v>8963</v>
      </c>
      <c r="E3794" s="101" t="s">
        <v>6565</v>
      </c>
      <c r="F3794" s="101" t="s">
        <v>7212</v>
      </c>
      <c r="G3794" s="101" t="s">
        <v>7181</v>
      </c>
      <c r="H3794" s="103">
        <v>0</v>
      </c>
      <c r="I3794" s="101" t="s">
        <v>8401</v>
      </c>
      <c r="J3794" s="102">
        <v>43689</v>
      </c>
      <c r="K3794" s="102">
        <v>44054</v>
      </c>
      <c r="L3794" s="101" t="s">
        <v>6332</v>
      </c>
      <c r="M3794" s="101" t="s">
        <v>8962</v>
      </c>
    </row>
    <row r="3795" spans="1:13" x14ac:dyDescent="0.25">
      <c r="A3795" s="74" t="s">
        <v>344</v>
      </c>
      <c r="B3795" s="107" t="str">
        <f t="shared" si="59"/>
        <v>835906351100</v>
      </c>
      <c r="C3795" s="101" t="s">
        <v>8964</v>
      </c>
      <c r="D3795" s="101" t="s">
        <v>8965</v>
      </c>
      <c r="E3795" s="101" t="s">
        <v>6563</v>
      </c>
      <c r="F3795" s="101" t="s">
        <v>7212</v>
      </c>
      <c r="G3795" s="101" t="s">
        <v>7181</v>
      </c>
      <c r="H3795" s="103">
        <v>0</v>
      </c>
      <c r="I3795" s="101" t="s">
        <v>8401</v>
      </c>
      <c r="J3795" s="102">
        <v>43709</v>
      </c>
      <c r="K3795" s="102">
        <v>44074</v>
      </c>
      <c r="L3795" s="101" t="s">
        <v>6332</v>
      </c>
      <c r="M3795" s="101" t="s">
        <v>8964</v>
      </c>
    </row>
    <row r="3796" spans="1:13" x14ac:dyDescent="0.25">
      <c r="A3796" s="74" t="s">
        <v>344</v>
      </c>
      <c r="B3796" s="107" t="str">
        <f t="shared" si="59"/>
        <v>835907351100</v>
      </c>
      <c r="C3796" s="101" t="s">
        <v>8966</v>
      </c>
      <c r="D3796" s="101" t="s">
        <v>8965</v>
      </c>
      <c r="E3796" s="101" t="s">
        <v>6563</v>
      </c>
      <c r="F3796" s="101" t="s">
        <v>7212</v>
      </c>
      <c r="G3796" s="101" t="s">
        <v>7181</v>
      </c>
      <c r="H3796" s="103">
        <v>0</v>
      </c>
      <c r="I3796" s="101" t="s">
        <v>8401</v>
      </c>
      <c r="J3796" s="102">
        <v>43689</v>
      </c>
      <c r="K3796" s="102">
        <v>44054</v>
      </c>
      <c r="L3796" s="101" t="s">
        <v>6332</v>
      </c>
      <c r="M3796" s="101" t="s">
        <v>8966</v>
      </c>
    </row>
    <row r="3797" spans="1:13" x14ac:dyDescent="0.25">
      <c r="A3797" s="74" t="s">
        <v>344</v>
      </c>
      <c r="B3797" s="107" t="str">
        <f t="shared" si="59"/>
        <v>835908352100</v>
      </c>
      <c r="C3797" s="101" t="s">
        <v>8967</v>
      </c>
      <c r="D3797" s="101" t="s">
        <v>8968</v>
      </c>
      <c r="E3797" s="101" t="s">
        <v>7208</v>
      </c>
      <c r="F3797" s="101" t="s">
        <v>7200</v>
      </c>
      <c r="G3797" s="101" t="s">
        <v>7201</v>
      </c>
      <c r="H3797" s="103">
        <v>0</v>
      </c>
      <c r="I3797" s="101" t="s">
        <v>8401</v>
      </c>
      <c r="J3797" s="102">
        <v>43709</v>
      </c>
      <c r="K3797" s="102">
        <v>44074</v>
      </c>
      <c r="L3797" s="101" t="s">
        <v>6332</v>
      </c>
      <c r="M3797" s="101" t="s">
        <v>8967</v>
      </c>
    </row>
    <row r="3798" spans="1:13" x14ac:dyDescent="0.25">
      <c r="A3798" s="74" t="s">
        <v>344</v>
      </c>
      <c r="B3798" s="107" t="str">
        <f t="shared" si="59"/>
        <v>835909352100</v>
      </c>
      <c r="C3798" s="101" t="s">
        <v>8969</v>
      </c>
      <c r="D3798" s="101" t="s">
        <v>8970</v>
      </c>
      <c r="E3798" s="101" t="s">
        <v>7208</v>
      </c>
      <c r="F3798" s="101" t="s">
        <v>7200</v>
      </c>
      <c r="G3798" s="101" t="s">
        <v>7201</v>
      </c>
      <c r="H3798" s="103">
        <v>0</v>
      </c>
      <c r="I3798" s="101" t="s">
        <v>8401</v>
      </c>
      <c r="J3798" s="102">
        <v>43800</v>
      </c>
      <c r="K3798" s="102">
        <v>44165</v>
      </c>
      <c r="L3798" s="101" t="s">
        <v>6332</v>
      </c>
      <c r="M3798" s="101" t="s">
        <v>8969</v>
      </c>
    </row>
    <row r="3799" spans="1:13" x14ac:dyDescent="0.25">
      <c r="A3799" s="74" t="s">
        <v>344</v>
      </c>
      <c r="B3799" s="107" t="str">
        <f t="shared" si="59"/>
        <v>835910351200</v>
      </c>
      <c r="C3799" s="101" t="s">
        <v>8971</v>
      </c>
      <c r="D3799" s="101" t="s">
        <v>8961</v>
      </c>
      <c r="E3799" s="101" t="s">
        <v>6565</v>
      </c>
      <c r="F3799" s="101" t="s">
        <v>7212</v>
      </c>
      <c r="G3799" s="101" t="s">
        <v>7181</v>
      </c>
      <c r="H3799" s="103">
        <v>0</v>
      </c>
      <c r="I3799" s="101" t="s">
        <v>8401</v>
      </c>
      <c r="J3799" s="102">
        <v>43689</v>
      </c>
      <c r="K3799" s="102">
        <v>44054</v>
      </c>
      <c r="L3799" s="101" t="s">
        <v>6332</v>
      </c>
      <c r="M3799" s="101" t="s">
        <v>8971</v>
      </c>
    </row>
    <row r="3800" spans="1:13" x14ac:dyDescent="0.25">
      <c r="A3800" s="74" t="s">
        <v>344</v>
      </c>
      <c r="B3800" s="107" t="str">
        <f t="shared" si="59"/>
        <v>835911351100</v>
      </c>
      <c r="C3800" s="101" t="s">
        <v>8972</v>
      </c>
      <c r="D3800" s="101" t="s">
        <v>8956</v>
      </c>
      <c r="E3800" s="101" t="s">
        <v>6563</v>
      </c>
      <c r="F3800" s="101" t="s">
        <v>7212</v>
      </c>
      <c r="G3800" s="101" t="s">
        <v>7181</v>
      </c>
      <c r="H3800" s="103">
        <v>0</v>
      </c>
      <c r="I3800" s="101" t="s">
        <v>8401</v>
      </c>
      <c r="J3800" s="102">
        <v>43689</v>
      </c>
      <c r="K3800" s="102">
        <v>44054</v>
      </c>
      <c r="L3800" s="101" t="s">
        <v>6332</v>
      </c>
      <c r="M3800" s="101" t="s">
        <v>8972</v>
      </c>
    </row>
    <row r="3801" spans="1:13" x14ac:dyDescent="0.25">
      <c r="A3801" s="74" t="s">
        <v>344</v>
      </c>
      <c r="B3801" s="107" t="str">
        <f t="shared" si="59"/>
        <v>835912351100</v>
      </c>
      <c r="C3801" s="101" t="s">
        <v>8973</v>
      </c>
      <c r="D3801" s="101" t="s">
        <v>8974</v>
      </c>
      <c r="E3801" s="101" t="s">
        <v>6563</v>
      </c>
      <c r="F3801" s="101" t="s">
        <v>7212</v>
      </c>
      <c r="G3801" s="101" t="s">
        <v>7181</v>
      </c>
      <c r="H3801" s="103">
        <v>0</v>
      </c>
      <c r="I3801" s="101" t="s">
        <v>8401</v>
      </c>
      <c r="J3801" s="102">
        <v>43770</v>
      </c>
      <c r="K3801" s="102">
        <v>44135</v>
      </c>
      <c r="L3801" s="101" t="s">
        <v>6332</v>
      </c>
      <c r="M3801" s="101" t="s">
        <v>8973</v>
      </c>
    </row>
    <row r="3802" spans="1:13" x14ac:dyDescent="0.25">
      <c r="A3802" s="74" t="s">
        <v>344</v>
      </c>
      <c r="B3802" s="107" t="str">
        <f t="shared" si="59"/>
        <v>835913351100</v>
      </c>
      <c r="C3802" s="101" t="s">
        <v>8975</v>
      </c>
      <c r="D3802" s="101" t="s">
        <v>8976</v>
      </c>
      <c r="E3802" s="101" t="s">
        <v>6563</v>
      </c>
      <c r="F3802" s="101" t="s">
        <v>7212</v>
      </c>
      <c r="G3802" s="101" t="s">
        <v>7181</v>
      </c>
      <c r="H3802" s="103">
        <v>0</v>
      </c>
      <c r="I3802" s="101" t="s">
        <v>8401</v>
      </c>
      <c r="J3802" s="102">
        <v>43800</v>
      </c>
      <c r="K3802" s="102">
        <v>44165</v>
      </c>
      <c r="L3802" s="101" t="s">
        <v>6332</v>
      </c>
      <c r="M3802" s="101" t="s">
        <v>8975</v>
      </c>
    </row>
    <row r="3803" spans="1:13" x14ac:dyDescent="0.25">
      <c r="A3803" s="74" t="s">
        <v>344</v>
      </c>
      <c r="B3803" s="107" t="str">
        <f t="shared" si="59"/>
        <v>836812361100</v>
      </c>
      <c r="C3803" s="101" t="s">
        <v>8977</v>
      </c>
      <c r="D3803" s="101" t="s">
        <v>8978</v>
      </c>
      <c r="E3803" s="101" t="s">
        <v>6415</v>
      </c>
      <c r="F3803" s="101" t="s">
        <v>7212</v>
      </c>
      <c r="G3803" s="101" t="s">
        <v>7181</v>
      </c>
      <c r="H3803" s="103">
        <v>0</v>
      </c>
      <c r="I3803" s="101" t="s">
        <v>8401</v>
      </c>
      <c r="J3803" s="102">
        <v>43409</v>
      </c>
      <c r="K3803" s="102">
        <v>43773</v>
      </c>
      <c r="L3803" s="101" t="s">
        <v>6332</v>
      </c>
      <c r="M3803" s="101" t="s">
        <v>8977</v>
      </c>
    </row>
    <row r="3804" spans="1:13" x14ac:dyDescent="0.25">
      <c r="A3804" s="74" t="s">
        <v>344</v>
      </c>
      <c r="B3804" s="107" t="str">
        <f t="shared" si="59"/>
        <v>836813361100</v>
      </c>
      <c r="C3804" s="101" t="s">
        <v>8979</v>
      </c>
      <c r="D3804" s="101" t="s">
        <v>8980</v>
      </c>
      <c r="E3804" s="101" t="s">
        <v>6415</v>
      </c>
      <c r="F3804" s="101" t="s">
        <v>7212</v>
      </c>
      <c r="G3804" s="101" t="s">
        <v>7181</v>
      </c>
      <c r="H3804" s="103">
        <v>0</v>
      </c>
      <c r="I3804" s="101" t="s">
        <v>8401</v>
      </c>
      <c r="J3804" s="102">
        <v>43409</v>
      </c>
      <c r="K3804" s="102">
        <v>43773</v>
      </c>
      <c r="L3804" s="101" t="s">
        <v>6332</v>
      </c>
      <c r="M3804" s="101" t="s">
        <v>8979</v>
      </c>
    </row>
    <row r="3805" spans="1:13" x14ac:dyDescent="0.25">
      <c r="A3805" s="74" t="s">
        <v>344</v>
      </c>
      <c r="B3805" s="107" t="str">
        <f t="shared" si="59"/>
        <v>836901361100</v>
      </c>
      <c r="C3805" s="101" t="s">
        <v>8981</v>
      </c>
      <c r="D3805" s="101" t="s">
        <v>8982</v>
      </c>
      <c r="E3805" s="101" t="s">
        <v>6415</v>
      </c>
      <c r="F3805" s="101" t="s">
        <v>7212</v>
      </c>
      <c r="G3805" s="101" t="s">
        <v>7181</v>
      </c>
      <c r="H3805" s="103">
        <v>0</v>
      </c>
      <c r="I3805" s="101" t="s">
        <v>8401</v>
      </c>
      <c r="J3805" s="102">
        <v>43556</v>
      </c>
      <c r="K3805" s="102">
        <v>43921</v>
      </c>
      <c r="L3805" s="101" t="s">
        <v>6332</v>
      </c>
      <c r="M3805" s="101" t="s">
        <v>8981</v>
      </c>
    </row>
    <row r="3806" spans="1:13" x14ac:dyDescent="0.25">
      <c r="A3806" s="74" t="s">
        <v>344</v>
      </c>
      <c r="B3806" s="107" t="str">
        <f t="shared" si="59"/>
        <v>836902361100</v>
      </c>
      <c r="C3806" s="101" t="s">
        <v>8983</v>
      </c>
      <c r="D3806" s="101" t="s">
        <v>8984</v>
      </c>
      <c r="E3806" s="101" t="s">
        <v>6415</v>
      </c>
      <c r="F3806" s="101" t="s">
        <v>7212</v>
      </c>
      <c r="G3806" s="101" t="s">
        <v>7181</v>
      </c>
      <c r="H3806" s="103">
        <v>0</v>
      </c>
      <c r="I3806" s="101" t="s">
        <v>8401</v>
      </c>
      <c r="J3806" s="102">
        <v>43739</v>
      </c>
      <c r="K3806" s="102">
        <v>44104</v>
      </c>
      <c r="L3806" s="101" t="s">
        <v>6332</v>
      </c>
      <c r="M3806" s="101" t="s">
        <v>8983</v>
      </c>
    </row>
    <row r="3807" spans="1:13" x14ac:dyDescent="0.25">
      <c r="A3807" s="74" t="s">
        <v>344</v>
      </c>
      <c r="B3807" s="107" t="str">
        <f t="shared" si="59"/>
        <v>836903361100</v>
      </c>
      <c r="C3807" s="101" t="s">
        <v>8985</v>
      </c>
      <c r="D3807" s="101" t="s">
        <v>8986</v>
      </c>
      <c r="E3807" s="101" t="s">
        <v>6415</v>
      </c>
      <c r="F3807" s="101" t="s">
        <v>7212</v>
      </c>
      <c r="G3807" s="101" t="s">
        <v>7181</v>
      </c>
      <c r="H3807" s="103">
        <v>0</v>
      </c>
      <c r="I3807" s="101" t="s">
        <v>8401</v>
      </c>
      <c r="J3807" s="102">
        <v>43696</v>
      </c>
      <c r="K3807" s="102">
        <v>44061</v>
      </c>
      <c r="L3807" s="101" t="s">
        <v>6332</v>
      </c>
      <c r="M3807" s="101" t="s">
        <v>8985</v>
      </c>
    </row>
    <row r="3808" spans="1:13" x14ac:dyDescent="0.25">
      <c r="A3808" s="74" t="s">
        <v>344</v>
      </c>
      <c r="B3808" s="107" t="str">
        <f t="shared" si="59"/>
        <v>836904361200</v>
      </c>
      <c r="C3808" s="101" t="s">
        <v>8987</v>
      </c>
      <c r="D3808" s="101" t="s">
        <v>8988</v>
      </c>
      <c r="E3808" s="101" t="s">
        <v>6581</v>
      </c>
      <c r="F3808" s="101" t="s">
        <v>7212</v>
      </c>
      <c r="G3808" s="101" t="s">
        <v>7181</v>
      </c>
      <c r="H3808" s="103">
        <v>0</v>
      </c>
      <c r="I3808" s="101" t="s">
        <v>8401</v>
      </c>
      <c r="J3808" s="102">
        <v>43692</v>
      </c>
      <c r="K3808" s="102">
        <v>44057</v>
      </c>
      <c r="L3808" s="101" t="s">
        <v>6332</v>
      </c>
      <c r="M3808" s="101" t="s">
        <v>8987</v>
      </c>
    </row>
    <row r="3809" spans="1:13" x14ac:dyDescent="0.25">
      <c r="A3809" s="74" t="s">
        <v>344</v>
      </c>
      <c r="B3809" s="107" t="str">
        <f t="shared" si="59"/>
        <v>836905361100</v>
      </c>
      <c r="C3809" s="101" t="s">
        <v>8989</v>
      </c>
      <c r="D3809" s="101" t="s">
        <v>8990</v>
      </c>
      <c r="E3809" s="101" t="s">
        <v>6415</v>
      </c>
      <c r="F3809" s="101" t="s">
        <v>7212</v>
      </c>
      <c r="G3809" s="101" t="s">
        <v>7181</v>
      </c>
      <c r="H3809" s="103">
        <v>0</v>
      </c>
      <c r="I3809" s="101" t="s">
        <v>8401</v>
      </c>
      <c r="J3809" s="102">
        <v>43647</v>
      </c>
      <c r="K3809" s="102">
        <v>44012</v>
      </c>
      <c r="L3809" s="101" t="s">
        <v>6332</v>
      </c>
      <c r="M3809" s="101" t="s">
        <v>8989</v>
      </c>
    </row>
    <row r="3810" spans="1:13" x14ac:dyDescent="0.25">
      <c r="A3810" s="74" t="s">
        <v>344</v>
      </c>
      <c r="B3810" s="107" t="str">
        <f t="shared" si="59"/>
        <v>836906361200</v>
      </c>
      <c r="C3810" s="101" t="s">
        <v>8991</v>
      </c>
      <c r="D3810" s="101" t="s">
        <v>8992</v>
      </c>
      <c r="E3810" s="101" t="s">
        <v>6581</v>
      </c>
      <c r="F3810" s="101" t="s">
        <v>7212</v>
      </c>
      <c r="G3810" s="101" t="s">
        <v>7181</v>
      </c>
      <c r="H3810" s="103">
        <v>0</v>
      </c>
      <c r="I3810" s="101" t="s">
        <v>8401</v>
      </c>
      <c r="J3810" s="102">
        <v>43692</v>
      </c>
      <c r="K3810" s="102">
        <v>44057</v>
      </c>
      <c r="L3810" s="101" t="s">
        <v>6332</v>
      </c>
      <c r="M3810" s="101" t="s">
        <v>8991</v>
      </c>
    </row>
    <row r="3811" spans="1:13" x14ac:dyDescent="0.25">
      <c r="A3811" s="74" t="s">
        <v>344</v>
      </c>
      <c r="B3811" s="107" t="str">
        <f t="shared" si="59"/>
        <v>836907361100</v>
      </c>
      <c r="C3811" s="101" t="s">
        <v>8993</v>
      </c>
      <c r="D3811" s="101" t="s">
        <v>8994</v>
      </c>
      <c r="E3811" s="101" t="s">
        <v>6415</v>
      </c>
      <c r="F3811" s="101" t="s">
        <v>7212</v>
      </c>
      <c r="G3811" s="101" t="s">
        <v>7181</v>
      </c>
      <c r="H3811" s="103">
        <v>0</v>
      </c>
      <c r="I3811" s="101" t="s">
        <v>8401</v>
      </c>
      <c r="J3811" s="102">
        <v>43710</v>
      </c>
      <c r="K3811" s="102">
        <v>44075</v>
      </c>
      <c r="L3811" s="101" t="s">
        <v>6332</v>
      </c>
      <c r="M3811" s="101" t="s">
        <v>8993</v>
      </c>
    </row>
    <row r="3812" spans="1:13" x14ac:dyDescent="0.25">
      <c r="A3812" s="74" t="s">
        <v>344</v>
      </c>
      <c r="B3812" s="107" t="str">
        <f t="shared" si="59"/>
        <v>836908361100</v>
      </c>
      <c r="C3812" s="101" t="s">
        <v>8995</v>
      </c>
      <c r="D3812" s="101" t="s">
        <v>8996</v>
      </c>
      <c r="E3812" s="101" t="s">
        <v>6415</v>
      </c>
      <c r="F3812" s="101" t="s">
        <v>7212</v>
      </c>
      <c r="G3812" s="101" t="s">
        <v>7181</v>
      </c>
      <c r="H3812" s="103">
        <v>0</v>
      </c>
      <c r="I3812" s="101" t="s">
        <v>8401</v>
      </c>
      <c r="J3812" s="102">
        <v>43770</v>
      </c>
      <c r="K3812" s="102">
        <v>44135</v>
      </c>
      <c r="L3812" s="101" t="s">
        <v>6332</v>
      </c>
      <c r="M3812" s="101" t="s">
        <v>8995</v>
      </c>
    </row>
    <row r="3813" spans="1:13" x14ac:dyDescent="0.25">
      <c r="A3813" s="74" t="s">
        <v>344</v>
      </c>
      <c r="B3813" s="107" t="str">
        <f t="shared" si="59"/>
        <v>837824371100</v>
      </c>
      <c r="C3813" s="101" t="s">
        <v>8997</v>
      </c>
      <c r="D3813" s="101" t="s">
        <v>8998</v>
      </c>
      <c r="E3813" s="101" t="s">
        <v>7467</v>
      </c>
      <c r="F3813" s="101" t="s">
        <v>7225</v>
      </c>
      <c r="G3813" s="101" t="s">
        <v>7174</v>
      </c>
      <c r="H3813" s="103">
        <v>0</v>
      </c>
      <c r="I3813" s="101" t="s">
        <v>8401</v>
      </c>
      <c r="J3813" s="102">
        <v>43360</v>
      </c>
      <c r="K3813" s="102">
        <v>43724</v>
      </c>
      <c r="L3813" s="101" t="s">
        <v>6332</v>
      </c>
      <c r="M3813" s="101" t="s">
        <v>8997</v>
      </c>
    </row>
    <row r="3814" spans="1:13" x14ac:dyDescent="0.25">
      <c r="A3814" s="74" t="s">
        <v>344</v>
      </c>
      <c r="B3814" s="107" t="str">
        <f t="shared" si="59"/>
        <v>837829371100</v>
      </c>
      <c r="C3814" s="101" t="s">
        <v>8999</v>
      </c>
      <c r="D3814" s="101" t="s">
        <v>9000</v>
      </c>
      <c r="E3814" s="101" t="s">
        <v>7467</v>
      </c>
      <c r="F3814" s="101" t="s">
        <v>7212</v>
      </c>
      <c r="G3814" s="101" t="s">
        <v>7181</v>
      </c>
      <c r="H3814" s="103">
        <v>0</v>
      </c>
      <c r="I3814" s="101" t="s">
        <v>8401</v>
      </c>
      <c r="J3814" s="102">
        <v>43360</v>
      </c>
      <c r="K3814" s="102">
        <v>43724</v>
      </c>
      <c r="L3814" s="101" t="s">
        <v>6332</v>
      </c>
      <c r="M3814" s="101" t="s">
        <v>8999</v>
      </c>
    </row>
    <row r="3815" spans="1:13" x14ac:dyDescent="0.25">
      <c r="A3815" s="74" t="s">
        <v>344</v>
      </c>
      <c r="B3815" s="107" t="str">
        <f t="shared" si="59"/>
        <v>837830</v>
      </c>
      <c r="C3815" s="101" t="s">
        <v>9001</v>
      </c>
      <c r="D3815" s="101" t="s">
        <v>9002</v>
      </c>
      <c r="E3815" s="101"/>
      <c r="F3815" s="101"/>
      <c r="G3815" s="101"/>
      <c r="H3815" s="103">
        <v>0</v>
      </c>
      <c r="I3815" s="101" t="s">
        <v>8401</v>
      </c>
      <c r="J3815" s="102">
        <v>43344</v>
      </c>
      <c r="K3815" s="102">
        <v>43708</v>
      </c>
      <c r="L3815" s="101" t="s">
        <v>6332</v>
      </c>
      <c r="M3815" s="101" t="s">
        <v>9001</v>
      </c>
    </row>
    <row r="3816" spans="1:13" x14ac:dyDescent="0.25">
      <c r="A3816" s="74" t="s">
        <v>344</v>
      </c>
      <c r="B3816" s="107" t="str">
        <f t="shared" si="59"/>
        <v>837833371100</v>
      </c>
      <c r="C3816" s="101" t="s">
        <v>9003</v>
      </c>
      <c r="D3816" s="101" t="s">
        <v>9004</v>
      </c>
      <c r="E3816" s="101" t="s">
        <v>7467</v>
      </c>
      <c r="F3816" s="101" t="s">
        <v>7212</v>
      </c>
      <c r="G3816" s="101" t="s">
        <v>7181</v>
      </c>
      <c r="H3816" s="103">
        <v>0</v>
      </c>
      <c r="I3816" s="101" t="s">
        <v>8401</v>
      </c>
      <c r="J3816" s="102">
        <v>43360</v>
      </c>
      <c r="K3816" s="102">
        <v>43724</v>
      </c>
      <c r="L3816" s="101" t="s">
        <v>6332</v>
      </c>
      <c r="M3816" s="101" t="s">
        <v>9003</v>
      </c>
    </row>
    <row r="3817" spans="1:13" x14ac:dyDescent="0.25">
      <c r="A3817" s="74" t="s">
        <v>344</v>
      </c>
      <c r="B3817" s="107" t="str">
        <f t="shared" si="59"/>
        <v>837834371100</v>
      </c>
      <c r="C3817" s="101" t="s">
        <v>9005</v>
      </c>
      <c r="D3817" s="101" t="s">
        <v>9006</v>
      </c>
      <c r="E3817" s="101" t="s">
        <v>7467</v>
      </c>
      <c r="F3817" s="101" t="s">
        <v>7212</v>
      </c>
      <c r="G3817" s="101" t="s">
        <v>7181</v>
      </c>
      <c r="H3817" s="103">
        <v>0</v>
      </c>
      <c r="I3817" s="101" t="s">
        <v>8401</v>
      </c>
      <c r="J3817" s="102">
        <v>43360</v>
      </c>
      <c r="K3817" s="102">
        <v>43724</v>
      </c>
      <c r="L3817" s="101" t="s">
        <v>6332</v>
      </c>
      <c r="M3817" s="101" t="s">
        <v>9005</v>
      </c>
    </row>
    <row r="3818" spans="1:13" x14ac:dyDescent="0.25">
      <c r="A3818" s="74" t="s">
        <v>344</v>
      </c>
      <c r="B3818" s="107" t="str">
        <f t="shared" si="59"/>
        <v>837838371100</v>
      </c>
      <c r="C3818" s="101" t="s">
        <v>9007</v>
      </c>
      <c r="D3818" s="101" t="s">
        <v>9008</v>
      </c>
      <c r="E3818" s="101" t="s">
        <v>7467</v>
      </c>
      <c r="F3818" s="101" t="s">
        <v>7212</v>
      </c>
      <c r="G3818" s="101" t="s">
        <v>7181</v>
      </c>
      <c r="H3818" s="103">
        <v>0</v>
      </c>
      <c r="I3818" s="101" t="s">
        <v>8401</v>
      </c>
      <c r="J3818" s="102">
        <v>43497</v>
      </c>
      <c r="K3818" s="102">
        <v>43861</v>
      </c>
      <c r="L3818" s="101" t="s">
        <v>6332</v>
      </c>
      <c r="M3818" s="101" t="s">
        <v>9007</v>
      </c>
    </row>
    <row r="3819" spans="1:13" x14ac:dyDescent="0.25">
      <c r="A3819" s="74" t="s">
        <v>344</v>
      </c>
      <c r="B3819" s="107" t="str">
        <f t="shared" si="59"/>
        <v>837901371200</v>
      </c>
      <c r="C3819" s="101" t="s">
        <v>9009</v>
      </c>
      <c r="D3819" s="101" t="s">
        <v>9010</v>
      </c>
      <c r="E3819" s="101" t="s">
        <v>6623</v>
      </c>
      <c r="F3819" s="101" t="s">
        <v>7212</v>
      </c>
      <c r="G3819" s="101" t="s">
        <v>7181</v>
      </c>
      <c r="H3819" s="103">
        <v>0</v>
      </c>
      <c r="I3819" s="101" t="s">
        <v>8401</v>
      </c>
      <c r="J3819" s="102">
        <v>43497</v>
      </c>
      <c r="K3819" s="102">
        <v>43830</v>
      </c>
      <c r="L3819" s="101" t="s">
        <v>6332</v>
      </c>
      <c r="M3819" s="101" t="s">
        <v>9009</v>
      </c>
    </row>
    <row r="3820" spans="1:13" x14ac:dyDescent="0.25">
      <c r="A3820" s="74" t="s">
        <v>344</v>
      </c>
      <c r="B3820" s="107" t="str">
        <f t="shared" si="59"/>
        <v>837902371110</v>
      </c>
      <c r="C3820" s="101" t="s">
        <v>9011</v>
      </c>
      <c r="D3820" s="101" t="s">
        <v>9012</v>
      </c>
      <c r="E3820" s="101" t="s">
        <v>7654</v>
      </c>
      <c r="F3820" s="101" t="s">
        <v>7212</v>
      </c>
      <c r="G3820" s="101" t="s">
        <v>7181</v>
      </c>
      <c r="H3820" s="103">
        <v>0</v>
      </c>
      <c r="I3820" s="101" t="s">
        <v>8401</v>
      </c>
      <c r="J3820" s="102">
        <v>43497</v>
      </c>
      <c r="K3820" s="102">
        <v>43861</v>
      </c>
      <c r="L3820" s="101" t="s">
        <v>6332</v>
      </c>
      <c r="M3820" s="101" t="s">
        <v>9011</v>
      </c>
    </row>
    <row r="3821" spans="1:13" x14ac:dyDescent="0.25">
      <c r="A3821" s="74" t="s">
        <v>344</v>
      </c>
      <c r="B3821" s="107" t="str">
        <f t="shared" si="59"/>
        <v>837903372100</v>
      </c>
      <c r="C3821" s="101" t="s">
        <v>9013</v>
      </c>
      <c r="D3821" s="101" t="s">
        <v>9014</v>
      </c>
      <c r="E3821" s="101" t="s">
        <v>7349</v>
      </c>
      <c r="F3821" s="101" t="s">
        <v>7217</v>
      </c>
      <c r="G3821" s="101" t="s">
        <v>7218</v>
      </c>
      <c r="H3821" s="103">
        <v>0</v>
      </c>
      <c r="I3821" s="101" t="s">
        <v>8401</v>
      </c>
      <c r="J3821" s="102">
        <v>43497</v>
      </c>
      <c r="K3821" s="102">
        <v>43861</v>
      </c>
      <c r="L3821" s="101" t="s">
        <v>6332</v>
      </c>
      <c r="M3821" s="101" t="s">
        <v>9013</v>
      </c>
    </row>
    <row r="3822" spans="1:13" x14ac:dyDescent="0.25">
      <c r="A3822" s="74" t="s">
        <v>344</v>
      </c>
      <c r="B3822" s="107" t="str">
        <f t="shared" si="59"/>
        <v>837904371210</v>
      </c>
      <c r="C3822" s="101" t="s">
        <v>9015</v>
      </c>
      <c r="D3822" s="101" t="s">
        <v>9016</v>
      </c>
      <c r="E3822" s="101" t="s">
        <v>7502</v>
      </c>
      <c r="F3822" s="101" t="s">
        <v>7212</v>
      </c>
      <c r="G3822" s="101" t="s">
        <v>7181</v>
      </c>
      <c r="H3822" s="103">
        <v>0</v>
      </c>
      <c r="I3822" s="101" t="s">
        <v>8401</v>
      </c>
      <c r="J3822" s="102">
        <v>43497</v>
      </c>
      <c r="K3822" s="102">
        <v>43861</v>
      </c>
      <c r="L3822" s="101" t="s">
        <v>6332</v>
      </c>
      <c r="M3822" s="101" t="s">
        <v>9015</v>
      </c>
    </row>
    <row r="3823" spans="1:13" x14ac:dyDescent="0.25">
      <c r="A3823" s="74" t="s">
        <v>344</v>
      </c>
      <c r="B3823" s="107" t="str">
        <f t="shared" si="59"/>
        <v>837905372100</v>
      </c>
      <c r="C3823" s="101" t="s">
        <v>9017</v>
      </c>
      <c r="D3823" s="101" t="s">
        <v>9014</v>
      </c>
      <c r="E3823" s="101" t="s">
        <v>7349</v>
      </c>
      <c r="F3823" s="101" t="s">
        <v>7217</v>
      </c>
      <c r="G3823" s="101" t="s">
        <v>7218</v>
      </c>
      <c r="H3823" s="103">
        <v>0</v>
      </c>
      <c r="I3823" s="101" t="s">
        <v>8401</v>
      </c>
      <c r="J3823" s="102">
        <v>43539</v>
      </c>
      <c r="K3823" s="102">
        <v>43861</v>
      </c>
      <c r="L3823" s="101" t="s">
        <v>6332</v>
      </c>
      <c r="M3823" s="101" t="s">
        <v>9017</v>
      </c>
    </row>
    <row r="3824" spans="1:13" x14ac:dyDescent="0.25">
      <c r="A3824" s="74" t="s">
        <v>344</v>
      </c>
      <c r="B3824" s="107" t="str">
        <f t="shared" si="59"/>
        <v>837906371130</v>
      </c>
      <c r="C3824" s="101" t="s">
        <v>9018</v>
      </c>
      <c r="D3824" s="101" t="s">
        <v>9019</v>
      </c>
      <c r="E3824" s="101" t="s">
        <v>7821</v>
      </c>
      <c r="F3824" s="101" t="s">
        <v>7212</v>
      </c>
      <c r="G3824" s="101" t="s">
        <v>7181</v>
      </c>
      <c r="H3824" s="103">
        <v>0</v>
      </c>
      <c r="I3824" s="101" t="s">
        <v>8401</v>
      </c>
      <c r="J3824" s="102">
        <v>43466</v>
      </c>
      <c r="K3824" s="102">
        <v>43830</v>
      </c>
      <c r="L3824" s="101" t="s">
        <v>6332</v>
      </c>
      <c r="M3824" s="101" t="s">
        <v>9018</v>
      </c>
    </row>
    <row r="3825" spans="1:13" x14ac:dyDescent="0.25">
      <c r="A3825" s="74" t="s">
        <v>344</v>
      </c>
      <c r="B3825" s="107" t="str">
        <f t="shared" si="59"/>
        <v>837907371170</v>
      </c>
      <c r="C3825" s="101" t="s">
        <v>9020</v>
      </c>
      <c r="D3825" s="101" t="s">
        <v>9021</v>
      </c>
      <c r="E3825" s="101" t="s">
        <v>8230</v>
      </c>
      <c r="F3825" s="101" t="s">
        <v>7212</v>
      </c>
      <c r="G3825" s="101" t="s">
        <v>7181</v>
      </c>
      <c r="H3825" s="103">
        <v>0</v>
      </c>
      <c r="I3825" s="101" t="s">
        <v>8401</v>
      </c>
      <c r="J3825" s="102">
        <v>43692</v>
      </c>
      <c r="K3825" s="102">
        <v>44057</v>
      </c>
      <c r="L3825" s="101" t="s">
        <v>6332</v>
      </c>
      <c r="M3825" s="101" t="s">
        <v>9020</v>
      </c>
    </row>
    <row r="3826" spans="1:13" x14ac:dyDescent="0.25">
      <c r="A3826" s="74" t="s">
        <v>344</v>
      </c>
      <c r="B3826" s="107" t="str">
        <f t="shared" si="59"/>
        <v>837908371120</v>
      </c>
      <c r="C3826" s="101" t="s">
        <v>9022</v>
      </c>
      <c r="D3826" s="101" t="s">
        <v>9023</v>
      </c>
      <c r="E3826" s="101" t="s">
        <v>7811</v>
      </c>
      <c r="F3826" s="101" t="s">
        <v>7212</v>
      </c>
      <c r="G3826" s="101" t="s">
        <v>7181</v>
      </c>
      <c r="H3826" s="103">
        <v>0</v>
      </c>
      <c r="I3826" s="101" t="s">
        <v>8401</v>
      </c>
      <c r="J3826" s="102">
        <v>43692</v>
      </c>
      <c r="K3826" s="102">
        <v>44057</v>
      </c>
      <c r="L3826" s="101" t="s">
        <v>6332</v>
      </c>
      <c r="M3826" s="101" t="s">
        <v>9022</v>
      </c>
    </row>
    <row r="3827" spans="1:13" x14ac:dyDescent="0.25">
      <c r="A3827" s="74" t="s">
        <v>344</v>
      </c>
      <c r="B3827" s="107" t="str">
        <f t="shared" si="59"/>
        <v>837909371160</v>
      </c>
      <c r="C3827" s="101" t="s">
        <v>9024</v>
      </c>
      <c r="D3827" s="101" t="s">
        <v>9025</v>
      </c>
      <c r="E3827" s="101" t="s">
        <v>7645</v>
      </c>
      <c r="F3827" s="101" t="s">
        <v>7212</v>
      </c>
      <c r="G3827" s="101" t="s">
        <v>7181</v>
      </c>
      <c r="H3827" s="103">
        <v>0</v>
      </c>
      <c r="I3827" s="101" t="s">
        <v>8401</v>
      </c>
      <c r="J3827" s="102">
        <v>43692</v>
      </c>
      <c r="K3827" s="102">
        <v>44057</v>
      </c>
      <c r="L3827" s="101" t="s">
        <v>6332</v>
      </c>
      <c r="M3827" s="101" t="s">
        <v>9024</v>
      </c>
    </row>
    <row r="3828" spans="1:13" x14ac:dyDescent="0.25">
      <c r="A3828" s="74" t="s">
        <v>344</v>
      </c>
      <c r="B3828" s="107" t="str">
        <f t="shared" si="59"/>
        <v>837910371140</v>
      </c>
      <c r="C3828" s="101" t="s">
        <v>9026</v>
      </c>
      <c r="D3828" s="101" t="s">
        <v>9027</v>
      </c>
      <c r="E3828" s="101" t="s">
        <v>7315</v>
      </c>
      <c r="F3828" s="101" t="s">
        <v>7212</v>
      </c>
      <c r="G3828" s="101" t="s">
        <v>7181</v>
      </c>
      <c r="H3828" s="103">
        <v>0</v>
      </c>
      <c r="I3828" s="101" t="s">
        <v>8401</v>
      </c>
      <c r="J3828" s="102">
        <v>43692</v>
      </c>
      <c r="K3828" s="102">
        <v>44057</v>
      </c>
      <c r="L3828" s="101" t="s">
        <v>6332</v>
      </c>
      <c r="M3828" s="101" t="s">
        <v>9026</v>
      </c>
    </row>
    <row r="3829" spans="1:13" x14ac:dyDescent="0.25">
      <c r="A3829" s="74" t="s">
        <v>344</v>
      </c>
      <c r="B3829" s="107" t="str">
        <f t="shared" si="59"/>
        <v>837911371105</v>
      </c>
      <c r="C3829" s="101" t="s">
        <v>9028</v>
      </c>
      <c r="D3829" s="101" t="s">
        <v>9029</v>
      </c>
      <c r="E3829" s="101" t="s">
        <v>6359</v>
      </c>
      <c r="F3829" s="101" t="s">
        <v>7212</v>
      </c>
      <c r="G3829" s="101" t="s">
        <v>7181</v>
      </c>
      <c r="H3829" s="103">
        <v>0</v>
      </c>
      <c r="I3829" s="101" t="s">
        <v>8401</v>
      </c>
      <c r="J3829" s="102">
        <v>43586</v>
      </c>
      <c r="K3829" s="102">
        <v>43951</v>
      </c>
      <c r="L3829" s="101" t="s">
        <v>6332</v>
      </c>
      <c r="M3829" s="101" t="s">
        <v>9028</v>
      </c>
    </row>
    <row r="3830" spans="1:13" x14ac:dyDescent="0.25">
      <c r="A3830" s="74" t="s">
        <v>344</v>
      </c>
      <c r="B3830" s="107" t="str">
        <f t="shared" si="59"/>
        <v>837912371150</v>
      </c>
      <c r="C3830" s="101" t="s">
        <v>9030</v>
      </c>
      <c r="D3830" s="101" t="s">
        <v>9031</v>
      </c>
      <c r="E3830" s="101" t="s">
        <v>6779</v>
      </c>
      <c r="F3830" s="101" t="s">
        <v>7212</v>
      </c>
      <c r="G3830" s="101" t="s">
        <v>7181</v>
      </c>
      <c r="H3830" s="103">
        <v>0</v>
      </c>
      <c r="I3830" s="101" t="s">
        <v>8401</v>
      </c>
      <c r="J3830" s="102">
        <v>43692</v>
      </c>
      <c r="K3830" s="102">
        <v>44057</v>
      </c>
      <c r="L3830" s="101" t="s">
        <v>6332</v>
      </c>
      <c r="M3830" s="101" t="s">
        <v>9030</v>
      </c>
    </row>
    <row r="3831" spans="1:13" x14ac:dyDescent="0.25">
      <c r="A3831" s="74" t="s">
        <v>344</v>
      </c>
      <c r="B3831" s="107" t="str">
        <f t="shared" si="59"/>
        <v>837913371150</v>
      </c>
      <c r="C3831" s="101" t="s">
        <v>9032</v>
      </c>
      <c r="D3831" s="101" t="s">
        <v>9033</v>
      </c>
      <c r="E3831" s="101" t="s">
        <v>6779</v>
      </c>
      <c r="F3831" s="101" t="s">
        <v>7212</v>
      </c>
      <c r="G3831" s="101" t="s">
        <v>7181</v>
      </c>
      <c r="H3831" s="103">
        <v>0</v>
      </c>
      <c r="I3831" s="101" t="s">
        <v>8401</v>
      </c>
      <c r="J3831" s="102">
        <v>43600</v>
      </c>
      <c r="K3831" s="102">
        <v>44149</v>
      </c>
      <c r="L3831" s="101" t="s">
        <v>6332</v>
      </c>
      <c r="M3831" s="101" t="s">
        <v>9032</v>
      </c>
    </row>
    <row r="3832" spans="1:13" x14ac:dyDescent="0.25">
      <c r="A3832" s="74" t="s">
        <v>344</v>
      </c>
      <c r="B3832" s="107" t="str">
        <f t="shared" si="59"/>
        <v>837914371190</v>
      </c>
      <c r="C3832" s="101" t="s">
        <v>9034</v>
      </c>
      <c r="D3832" s="101" t="s">
        <v>9035</v>
      </c>
      <c r="E3832" s="101" t="s">
        <v>7342</v>
      </c>
      <c r="F3832" s="101" t="s">
        <v>7212</v>
      </c>
      <c r="G3832" s="101" t="s">
        <v>7181</v>
      </c>
      <c r="H3832" s="103">
        <v>0</v>
      </c>
      <c r="I3832" s="101" t="s">
        <v>8401</v>
      </c>
      <c r="J3832" s="102">
        <v>43692</v>
      </c>
      <c r="K3832" s="102">
        <v>44057</v>
      </c>
      <c r="L3832" s="101" t="s">
        <v>6332</v>
      </c>
      <c r="M3832" s="101" t="s">
        <v>9034</v>
      </c>
    </row>
    <row r="3833" spans="1:13" x14ac:dyDescent="0.25">
      <c r="A3833" s="74" t="s">
        <v>344</v>
      </c>
      <c r="B3833" s="107" t="str">
        <f t="shared" si="59"/>
        <v>837915371190</v>
      </c>
      <c r="C3833" s="101" t="s">
        <v>9036</v>
      </c>
      <c r="D3833" s="101" t="s">
        <v>9037</v>
      </c>
      <c r="E3833" s="101" t="s">
        <v>7342</v>
      </c>
      <c r="F3833" s="101" t="s">
        <v>7212</v>
      </c>
      <c r="G3833" s="101" t="s">
        <v>7181</v>
      </c>
      <c r="H3833" s="103">
        <v>0</v>
      </c>
      <c r="I3833" s="101" t="s">
        <v>8401</v>
      </c>
      <c r="J3833" s="102">
        <v>43692</v>
      </c>
      <c r="K3833" s="102">
        <v>44057</v>
      </c>
      <c r="L3833" s="101" t="s">
        <v>6332</v>
      </c>
      <c r="M3833" s="101" t="s">
        <v>9036</v>
      </c>
    </row>
    <row r="3834" spans="1:13" x14ac:dyDescent="0.25">
      <c r="A3834" s="74" t="s">
        <v>344</v>
      </c>
      <c r="B3834" s="107" t="str">
        <f t="shared" si="59"/>
        <v>837916371130</v>
      </c>
      <c r="C3834" s="101" t="s">
        <v>9038</v>
      </c>
      <c r="D3834" s="101" t="s">
        <v>9039</v>
      </c>
      <c r="E3834" s="101" t="s">
        <v>7821</v>
      </c>
      <c r="F3834" s="101" t="s">
        <v>7212</v>
      </c>
      <c r="G3834" s="101" t="s">
        <v>7181</v>
      </c>
      <c r="H3834" s="103">
        <v>0</v>
      </c>
      <c r="I3834" s="101" t="s">
        <v>8401</v>
      </c>
      <c r="J3834" s="102">
        <v>43678</v>
      </c>
      <c r="K3834" s="102">
        <v>44043</v>
      </c>
      <c r="L3834" s="101" t="s">
        <v>6332</v>
      </c>
      <c r="M3834" s="101" t="s">
        <v>9038</v>
      </c>
    </row>
    <row r="3835" spans="1:13" x14ac:dyDescent="0.25">
      <c r="A3835" s="74" t="s">
        <v>344</v>
      </c>
      <c r="B3835" s="107" t="str">
        <f t="shared" si="59"/>
        <v>837917371150</v>
      </c>
      <c r="C3835" s="101" t="s">
        <v>9040</v>
      </c>
      <c r="D3835" s="101" t="s">
        <v>9033</v>
      </c>
      <c r="E3835" s="101" t="s">
        <v>6779</v>
      </c>
      <c r="F3835" s="101" t="s">
        <v>7212</v>
      </c>
      <c r="G3835" s="101" t="s">
        <v>7181</v>
      </c>
      <c r="H3835" s="103">
        <v>0</v>
      </c>
      <c r="I3835" s="101" t="s">
        <v>8401</v>
      </c>
      <c r="J3835" s="102">
        <v>43600</v>
      </c>
      <c r="K3835" s="102">
        <v>43722</v>
      </c>
      <c r="L3835" s="101" t="s">
        <v>6332</v>
      </c>
      <c r="M3835" s="101" t="s">
        <v>9040</v>
      </c>
    </row>
    <row r="3836" spans="1:13" x14ac:dyDescent="0.25">
      <c r="A3836" s="74" t="s">
        <v>344</v>
      </c>
      <c r="B3836" s="107" t="str">
        <f t="shared" si="59"/>
        <v>837918371200</v>
      </c>
      <c r="C3836" s="101" t="s">
        <v>9041</v>
      </c>
      <c r="D3836" s="101" t="s">
        <v>9042</v>
      </c>
      <c r="E3836" s="101" t="s">
        <v>6623</v>
      </c>
      <c r="F3836" s="101" t="s">
        <v>7212</v>
      </c>
      <c r="G3836" s="101" t="s">
        <v>7181</v>
      </c>
      <c r="H3836" s="103">
        <v>0</v>
      </c>
      <c r="I3836" s="101" t="s">
        <v>8401</v>
      </c>
      <c r="J3836" s="102">
        <v>43692</v>
      </c>
      <c r="K3836" s="102">
        <v>44057</v>
      </c>
      <c r="L3836" s="101" t="s">
        <v>6332</v>
      </c>
      <c r="M3836" s="101" t="s">
        <v>9041</v>
      </c>
    </row>
    <row r="3837" spans="1:13" x14ac:dyDescent="0.25">
      <c r="A3837" s="74" t="s">
        <v>344</v>
      </c>
      <c r="B3837" s="107" t="str">
        <f t="shared" si="59"/>
        <v>837919371120</v>
      </c>
      <c r="C3837" s="101" t="s">
        <v>9043</v>
      </c>
      <c r="D3837" s="101" t="s">
        <v>9023</v>
      </c>
      <c r="E3837" s="101" t="s">
        <v>7811</v>
      </c>
      <c r="F3837" s="101" t="s">
        <v>7212</v>
      </c>
      <c r="G3837" s="101" t="s">
        <v>7181</v>
      </c>
      <c r="H3837" s="103">
        <v>0</v>
      </c>
      <c r="I3837" s="101" t="s">
        <v>8401</v>
      </c>
      <c r="J3837" s="102">
        <v>43692</v>
      </c>
      <c r="K3837" s="102">
        <v>44057</v>
      </c>
      <c r="L3837" s="101" t="s">
        <v>6332</v>
      </c>
      <c r="M3837" s="101" t="s">
        <v>9043</v>
      </c>
    </row>
    <row r="3838" spans="1:13" x14ac:dyDescent="0.25">
      <c r="A3838" s="74" t="s">
        <v>344</v>
      </c>
      <c r="B3838" s="107" t="str">
        <f t="shared" si="59"/>
        <v>837920371140</v>
      </c>
      <c r="C3838" s="101" t="s">
        <v>9044</v>
      </c>
      <c r="D3838" s="101" t="s">
        <v>9045</v>
      </c>
      <c r="E3838" s="101" t="s">
        <v>7315</v>
      </c>
      <c r="F3838" s="101" t="s">
        <v>7212</v>
      </c>
      <c r="G3838" s="101" t="s">
        <v>7181</v>
      </c>
      <c r="H3838" s="103">
        <v>0</v>
      </c>
      <c r="I3838" s="101" t="s">
        <v>8401</v>
      </c>
      <c r="J3838" s="102">
        <v>43692</v>
      </c>
      <c r="K3838" s="102">
        <v>44057</v>
      </c>
      <c r="L3838" s="101" t="s">
        <v>6332</v>
      </c>
      <c r="M3838" s="101" t="s">
        <v>9044</v>
      </c>
    </row>
    <row r="3839" spans="1:13" x14ac:dyDescent="0.25">
      <c r="A3839" s="74" t="s">
        <v>344</v>
      </c>
      <c r="B3839" s="107" t="str">
        <f t="shared" si="59"/>
        <v>837921371105</v>
      </c>
      <c r="C3839" s="101" t="s">
        <v>9046</v>
      </c>
      <c r="D3839" s="101" t="s">
        <v>9047</v>
      </c>
      <c r="E3839" s="101" t="s">
        <v>6359</v>
      </c>
      <c r="F3839" s="101" t="s">
        <v>7212</v>
      </c>
      <c r="G3839" s="101" t="s">
        <v>7181</v>
      </c>
      <c r="H3839" s="103">
        <v>0</v>
      </c>
      <c r="I3839" s="101" t="s">
        <v>8401</v>
      </c>
      <c r="J3839" s="102">
        <v>43739</v>
      </c>
      <c r="K3839" s="102">
        <v>44104</v>
      </c>
      <c r="L3839" s="101" t="s">
        <v>6332</v>
      </c>
      <c r="M3839" s="101" t="s">
        <v>9046</v>
      </c>
    </row>
    <row r="3840" spans="1:13" x14ac:dyDescent="0.25">
      <c r="A3840" s="74" t="s">
        <v>344</v>
      </c>
      <c r="B3840" s="107" t="str">
        <f t="shared" si="59"/>
        <v>837922371110</v>
      </c>
      <c r="C3840" s="101" t="s">
        <v>9048</v>
      </c>
      <c r="D3840" s="101" t="s">
        <v>9049</v>
      </c>
      <c r="E3840" s="101" t="s">
        <v>7654</v>
      </c>
      <c r="F3840" s="101" t="s">
        <v>7212</v>
      </c>
      <c r="G3840" s="101" t="s">
        <v>7181</v>
      </c>
      <c r="H3840" s="103">
        <v>0</v>
      </c>
      <c r="I3840" s="101" t="s">
        <v>8401</v>
      </c>
      <c r="J3840" s="102">
        <v>43739</v>
      </c>
      <c r="K3840" s="102">
        <v>44104</v>
      </c>
      <c r="L3840" s="101" t="s">
        <v>6332</v>
      </c>
      <c r="M3840" s="101" t="s">
        <v>9048</v>
      </c>
    </row>
    <row r="3841" spans="1:13" x14ac:dyDescent="0.25">
      <c r="A3841" s="74" t="s">
        <v>344</v>
      </c>
      <c r="B3841" s="107" t="str">
        <f t="shared" si="59"/>
        <v>837923371120</v>
      </c>
      <c r="C3841" s="101" t="s">
        <v>9050</v>
      </c>
      <c r="D3841" s="101" t="s">
        <v>9051</v>
      </c>
      <c r="E3841" s="101" t="s">
        <v>7811</v>
      </c>
      <c r="F3841" s="101" t="s">
        <v>7212</v>
      </c>
      <c r="G3841" s="101" t="s">
        <v>7181</v>
      </c>
      <c r="H3841" s="103">
        <v>0</v>
      </c>
      <c r="I3841" s="101" t="s">
        <v>8401</v>
      </c>
      <c r="J3841" s="102">
        <v>43678</v>
      </c>
      <c r="K3841" s="102">
        <v>44043</v>
      </c>
      <c r="L3841" s="101" t="s">
        <v>6332</v>
      </c>
      <c r="M3841" s="101" t="s">
        <v>9050</v>
      </c>
    </row>
    <row r="3842" spans="1:13" x14ac:dyDescent="0.25">
      <c r="A3842" s="74" t="s">
        <v>344</v>
      </c>
      <c r="B3842" s="107" t="str">
        <f t="shared" si="59"/>
        <v>837924371200</v>
      </c>
      <c r="C3842" s="101" t="s">
        <v>9052</v>
      </c>
      <c r="D3842" s="101" t="s">
        <v>9053</v>
      </c>
      <c r="E3842" s="101" t="s">
        <v>6623</v>
      </c>
      <c r="F3842" s="101" t="s">
        <v>7212</v>
      </c>
      <c r="G3842" s="101" t="s">
        <v>7181</v>
      </c>
      <c r="H3842" s="103">
        <v>0</v>
      </c>
      <c r="I3842" s="101" t="s">
        <v>8401</v>
      </c>
      <c r="J3842" s="102">
        <v>43692</v>
      </c>
      <c r="K3842" s="102">
        <v>44057</v>
      </c>
      <c r="L3842" s="101" t="s">
        <v>6332</v>
      </c>
      <c r="M3842" s="101" t="s">
        <v>9052</v>
      </c>
    </row>
    <row r="3843" spans="1:13" x14ac:dyDescent="0.25">
      <c r="A3843" s="74" t="s">
        <v>344</v>
      </c>
      <c r="B3843" s="107" t="str">
        <f t="shared" si="59"/>
        <v>838001381100</v>
      </c>
      <c r="C3843" s="101" t="s">
        <v>9054</v>
      </c>
      <c r="D3843" s="101" t="s">
        <v>9055</v>
      </c>
      <c r="E3843" s="101" t="s">
        <v>7666</v>
      </c>
      <c r="F3843" s="101" t="s">
        <v>7295</v>
      </c>
      <c r="G3843" s="101" t="s">
        <v>7178</v>
      </c>
      <c r="H3843" s="103">
        <v>0</v>
      </c>
      <c r="I3843" s="101" t="s">
        <v>8401</v>
      </c>
      <c r="J3843" s="102">
        <v>44058</v>
      </c>
      <c r="K3843" s="102">
        <v>44422</v>
      </c>
      <c r="L3843" s="101" t="s">
        <v>6332</v>
      </c>
      <c r="M3843" s="101" t="s">
        <v>9054</v>
      </c>
    </row>
    <row r="3844" spans="1:13" x14ac:dyDescent="0.25">
      <c r="A3844" s="74" t="s">
        <v>344</v>
      </c>
      <c r="B3844" s="107" t="str">
        <f t="shared" si="59"/>
        <v>838801</v>
      </c>
      <c r="C3844" s="101" t="s">
        <v>9056</v>
      </c>
      <c r="D3844" s="101" t="s">
        <v>9057</v>
      </c>
      <c r="E3844" s="101"/>
      <c r="F3844" s="101"/>
      <c r="G3844" s="101"/>
      <c r="H3844" s="103">
        <v>0</v>
      </c>
      <c r="I3844" s="101" t="s">
        <v>8401</v>
      </c>
      <c r="J3844" s="102">
        <v>43327</v>
      </c>
      <c r="K3844" s="102">
        <v>43691</v>
      </c>
      <c r="L3844" s="101" t="s">
        <v>6332</v>
      </c>
      <c r="M3844" s="101" t="s">
        <v>9056</v>
      </c>
    </row>
    <row r="3845" spans="1:13" x14ac:dyDescent="0.25">
      <c r="A3845" s="74" t="s">
        <v>344</v>
      </c>
      <c r="B3845" s="107" t="str">
        <f t="shared" si="59"/>
        <v>838802</v>
      </c>
      <c r="C3845" s="101" t="s">
        <v>9058</v>
      </c>
      <c r="D3845" s="101" t="s">
        <v>9059</v>
      </c>
      <c r="E3845" s="101"/>
      <c r="F3845" s="101"/>
      <c r="G3845" s="101"/>
      <c r="H3845" s="103">
        <v>0</v>
      </c>
      <c r="I3845" s="101" t="s">
        <v>8401</v>
      </c>
      <c r="J3845" s="102">
        <v>43327</v>
      </c>
      <c r="K3845" s="102">
        <v>43691</v>
      </c>
      <c r="L3845" s="101" t="s">
        <v>6332</v>
      </c>
      <c r="M3845" s="101" t="s">
        <v>9058</v>
      </c>
    </row>
    <row r="3846" spans="1:13" x14ac:dyDescent="0.25">
      <c r="A3846" s="74" t="s">
        <v>344</v>
      </c>
      <c r="B3846" s="107" t="str">
        <f t="shared" ref="B3846:B3909" si="60">CONCATENATE(C3846,E3846)</f>
        <v>838803</v>
      </c>
      <c r="C3846" s="101" t="s">
        <v>9060</v>
      </c>
      <c r="D3846" s="101" t="s">
        <v>9061</v>
      </c>
      <c r="E3846" s="101"/>
      <c r="F3846" s="101"/>
      <c r="G3846" s="101"/>
      <c r="H3846" s="103">
        <v>0</v>
      </c>
      <c r="I3846" s="101" t="s">
        <v>8401</v>
      </c>
      <c r="J3846" s="102">
        <v>43327</v>
      </c>
      <c r="K3846" s="102">
        <v>43691</v>
      </c>
      <c r="L3846" s="101" t="s">
        <v>6332</v>
      </c>
      <c r="M3846" s="101" t="s">
        <v>9060</v>
      </c>
    </row>
    <row r="3847" spans="1:13" x14ac:dyDescent="0.25">
      <c r="A3847" s="74" t="s">
        <v>344</v>
      </c>
      <c r="B3847" s="107" t="str">
        <f t="shared" si="60"/>
        <v>838804</v>
      </c>
      <c r="C3847" s="101" t="s">
        <v>9062</v>
      </c>
      <c r="D3847" s="101" t="s">
        <v>9063</v>
      </c>
      <c r="E3847" s="101"/>
      <c r="F3847" s="101"/>
      <c r="G3847" s="101"/>
      <c r="H3847" s="103">
        <v>0</v>
      </c>
      <c r="I3847" s="101" t="s">
        <v>8401</v>
      </c>
      <c r="J3847" s="102">
        <v>43327</v>
      </c>
      <c r="K3847" s="102">
        <v>43691</v>
      </c>
      <c r="L3847" s="101" t="s">
        <v>6332</v>
      </c>
      <c r="M3847" s="101" t="s">
        <v>9062</v>
      </c>
    </row>
    <row r="3848" spans="1:13" x14ac:dyDescent="0.25">
      <c r="A3848" s="74" t="s">
        <v>344</v>
      </c>
      <c r="B3848" s="107" t="str">
        <f t="shared" si="60"/>
        <v>838805</v>
      </c>
      <c r="C3848" s="101" t="s">
        <v>9064</v>
      </c>
      <c r="D3848" s="101" t="s">
        <v>9065</v>
      </c>
      <c r="E3848" s="101"/>
      <c r="F3848" s="101"/>
      <c r="G3848" s="101"/>
      <c r="H3848" s="103">
        <v>0</v>
      </c>
      <c r="I3848" s="101" t="s">
        <v>8401</v>
      </c>
      <c r="J3848" s="102">
        <v>43327</v>
      </c>
      <c r="K3848" s="102">
        <v>43691</v>
      </c>
      <c r="L3848" s="101" t="s">
        <v>6332</v>
      </c>
      <c r="M3848" s="101" t="s">
        <v>9064</v>
      </c>
    </row>
    <row r="3849" spans="1:13" x14ac:dyDescent="0.25">
      <c r="A3849" s="74" t="s">
        <v>344</v>
      </c>
      <c r="B3849" s="107" t="str">
        <f t="shared" si="60"/>
        <v>838806</v>
      </c>
      <c r="C3849" s="101" t="s">
        <v>9066</v>
      </c>
      <c r="D3849" s="101" t="s">
        <v>9067</v>
      </c>
      <c r="E3849" s="101"/>
      <c r="F3849" s="101"/>
      <c r="G3849" s="101"/>
      <c r="H3849" s="103">
        <v>0</v>
      </c>
      <c r="I3849" s="101" t="s">
        <v>8401</v>
      </c>
      <c r="J3849" s="102">
        <v>43327</v>
      </c>
      <c r="K3849" s="102">
        <v>43691</v>
      </c>
      <c r="L3849" s="101" t="s">
        <v>6332</v>
      </c>
      <c r="M3849" s="101" t="s">
        <v>9066</v>
      </c>
    </row>
    <row r="3850" spans="1:13" x14ac:dyDescent="0.25">
      <c r="A3850" s="74" t="s">
        <v>344</v>
      </c>
      <c r="B3850" s="107" t="str">
        <f t="shared" si="60"/>
        <v>838807</v>
      </c>
      <c r="C3850" s="101" t="s">
        <v>9068</v>
      </c>
      <c r="D3850" s="101" t="s">
        <v>9069</v>
      </c>
      <c r="E3850" s="101"/>
      <c r="F3850" s="101"/>
      <c r="G3850" s="101"/>
      <c r="H3850" s="103">
        <v>0</v>
      </c>
      <c r="I3850" s="101" t="s">
        <v>8401</v>
      </c>
      <c r="J3850" s="102">
        <v>43327</v>
      </c>
      <c r="K3850" s="102">
        <v>43691</v>
      </c>
      <c r="L3850" s="101" t="s">
        <v>6332</v>
      </c>
      <c r="M3850" s="101" t="s">
        <v>9068</v>
      </c>
    </row>
    <row r="3851" spans="1:13" x14ac:dyDescent="0.25">
      <c r="A3851" s="74" t="s">
        <v>344</v>
      </c>
      <c r="B3851" s="107" t="str">
        <f t="shared" si="60"/>
        <v>838809</v>
      </c>
      <c r="C3851" s="101" t="s">
        <v>9070</v>
      </c>
      <c r="D3851" s="101" t="s">
        <v>9071</v>
      </c>
      <c r="E3851" s="101"/>
      <c r="F3851" s="101"/>
      <c r="G3851" s="101"/>
      <c r="H3851" s="103">
        <v>0</v>
      </c>
      <c r="I3851" s="101" t="s">
        <v>8401</v>
      </c>
      <c r="J3851" s="102">
        <v>43313</v>
      </c>
      <c r="K3851" s="102">
        <v>43677</v>
      </c>
      <c r="L3851" s="101" t="s">
        <v>6332</v>
      </c>
      <c r="M3851" s="101" t="s">
        <v>9070</v>
      </c>
    </row>
    <row r="3852" spans="1:13" x14ac:dyDescent="0.25">
      <c r="A3852" s="74" t="s">
        <v>344</v>
      </c>
      <c r="B3852" s="107" t="str">
        <f t="shared" si="60"/>
        <v>838810</v>
      </c>
      <c r="C3852" s="101" t="s">
        <v>9072</v>
      </c>
      <c r="D3852" s="101" t="s">
        <v>9073</v>
      </c>
      <c r="E3852" s="101"/>
      <c r="F3852" s="101"/>
      <c r="G3852" s="101"/>
      <c r="H3852" s="103">
        <v>0</v>
      </c>
      <c r="I3852" s="101" t="s">
        <v>8401</v>
      </c>
      <c r="J3852" s="102">
        <v>43313</v>
      </c>
      <c r="K3852" s="102">
        <v>43677</v>
      </c>
      <c r="L3852" s="101" t="s">
        <v>6332</v>
      </c>
      <c r="M3852" s="101" t="s">
        <v>9072</v>
      </c>
    </row>
    <row r="3853" spans="1:13" x14ac:dyDescent="0.25">
      <c r="A3853" s="74" t="s">
        <v>344</v>
      </c>
      <c r="B3853" s="107" t="str">
        <f t="shared" si="60"/>
        <v>838811</v>
      </c>
      <c r="C3853" s="101" t="s">
        <v>9074</v>
      </c>
      <c r="D3853" s="101" t="s">
        <v>9075</v>
      </c>
      <c r="E3853" s="101"/>
      <c r="F3853" s="101"/>
      <c r="G3853" s="101"/>
      <c r="H3853" s="103">
        <v>0</v>
      </c>
      <c r="I3853" s="101" t="s">
        <v>8401</v>
      </c>
      <c r="J3853" s="102">
        <v>43313</v>
      </c>
      <c r="K3853" s="102">
        <v>43677</v>
      </c>
      <c r="L3853" s="101" t="s">
        <v>6332</v>
      </c>
      <c r="M3853" s="101" t="s">
        <v>9074</v>
      </c>
    </row>
    <row r="3854" spans="1:13" x14ac:dyDescent="0.25">
      <c r="A3854" s="74" t="s">
        <v>344</v>
      </c>
      <c r="B3854" s="107" t="str">
        <f t="shared" si="60"/>
        <v>838814</v>
      </c>
      <c r="C3854" s="101" t="s">
        <v>9076</v>
      </c>
      <c r="D3854" s="101" t="s">
        <v>9077</v>
      </c>
      <c r="E3854" s="101"/>
      <c r="F3854" s="101"/>
      <c r="G3854" s="101"/>
      <c r="H3854" s="103">
        <v>0</v>
      </c>
      <c r="I3854" s="101" t="s">
        <v>8401</v>
      </c>
      <c r="J3854" s="102">
        <v>43325</v>
      </c>
      <c r="K3854" s="102">
        <v>43689</v>
      </c>
      <c r="L3854" s="101" t="s">
        <v>6332</v>
      </c>
      <c r="M3854" s="101" t="s">
        <v>9076</v>
      </c>
    </row>
    <row r="3855" spans="1:13" x14ac:dyDescent="0.25">
      <c r="A3855" s="74" t="s">
        <v>344</v>
      </c>
      <c r="B3855" s="107" t="str">
        <f t="shared" si="60"/>
        <v>838815</v>
      </c>
      <c r="C3855" s="101" t="s">
        <v>9078</v>
      </c>
      <c r="D3855" s="101" t="s">
        <v>9079</v>
      </c>
      <c r="E3855" s="101"/>
      <c r="F3855" s="101"/>
      <c r="G3855" s="101"/>
      <c r="H3855" s="103">
        <v>0</v>
      </c>
      <c r="I3855" s="101" t="s">
        <v>8401</v>
      </c>
      <c r="J3855" s="102">
        <v>43325</v>
      </c>
      <c r="K3855" s="102">
        <v>43689</v>
      </c>
      <c r="L3855" s="101" t="s">
        <v>6332</v>
      </c>
      <c r="M3855" s="101" t="s">
        <v>9078</v>
      </c>
    </row>
    <row r="3856" spans="1:13" x14ac:dyDescent="0.25">
      <c r="A3856" s="74" t="s">
        <v>344</v>
      </c>
      <c r="B3856" s="107" t="str">
        <f t="shared" si="60"/>
        <v>838816</v>
      </c>
      <c r="C3856" s="101" t="s">
        <v>9080</v>
      </c>
      <c r="D3856" s="101" t="s">
        <v>9081</v>
      </c>
      <c r="E3856" s="101"/>
      <c r="F3856" s="101"/>
      <c r="G3856" s="101"/>
      <c r="H3856" s="103">
        <v>0</v>
      </c>
      <c r="I3856" s="101" t="s">
        <v>8401</v>
      </c>
      <c r="J3856" s="102">
        <v>43325</v>
      </c>
      <c r="K3856" s="102">
        <v>43689</v>
      </c>
      <c r="L3856" s="101" t="s">
        <v>6332</v>
      </c>
      <c r="M3856" s="101" t="s">
        <v>9080</v>
      </c>
    </row>
    <row r="3857" spans="1:13" x14ac:dyDescent="0.25">
      <c r="A3857" s="74" t="s">
        <v>344</v>
      </c>
      <c r="B3857" s="107" t="str">
        <f t="shared" si="60"/>
        <v>838817</v>
      </c>
      <c r="C3857" s="101" t="s">
        <v>9082</v>
      </c>
      <c r="D3857" s="101" t="s">
        <v>9083</v>
      </c>
      <c r="E3857" s="101"/>
      <c r="F3857" s="101"/>
      <c r="G3857" s="101"/>
      <c r="H3857" s="103">
        <v>0</v>
      </c>
      <c r="I3857" s="101" t="s">
        <v>8401</v>
      </c>
      <c r="J3857" s="102">
        <v>43339</v>
      </c>
      <c r="K3857" s="102">
        <v>43703</v>
      </c>
      <c r="L3857" s="101" t="s">
        <v>6332</v>
      </c>
      <c r="M3857" s="101" t="s">
        <v>9082</v>
      </c>
    </row>
    <row r="3858" spans="1:13" x14ac:dyDescent="0.25">
      <c r="A3858" s="74" t="s">
        <v>344</v>
      </c>
      <c r="B3858" s="107" t="str">
        <f t="shared" si="60"/>
        <v>838901382100</v>
      </c>
      <c r="C3858" s="101" t="s">
        <v>9084</v>
      </c>
      <c r="D3858" s="101" t="s">
        <v>9085</v>
      </c>
      <c r="E3858" s="101" t="s">
        <v>7849</v>
      </c>
      <c r="F3858" s="101" t="s">
        <v>7217</v>
      </c>
      <c r="G3858" s="101" t="s">
        <v>7218</v>
      </c>
      <c r="H3858" s="103">
        <v>0</v>
      </c>
      <c r="I3858" s="101" t="s">
        <v>8401</v>
      </c>
      <c r="J3858" s="102">
        <v>43497</v>
      </c>
      <c r="K3858" s="102">
        <v>43861</v>
      </c>
      <c r="L3858" s="101" t="s">
        <v>6332</v>
      </c>
      <c r="M3858" s="101" t="s">
        <v>9084</v>
      </c>
    </row>
    <row r="3859" spans="1:13" x14ac:dyDescent="0.25">
      <c r="A3859" s="74" t="s">
        <v>344</v>
      </c>
      <c r="B3859" s="107" t="str">
        <f t="shared" si="60"/>
        <v>838902382100</v>
      </c>
      <c r="C3859" s="101" t="s">
        <v>9086</v>
      </c>
      <c r="D3859" s="101" t="s">
        <v>9087</v>
      </c>
      <c r="E3859" s="101" t="s">
        <v>7849</v>
      </c>
      <c r="F3859" s="101" t="s">
        <v>7200</v>
      </c>
      <c r="G3859" s="101" t="s">
        <v>7201</v>
      </c>
      <c r="H3859" s="103">
        <v>0</v>
      </c>
      <c r="I3859" s="101" t="s">
        <v>8401</v>
      </c>
      <c r="J3859" s="102">
        <v>43591</v>
      </c>
      <c r="K3859" s="102">
        <v>44058</v>
      </c>
      <c r="L3859" s="101" t="s">
        <v>6332</v>
      </c>
      <c r="M3859" s="101" t="s">
        <v>9086</v>
      </c>
    </row>
    <row r="3860" spans="1:13" x14ac:dyDescent="0.25">
      <c r="A3860" s="74" t="s">
        <v>344</v>
      </c>
      <c r="B3860" s="107" t="str">
        <f t="shared" si="60"/>
        <v>838903381100</v>
      </c>
      <c r="C3860" s="101" t="s">
        <v>9088</v>
      </c>
      <c r="D3860" s="101" t="s">
        <v>9089</v>
      </c>
      <c r="E3860" s="101" t="s">
        <v>7666</v>
      </c>
      <c r="F3860" s="101" t="s">
        <v>7295</v>
      </c>
      <c r="G3860" s="101" t="s">
        <v>7178</v>
      </c>
      <c r="H3860" s="103">
        <v>0</v>
      </c>
      <c r="I3860" s="101" t="s">
        <v>8401</v>
      </c>
      <c r="J3860" s="102">
        <v>43556</v>
      </c>
      <c r="K3860" s="102">
        <v>43921</v>
      </c>
      <c r="L3860" s="101" t="s">
        <v>6332</v>
      </c>
      <c r="M3860" s="101" t="s">
        <v>9088</v>
      </c>
    </row>
    <row r="3861" spans="1:13" x14ac:dyDescent="0.25">
      <c r="A3861" s="74" t="s">
        <v>344</v>
      </c>
      <c r="B3861" s="107" t="str">
        <f t="shared" si="60"/>
        <v>838904381100</v>
      </c>
      <c r="C3861" s="101" t="s">
        <v>9090</v>
      </c>
      <c r="D3861" s="101" t="s">
        <v>9091</v>
      </c>
      <c r="E3861" s="101" t="s">
        <v>7666</v>
      </c>
      <c r="F3861" s="101" t="s">
        <v>7212</v>
      </c>
      <c r="G3861" s="101" t="s">
        <v>7181</v>
      </c>
      <c r="H3861" s="103">
        <v>0</v>
      </c>
      <c r="I3861" s="101" t="s">
        <v>8401</v>
      </c>
      <c r="J3861" s="102">
        <v>43697</v>
      </c>
      <c r="K3861" s="102">
        <v>44062</v>
      </c>
      <c r="L3861" s="101" t="s">
        <v>6332</v>
      </c>
      <c r="M3861" s="101" t="s">
        <v>9090</v>
      </c>
    </row>
    <row r="3862" spans="1:13" x14ac:dyDescent="0.25">
      <c r="A3862" s="74" t="s">
        <v>344</v>
      </c>
      <c r="B3862" s="107" t="str">
        <f t="shared" si="60"/>
        <v>838905381100</v>
      </c>
      <c r="C3862" s="101" t="s">
        <v>9092</v>
      </c>
      <c r="D3862" s="101" t="s">
        <v>9093</v>
      </c>
      <c r="E3862" s="101" t="s">
        <v>7666</v>
      </c>
      <c r="F3862" s="101" t="s">
        <v>7212</v>
      </c>
      <c r="G3862" s="101" t="s">
        <v>7181</v>
      </c>
      <c r="H3862" s="103">
        <v>0</v>
      </c>
      <c r="I3862" s="101" t="s">
        <v>8401</v>
      </c>
      <c r="J3862" s="102">
        <v>43586</v>
      </c>
      <c r="K3862" s="102">
        <v>44052</v>
      </c>
      <c r="L3862" s="101" t="s">
        <v>6332</v>
      </c>
      <c r="M3862" s="101" t="s">
        <v>9092</v>
      </c>
    </row>
    <row r="3863" spans="1:13" x14ac:dyDescent="0.25">
      <c r="A3863" s="74" t="s">
        <v>344</v>
      </c>
      <c r="B3863" s="107" t="str">
        <f t="shared" si="60"/>
        <v>838906381100</v>
      </c>
      <c r="C3863" s="101" t="s">
        <v>9094</v>
      </c>
      <c r="D3863" s="101" t="s">
        <v>9095</v>
      </c>
      <c r="E3863" s="101" t="s">
        <v>7666</v>
      </c>
      <c r="F3863" s="101" t="s">
        <v>7295</v>
      </c>
      <c r="G3863" s="101" t="s">
        <v>7178</v>
      </c>
      <c r="H3863" s="103">
        <v>0</v>
      </c>
      <c r="I3863" s="101" t="s">
        <v>8401</v>
      </c>
      <c r="J3863" s="102">
        <v>43678</v>
      </c>
      <c r="K3863" s="102">
        <v>44043</v>
      </c>
      <c r="L3863" s="101" t="s">
        <v>6332</v>
      </c>
      <c r="M3863" s="101" t="s">
        <v>9094</v>
      </c>
    </row>
    <row r="3864" spans="1:13" x14ac:dyDescent="0.25">
      <c r="A3864" s="74" t="s">
        <v>344</v>
      </c>
      <c r="B3864" s="107" t="str">
        <f t="shared" si="60"/>
        <v>838907381100</v>
      </c>
      <c r="C3864" s="101" t="s">
        <v>9096</v>
      </c>
      <c r="D3864" s="101" t="s">
        <v>9097</v>
      </c>
      <c r="E3864" s="101" t="s">
        <v>7666</v>
      </c>
      <c r="F3864" s="101" t="s">
        <v>7295</v>
      </c>
      <c r="G3864" s="101" t="s">
        <v>7178</v>
      </c>
      <c r="H3864" s="103">
        <v>0</v>
      </c>
      <c r="I3864" s="101" t="s">
        <v>8401</v>
      </c>
      <c r="J3864" s="102">
        <v>43692</v>
      </c>
      <c r="K3864" s="102">
        <v>44057</v>
      </c>
      <c r="L3864" s="101" t="s">
        <v>6332</v>
      </c>
      <c r="M3864" s="101" t="s">
        <v>9096</v>
      </c>
    </row>
    <row r="3865" spans="1:13" x14ac:dyDescent="0.25">
      <c r="A3865" s="74" t="s">
        <v>344</v>
      </c>
      <c r="B3865" s="107" t="str">
        <f t="shared" si="60"/>
        <v>838908381100</v>
      </c>
      <c r="C3865" s="101" t="s">
        <v>9098</v>
      </c>
      <c r="D3865" s="101" t="s">
        <v>9099</v>
      </c>
      <c r="E3865" s="101" t="s">
        <v>7666</v>
      </c>
      <c r="F3865" s="101" t="s">
        <v>7295</v>
      </c>
      <c r="G3865" s="101" t="s">
        <v>7178</v>
      </c>
      <c r="H3865" s="103">
        <v>0</v>
      </c>
      <c r="I3865" s="101" t="s">
        <v>8401</v>
      </c>
      <c r="J3865" s="102">
        <v>43696</v>
      </c>
      <c r="K3865" s="102">
        <v>44061</v>
      </c>
      <c r="L3865" s="101" t="s">
        <v>6332</v>
      </c>
      <c r="M3865" s="101" t="s">
        <v>9098</v>
      </c>
    </row>
    <row r="3866" spans="1:13" x14ac:dyDescent="0.25">
      <c r="A3866" s="74" t="s">
        <v>344</v>
      </c>
      <c r="B3866" s="107" t="str">
        <f t="shared" si="60"/>
        <v>838909381100</v>
      </c>
      <c r="C3866" s="101" t="s">
        <v>9100</v>
      </c>
      <c r="D3866" s="101" t="s">
        <v>9089</v>
      </c>
      <c r="E3866" s="101" t="s">
        <v>7666</v>
      </c>
      <c r="F3866" s="101" t="s">
        <v>7295</v>
      </c>
      <c r="G3866" s="101" t="s">
        <v>7178</v>
      </c>
      <c r="H3866" s="103">
        <v>0</v>
      </c>
      <c r="I3866" s="101" t="s">
        <v>8401</v>
      </c>
      <c r="J3866" s="102">
        <v>43556</v>
      </c>
      <c r="K3866" s="102">
        <v>43921</v>
      </c>
      <c r="L3866" s="101" t="s">
        <v>6332</v>
      </c>
      <c r="M3866" s="101" t="s">
        <v>9100</v>
      </c>
    </row>
    <row r="3867" spans="1:13" x14ac:dyDescent="0.25">
      <c r="A3867" s="74" t="s">
        <v>344</v>
      </c>
      <c r="B3867" s="107" t="str">
        <f t="shared" si="60"/>
        <v>838910381100</v>
      </c>
      <c r="C3867" s="101" t="s">
        <v>9101</v>
      </c>
      <c r="D3867" s="101" t="s">
        <v>9102</v>
      </c>
      <c r="E3867" s="101" t="s">
        <v>7666</v>
      </c>
      <c r="F3867" s="101" t="s">
        <v>7295</v>
      </c>
      <c r="G3867" s="101" t="s">
        <v>7178</v>
      </c>
      <c r="H3867" s="103">
        <v>0</v>
      </c>
      <c r="I3867" s="101" t="s">
        <v>8401</v>
      </c>
      <c r="J3867" s="102">
        <v>43692</v>
      </c>
      <c r="K3867" s="102">
        <v>44057</v>
      </c>
      <c r="L3867" s="101" t="s">
        <v>6332</v>
      </c>
      <c r="M3867" s="101" t="s">
        <v>9101</v>
      </c>
    </row>
    <row r="3868" spans="1:13" x14ac:dyDescent="0.25">
      <c r="A3868" s="74" t="s">
        <v>344</v>
      </c>
      <c r="B3868" s="107" t="str">
        <f t="shared" si="60"/>
        <v>838911381100</v>
      </c>
      <c r="C3868" s="101" t="s">
        <v>9103</v>
      </c>
      <c r="D3868" s="101" t="s">
        <v>9104</v>
      </c>
      <c r="E3868" s="101" t="s">
        <v>7666</v>
      </c>
      <c r="F3868" s="101" t="s">
        <v>7295</v>
      </c>
      <c r="G3868" s="101" t="s">
        <v>7178</v>
      </c>
      <c r="H3868" s="103">
        <v>0</v>
      </c>
      <c r="I3868" s="101" t="s">
        <v>8401</v>
      </c>
      <c r="J3868" s="102">
        <v>43696</v>
      </c>
      <c r="K3868" s="102">
        <v>44061</v>
      </c>
      <c r="L3868" s="101" t="s">
        <v>6332</v>
      </c>
      <c r="M3868" s="101" t="s">
        <v>9103</v>
      </c>
    </row>
    <row r="3869" spans="1:13" x14ac:dyDescent="0.25">
      <c r="A3869" s="74" t="s">
        <v>344</v>
      </c>
      <c r="B3869" s="107" t="str">
        <f t="shared" si="60"/>
        <v>838912381100</v>
      </c>
      <c r="C3869" s="101" t="s">
        <v>9105</v>
      </c>
      <c r="D3869" s="101" t="s">
        <v>9106</v>
      </c>
      <c r="E3869" s="101" t="s">
        <v>7666</v>
      </c>
      <c r="F3869" s="101" t="s">
        <v>7295</v>
      </c>
      <c r="G3869" s="101" t="s">
        <v>7178</v>
      </c>
      <c r="H3869" s="103">
        <v>0</v>
      </c>
      <c r="I3869" s="101" t="s">
        <v>8401</v>
      </c>
      <c r="J3869" s="102">
        <v>43696</v>
      </c>
      <c r="K3869" s="102">
        <v>44061</v>
      </c>
      <c r="L3869" s="101" t="s">
        <v>6332</v>
      </c>
      <c r="M3869" s="101" t="s">
        <v>9105</v>
      </c>
    </row>
    <row r="3870" spans="1:13" x14ac:dyDescent="0.25">
      <c r="A3870" s="74" t="s">
        <v>344</v>
      </c>
      <c r="B3870" s="107" t="str">
        <f t="shared" si="60"/>
        <v>838913381100</v>
      </c>
      <c r="C3870" s="101" t="s">
        <v>9107</v>
      </c>
      <c r="D3870" s="101" t="s">
        <v>9108</v>
      </c>
      <c r="E3870" s="101" t="s">
        <v>7666</v>
      </c>
      <c r="F3870" s="101" t="s">
        <v>7295</v>
      </c>
      <c r="G3870" s="101" t="s">
        <v>7178</v>
      </c>
      <c r="H3870" s="103">
        <v>0</v>
      </c>
      <c r="I3870" s="101" t="s">
        <v>8401</v>
      </c>
      <c r="J3870" s="102">
        <v>43696</v>
      </c>
      <c r="K3870" s="102">
        <v>44061</v>
      </c>
      <c r="L3870" s="101" t="s">
        <v>6332</v>
      </c>
      <c r="M3870" s="101" t="s">
        <v>9107</v>
      </c>
    </row>
    <row r="3871" spans="1:13" x14ac:dyDescent="0.25">
      <c r="A3871" s="74" t="s">
        <v>344</v>
      </c>
      <c r="B3871" s="107" t="str">
        <f t="shared" si="60"/>
        <v>838914381100</v>
      </c>
      <c r="C3871" s="101" t="s">
        <v>9109</v>
      </c>
      <c r="D3871" s="101" t="s">
        <v>9110</v>
      </c>
      <c r="E3871" s="101" t="s">
        <v>7666</v>
      </c>
      <c r="F3871" s="101" t="s">
        <v>7295</v>
      </c>
      <c r="G3871" s="101" t="s">
        <v>7178</v>
      </c>
      <c r="H3871" s="103">
        <v>0</v>
      </c>
      <c r="I3871" s="101" t="s">
        <v>8401</v>
      </c>
      <c r="J3871" s="102">
        <v>43696</v>
      </c>
      <c r="K3871" s="102">
        <v>44061</v>
      </c>
      <c r="L3871" s="101" t="s">
        <v>6332</v>
      </c>
      <c r="M3871" s="101" t="s">
        <v>9109</v>
      </c>
    </row>
    <row r="3872" spans="1:13" x14ac:dyDescent="0.25">
      <c r="A3872" s="74" t="s">
        <v>344</v>
      </c>
      <c r="B3872" s="107" t="str">
        <f t="shared" si="60"/>
        <v>838915381100</v>
      </c>
      <c r="C3872" s="101" t="s">
        <v>9111</v>
      </c>
      <c r="D3872" s="101" t="s">
        <v>9099</v>
      </c>
      <c r="E3872" s="101" t="s">
        <v>7666</v>
      </c>
      <c r="F3872" s="101" t="s">
        <v>7295</v>
      </c>
      <c r="G3872" s="101" t="s">
        <v>7178</v>
      </c>
      <c r="H3872" s="103">
        <v>0</v>
      </c>
      <c r="I3872" s="101" t="s">
        <v>8401</v>
      </c>
      <c r="J3872" s="102">
        <v>43696</v>
      </c>
      <c r="K3872" s="102">
        <v>44061</v>
      </c>
      <c r="L3872" s="101" t="s">
        <v>6332</v>
      </c>
      <c r="M3872" s="101" t="s">
        <v>9111</v>
      </c>
    </row>
    <row r="3873" spans="1:13" x14ac:dyDescent="0.25">
      <c r="A3873" s="74" t="s">
        <v>344</v>
      </c>
      <c r="B3873" s="107" t="str">
        <f t="shared" si="60"/>
        <v>838916381100</v>
      </c>
      <c r="C3873" s="101" t="s">
        <v>9112</v>
      </c>
      <c r="D3873" s="101" t="s">
        <v>9108</v>
      </c>
      <c r="E3873" s="101" t="s">
        <v>7666</v>
      </c>
      <c r="F3873" s="101" t="s">
        <v>7295</v>
      </c>
      <c r="G3873" s="101" t="s">
        <v>7178</v>
      </c>
      <c r="H3873" s="103">
        <v>0</v>
      </c>
      <c r="I3873" s="101" t="s">
        <v>8401</v>
      </c>
      <c r="J3873" s="102">
        <v>43696</v>
      </c>
      <c r="K3873" s="102">
        <v>44061</v>
      </c>
      <c r="L3873" s="101" t="s">
        <v>6332</v>
      </c>
      <c r="M3873" s="101" t="s">
        <v>9112</v>
      </c>
    </row>
    <row r="3874" spans="1:13" x14ac:dyDescent="0.25">
      <c r="A3874" s="74" t="s">
        <v>344</v>
      </c>
      <c r="B3874" s="107" t="str">
        <f t="shared" si="60"/>
        <v>838917381100</v>
      </c>
      <c r="C3874" s="101" t="s">
        <v>9113</v>
      </c>
      <c r="D3874" s="101" t="s">
        <v>9104</v>
      </c>
      <c r="E3874" s="101" t="s">
        <v>7666</v>
      </c>
      <c r="F3874" s="101" t="s">
        <v>7295</v>
      </c>
      <c r="G3874" s="101" t="s">
        <v>7178</v>
      </c>
      <c r="H3874" s="103">
        <v>0</v>
      </c>
      <c r="I3874" s="101" t="s">
        <v>8401</v>
      </c>
      <c r="J3874" s="102">
        <v>43696</v>
      </c>
      <c r="K3874" s="102">
        <v>44061</v>
      </c>
      <c r="L3874" s="101" t="s">
        <v>6332</v>
      </c>
      <c r="M3874" s="101" t="s">
        <v>9113</v>
      </c>
    </row>
    <row r="3875" spans="1:13" x14ac:dyDescent="0.25">
      <c r="A3875" s="74" t="s">
        <v>344</v>
      </c>
      <c r="B3875" s="107" t="str">
        <f t="shared" si="60"/>
        <v>838918381100</v>
      </c>
      <c r="C3875" s="101" t="s">
        <v>9114</v>
      </c>
      <c r="D3875" s="101" t="s">
        <v>9104</v>
      </c>
      <c r="E3875" s="101" t="s">
        <v>7666</v>
      </c>
      <c r="F3875" s="101" t="s">
        <v>7295</v>
      </c>
      <c r="G3875" s="101" t="s">
        <v>7178</v>
      </c>
      <c r="H3875" s="103">
        <v>0</v>
      </c>
      <c r="I3875" s="101" t="s">
        <v>8401</v>
      </c>
      <c r="J3875" s="102">
        <v>43696</v>
      </c>
      <c r="K3875" s="102">
        <v>44061</v>
      </c>
      <c r="L3875" s="101" t="s">
        <v>6332</v>
      </c>
      <c r="M3875" s="101" t="s">
        <v>9114</v>
      </c>
    </row>
    <row r="3876" spans="1:13" x14ac:dyDescent="0.25">
      <c r="A3876" s="74" t="s">
        <v>344</v>
      </c>
      <c r="B3876" s="107" t="str">
        <f t="shared" si="60"/>
        <v>842801</v>
      </c>
      <c r="C3876" s="101" t="s">
        <v>9115</v>
      </c>
      <c r="D3876" s="101" t="s">
        <v>9116</v>
      </c>
      <c r="E3876" s="101"/>
      <c r="F3876" s="101"/>
      <c r="G3876" s="101"/>
      <c r="H3876" s="103">
        <v>0</v>
      </c>
      <c r="I3876" s="101" t="s">
        <v>8401</v>
      </c>
      <c r="J3876" s="102">
        <v>43313</v>
      </c>
      <c r="K3876" s="102">
        <v>43677</v>
      </c>
      <c r="L3876" s="101" t="s">
        <v>6332</v>
      </c>
      <c r="M3876" s="101" t="s">
        <v>9115</v>
      </c>
    </row>
    <row r="3877" spans="1:13" x14ac:dyDescent="0.25">
      <c r="A3877" s="74" t="s">
        <v>344</v>
      </c>
      <c r="B3877" s="107" t="str">
        <f t="shared" si="60"/>
        <v>842802</v>
      </c>
      <c r="C3877" s="101" t="s">
        <v>9117</v>
      </c>
      <c r="D3877" s="101" t="s">
        <v>9118</v>
      </c>
      <c r="E3877" s="101"/>
      <c r="F3877" s="101"/>
      <c r="G3877" s="101"/>
      <c r="H3877" s="103">
        <v>0</v>
      </c>
      <c r="I3877" s="101" t="s">
        <v>8401</v>
      </c>
      <c r="J3877" s="102">
        <v>43313</v>
      </c>
      <c r="K3877" s="102">
        <v>43677</v>
      </c>
      <c r="L3877" s="101" t="s">
        <v>6332</v>
      </c>
      <c r="M3877" s="101" t="s">
        <v>9117</v>
      </c>
    </row>
    <row r="3878" spans="1:13" x14ac:dyDescent="0.25">
      <c r="A3878" s="74" t="s">
        <v>344</v>
      </c>
      <c r="B3878" s="107" t="str">
        <f t="shared" si="60"/>
        <v>843902438600</v>
      </c>
      <c r="C3878" s="101" t="s">
        <v>9119</v>
      </c>
      <c r="D3878" s="101" t="s">
        <v>9120</v>
      </c>
      <c r="E3878" s="101" t="s">
        <v>6666</v>
      </c>
      <c r="F3878" s="101" t="s">
        <v>7393</v>
      </c>
      <c r="G3878" s="101" t="s">
        <v>7394</v>
      </c>
      <c r="H3878" s="103">
        <v>0</v>
      </c>
      <c r="I3878" s="101" t="s">
        <v>8401</v>
      </c>
      <c r="J3878" s="102">
        <v>43497</v>
      </c>
      <c r="K3878" s="102">
        <v>43861</v>
      </c>
      <c r="L3878" s="101" t="s">
        <v>6332</v>
      </c>
      <c r="M3878" s="101" t="s">
        <v>9119</v>
      </c>
    </row>
    <row r="3879" spans="1:13" x14ac:dyDescent="0.25">
      <c r="A3879" s="74" t="s">
        <v>344</v>
      </c>
      <c r="B3879" s="107" t="str">
        <f t="shared" si="60"/>
        <v>843903438600</v>
      </c>
      <c r="C3879" s="101" t="s">
        <v>9121</v>
      </c>
      <c r="D3879" s="101" t="s">
        <v>9122</v>
      </c>
      <c r="E3879" s="101" t="s">
        <v>6666</v>
      </c>
      <c r="F3879" s="101" t="s">
        <v>7393</v>
      </c>
      <c r="G3879" s="101" t="s">
        <v>7394</v>
      </c>
      <c r="H3879" s="103">
        <v>0</v>
      </c>
      <c r="I3879" s="101" t="s">
        <v>8401</v>
      </c>
      <c r="J3879" s="102">
        <v>43556</v>
      </c>
      <c r="K3879" s="102">
        <v>43921</v>
      </c>
      <c r="L3879" s="101" t="s">
        <v>6332</v>
      </c>
      <c r="M3879" s="101" t="s">
        <v>9121</v>
      </c>
    </row>
    <row r="3880" spans="1:13" x14ac:dyDescent="0.25">
      <c r="A3880" s="74" t="s">
        <v>344</v>
      </c>
      <c r="B3880" s="107" t="str">
        <f t="shared" si="60"/>
        <v>843904438600</v>
      </c>
      <c r="C3880" s="101" t="s">
        <v>9123</v>
      </c>
      <c r="D3880" s="101" t="s">
        <v>9124</v>
      </c>
      <c r="E3880" s="101" t="s">
        <v>6666</v>
      </c>
      <c r="F3880" s="101" t="s">
        <v>7393</v>
      </c>
      <c r="G3880" s="101" t="s">
        <v>7394</v>
      </c>
      <c r="H3880" s="103">
        <v>0</v>
      </c>
      <c r="I3880" s="101" t="s">
        <v>8401</v>
      </c>
      <c r="J3880" s="102">
        <v>43696</v>
      </c>
      <c r="K3880" s="102">
        <v>45887</v>
      </c>
      <c r="L3880" s="101" t="s">
        <v>6332</v>
      </c>
      <c r="M3880" s="101" t="s">
        <v>9123</v>
      </c>
    </row>
    <row r="3881" spans="1:13" x14ac:dyDescent="0.25">
      <c r="A3881" s="74" t="s">
        <v>344</v>
      </c>
      <c r="B3881" s="107" t="str">
        <f t="shared" si="60"/>
        <v>844802443910</v>
      </c>
      <c r="C3881" s="101" t="s">
        <v>9125</v>
      </c>
      <c r="D3881" s="101" t="s">
        <v>9126</v>
      </c>
      <c r="E3881" s="101" t="s">
        <v>7431</v>
      </c>
      <c r="F3881" s="101" t="s">
        <v>7393</v>
      </c>
      <c r="G3881" s="101" t="s">
        <v>7394</v>
      </c>
      <c r="H3881" s="103">
        <v>0</v>
      </c>
      <c r="I3881" s="101" t="s">
        <v>8401</v>
      </c>
      <c r="J3881" s="102">
        <v>43344</v>
      </c>
      <c r="K3881" s="102">
        <v>43708</v>
      </c>
      <c r="L3881" s="101" t="s">
        <v>6332</v>
      </c>
      <c r="M3881" s="101" t="s">
        <v>9125</v>
      </c>
    </row>
    <row r="3882" spans="1:13" x14ac:dyDescent="0.25">
      <c r="A3882" s="74" t="s">
        <v>344</v>
      </c>
      <c r="B3882" s="107" t="str">
        <f t="shared" si="60"/>
        <v>844803443910</v>
      </c>
      <c r="C3882" s="101" t="s">
        <v>9127</v>
      </c>
      <c r="D3882" s="101" t="s">
        <v>9128</v>
      </c>
      <c r="E3882" s="101" t="s">
        <v>7431</v>
      </c>
      <c r="F3882" s="101" t="s">
        <v>7393</v>
      </c>
      <c r="G3882" s="101" t="s">
        <v>7394</v>
      </c>
      <c r="H3882" s="103">
        <v>0</v>
      </c>
      <c r="I3882" s="101" t="s">
        <v>8401</v>
      </c>
      <c r="J3882" s="102">
        <v>43346</v>
      </c>
      <c r="K3882" s="102">
        <v>43710</v>
      </c>
      <c r="L3882" s="101" t="s">
        <v>6332</v>
      </c>
      <c r="M3882" s="101" t="s">
        <v>9127</v>
      </c>
    </row>
    <row r="3883" spans="1:13" x14ac:dyDescent="0.25">
      <c r="A3883" s="74" t="s">
        <v>344</v>
      </c>
      <c r="B3883" s="107" t="str">
        <f t="shared" si="60"/>
        <v>844804</v>
      </c>
      <c r="C3883" s="101" t="s">
        <v>9129</v>
      </c>
      <c r="D3883" s="101" t="s">
        <v>9130</v>
      </c>
      <c r="E3883" s="101"/>
      <c r="F3883" s="101"/>
      <c r="G3883" s="101"/>
      <c r="H3883" s="103">
        <v>0</v>
      </c>
      <c r="I3883" s="101" t="s">
        <v>8401</v>
      </c>
      <c r="J3883" s="102">
        <v>43282</v>
      </c>
      <c r="K3883" s="102">
        <v>43646</v>
      </c>
      <c r="L3883" s="101" t="s">
        <v>6332</v>
      </c>
      <c r="M3883" s="101" t="s">
        <v>9129</v>
      </c>
    </row>
    <row r="3884" spans="1:13" x14ac:dyDescent="0.25">
      <c r="A3884" s="74" t="s">
        <v>344</v>
      </c>
      <c r="B3884" s="107" t="str">
        <f t="shared" si="60"/>
        <v>844805</v>
      </c>
      <c r="C3884" s="101" t="s">
        <v>9131</v>
      </c>
      <c r="D3884" s="101" t="s">
        <v>9132</v>
      </c>
      <c r="E3884" s="101"/>
      <c r="F3884" s="101"/>
      <c r="G3884" s="101"/>
      <c r="H3884" s="103">
        <v>0</v>
      </c>
      <c r="I3884" s="101" t="s">
        <v>8401</v>
      </c>
      <c r="J3884" s="102">
        <v>43344</v>
      </c>
      <c r="K3884" s="102">
        <v>43708</v>
      </c>
      <c r="L3884" s="101" t="s">
        <v>6332</v>
      </c>
      <c r="M3884" s="101" t="s">
        <v>9131</v>
      </c>
    </row>
    <row r="3885" spans="1:13" x14ac:dyDescent="0.25">
      <c r="A3885" s="74" t="s">
        <v>344</v>
      </c>
      <c r="B3885" s="107" t="str">
        <f t="shared" si="60"/>
        <v>844901443910</v>
      </c>
      <c r="C3885" s="101" t="s">
        <v>9133</v>
      </c>
      <c r="D3885" s="101" t="s">
        <v>9134</v>
      </c>
      <c r="E3885" s="101" t="s">
        <v>7431</v>
      </c>
      <c r="F3885" s="101" t="s">
        <v>7393</v>
      </c>
      <c r="G3885" s="101" t="s">
        <v>7394</v>
      </c>
      <c r="H3885" s="103">
        <v>0</v>
      </c>
      <c r="I3885" s="101" t="s">
        <v>8401</v>
      </c>
      <c r="J3885" s="102">
        <v>43598</v>
      </c>
      <c r="K3885" s="102">
        <v>45789</v>
      </c>
      <c r="L3885" s="101" t="s">
        <v>6332</v>
      </c>
      <c r="M3885" s="101" t="s">
        <v>9133</v>
      </c>
    </row>
    <row r="3886" spans="1:13" x14ac:dyDescent="0.25">
      <c r="A3886" s="74" t="s">
        <v>344</v>
      </c>
      <c r="B3886" s="107" t="str">
        <f t="shared" si="60"/>
        <v>844902442100</v>
      </c>
      <c r="C3886" s="101" t="s">
        <v>9135</v>
      </c>
      <c r="D3886" s="101" t="s">
        <v>9136</v>
      </c>
      <c r="E3886" s="101" t="s">
        <v>6672</v>
      </c>
      <c r="F3886" s="101" t="s">
        <v>7393</v>
      </c>
      <c r="G3886" s="101" t="s">
        <v>7394</v>
      </c>
      <c r="H3886" s="103">
        <v>0</v>
      </c>
      <c r="I3886" s="101" t="s">
        <v>8401</v>
      </c>
      <c r="J3886" s="102">
        <v>43617</v>
      </c>
      <c r="K3886" s="102">
        <v>45900</v>
      </c>
      <c r="L3886" s="101" t="s">
        <v>6332</v>
      </c>
      <c r="M3886" s="101" t="s">
        <v>9135</v>
      </c>
    </row>
    <row r="3887" spans="1:13" x14ac:dyDescent="0.25">
      <c r="A3887" s="74" t="s">
        <v>344</v>
      </c>
      <c r="B3887" s="107" t="str">
        <f t="shared" si="60"/>
        <v>844903448200</v>
      </c>
      <c r="C3887" s="101" t="s">
        <v>9137</v>
      </c>
      <c r="D3887" s="101" t="s">
        <v>9138</v>
      </c>
      <c r="E3887" s="101" t="s">
        <v>7909</v>
      </c>
      <c r="F3887" s="101" t="s">
        <v>7393</v>
      </c>
      <c r="G3887" s="101" t="s">
        <v>7394</v>
      </c>
      <c r="H3887" s="103">
        <v>0</v>
      </c>
      <c r="I3887" s="101" t="s">
        <v>8401</v>
      </c>
      <c r="J3887" s="102">
        <v>43598</v>
      </c>
      <c r="K3887" s="102">
        <v>43963</v>
      </c>
      <c r="L3887" s="101" t="s">
        <v>6332</v>
      </c>
      <c r="M3887" s="101" t="s">
        <v>9137</v>
      </c>
    </row>
    <row r="3888" spans="1:13" x14ac:dyDescent="0.25">
      <c r="A3888" s="74" t="s">
        <v>344</v>
      </c>
      <c r="B3888" s="107" t="str">
        <f t="shared" si="60"/>
        <v>844904442100</v>
      </c>
      <c r="C3888" s="101" t="s">
        <v>9139</v>
      </c>
      <c r="D3888" s="101" t="s">
        <v>9140</v>
      </c>
      <c r="E3888" s="101" t="s">
        <v>6672</v>
      </c>
      <c r="F3888" s="101" t="s">
        <v>7376</v>
      </c>
      <c r="G3888" s="101" t="s">
        <v>7201</v>
      </c>
      <c r="H3888" s="103">
        <v>0</v>
      </c>
      <c r="I3888" s="101" t="s">
        <v>8401</v>
      </c>
      <c r="J3888" s="102">
        <v>43617</v>
      </c>
      <c r="K3888" s="102">
        <v>43982</v>
      </c>
      <c r="L3888" s="101" t="s">
        <v>6332</v>
      </c>
      <c r="M3888" s="101" t="s">
        <v>9139</v>
      </c>
    </row>
    <row r="3889" spans="1:13" x14ac:dyDescent="0.25">
      <c r="A3889" s="74" t="s">
        <v>344</v>
      </c>
      <c r="B3889" s="107" t="str">
        <f t="shared" si="60"/>
        <v>846801</v>
      </c>
      <c r="C3889" s="101" t="s">
        <v>9141</v>
      </c>
      <c r="D3889" s="101" t="s">
        <v>9142</v>
      </c>
      <c r="E3889" s="101"/>
      <c r="F3889" s="101"/>
      <c r="G3889" s="101"/>
      <c r="H3889" s="103">
        <v>0</v>
      </c>
      <c r="I3889" s="101" t="s">
        <v>8401</v>
      </c>
      <c r="J3889" s="102">
        <v>43328</v>
      </c>
      <c r="K3889" s="102">
        <v>43692</v>
      </c>
      <c r="L3889" s="101" t="s">
        <v>6332</v>
      </c>
      <c r="M3889" s="101" t="s">
        <v>9141</v>
      </c>
    </row>
    <row r="3890" spans="1:13" x14ac:dyDescent="0.25">
      <c r="A3890" s="74" t="s">
        <v>344</v>
      </c>
      <c r="B3890" s="107" t="str">
        <f t="shared" si="60"/>
        <v>846901468100</v>
      </c>
      <c r="C3890" s="101" t="s">
        <v>9143</v>
      </c>
      <c r="D3890" s="101" t="s">
        <v>9144</v>
      </c>
      <c r="E3890" s="101" t="s">
        <v>6769</v>
      </c>
      <c r="F3890" s="101" t="s">
        <v>7225</v>
      </c>
      <c r="G3890" s="101" t="s">
        <v>7174</v>
      </c>
      <c r="H3890" s="103">
        <v>0</v>
      </c>
      <c r="I3890" s="101" t="s">
        <v>8401</v>
      </c>
      <c r="J3890" s="102">
        <v>43617</v>
      </c>
      <c r="K3890" s="102">
        <v>43982</v>
      </c>
      <c r="L3890" s="101" t="s">
        <v>6332</v>
      </c>
      <c r="M3890" s="101" t="s">
        <v>9143</v>
      </c>
    </row>
    <row r="3891" spans="1:13" x14ac:dyDescent="0.25">
      <c r="A3891" s="74" t="s">
        <v>344</v>
      </c>
      <c r="B3891" s="107" t="str">
        <f t="shared" si="60"/>
        <v>846902468100</v>
      </c>
      <c r="C3891" s="101" t="s">
        <v>9145</v>
      </c>
      <c r="D3891" s="101" t="s">
        <v>9144</v>
      </c>
      <c r="E3891" s="101" t="s">
        <v>6769</v>
      </c>
      <c r="F3891" s="101" t="s">
        <v>7225</v>
      </c>
      <c r="G3891" s="101" t="s">
        <v>7174</v>
      </c>
      <c r="H3891" s="103">
        <v>0</v>
      </c>
      <c r="I3891" s="101" t="s">
        <v>8401</v>
      </c>
      <c r="J3891" s="102">
        <v>43598</v>
      </c>
      <c r="K3891" s="102">
        <v>43963</v>
      </c>
      <c r="L3891" s="101" t="s">
        <v>6332</v>
      </c>
      <c r="M3891" s="101" t="s">
        <v>9145</v>
      </c>
    </row>
    <row r="3892" spans="1:13" x14ac:dyDescent="0.25">
      <c r="A3892" s="74" t="s">
        <v>344</v>
      </c>
      <c r="B3892" s="107" t="str">
        <f t="shared" si="60"/>
        <v>846903468100</v>
      </c>
      <c r="C3892" s="101" t="s">
        <v>9146</v>
      </c>
      <c r="D3892" s="101" t="s">
        <v>9144</v>
      </c>
      <c r="E3892" s="101" t="s">
        <v>6769</v>
      </c>
      <c r="F3892" s="101" t="s">
        <v>7225</v>
      </c>
      <c r="G3892" s="101" t="s">
        <v>7174</v>
      </c>
      <c r="H3892" s="103">
        <v>0</v>
      </c>
      <c r="I3892" s="101" t="s">
        <v>8401</v>
      </c>
      <c r="J3892" s="102">
        <v>43617</v>
      </c>
      <c r="K3892" s="102">
        <v>43982</v>
      </c>
      <c r="L3892" s="101" t="s">
        <v>6332</v>
      </c>
      <c r="M3892" s="101" t="s">
        <v>9146</v>
      </c>
    </row>
    <row r="3893" spans="1:13" x14ac:dyDescent="0.25">
      <c r="A3893" s="74" t="s">
        <v>344</v>
      </c>
      <c r="B3893" s="107" t="str">
        <f t="shared" si="60"/>
        <v>847807478800</v>
      </c>
      <c r="C3893" s="101" t="s">
        <v>9147</v>
      </c>
      <c r="D3893" s="101" t="s">
        <v>9148</v>
      </c>
      <c r="E3893" s="101" t="s">
        <v>9149</v>
      </c>
      <c r="F3893" s="101" t="s">
        <v>7217</v>
      </c>
      <c r="G3893" s="101" t="s">
        <v>7218</v>
      </c>
      <c r="H3893" s="103">
        <v>0</v>
      </c>
      <c r="I3893" s="101" t="s">
        <v>8401</v>
      </c>
      <c r="J3893" s="102">
        <v>43373</v>
      </c>
      <c r="K3893" s="102">
        <v>43737</v>
      </c>
      <c r="L3893" s="101" t="s">
        <v>6332</v>
      </c>
      <c r="M3893" s="101" t="s">
        <v>9147</v>
      </c>
    </row>
    <row r="3894" spans="1:13" x14ac:dyDescent="0.25">
      <c r="A3894" s="74" t="s">
        <v>344</v>
      </c>
      <c r="B3894" s="107" t="str">
        <f t="shared" si="60"/>
        <v>847901472500</v>
      </c>
      <c r="C3894" s="101" t="s">
        <v>9150</v>
      </c>
      <c r="D3894" s="101" t="s">
        <v>9151</v>
      </c>
      <c r="E3894" s="101" t="s">
        <v>6590</v>
      </c>
      <c r="F3894" s="101" t="s">
        <v>7217</v>
      </c>
      <c r="G3894" s="101" t="s">
        <v>7218</v>
      </c>
      <c r="H3894" s="103">
        <v>0</v>
      </c>
      <c r="I3894" s="101" t="s">
        <v>8401</v>
      </c>
      <c r="J3894" s="102">
        <v>43525</v>
      </c>
      <c r="K3894" s="102">
        <v>43890</v>
      </c>
      <c r="L3894" s="101" t="s">
        <v>6332</v>
      </c>
      <c r="M3894" s="101" t="s">
        <v>9150</v>
      </c>
    </row>
    <row r="3895" spans="1:13" x14ac:dyDescent="0.25">
      <c r="A3895" s="74" t="s">
        <v>344</v>
      </c>
      <c r="B3895" s="107" t="str">
        <f t="shared" si="60"/>
        <v>847902472100</v>
      </c>
      <c r="C3895" s="101" t="s">
        <v>9152</v>
      </c>
      <c r="D3895" s="101" t="s">
        <v>9153</v>
      </c>
      <c r="E3895" s="101" t="s">
        <v>6810</v>
      </c>
      <c r="F3895" s="101" t="s">
        <v>7217</v>
      </c>
      <c r="G3895" s="101" t="s">
        <v>7218</v>
      </c>
      <c r="H3895" s="103">
        <v>0</v>
      </c>
      <c r="I3895" s="101" t="s">
        <v>8401</v>
      </c>
      <c r="J3895" s="102">
        <v>43497</v>
      </c>
      <c r="K3895" s="102">
        <v>43861</v>
      </c>
      <c r="L3895" s="101" t="s">
        <v>6332</v>
      </c>
      <c r="M3895" s="101" t="s">
        <v>9152</v>
      </c>
    </row>
    <row r="3896" spans="1:13" x14ac:dyDescent="0.25">
      <c r="A3896" s="74" t="s">
        <v>344</v>
      </c>
      <c r="B3896" s="107" t="str">
        <f t="shared" si="60"/>
        <v>847903472500</v>
      </c>
      <c r="C3896" s="101" t="s">
        <v>9154</v>
      </c>
      <c r="D3896" s="101" t="s">
        <v>9155</v>
      </c>
      <c r="E3896" s="101" t="s">
        <v>6590</v>
      </c>
      <c r="F3896" s="101" t="s">
        <v>7217</v>
      </c>
      <c r="G3896" s="101" t="s">
        <v>7218</v>
      </c>
      <c r="H3896" s="103">
        <v>0</v>
      </c>
      <c r="I3896" s="101" t="s">
        <v>8401</v>
      </c>
      <c r="J3896" s="102">
        <v>43626</v>
      </c>
      <c r="K3896" s="102">
        <v>43991</v>
      </c>
      <c r="L3896" s="101" t="s">
        <v>6332</v>
      </c>
      <c r="M3896" s="101" t="s">
        <v>9154</v>
      </c>
    </row>
    <row r="3897" spans="1:13" x14ac:dyDescent="0.25">
      <c r="A3897" s="74" t="s">
        <v>344</v>
      </c>
      <c r="B3897" s="107" t="str">
        <f t="shared" si="60"/>
        <v>847904478910</v>
      </c>
      <c r="C3897" s="101" t="s">
        <v>9156</v>
      </c>
      <c r="D3897" s="101" t="s">
        <v>9157</v>
      </c>
      <c r="E3897" s="101" t="s">
        <v>6651</v>
      </c>
      <c r="F3897" s="101" t="s">
        <v>7217</v>
      </c>
      <c r="G3897" s="101" t="s">
        <v>7218</v>
      </c>
      <c r="H3897" s="103">
        <v>0</v>
      </c>
      <c r="I3897" s="101" t="s">
        <v>8401</v>
      </c>
      <c r="J3897" s="102">
        <v>43617</v>
      </c>
      <c r="K3897" s="102">
        <v>43982</v>
      </c>
      <c r="L3897" s="101" t="s">
        <v>6332</v>
      </c>
      <c r="M3897" s="101" t="s">
        <v>9156</v>
      </c>
    </row>
    <row r="3898" spans="1:13" x14ac:dyDescent="0.25">
      <c r="A3898" s="74" t="s">
        <v>344</v>
      </c>
      <c r="B3898" s="107" t="str">
        <f t="shared" si="60"/>
        <v>847905478710</v>
      </c>
      <c r="C3898" s="101" t="s">
        <v>9158</v>
      </c>
      <c r="D3898" s="101" t="s">
        <v>9159</v>
      </c>
      <c r="E3898" s="101" t="s">
        <v>6856</v>
      </c>
      <c r="F3898" s="101" t="s">
        <v>7217</v>
      </c>
      <c r="G3898" s="101" t="s">
        <v>7218</v>
      </c>
      <c r="H3898" s="103">
        <v>0</v>
      </c>
      <c r="I3898" s="101" t="s">
        <v>8401</v>
      </c>
      <c r="J3898" s="102">
        <v>43739</v>
      </c>
      <c r="K3898" s="102">
        <v>44104</v>
      </c>
      <c r="L3898" s="101" t="s">
        <v>6332</v>
      </c>
      <c r="M3898" s="101" t="s">
        <v>9158</v>
      </c>
    </row>
    <row r="3899" spans="1:13" x14ac:dyDescent="0.25">
      <c r="A3899" s="74" t="s">
        <v>344</v>
      </c>
      <c r="B3899" s="107" t="str">
        <f t="shared" si="60"/>
        <v>847906478900</v>
      </c>
      <c r="C3899" s="101" t="s">
        <v>9160</v>
      </c>
      <c r="D3899" s="101" t="s">
        <v>9161</v>
      </c>
      <c r="E3899" s="101" t="s">
        <v>9162</v>
      </c>
      <c r="F3899" s="101" t="s">
        <v>7214</v>
      </c>
      <c r="G3899" s="101" t="s">
        <v>7215</v>
      </c>
      <c r="H3899" s="103">
        <v>0</v>
      </c>
      <c r="I3899" s="101" t="s">
        <v>8401</v>
      </c>
      <c r="J3899" s="102">
        <v>43770</v>
      </c>
      <c r="K3899" s="102">
        <v>44135</v>
      </c>
      <c r="L3899" s="101" t="s">
        <v>6332</v>
      </c>
      <c r="M3899" s="101" t="s">
        <v>9160</v>
      </c>
    </row>
    <row r="3900" spans="1:13" x14ac:dyDescent="0.25">
      <c r="A3900" s="74" t="s">
        <v>344</v>
      </c>
      <c r="B3900" s="107" t="str">
        <f t="shared" si="60"/>
        <v>849802498900</v>
      </c>
      <c r="C3900" s="101" t="s">
        <v>9163</v>
      </c>
      <c r="D3900" s="101" t="s">
        <v>9164</v>
      </c>
      <c r="E3900" s="101" t="s">
        <v>9165</v>
      </c>
      <c r="F3900" s="101" t="s">
        <v>7393</v>
      </c>
      <c r="G3900" s="101" t="s">
        <v>7394</v>
      </c>
      <c r="H3900" s="103">
        <v>0</v>
      </c>
      <c r="I3900" s="101" t="s">
        <v>8401</v>
      </c>
      <c r="J3900" s="102">
        <v>43405</v>
      </c>
      <c r="K3900" s="102">
        <v>43769</v>
      </c>
      <c r="L3900" s="101" t="s">
        <v>6332</v>
      </c>
      <c r="M3900" s="101" t="s">
        <v>9163</v>
      </c>
    </row>
    <row r="3901" spans="1:13" x14ac:dyDescent="0.25">
      <c r="A3901" s="74" t="s">
        <v>344</v>
      </c>
      <c r="B3901" s="107" t="str">
        <f t="shared" si="60"/>
        <v>849901493910</v>
      </c>
      <c r="C3901" s="101" t="s">
        <v>9166</v>
      </c>
      <c r="D3901" s="101" t="s">
        <v>9167</v>
      </c>
      <c r="E3901" s="101" t="s">
        <v>6646</v>
      </c>
      <c r="F3901" s="101" t="s">
        <v>7393</v>
      </c>
      <c r="G3901" s="101" t="s">
        <v>7394</v>
      </c>
      <c r="H3901" s="103">
        <v>0</v>
      </c>
      <c r="I3901" s="101" t="s">
        <v>8401</v>
      </c>
      <c r="J3901" s="102">
        <v>43831</v>
      </c>
      <c r="K3901" s="102">
        <v>44196</v>
      </c>
      <c r="L3901" s="101" t="s">
        <v>6332</v>
      </c>
      <c r="M3901" s="101" t="s">
        <v>9166</v>
      </c>
    </row>
    <row r="3902" spans="1:13" x14ac:dyDescent="0.25">
      <c r="A3902" s="74" t="s">
        <v>344</v>
      </c>
      <c r="B3902" s="107" t="str">
        <f t="shared" si="60"/>
        <v>849902492100</v>
      </c>
      <c r="C3902" s="101" t="s">
        <v>9168</v>
      </c>
      <c r="D3902" s="101" t="s">
        <v>9169</v>
      </c>
      <c r="E3902" s="101" t="s">
        <v>6771</v>
      </c>
      <c r="F3902" s="101" t="s">
        <v>7180</v>
      </c>
      <c r="G3902" s="101" t="s">
        <v>7186</v>
      </c>
      <c r="H3902" s="103">
        <v>0</v>
      </c>
      <c r="I3902" s="101" t="s">
        <v>8401</v>
      </c>
      <c r="J3902" s="102">
        <v>43800</v>
      </c>
      <c r="K3902" s="102">
        <v>44165</v>
      </c>
      <c r="L3902" s="101" t="s">
        <v>6332</v>
      </c>
      <c r="M3902" s="101" t="s">
        <v>9168</v>
      </c>
    </row>
    <row r="3903" spans="1:13" x14ac:dyDescent="0.25">
      <c r="A3903" s="74" t="s">
        <v>344</v>
      </c>
      <c r="B3903" s="107" t="str">
        <f t="shared" si="60"/>
        <v>849903492100</v>
      </c>
      <c r="C3903" s="101" t="s">
        <v>9170</v>
      </c>
      <c r="D3903" s="101" t="s">
        <v>9171</v>
      </c>
      <c r="E3903" s="101" t="s">
        <v>6771</v>
      </c>
      <c r="F3903" s="101" t="s">
        <v>7332</v>
      </c>
      <c r="G3903" s="101" t="s">
        <v>7218</v>
      </c>
      <c r="H3903" s="103">
        <v>0</v>
      </c>
      <c r="I3903" s="101" t="s">
        <v>8401</v>
      </c>
      <c r="J3903" s="102">
        <v>43770</v>
      </c>
      <c r="K3903" s="102">
        <v>44135</v>
      </c>
      <c r="L3903" s="101" t="s">
        <v>6332</v>
      </c>
      <c r="M3903" s="101" t="s">
        <v>9170</v>
      </c>
    </row>
    <row r="3904" spans="1:13" x14ac:dyDescent="0.25">
      <c r="A3904" s="74" t="s">
        <v>344</v>
      </c>
      <c r="B3904" s="107" t="str">
        <f t="shared" si="60"/>
        <v>850805502030</v>
      </c>
      <c r="C3904" s="101" t="s">
        <v>9172</v>
      </c>
      <c r="D3904" s="101" t="s">
        <v>9173</v>
      </c>
      <c r="E3904" s="101" t="s">
        <v>7100</v>
      </c>
      <c r="F3904" s="101" t="s">
        <v>7226</v>
      </c>
      <c r="G3904" s="101" t="s">
        <v>7186</v>
      </c>
      <c r="H3904" s="103">
        <v>0</v>
      </c>
      <c r="I3904" s="101" t="s">
        <v>8401</v>
      </c>
      <c r="J3904" s="102">
        <v>43360</v>
      </c>
      <c r="K3904" s="102">
        <v>43724</v>
      </c>
      <c r="L3904" s="101" t="s">
        <v>6332</v>
      </c>
      <c r="M3904" s="101" t="s">
        <v>9172</v>
      </c>
    </row>
    <row r="3905" spans="1:13" x14ac:dyDescent="0.25">
      <c r="A3905" s="74" t="s">
        <v>344</v>
      </c>
      <c r="B3905" s="107" t="str">
        <f t="shared" si="60"/>
        <v>850806502040</v>
      </c>
      <c r="C3905" s="101" t="s">
        <v>9174</v>
      </c>
      <c r="D3905" s="101" t="s">
        <v>9175</v>
      </c>
      <c r="E3905" s="101" t="s">
        <v>6372</v>
      </c>
      <c r="F3905" s="101" t="s">
        <v>7231</v>
      </c>
      <c r="G3905" s="101" t="s">
        <v>7181</v>
      </c>
      <c r="H3905" s="103">
        <v>0</v>
      </c>
      <c r="I3905" s="101" t="s">
        <v>8401</v>
      </c>
      <c r="J3905" s="102">
        <v>43405</v>
      </c>
      <c r="K3905" s="102">
        <v>43769</v>
      </c>
      <c r="L3905" s="101" t="s">
        <v>6332</v>
      </c>
      <c r="M3905" s="101" t="s">
        <v>9174</v>
      </c>
    </row>
    <row r="3906" spans="1:13" x14ac:dyDescent="0.25">
      <c r="A3906" s="74" t="s">
        <v>344</v>
      </c>
      <c r="B3906" s="107" t="str">
        <f t="shared" si="60"/>
        <v>850807502030</v>
      </c>
      <c r="C3906" s="101" t="s">
        <v>9176</v>
      </c>
      <c r="D3906" s="101" t="s">
        <v>9177</v>
      </c>
      <c r="E3906" s="101" t="s">
        <v>7100</v>
      </c>
      <c r="F3906" s="101" t="s">
        <v>7226</v>
      </c>
      <c r="G3906" s="101" t="s">
        <v>7186</v>
      </c>
      <c r="H3906" s="103">
        <v>0</v>
      </c>
      <c r="I3906" s="101" t="s">
        <v>8401</v>
      </c>
      <c r="J3906" s="102">
        <v>43525</v>
      </c>
      <c r="K3906" s="102">
        <v>43890</v>
      </c>
      <c r="L3906" s="101" t="s">
        <v>6332</v>
      </c>
      <c r="M3906" s="101" t="s">
        <v>9176</v>
      </c>
    </row>
    <row r="3907" spans="1:13" x14ac:dyDescent="0.25">
      <c r="A3907" s="74" t="s">
        <v>344</v>
      </c>
      <c r="B3907" s="107" t="str">
        <f t="shared" si="60"/>
        <v>850808502030</v>
      </c>
      <c r="C3907" s="101" t="s">
        <v>9178</v>
      </c>
      <c r="D3907" s="101" t="s">
        <v>9177</v>
      </c>
      <c r="E3907" s="101" t="s">
        <v>7100</v>
      </c>
      <c r="F3907" s="101" t="s">
        <v>7226</v>
      </c>
      <c r="G3907" s="101" t="s">
        <v>7186</v>
      </c>
      <c r="H3907" s="103">
        <v>0</v>
      </c>
      <c r="I3907" s="101" t="s">
        <v>8401</v>
      </c>
      <c r="J3907" s="102">
        <v>43435</v>
      </c>
      <c r="K3907" s="102">
        <v>46872</v>
      </c>
      <c r="L3907" s="101" t="s">
        <v>6332</v>
      </c>
      <c r="M3907" s="101" t="s">
        <v>9178</v>
      </c>
    </row>
    <row r="3908" spans="1:13" x14ac:dyDescent="0.25">
      <c r="A3908" s="74" t="s">
        <v>344</v>
      </c>
      <c r="B3908" s="107" t="str">
        <f t="shared" si="60"/>
        <v>850901502010</v>
      </c>
      <c r="C3908" s="101" t="s">
        <v>9179</v>
      </c>
      <c r="D3908" s="101" t="s">
        <v>9180</v>
      </c>
      <c r="E3908" s="101" t="s">
        <v>6507</v>
      </c>
      <c r="F3908" s="101" t="s">
        <v>7231</v>
      </c>
      <c r="G3908" s="101" t="s">
        <v>7181</v>
      </c>
      <c r="H3908" s="103">
        <v>0</v>
      </c>
      <c r="I3908" s="101" t="s">
        <v>8401</v>
      </c>
      <c r="J3908" s="102">
        <v>43525</v>
      </c>
      <c r="K3908" s="102">
        <v>43890</v>
      </c>
      <c r="L3908" s="101" t="s">
        <v>6332</v>
      </c>
      <c r="M3908" s="101" t="s">
        <v>9179</v>
      </c>
    </row>
    <row r="3909" spans="1:13" x14ac:dyDescent="0.25">
      <c r="A3909" s="74" t="s">
        <v>344</v>
      </c>
      <c r="B3909" s="107" t="str">
        <f t="shared" si="60"/>
        <v>850902502040</v>
      </c>
      <c r="C3909" s="101" t="s">
        <v>9181</v>
      </c>
      <c r="D3909" s="101" t="s">
        <v>9182</v>
      </c>
      <c r="E3909" s="101" t="s">
        <v>6372</v>
      </c>
      <c r="F3909" s="101" t="s">
        <v>7231</v>
      </c>
      <c r="G3909" s="101" t="s">
        <v>7181</v>
      </c>
      <c r="H3909" s="103">
        <v>0</v>
      </c>
      <c r="I3909" s="101" t="s">
        <v>8401</v>
      </c>
      <c r="J3909" s="102">
        <v>43647</v>
      </c>
      <c r="K3909" s="102">
        <v>44012</v>
      </c>
      <c r="L3909" s="101" t="s">
        <v>6332</v>
      </c>
      <c r="M3909" s="101" t="s">
        <v>9181</v>
      </c>
    </row>
    <row r="3910" spans="1:13" x14ac:dyDescent="0.25">
      <c r="A3910" s="74" t="s">
        <v>344</v>
      </c>
      <c r="B3910" s="107" t="str">
        <f t="shared" ref="B3910:B3973" si="61">CONCATENATE(C3910,E3910)</f>
        <v>850903502040</v>
      </c>
      <c r="C3910" s="101" t="s">
        <v>9183</v>
      </c>
      <c r="D3910" s="101" t="s">
        <v>9184</v>
      </c>
      <c r="E3910" s="101" t="s">
        <v>6372</v>
      </c>
      <c r="F3910" s="101" t="s">
        <v>7231</v>
      </c>
      <c r="G3910" s="101" t="s">
        <v>7181</v>
      </c>
      <c r="H3910" s="103">
        <v>0</v>
      </c>
      <c r="I3910" s="101" t="s">
        <v>8401</v>
      </c>
      <c r="J3910" s="102">
        <v>43617</v>
      </c>
      <c r="K3910" s="102">
        <v>43982</v>
      </c>
      <c r="L3910" s="101" t="s">
        <v>6332</v>
      </c>
      <c r="M3910" s="101" t="s">
        <v>9183</v>
      </c>
    </row>
    <row r="3911" spans="1:13" x14ac:dyDescent="0.25">
      <c r="A3911" s="74" t="s">
        <v>344</v>
      </c>
      <c r="B3911" s="107" t="str">
        <f t="shared" si="61"/>
        <v>850904502040</v>
      </c>
      <c r="C3911" s="101" t="s">
        <v>9185</v>
      </c>
      <c r="D3911" s="101" t="s">
        <v>9186</v>
      </c>
      <c r="E3911" s="101" t="s">
        <v>6372</v>
      </c>
      <c r="F3911" s="101" t="s">
        <v>7231</v>
      </c>
      <c r="G3911" s="101" t="s">
        <v>7181</v>
      </c>
      <c r="H3911" s="103">
        <v>0</v>
      </c>
      <c r="I3911" s="101" t="s">
        <v>8401</v>
      </c>
      <c r="J3911" s="102">
        <v>43709</v>
      </c>
      <c r="K3911" s="102">
        <v>44074</v>
      </c>
      <c r="L3911" s="101" t="s">
        <v>6332</v>
      </c>
      <c r="M3911" s="101" t="s">
        <v>9185</v>
      </c>
    </row>
    <row r="3912" spans="1:13" x14ac:dyDescent="0.25">
      <c r="A3912" s="74" t="s">
        <v>344</v>
      </c>
      <c r="B3912" s="107" t="str">
        <f t="shared" si="61"/>
        <v>850905502020</v>
      </c>
      <c r="C3912" s="101" t="s">
        <v>9187</v>
      </c>
      <c r="D3912" s="101" t="s">
        <v>9188</v>
      </c>
      <c r="E3912" s="101" t="s">
        <v>7206</v>
      </c>
      <c r="F3912" s="101" t="s">
        <v>7214</v>
      </c>
      <c r="G3912" s="101" t="s">
        <v>7215</v>
      </c>
      <c r="H3912" s="103">
        <v>0</v>
      </c>
      <c r="I3912" s="101" t="s">
        <v>8401</v>
      </c>
      <c r="J3912" s="102">
        <v>43696</v>
      </c>
      <c r="K3912" s="102">
        <v>44061</v>
      </c>
      <c r="L3912" s="101" t="s">
        <v>6332</v>
      </c>
      <c r="M3912" s="101" t="s">
        <v>9187</v>
      </c>
    </row>
    <row r="3913" spans="1:13" x14ac:dyDescent="0.25">
      <c r="A3913" s="74" t="s">
        <v>344</v>
      </c>
      <c r="B3913" s="107" t="str">
        <f t="shared" si="61"/>
        <v>850906502020</v>
      </c>
      <c r="C3913" s="101" t="s">
        <v>9189</v>
      </c>
      <c r="D3913" s="101" t="s">
        <v>9188</v>
      </c>
      <c r="E3913" s="101" t="s">
        <v>7206</v>
      </c>
      <c r="F3913" s="101" t="s">
        <v>7214</v>
      </c>
      <c r="G3913" s="101" t="s">
        <v>7215</v>
      </c>
      <c r="H3913" s="103">
        <v>0</v>
      </c>
      <c r="I3913" s="101" t="s">
        <v>8401</v>
      </c>
      <c r="J3913" s="102">
        <v>43739</v>
      </c>
      <c r="K3913" s="102">
        <v>44104</v>
      </c>
      <c r="L3913" s="101" t="s">
        <v>6332</v>
      </c>
      <c r="M3913" s="101" t="s">
        <v>9189</v>
      </c>
    </row>
    <row r="3914" spans="1:13" x14ac:dyDescent="0.25">
      <c r="A3914" s="74" t="s">
        <v>344</v>
      </c>
      <c r="B3914" s="107" t="str">
        <f t="shared" si="61"/>
        <v>850907502040</v>
      </c>
      <c r="C3914" s="101" t="s">
        <v>9190</v>
      </c>
      <c r="D3914" s="101" t="s">
        <v>9186</v>
      </c>
      <c r="E3914" s="101" t="s">
        <v>6372</v>
      </c>
      <c r="F3914" s="101" t="s">
        <v>7231</v>
      </c>
      <c r="G3914" s="101" t="s">
        <v>7181</v>
      </c>
      <c r="H3914" s="103">
        <v>0</v>
      </c>
      <c r="I3914" s="101" t="s">
        <v>8401</v>
      </c>
      <c r="J3914" s="102">
        <v>43709</v>
      </c>
      <c r="K3914" s="102">
        <v>44074</v>
      </c>
      <c r="L3914" s="101" t="s">
        <v>6332</v>
      </c>
      <c r="M3914" s="101" t="s">
        <v>9190</v>
      </c>
    </row>
    <row r="3915" spans="1:13" x14ac:dyDescent="0.25">
      <c r="A3915" s="74" t="s">
        <v>344</v>
      </c>
      <c r="B3915" s="107" t="str">
        <f t="shared" si="61"/>
        <v>850908502030</v>
      </c>
      <c r="C3915" s="101" t="s">
        <v>9191</v>
      </c>
      <c r="D3915" s="101" t="s">
        <v>9192</v>
      </c>
      <c r="E3915" s="101" t="s">
        <v>7100</v>
      </c>
      <c r="F3915" s="101" t="s">
        <v>7231</v>
      </c>
      <c r="G3915" s="101" t="s">
        <v>7181</v>
      </c>
      <c r="H3915" s="103">
        <v>0</v>
      </c>
      <c r="I3915" s="101" t="s">
        <v>8401</v>
      </c>
      <c r="J3915" s="102">
        <v>43759</v>
      </c>
      <c r="K3915" s="102">
        <v>44124</v>
      </c>
      <c r="L3915" s="101" t="s">
        <v>6332</v>
      </c>
      <c r="M3915" s="101" t="s">
        <v>9191</v>
      </c>
    </row>
    <row r="3916" spans="1:13" x14ac:dyDescent="0.25">
      <c r="A3916" s="74" t="s">
        <v>344</v>
      </c>
      <c r="B3916" s="107" t="str">
        <f t="shared" si="61"/>
        <v>855901553930</v>
      </c>
      <c r="C3916" s="101" t="s">
        <v>9193</v>
      </c>
      <c r="D3916" s="101" t="s">
        <v>9194</v>
      </c>
      <c r="E3916" s="101" t="s">
        <v>6739</v>
      </c>
      <c r="F3916" s="101" t="s">
        <v>7180</v>
      </c>
      <c r="G3916" s="101" t="s">
        <v>7186</v>
      </c>
      <c r="H3916" s="103">
        <v>0</v>
      </c>
      <c r="I3916" s="101" t="s">
        <v>8401</v>
      </c>
      <c r="J3916" s="102">
        <v>43556</v>
      </c>
      <c r="K3916" s="102">
        <v>43921</v>
      </c>
      <c r="L3916" s="101" t="s">
        <v>6332</v>
      </c>
      <c r="M3916" s="101" t="s">
        <v>9193</v>
      </c>
    </row>
    <row r="3917" spans="1:13" x14ac:dyDescent="0.25">
      <c r="A3917" s="74" t="s">
        <v>344</v>
      </c>
      <c r="B3917" s="107" t="str">
        <f t="shared" si="61"/>
        <v>855902553920</v>
      </c>
      <c r="C3917" s="101" t="s">
        <v>9195</v>
      </c>
      <c r="D3917" s="101" t="s">
        <v>9196</v>
      </c>
      <c r="E3917" s="101" t="s">
        <v>8182</v>
      </c>
      <c r="F3917" s="101" t="s">
        <v>7200</v>
      </c>
      <c r="G3917" s="101" t="s">
        <v>7201</v>
      </c>
      <c r="H3917" s="103">
        <v>0</v>
      </c>
      <c r="I3917" s="101" t="s">
        <v>8401</v>
      </c>
      <c r="J3917" s="102">
        <v>43619</v>
      </c>
      <c r="K3917" s="102">
        <v>43984</v>
      </c>
      <c r="L3917" s="101" t="s">
        <v>6332</v>
      </c>
      <c r="M3917" s="101" t="s">
        <v>9195</v>
      </c>
    </row>
    <row r="3918" spans="1:13" x14ac:dyDescent="0.25">
      <c r="A3918" s="74" t="s">
        <v>344</v>
      </c>
      <c r="B3918" s="107" t="str">
        <f t="shared" si="61"/>
        <v>860827603000</v>
      </c>
      <c r="C3918" s="101" t="s">
        <v>9197</v>
      </c>
      <c r="D3918" s="101" t="s">
        <v>9198</v>
      </c>
      <c r="E3918" s="101" t="s">
        <v>7283</v>
      </c>
      <c r="F3918" s="101" t="s">
        <v>7317</v>
      </c>
      <c r="G3918" s="101" t="s">
        <v>7174</v>
      </c>
      <c r="H3918" s="103">
        <v>0</v>
      </c>
      <c r="I3918" s="101" t="s">
        <v>8401</v>
      </c>
      <c r="J3918" s="102">
        <v>43374</v>
      </c>
      <c r="K3918" s="102">
        <v>43738</v>
      </c>
      <c r="L3918" s="101" t="s">
        <v>6332</v>
      </c>
      <c r="M3918" s="101" t="s">
        <v>9197</v>
      </c>
    </row>
    <row r="3919" spans="1:13" x14ac:dyDescent="0.25">
      <c r="A3919" s="74" t="s">
        <v>344</v>
      </c>
      <c r="B3919" s="107" t="str">
        <f t="shared" si="61"/>
        <v>860829603900</v>
      </c>
      <c r="C3919" s="101" t="s">
        <v>9199</v>
      </c>
      <c r="D3919" s="101" t="s">
        <v>9200</v>
      </c>
      <c r="E3919" s="101" t="s">
        <v>9201</v>
      </c>
      <c r="F3919" s="101" t="s">
        <v>7191</v>
      </c>
      <c r="G3919" s="101" t="s">
        <v>7368</v>
      </c>
      <c r="H3919" s="103">
        <v>0</v>
      </c>
      <c r="I3919" s="101" t="s">
        <v>8401</v>
      </c>
      <c r="J3919" s="102">
        <v>43374</v>
      </c>
      <c r="K3919" s="102">
        <v>43738</v>
      </c>
      <c r="L3919" s="101" t="s">
        <v>6332</v>
      </c>
      <c r="M3919" s="101" t="s">
        <v>9199</v>
      </c>
    </row>
    <row r="3920" spans="1:13" x14ac:dyDescent="0.25">
      <c r="A3920" s="74" t="s">
        <v>344</v>
      </c>
      <c r="B3920" s="107" t="str">
        <f t="shared" si="61"/>
        <v>860830603600</v>
      </c>
      <c r="C3920" s="101" t="s">
        <v>9202</v>
      </c>
      <c r="D3920" s="101" t="s">
        <v>9203</v>
      </c>
      <c r="E3920" s="101" t="s">
        <v>7279</v>
      </c>
      <c r="F3920" s="101" t="s">
        <v>7191</v>
      </c>
      <c r="G3920" s="101" t="s">
        <v>7368</v>
      </c>
      <c r="H3920" s="103">
        <v>0</v>
      </c>
      <c r="I3920" s="101" t="s">
        <v>8401</v>
      </c>
      <c r="J3920" s="102">
        <v>43472</v>
      </c>
      <c r="K3920" s="102">
        <v>43836</v>
      </c>
      <c r="L3920" s="101" t="s">
        <v>6332</v>
      </c>
      <c r="M3920" s="101" t="s">
        <v>9202</v>
      </c>
    </row>
    <row r="3921" spans="1:13" x14ac:dyDescent="0.25">
      <c r="A3921" s="74" t="s">
        <v>344</v>
      </c>
      <c r="B3921" s="107" t="str">
        <f t="shared" si="61"/>
        <v>860831603000</v>
      </c>
      <c r="C3921" s="101" t="s">
        <v>9204</v>
      </c>
      <c r="D3921" s="101" t="s">
        <v>9205</v>
      </c>
      <c r="E3921" s="101" t="s">
        <v>7283</v>
      </c>
      <c r="F3921" s="101" t="s">
        <v>7317</v>
      </c>
      <c r="G3921" s="101" t="s">
        <v>7174</v>
      </c>
      <c r="H3921" s="103">
        <v>0</v>
      </c>
      <c r="I3921" s="101" t="s">
        <v>8401</v>
      </c>
      <c r="J3921" s="102">
        <v>43678</v>
      </c>
      <c r="K3921" s="102">
        <v>44043</v>
      </c>
      <c r="L3921" s="101" t="s">
        <v>6332</v>
      </c>
      <c r="M3921" s="101" t="s">
        <v>9204</v>
      </c>
    </row>
    <row r="3922" spans="1:13" x14ac:dyDescent="0.25">
      <c r="A3922" s="74" t="s">
        <v>344</v>
      </c>
      <c r="B3922" s="107" t="str">
        <f t="shared" si="61"/>
        <v>860832603300</v>
      </c>
      <c r="C3922" s="101" t="s">
        <v>9206</v>
      </c>
      <c r="D3922" s="101" t="s">
        <v>9207</v>
      </c>
      <c r="E3922" s="101" t="s">
        <v>7249</v>
      </c>
      <c r="F3922" s="101" t="s">
        <v>7250</v>
      </c>
      <c r="G3922" s="101" t="s">
        <v>7174</v>
      </c>
      <c r="H3922" s="103">
        <v>0</v>
      </c>
      <c r="I3922" s="101" t="s">
        <v>8401</v>
      </c>
      <c r="J3922" s="102">
        <v>43282</v>
      </c>
      <c r="K3922" s="102">
        <v>43646</v>
      </c>
      <c r="L3922" s="101" t="s">
        <v>6332</v>
      </c>
      <c r="M3922" s="101" t="s">
        <v>9206</v>
      </c>
    </row>
    <row r="3923" spans="1:13" x14ac:dyDescent="0.25">
      <c r="A3923" s="74" t="s">
        <v>344</v>
      </c>
      <c r="B3923" s="107" t="str">
        <f t="shared" si="61"/>
        <v>860902603200</v>
      </c>
      <c r="C3923" s="101" t="s">
        <v>9208</v>
      </c>
      <c r="D3923" s="101" t="s">
        <v>9209</v>
      </c>
      <c r="E3923" s="101" t="s">
        <v>7324</v>
      </c>
      <c r="F3923" s="101" t="s">
        <v>7235</v>
      </c>
      <c r="G3923" s="101" t="s">
        <v>7218</v>
      </c>
      <c r="H3923" s="103">
        <v>0</v>
      </c>
      <c r="I3923" s="101" t="s">
        <v>8401</v>
      </c>
      <c r="J3923" s="102">
        <v>43467</v>
      </c>
      <c r="K3923" s="102">
        <v>43831</v>
      </c>
      <c r="L3923" s="101" t="s">
        <v>6332</v>
      </c>
      <c r="M3923" s="101" t="s">
        <v>9208</v>
      </c>
    </row>
    <row r="3924" spans="1:13" x14ac:dyDescent="0.25">
      <c r="A3924" s="74" t="s">
        <v>344</v>
      </c>
      <c r="B3924" s="107" t="str">
        <f t="shared" si="61"/>
        <v>860903603400</v>
      </c>
      <c r="C3924" s="101" t="s">
        <v>9210</v>
      </c>
      <c r="D3924" s="101" t="s">
        <v>9211</v>
      </c>
      <c r="E3924" s="101" t="s">
        <v>7190</v>
      </c>
      <c r="F3924" s="101" t="s">
        <v>7245</v>
      </c>
      <c r="G3924" s="101" t="s">
        <v>7174</v>
      </c>
      <c r="H3924" s="103">
        <v>0</v>
      </c>
      <c r="I3924" s="101" t="s">
        <v>8401</v>
      </c>
      <c r="J3924" s="102">
        <v>43497</v>
      </c>
      <c r="K3924" s="102">
        <v>43861</v>
      </c>
      <c r="L3924" s="101" t="s">
        <v>6332</v>
      </c>
      <c r="M3924" s="101" t="s">
        <v>9210</v>
      </c>
    </row>
    <row r="3925" spans="1:13" x14ac:dyDescent="0.25">
      <c r="A3925" s="74" t="s">
        <v>344</v>
      </c>
      <c r="B3925" s="107" t="str">
        <f t="shared" si="61"/>
        <v>860904602100</v>
      </c>
      <c r="C3925" s="101" t="s">
        <v>9212</v>
      </c>
      <c r="D3925" s="101" t="s">
        <v>9213</v>
      </c>
      <c r="E3925" s="101" t="s">
        <v>7254</v>
      </c>
      <c r="F3925" s="101" t="s">
        <v>7245</v>
      </c>
      <c r="G3925" s="101" t="s">
        <v>7174</v>
      </c>
      <c r="H3925" s="103">
        <v>0</v>
      </c>
      <c r="I3925" s="101" t="s">
        <v>8401</v>
      </c>
      <c r="J3925" s="102">
        <v>43497</v>
      </c>
      <c r="K3925" s="102">
        <v>43861</v>
      </c>
      <c r="L3925" s="101" t="s">
        <v>6332</v>
      </c>
      <c r="M3925" s="101" t="s">
        <v>9212</v>
      </c>
    </row>
    <row r="3926" spans="1:13" x14ac:dyDescent="0.25">
      <c r="A3926" s="74" t="s">
        <v>344</v>
      </c>
      <c r="B3926" s="107" t="str">
        <f t="shared" si="61"/>
        <v>860905603600</v>
      </c>
      <c r="C3926" s="101" t="s">
        <v>9214</v>
      </c>
      <c r="D3926" s="101" t="s">
        <v>9215</v>
      </c>
      <c r="E3926" s="101" t="s">
        <v>7279</v>
      </c>
      <c r="F3926" s="101" t="s">
        <v>7460</v>
      </c>
      <c r="G3926" s="101" t="s">
        <v>7368</v>
      </c>
      <c r="H3926" s="103">
        <v>0</v>
      </c>
      <c r="I3926" s="101" t="s">
        <v>8401</v>
      </c>
      <c r="J3926" s="102">
        <v>43497</v>
      </c>
      <c r="K3926" s="102">
        <v>43861</v>
      </c>
      <c r="L3926" s="101" t="s">
        <v>6332</v>
      </c>
      <c r="M3926" s="101" t="s">
        <v>9214</v>
      </c>
    </row>
    <row r="3927" spans="1:13" x14ac:dyDescent="0.25">
      <c r="A3927" s="74" t="s">
        <v>344</v>
      </c>
      <c r="B3927" s="107" t="str">
        <f t="shared" si="61"/>
        <v>860906603100</v>
      </c>
      <c r="C3927" s="101" t="s">
        <v>9216</v>
      </c>
      <c r="D3927" s="101" t="s">
        <v>9217</v>
      </c>
      <c r="E3927" s="101" t="s">
        <v>7234</v>
      </c>
      <c r="F3927" s="101" t="s">
        <v>7235</v>
      </c>
      <c r="G3927" s="101" t="s">
        <v>7218</v>
      </c>
      <c r="H3927" s="103">
        <v>0</v>
      </c>
      <c r="I3927" s="101" t="s">
        <v>8401</v>
      </c>
      <c r="J3927" s="102">
        <v>43556</v>
      </c>
      <c r="K3927" s="102">
        <v>43921</v>
      </c>
      <c r="L3927" s="101" t="s">
        <v>6332</v>
      </c>
      <c r="M3927" s="101" t="s">
        <v>9216</v>
      </c>
    </row>
    <row r="3928" spans="1:13" x14ac:dyDescent="0.25">
      <c r="A3928" s="74" t="s">
        <v>344</v>
      </c>
      <c r="B3928" s="107" t="str">
        <f t="shared" si="61"/>
        <v>860907603400</v>
      </c>
      <c r="C3928" s="101" t="s">
        <v>9218</v>
      </c>
      <c r="D3928" s="101" t="s">
        <v>9219</v>
      </c>
      <c r="E3928" s="101" t="s">
        <v>7190</v>
      </c>
      <c r="F3928" s="101" t="s">
        <v>7460</v>
      </c>
      <c r="G3928" s="101" t="s">
        <v>7368</v>
      </c>
      <c r="H3928" s="103">
        <v>0</v>
      </c>
      <c r="I3928" s="101" t="s">
        <v>8401</v>
      </c>
      <c r="J3928" s="102">
        <v>43556</v>
      </c>
      <c r="K3928" s="102">
        <v>43921</v>
      </c>
      <c r="L3928" s="101" t="s">
        <v>6332</v>
      </c>
      <c r="M3928" s="101" t="s">
        <v>9218</v>
      </c>
    </row>
    <row r="3929" spans="1:13" x14ac:dyDescent="0.25">
      <c r="A3929" s="74" t="s">
        <v>344</v>
      </c>
      <c r="B3929" s="107" t="str">
        <f t="shared" si="61"/>
        <v>860908603300</v>
      </c>
      <c r="C3929" s="101" t="s">
        <v>9220</v>
      </c>
      <c r="D3929" s="101" t="s">
        <v>9221</v>
      </c>
      <c r="E3929" s="101" t="s">
        <v>7249</v>
      </c>
      <c r="F3929" s="101" t="s">
        <v>7247</v>
      </c>
      <c r="G3929" s="101" t="s">
        <v>7178</v>
      </c>
      <c r="H3929" s="103">
        <v>0</v>
      </c>
      <c r="I3929" s="101" t="s">
        <v>8401</v>
      </c>
      <c r="J3929" s="102">
        <v>43556</v>
      </c>
      <c r="K3929" s="102">
        <v>43921</v>
      </c>
      <c r="L3929" s="101" t="s">
        <v>6332</v>
      </c>
      <c r="M3929" s="101" t="s">
        <v>9220</v>
      </c>
    </row>
    <row r="3930" spans="1:13" x14ac:dyDescent="0.25">
      <c r="A3930" s="74" t="s">
        <v>344</v>
      </c>
      <c r="B3930" s="107" t="str">
        <f t="shared" si="61"/>
        <v>860909603600</v>
      </c>
      <c r="C3930" s="101" t="s">
        <v>9222</v>
      </c>
      <c r="D3930" s="101" t="s">
        <v>9203</v>
      </c>
      <c r="E3930" s="101" t="s">
        <v>7279</v>
      </c>
      <c r="F3930" s="101" t="s">
        <v>7191</v>
      </c>
      <c r="G3930" s="101" t="s">
        <v>7368</v>
      </c>
      <c r="H3930" s="103">
        <v>0</v>
      </c>
      <c r="I3930" s="101" t="s">
        <v>8401</v>
      </c>
      <c r="J3930" s="102">
        <v>43472</v>
      </c>
      <c r="K3930" s="102">
        <v>43836</v>
      </c>
      <c r="L3930" s="101" t="s">
        <v>6332</v>
      </c>
      <c r="M3930" s="101" t="s">
        <v>9222</v>
      </c>
    </row>
    <row r="3931" spans="1:13" x14ac:dyDescent="0.25">
      <c r="A3931" s="74" t="s">
        <v>344</v>
      </c>
      <c r="B3931" s="107" t="str">
        <f t="shared" si="61"/>
        <v>860910603000</v>
      </c>
      <c r="C3931" s="101" t="s">
        <v>9223</v>
      </c>
      <c r="D3931" s="101" t="s">
        <v>9224</v>
      </c>
      <c r="E3931" s="101" t="s">
        <v>7283</v>
      </c>
      <c r="F3931" s="101" t="s">
        <v>7245</v>
      </c>
      <c r="G3931" s="101" t="s">
        <v>7174</v>
      </c>
      <c r="H3931" s="103">
        <v>0</v>
      </c>
      <c r="I3931" s="101" t="s">
        <v>8401</v>
      </c>
      <c r="J3931" s="102">
        <v>43586</v>
      </c>
      <c r="K3931" s="102">
        <v>43951</v>
      </c>
      <c r="L3931" s="101" t="s">
        <v>6332</v>
      </c>
      <c r="M3931" s="101" t="s">
        <v>9223</v>
      </c>
    </row>
    <row r="3932" spans="1:13" x14ac:dyDescent="0.25">
      <c r="A3932" s="74" t="s">
        <v>344</v>
      </c>
      <c r="B3932" s="107" t="str">
        <f t="shared" si="61"/>
        <v>860911603400</v>
      </c>
      <c r="C3932" s="101" t="s">
        <v>9225</v>
      </c>
      <c r="D3932" s="101" t="s">
        <v>9226</v>
      </c>
      <c r="E3932" s="101" t="s">
        <v>7190</v>
      </c>
      <c r="F3932" s="101" t="s">
        <v>7460</v>
      </c>
      <c r="G3932" s="101" t="s">
        <v>7368</v>
      </c>
      <c r="H3932" s="103">
        <v>0</v>
      </c>
      <c r="I3932" s="101" t="s">
        <v>8401</v>
      </c>
      <c r="J3932" s="102">
        <v>43586</v>
      </c>
      <c r="K3932" s="102">
        <v>43951</v>
      </c>
      <c r="L3932" s="101" t="s">
        <v>6332</v>
      </c>
      <c r="M3932" s="101" t="s">
        <v>9225</v>
      </c>
    </row>
    <row r="3933" spans="1:13" x14ac:dyDescent="0.25">
      <c r="A3933" s="74" t="s">
        <v>344</v>
      </c>
      <c r="B3933" s="107" t="str">
        <f t="shared" si="61"/>
        <v>860912603600</v>
      </c>
      <c r="C3933" s="101" t="s">
        <v>9227</v>
      </c>
      <c r="D3933" s="101" t="s">
        <v>9228</v>
      </c>
      <c r="E3933" s="101" t="s">
        <v>7279</v>
      </c>
      <c r="F3933" s="101" t="s">
        <v>7460</v>
      </c>
      <c r="G3933" s="101" t="s">
        <v>7368</v>
      </c>
      <c r="H3933" s="103">
        <v>0</v>
      </c>
      <c r="I3933" s="101" t="s">
        <v>8401</v>
      </c>
      <c r="J3933" s="102">
        <v>43586</v>
      </c>
      <c r="K3933" s="102">
        <v>43951</v>
      </c>
      <c r="L3933" s="101" t="s">
        <v>6332</v>
      </c>
      <c r="M3933" s="101" t="s">
        <v>9227</v>
      </c>
    </row>
    <row r="3934" spans="1:13" x14ac:dyDescent="0.25">
      <c r="A3934" s="74" t="s">
        <v>344</v>
      </c>
      <c r="B3934" s="107" t="str">
        <f t="shared" si="61"/>
        <v>860913603600</v>
      </c>
      <c r="C3934" s="101" t="s">
        <v>9229</v>
      </c>
      <c r="D3934" s="101" t="s">
        <v>9230</v>
      </c>
      <c r="E3934" s="101" t="s">
        <v>7279</v>
      </c>
      <c r="F3934" s="101" t="s">
        <v>7460</v>
      </c>
      <c r="G3934" s="101" t="s">
        <v>7368</v>
      </c>
      <c r="H3934" s="103">
        <v>0</v>
      </c>
      <c r="I3934" s="101" t="s">
        <v>8401</v>
      </c>
      <c r="J3934" s="102">
        <v>43586</v>
      </c>
      <c r="K3934" s="102">
        <v>43951</v>
      </c>
      <c r="L3934" s="101" t="s">
        <v>6332</v>
      </c>
      <c r="M3934" s="101" t="s">
        <v>9229</v>
      </c>
    </row>
    <row r="3935" spans="1:13" x14ac:dyDescent="0.25">
      <c r="A3935" s="74" t="s">
        <v>344</v>
      </c>
      <c r="B3935" s="107" t="str">
        <f t="shared" si="61"/>
        <v>860914603600</v>
      </c>
      <c r="C3935" s="101" t="s">
        <v>9231</v>
      </c>
      <c r="D3935" s="101" t="s">
        <v>9228</v>
      </c>
      <c r="E3935" s="101" t="s">
        <v>7279</v>
      </c>
      <c r="F3935" s="101" t="s">
        <v>7460</v>
      </c>
      <c r="G3935" s="101" t="s">
        <v>7368</v>
      </c>
      <c r="H3935" s="103">
        <v>0</v>
      </c>
      <c r="I3935" s="101" t="s">
        <v>8401</v>
      </c>
      <c r="J3935" s="102">
        <v>43586</v>
      </c>
      <c r="K3935" s="102">
        <v>43951</v>
      </c>
      <c r="L3935" s="101" t="s">
        <v>6332</v>
      </c>
      <c r="M3935" s="101" t="s">
        <v>9231</v>
      </c>
    </row>
    <row r="3936" spans="1:13" x14ac:dyDescent="0.25">
      <c r="A3936" s="74" t="s">
        <v>344</v>
      </c>
      <c r="B3936" s="107" t="str">
        <f t="shared" si="61"/>
        <v>860915603100</v>
      </c>
      <c r="C3936" s="101" t="s">
        <v>9232</v>
      </c>
      <c r="D3936" s="101" t="s">
        <v>9233</v>
      </c>
      <c r="E3936" s="101" t="s">
        <v>7234</v>
      </c>
      <c r="F3936" s="101" t="s">
        <v>7235</v>
      </c>
      <c r="G3936" s="101" t="s">
        <v>7218</v>
      </c>
      <c r="H3936" s="103">
        <v>0</v>
      </c>
      <c r="I3936" s="101" t="s">
        <v>8401</v>
      </c>
      <c r="J3936" s="102">
        <v>43689</v>
      </c>
      <c r="K3936" s="102">
        <v>44054</v>
      </c>
      <c r="L3936" s="101" t="s">
        <v>6332</v>
      </c>
      <c r="M3936" s="101" t="s">
        <v>9232</v>
      </c>
    </row>
    <row r="3937" spans="1:13" x14ac:dyDescent="0.25">
      <c r="A3937" s="74" t="s">
        <v>344</v>
      </c>
      <c r="B3937" s="107" t="str">
        <f t="shared" si="61"/>
        <v>860916603600</v>
      </c>
      <c r="C3937" s="101" t="s">
        <v>9234</v>
      </c>
      <c r="D3937" s="101" t="s">
        <v>9235</v>
      </c>
      <c r="E3937" s="101" t="s">
        <v>7279</v>
      </c>
      <c r="F3937" s="101" t="s">
        <v>7460</v>
      </c>
      <c r="G3937" s="101" t="s">
        <v>7368</v>
      </c>
      <c r="H3937" s="103">
        <v>0</v>
      </c>
      <c r="I3937" s="101" t="s">
        <v>8401</v>
      </c>
      <c r="J3937" s="102">
        <v>43696</v>
      </c>
      <c r="K3937" s="102">
        <v>44061</v>
      </c>
      <c r="L3937" s="101" t="s">
        <v>6332</v>
      </c>
      <c r="M3937" s="101" t="s">
        <v>9234</v>
      </c>
    </row>
    <row r="3938" spans="1:13" x14ac:dyDescent="0.25">
      <c r="A3938" s="74" t="s">
        <v>344</v>
      </c>
      <c r="B3938" s="107" t="str">
        <f t="shared" si="61"/>
        <v>860917603600</v>
      </c>
      <c r="C3938" s="101" t="s">
        <v>9236</v>
      </c>
      <c r="D3938" s="101" t="s">
        <v>9235</v>
      </c>
      <c r="E3938" s="101" t="s">
        <v>7279</v>
      </c>
      <c r="F3938" s="101" t="s">
        <v>7460</v>
      </c>
      <c r="G3938" s="101" t="s">
        <v>7368</v>
      </c>
      <c r="H3938" s="103">
        <v>0</v>
      </c>
      <c r="I3938" s="101" t="s">
        <v>8401</v>
      </c>
      <c r="J3938" s="102">
        <v>43633</v>
      </c>
      <c r="K3938" s="102">
        <v>43998</v>
      </c>
      <c r="L3938" s="101" t="s">
        <v>6332</v>
      </c>
      <c r="M3938" s="101" t="s">
        <v>9236</v>
      </c>
    </row>
    <row r="3939" spans="1:13" x14ac:dyDescent="0.25">
      <c r="A3939" s="74" t="s">
        <v>344</v>
      </c>
      <c r="B3939" s="107" t="str">
        <f t="shared" si="61"/>
        <v>860918603600</v>
      </c>
      <c r="C3939" s="101" t="s">
        <v>9237</v>
      </c>
      <c r="D3939" s="101" t="s">
        <v>9235</v>
      </c>
      <c r="E3939" s="101" t="s">
        <v>7279</v>
      </c>
      <c r="F3939" s="101" t="s">
        <v>7460</v>
      </c>
      <c r="G3939" s="101" t="s">
        <v>7368</v>
      </c>
      <c r="H3939" s="103">
        <v>0</v>
      </c>
      <c r="I3939" s="101" t="s">
        <v>8401</v>
      </c>
      <c r="J3939" s="102">
        <v>43633</v>
      </c>
      <c r="K3939" s="102">
        <v>43998</v>
      </c>
      <c r="L3939" s="101" t="s">
        <v>6332</v>
      </c>
      <c r="M3939" s="101" t="s">
        <v>9237</v>
      </c>
    </row>
    <row r="3940" spans="1:13" x14ac:dyDescent="0.25">
      <c r="A3940" s="74" t="s">
        <v>344</v>
      </c>
      <c r="B3940" s="107" t="str">
        <f t="shared" si="61"/>
        <v>860919603930</v>
      </c>
      <c r="C3940" s="101" t="s">
        <v>9238</v>
      </c>
      <c r="D3940" s="101" t="s">
        <v>9239</v>
      </c>
      <c r="E3940" s="101" t="s">
        <v>7257</v>
      </c>
      <c r="F3940" s="101" t="s">
        <v>7231</v>
      </c>
      <c r="G3940" s="101" t="s">
        <v>7181</v>
      </c>
      <c r="H3940" s="103">
        <v>0</v>
      </c>
      <c r="I3940" s="101" t="s">
        <v>8401</v>
      </c>
      <c r="J3940" s="102">
        <v>43647</v>
      </c>
      <c r="K3940" s="102">
        <v>44012</v>
      </c>
      <c r="L3940" s="101" t="s">
        <v>6332</v>
      </c>
      <c r="M3940" s="101" t="s">
        <v>9238</v>
      </c>
    </row>
    <row r="3941" spans="1:13" x14ac:dyDescent="0.25">
      <c r="A3941" s="74" t="s">
        <v>344</v>
      </c>
      <c r="B3941" s="107" t="str">
        <f t="shared" si="61"/>
        <v>860920602100</v>
      </c>
      <c r="C3941" s="101" t="s">
        <v>9240</v>
      </c>
      <c r="D3941" s="101" t="s">
        <v>9241</v>
      </c>
      <c r="E3941" s="101" t="s">
        <v>7254</v>
      </c>
      <c r="F3941" s="101" t="s">
        <v>7245</v>
      </c>
      <c r="G3941" s="101" t="s">
        <v>7174</v>
      </c>
      <c r="H3941" s="103">
        <v>0</v>
      </c>
      <c r="I3941" s="101" t="s">
        <v>8401</v>
      </c>
      <c r="J3941" s="102">
        <v>43617</v>
      </c>
      <c r="K3941" s="102">
        <v>43982</v>
      </c>
      <c r="L3941" s="101" t="s">
        <v>6332</v>
      </c>
      <c r="M3941" s="101" t="s">
        <v>9240</v>
      </c>
    </row>
    <row r="3942" spans="1:13" x14ac:dyDescent="0.25">
      <c r="A3942" s="74" t="s">
        <v>344</v>
      </c>
      <c r="B3942" s="107" t="str">
        <f t="shared" si="61"/>
        <v>860921602100</v>
      </c>
      <c r="C3942" s="101" t="s">
        <v>9242</v>
      </c>
      <c r="D3942" s="101" t="s">
        <v>9243</v>
      </c>
      <c r="E3942" s="101" t="s">
        <v>7254</v>
      </c>
      <c r="F3942" s="101" t="s">
        <v>7217</v>
      </c>
      <c r="G3942" s="101" t="s">
        <v>7218</v>
      </c>
      <c r="H3942" s="103">
        <v>0</v>
      </c>
      <c r="I3942" s="101" t="s">
        <v>8401</v>
      </c>
      <c r="J3942" s="102">
        <v>43617</v>
      </c>
      <c r="K3942" s="102">
        <v>43982</v>
      </c>
      <c r="L3942" s="101" t="s">
        <v>6332</v>
      </c>
      <c r="M3942" s="101" t="s">
        <v>9242</v>
      </c>
    </row>
    <row r="3943" spans="1:13" x14ac:dyDescent="0.25">
      <c r="A3943" s="74" t="s">
        <v>344</v>
      </c>
      <c r="B3943" s="107" t="str">
        <f t="shared" si="61"/>
        <v>860922603100</v>
      </c>
      <c r="C3943" s="101" t="s">
        <v>9244</v>
      </c>
      <c r="D3943" s="101" t="s">
        <v>9245</v>
      </c>
      <c r="E3943" s="101" t="s">
        <v>7234</v>
      </c>
      <c r="F3943" s="101" t="s">
        <v>7226</v>
      </c>
      <c r="G3943" s="101" t="s">
        <v>7186</v>
      </c>
      <c r="H3943" s="103">
        <v>0</v>
      </c>
      <c r="I3943" s="101" t="s">
        <v>8401</v>
      </c>
      <c r="J3943" s="102">
        <v>43709</v>
      </c>
      <c r="K3943" s="102">
        <v>44074</v>
      </c>
      <c r="L3943" s="101" t="s">
        <v>6332</v>
      </c>
      <c r="M3943" s="101" t="s">
        <v>9244</v>
      </c>
    </row>
    <row r="3944" spans="1:13" x14ac:dyDescent="0.25">
      <c r="A3944" s="74" t="s">
        <v>344</v>
      </c>
      <c r="B3944" s="107" t="str">
        <f t="shared" si="61"/>
        <v>860923603100</v>
      </c>
      <c r="C3944" s="101" t="s">
        <v>9246</v>
      </c>
      <c r="D3944" s="101" t="s">
        <v>9247</v>
      </c>
      <c r="E3944" s="101" t="s">
        <v>7234</v>
      </c>
      <c r="F3944" s="101" t="s">
        <v>7226</v>
      </c>
      <c r="G3944" s="101" t="s">
        <v>7186</v>
      </c>
      <c r="H3944" s="103">
        <v>0</v>
      </c>
      <c r="I3944" s="101" t="s">
        <v>8401</v>
      </c>
      <c r="J3944" s="102">
        <v>43709</v>
      </c>
      <c r="K3944" s="102">
        <v>44074</v>
      </c>
      <c r="L3944" s="101" t="s">
        <v>6332</v>
      </c>
      <c r="M3944" s="101" t="s">
        <v>9246</v>
      </c>
    </row>
    <row r="3945" spans="1:13" x14ac:dyDescent="0.25">
      <c r="A3945" s="74" t="s">
        <v>344</v>
      </c>
      <c r="B3945" s="107" t="str">
        <f t="shared" si="61"/>
        <v>860924603100</v>
      </c>
      <c r="C3945" s="101" t="s">
        <v>9248</v>
      </c>
      <c r="D3945" s="101" t="s">
        <v>9249</v>
      </c>
      <c r="E3945" s="101" t="s">
        <v>7234</v>
      </c>
      <c r="F3945" s="101" t="s">
        <v>7226</v>
      </c>
      <c r="G3945" s="101" t="s">
        <v>7186</v>
      </c>
      <c r="H3945" s="103">
        <v>0</v>
      </c>
      <c r="I3945" s="101" t="s">
        <v>8401</v>
      </c>
      <c r="J3945" s="102">
        <v>43709</v>
      </c>
      <c r="K3945" s="102">
        <v>44074</v>
      </c>
      <c r="L3945" s="101" t="s">
        <v>6332</v>
      </c>
      <c r="M3945" s="101" t="s">
        <v>9248</v>
      </c>
    </row>
    <row r="3946" spans="1:13" x14ac:dyDescent="0.25">
      <c r="A3946" s="74" t="s">
        <v>344</v>
      </c>
      <c r="B3946" s="107" t="str">
        <f t="shared" si="61"/>
        <v>860925603520</v>
      </c>
      <c r="C3946" s="101" t="s">
        <v>9250</v>
      </c>
      <c r="D3946" s="101" t="s">
        <v>9251</v>
      </c>
      <c r="E3946" s="101" t="s">
        <v>7325</v>
      </c>
      <c r="F3946" s="101" t="s">
        <v>7224</v>
      </c>
      <c r="G3946" s="101" t="s">
        <v>7178</v>
      </c>
      <c r="H3946" s="103">
        <v>0</v>
      </c>
      <c r="I3946" s="101" t="s">
        <v>8401</v>
      </c>
      <c r="J3946" s="102">
        <v>43682</v>
      </c>
      <c r="K3946" s="102">
        <v>44047</v>
      </c>
      <c r="L3946" s="101" t="s">
        <v>6332</v>
      </c>
      <c r="M3946" s="101" t="s">
        <v>9250</v>
      </c>
    </row>
    <row r="3947" spans="1:13" x14ac:dyDescent="0.25">
      <c r="A3947" s="74" t="s">
        <v>344</v>
      </c>
      <c r="B3947" s="107" t="str">
        <f t="shared" si="61"/>
        <v>860926603400</v>
      </c>
      <c r="C3947" s="101" t="s">
        <v>9252</v>
      </c>
      <c r="D3947" s="101" t="s">
        <v>9253</v>
      </c>
      <c r="E3947" s="101" t="s">
        <v>7190</v>
      </c>
      <c r="F3947" s="101" t="s">
        <v>7191</v>
      </c>
      <c r="G3947" s="101" t="s">
        <v>7368</v>
      </c>
      <c r="H3947" s="103">
        <v>0</v>
      </c>
      <c r="I3947" s="101" t="s">
        <v>8401</v>
      </c>
      <c r="J3947" s="102">
        <v>43678</v>
      </c>
      <c r="K3947" s="102">
        <v>44043</v>
      </c>
      <c r="L3947" s="101" t="s">
        <v>6332</v>
      </c>
      <c r="M3947" s="101" t="s">
        <v>9252</v>
      </c>
    </row>
    <row r="3948" spans="1:13" x14ac:dyDescent="0.25">
      <c r="A3948" s="74" t="s">
        <v>344</v>
      </c>
      <c r="B3948" s="107" t="str">
        <f t="shared" si="61"/>
        <v>860927603510</v>
      </c>
      <c r="C3948" s="101" t="s">
        <v>9254</v>
      </c>
      <c r="D3948" s="101" t="s">
        <v>9255</v>
      </c>
      <c r="E3948" s="101" t="s">
        <v>7281</v>
      </c>
      <c r="F3948" s="101" t="s">
        <v>7247</v>
      </c>
      <c r="G3948" s="101" t="s">
        <v>7178</v>
      </c>
      <c r="H3948" s="103">
        <v>0</v>
      </c>
      <c r="I3948" s="101" t="s">
        <v>8401</v>
      </c>
      <c r="J3948" s="102">
        <v>43709</v>
      </c>
      <c r="K3948" s="102">
        <v>44074</v>
      </c>
      <c r="L3948" s="101" t="s">
        <v>6332</v>
      </c>
      <c r="M3948" s="101" t="s">
        <v>9254</v>
      </c>
    </row>
    <row r="3949" spans="1:13" x14ac:dyDescent="0.25">
      <c r="A3949" s="74" t="s">
        <v>344</v>
      </c>
      <c r="B3949" s="107" t="str">
        <f t="shared" si="61"/>
        <v>860928603600</v>
      </c>
      <c r="C3949" s="101" t="s">
        <v>9256</v>
      </c>
      <c r="D3949" s="101" t="s">
        <v>9257</v>
      </c>
      <c r="E3949" s="101" t="s">
        <v>7279</v>
      </c>
      <c r="F3949" s="101" t="s">
        <v>7460</v>
      </c>
      <c r="G3949" s="101" t="s">
        <v>7368</v>
      </c>
      <c r="H3949" s="103">
        <v>0</v>
      </c>
      <c r="I3949" s="101" t="s">
        <v>8401</v>
      </c>
      <c r="J3949" s="102">
        <v>43682</v>
      </c>
      <c r="K3949" s="102">
        <v>44047</v>
      </c>
      <c r="L3949" s="101" t="s">
        <v>6332</v>
      </c>
      <c r="M3949" s="101" t="s">
        <v>9256</v>
      </c>
    </row>
    <row r="3950" spans="1:13" x14ac:dyDescent="0.25">
      <c r="A3950" s="74" t="s">
        <v>344</v>
      </c>
      <c r="B3950" s="107" t="str">
        <f t="shared" si="61"/>
        <v>860929603600</v>
      </c>
      <c r="C3950" s="101" t="s">
        <v>9258</v>
      </c>
      <c r="D3950" s="101" t="s">
        <v>9257</v>
      </c>
      <c r="E3950" s="101" t="s">
        <v>7279</v>
      </c>
      <c r="F3950" s="101" t="s">
        <v>7460</v>
      </c>
      <c r="G3950" s="101" t="s">
        <v>7368</v>
      </c>
      <c r="H3950" s="103">
        <v>0</v>
      </c>
      <c r="I3950" s="101" t="s">
        <v>8401</v>
      </c>
      <c r="J3950" s="102">
        <v>43709</v>
      </c>
      <c r="K3950" s="102">
        <v>44074</v>
      </c>
      <c r="L3950" s="101" t="s">
        <v>6332</v>
      </c>
      <c r="M3950" s="101" t="s">
        <v>9258</v>
      </c>
    </row>
    <row r="3951" spans="1:13" x14ac:dyDescent="0.25">
      <c r="A3951" s="74" t="s">
        <v>344</v>
      </c>
      <c r="B3951" s="107" t="str">
        <f t="shared" si="61"/>
        <v>860930603600</v>
      </c>
      <c r="C3951" s="101" t="s">
        <v>9259</v>
      </c>
      <c r="D3951" s="101" t="s">
        <v>9257</v>
      </c>
      <c r="E3951" s="101" t="s">
        <v>7279</v>
      </c>
      <c r="F3951" s="101" t="s">
        <v>7460</v>
      </c>
      <c r="G3951" s="101" t="s">
        <v>7368</v>
      </c>
      <c r="H3951" s="103">
        <v>0</v>
      </c>
      <c r="I3951" s="101" t="s">
        <v>8401</v>
      </c>
      <c r="J3951" s="102">
        <v>43696</v>
      </c>
      <c r="K3951" s="102">
        <v>44061</v>
      </c>
      <c r="L3951" s="101" t="s">
        <v>6332</v>
      </c>
      <c r="M3951" s="101" t="s">
        <v>9259</v>
      </c>
    </row>
    <row r="3952" spans="1:13" x14ac:dyDescent="0.25">
      <c r="A3952" s="74" t="s">
        <v>344</v>
      </c>
      <c r="B3952" s="107" t="str">
        <f t="shared" si="61"/>
        <v>860931603600</v>
      </c>
      <c r="C3952" s="101" t="s">
        <v>9260</v>
      </c>
      <c r="D3952" s="101" t="s">
        <v>9261</v>
      </c>
      <c r="E3952" s="101" t="s">
        <v>7279</v>
      </c>
      <c r="F3952" s="101" t="s">
        <v>7191</v>
      </c>
      <c r="G3952" s="101" t="s">
        <v>7368</v>
      </c>
      <c r="H3952" s="103">
        <v>0</v>
      </c>
      <c r="I3952" s="101" t="s">
        <v>8401</v>
      </c>
      <c r="J3952" s="102">
        <v>43739</v>
      </c>
      <c r="K3952" s="102">
        <v>44104</v>
      </c>
      <c r="L3952" s="101" t="s">
        <v>6332</v>
      </c>
      <c r="M3952" s="101" t="s">
        <v>9260</v>
      </c>
    </row>
    <row r="3953" spans="1:13" x14ac:dyDescent="0.25">
      <c r="A3953" s="74" t="s">
        <v>344</v>
      </c>
      <c r="B3953" s="107" t="str">
        <f t="shared" si="61"/>
        <v>860932603600</v>
      </c>
      <c r="C3953" s="101" t="s">
        <v>9262</v>
      </c>
      <c r="D3953" s="101" t="s">
        <v>9263</v>
      </c>
      <c r="E3953" s="101" t="s">
        <v>7279</v>
      </c>
      <c r="F3953" s="101" t="s">
        <v>7191</v>
      </c>
      <c r="G3953" s="101" t="s">
        <v>7368</v>
      </c>
      <c r="H3953" s="103">
        <v>0</v>
      </c>
      <c r="I3953" s="101" t="s">
        <v>8401</v>
      </c>
      <c r="J3953" s="102">
        <v>43709</v>
      </c>
      <c r="K3953" s="102">
        <v>44074</v>
      </c>
      <c r="L3953" s="101" t="s">
        <v>6332</v>
      </c>
      <c r="M3953" s="101" t="s">
        <v>9262</v>
      </c>
    </row>
    <row r="3954" spans="1:13" x14ac:dyDescent="0.25">
      <c r="A3954" s="74" t="s">
        <v>344</v>
      </c>
      <c r="B3954" s="107" t="str">
        <f t="shared" si="61"/>
        <v>860933603300</v>
      </c>
      <c r="C3954" s="101" t="s">
        <v>9264</v>
      </c>
      <c r="D3954" s="101" t="s">
        <v>9255</v>
      </c>
      <c r="E3954" s="101" t="s">
        <v>7249</v>
      </c>
      <c r="F3954" s="101" t="s">
        <v>7247</v>
      </c>
      <c r="G3954" s="101" t="s">
        <v>7178</v>
      </c>
      <c r="H3954" s="103">
        <v>0</v>
      </c>
      <c r="I3954" s="101" t="s">
        <v>8401</v>
      </c>
      <c r="J3954" s="102">
        <v>43739</v>
      </c>
      <c r="K3954" s="102">
        <v>44104</v>
      </c>
      <c r="L3954" s="101" t="s">
        <v>6332</v>
      </c>
      <c r="M3954" s="101" t="s">
        <v>9264</v>
      </c>
    </row>
    <row r="3955" spans="1:13" x14ac:dyDescent="0.25">
      <c r="A3955" s="74" t="s">
        <v>344</v>
      </c>
      <c r="B3955" s="107" t="str">
        <f t="shared" si="61"/>
        <v>860934603930</v>
      </c>
      <c r="C3955" s="101" t="s">
        <v>9265</v>
      </c>
      <c r="D3955" s="101" t="s">
        <v>9249</v>
      </c>
      <c r="E3955" s="101" t="s">
        <v>7257</v>
      </c>
      <c r="F3955" s="101" t="s">
        <v>7226</v>
      </c>
      <c r="G3955" s="101" t="s">
        <v>7186</v>
      </c>
      <c r="H3955" s="103">
        <v>0</v>
      </c>
      <c r="I3955" s="101" t="s">
        <v>8401</v>
      </c>
      <c r="J3955" s="102">
        <v>43831</v>
      </c>
      <c r="K3955" s="102">
        <v>44196</v>
      </c>
      <c r="L3955" s="101" t="s">
        <v>6332</v>
      </c>
      <c r="M3955" s="101" t="s">
        <v>9265</v>
      </c>
    </row>
    <row r="3956" spans="1:13" x14ac:dyDescent="0.25">
      <c r="A3956" s="74" t="s">
        <v>344</v>
      </c>
      <c r="B3956" s="107" t="str">
        <f t="shared" si="61"/>
        <v>860935603930</v>
      </c>
      <c r="C3956" s="101" t="s">
        <v>9266</v>
      </c>
      <c r="D3956" s="101" t="s">
        <v>9247</v>
      </c>
      <c r="E3956" s="101" t="s">
        <v>7257</v>
      </c>
      <c r="F3956" s="101" t="s">
        <v>7226</v>
      </c>
      <c r="G3956" s="101" t="s">
        <v>7186</v>
      </c>
      <c r="H3956" s="103">
        <v>0</v>
      </c>
      <c r="I3956" s="101" t="s">
        <v>8401</v>
      </c>
      <c r="J3956" s="102">
        <v>43709</v>
      </c>
      <c r="K3956" s="102">
        <v>44074</v>
      </c>
      <c r="L3956" s="101" t="s">
        <v>6332</v>
      </c>
      <c r="M3956" s="101" t="s">
        <v>9266</v>
      </c>
    </row>
    <row r="3957" spans="1:13" x14ac:dyDescent="0.25">
      <c r="A3957" s="74" t="s">
        <v>344</v>
      </c>
      <c r="B3957" s="107" t="str">
        <f t="shared" si="61"/>
        <v>860936603930</v>
      </c>
      <c r="C3957" s="101" t="s">
        <v>9267</v>
      </c>
      <c r="D3957" s="101" t="s">
        <v>9245</v>
      </c>
      <c r="E3957" s="101" t="s">
        <v>7257</v>
      </c>
      <c r="F3957" s="101" t="s">
        <v>7226</v>
      </c>
      <c r="G3957" s="101" t="s">
        <v>7186</v>
      </c>
      <c r="H3957" s="103">
        <v>0</v>
      </c>
      <c r="I3957" s="101" t="s">
        <v>8401</v>
      </c>
      <c r="J3957" s="102">
        <v>43709</v>
      </c>
      <c r="K3957" s="102">
        <v>44074</v>
      </c>
      <c r="L3957" s="101" t="s">
        <v>6332</v>
      </c>
      <c r="M3957" s="101" t="s">
        <v>9267</v>
      </c>
    </row>
    <row r="3958" spans="1:13" x14ac:dyDescent="0.25">
      <c r="A3958" s="74" t="s">
        <v>344</v>
      </c>
      <c r="B3958" s="107" t="str">
        <f t="shared" si="61"/>
        <v>860937603300</v>
      </c>
      <c r="C3958" s="101" t="s">
        <v>9268</v>
      </c>
      <c r="D3958" s="101" t="s">
        <v>9269</v>
      </c>
      <c r="E3958" s="101" t="s">
        <v>7249</v>
      </c>
      <c r="F3958" s="101" t="s">
        <v>7247</v>
      </c>
      <c r="G3958" s="101" t="s">
        <v>7178</v>
      </c>
      <c r="H3958" s="103">
        <v>0</v>
      </c>
      <c r="I3958" s="101" t="s">
        <v>8401</v>
      </c>
      <c r="J3958" s="102">
        <v>43739</v>
      </c>
      <c r="K3958" s="102">
        <v>44104</v>
      </c>
      <c r="L3958" s="101" t="s">
        <v>6332</v>
      </c>
      <c r="M3958" s="101" t="s">
        <v>9268</v>
      </c>
    </row>
    <row r="3959" spans="1:13" x14ac:dyDescent="0.25">
      <c r="A3959" s="74" t="s">
        <v>344</v>
      </c>
      <c r="B3959" s="107" t="str">
        <f t="shared" si="61"/>
        <v>860938603300</v>
      </c>
      <c r="C3959" s="101" t="s">
        <v>9270</v>
      </c>
      <c r="D3959" s="101" t="s">
        <v>9271</v>
      </c>
      <c r="E3959" s="101" t="s">
        <v>7249</v>
      </c>
      <c r="F3959" s="101" t="s">
        <v>7306</v>
      </c>
      <c r="G3959" s="101" t="s">
        <v>7174</v>
      </c>
      <c r="H3959" s="103">
        <v>0</v>
      </c>
      <c r="I3959" s="101" t="s">
        <v>8401</v>
      </c>
      <c r="J3959" s="102">
        <v>43739</v>
      </c>
      <c r="K3959" s="102">
        <v>44104</v>
      </c>
      <c r="L3959" s="101" t="s">
        <v>6332</v>
      </c>
      <c r="M3959" s="101" t="s">
        <v>9270</v>
      </c>
    </row>
    <row r="3960" spans="1:13" x14ac:dyDescent="0.25">
      <c r="A3960" s="74" t="s">
        <v>344</v>
      </c>
      <c r="B3960" s="107" t="str">
        <f t="shared" si="61"/>
        <v>860939603600</v>
      </c>
      <c r="C3960" s="101" t="s">
        <v>9272</v>
      </c>
      <c r="D3960" s="101" t="s">
        <v>9273</v>
      </c>
      <c r="E3960" s="101" t="s">
        <v>7279</v>
      </c>
      <c r="F3960" s="101" t="s">
        <v>7460</v>
      </c>
      <c r="G3960" s="101" t="s">
        <v>7368</v>
      </c>
      <c r="H3960" s="103">
        <v>0</v>
      </c>
      <c r="I3960" s="101" t="s">
        <v>8401</v>
      </c>
      <c r="J3960" s="102">
        <v>43709</v>
      </c>
      <c r="K3960" s="102">
        <v>44074</v>
      </c>
      <c r="L3960" s="101" t="s">
        <v>6332</v>
      </c>
      <c r="M3960" s="101" t="s">
        <v>9272</v>
      </c>
    </row>
    <row r="3961" spans="1:13" x14ac:dyDescent="0.25">
      <c r="A3961" s="74" t="s">
        <v>344</v>
      </c>
      <c r="B3961" s="107" t="str">
        <f t="shared" si="61"/>
        <v>860940603000</v>
      </c>
      <c r="C3961" s="101" t="s">
        <v>9274</v>
      </c>
      <c r="D3961" s="101" t="s">
        <v>9275</v>
      </c>
      <c r="E3961" s="101" t="s">
        <v>7283</v>
      </c>
      <c r="F3961" s="101" t="s">
        <v>7317</v>
      </c>
      <c r="G3961" s="101" t="s">
        <v>7174</v>
      </c>
      <c r="H3961" s="103">
        <v>0</v>
      </c>
      <c r="I3961" s="101" t="s">
        <v>8401</v>
      </c>
      <c r="J3961" s="102">
        <v>43800</v>
      </c>
      <c r="K3961" s="102">
        <v>44165</v>
      </c>
      <c r="L3961" s="101" t="s">
        <v>6332</v>
      </c>
      <c r="M3961" s="101" t="s">
        <v>9274</v>
      </c>
    </row>
    <row r="3962" spans="1:13" x14ac:dyDescent="0.25">
      <c r="A3962" s="74" t="s">
        <v>344</v>
      </c>
      <c r="B3962" s="107" t="str">
        <f t="shared" si="61"/>
        <v>860941604400</v>
      </c>
      <c r="C3962" s="101" t="s">
        <v>9276</v>
      </c>
      <c r="D3962" s="101" t="s">
        <v>9277</v>
      </c>
      <c r="E3962" s="101" t="s">
        <v>9278</v>
      </c>
      <c r="F3962" s="101" t="s">
        <v>7460</v>
      </c>
      <c r="G3962" s="101" t="s">
        <v>7368</v>
      </c>
      <c r="H3962" s="103">
        <v>0</v>
      </c>
      <c r="I3962" s="101" t="s">
        <v>8401</v>
      </c>
      <c r="J3962" s="102">
        <v>43739</v>
      </c>
      <c r="K3962" s="102">
        <v>43921</v>
      </c>
      <c r="L3962" s="101" t="s">
        <v>6332</v>
      </c>
      <c r="M3962" s="101" t="s">
        <v>9276</v>
      </c>
    </row>
    <row r="3963" spans="1:13" x14ac:dyDescent="0.25">
      <c r="A3963" s="74" t="s">
        <v>344</v>
      </c>
      <c r="B3963" s="107" t="str">
        <f t="shared" si="61"/>
        <v>860943603600</v>
      </c>
      <c r="C3963" s="101" t="s">
        <v>9279</v>
      </c>
      <c r="D3963" s="101" t="s">
        <v>9280</v>
      </c>
      <c r="E3963" s="101" t="s">
        <v>7279</v>
      </c>
      <c r="F3963" s="101" t="s">
        <v>7262</v>
      </c>
      <c r="G3963" s="101" t="s">
        <v>7181</v>
      </c>
      <c r="H3963" s="103">
        <v>0</v>
      </c>
      <c r="I3963" s="101" t="s">
        <v>8401</v>
      </c>
      <c r="J3963" s="102">
        <v>43770</v>
      </c>
      <c r="K3963" s="102">
        <v>44135</v>
      </c>
      <c r="L3963" s="101" t="s">
        <v>6332</v>
      </c>
      <c r="M3963" s="101" t="s">
        <v>9279</v>
      </c>
    </row>
    <row r="3964" spans="1:13" x14ac:dyDescent="0.25">
      <c r="A3964" s="74" t="s">
        <v>344</v>
      </c>
      <c r="B3964" s="107" t="str">
        <f t="shared" si="61"/>
        <v>860944603400</v>
      </c>
      <c r="C3964" s="101" t="s">
        <v>9281</v>
      </c>
      <c r="D3964" s="101" t="s">
        <v>9282</v>
      </c>
      <c r="E3964" s="101" t="s">
        <v>7190</v>
      </c>
      <c r="F3964" s="101" t="s">
        <v>7191</v>
      </c>
      <c r="G3964" s="101" t="s">
        <v>7368</v>
      </c>
      <c r="H3964" s="103">
        <v>0</v>
      </c>
      <c r="I3964" s="101" t="s">
        <v>8401</v>
      </c>
      <c r="J3964" s="102">
        <v>43770</v>
      </c>
      <c r="K3964" s="102">
        <v>44135</v>
      </c>
      <c r="L3964" s="101" t="s">
        <v>6332</v>
      </c>
      <c r="M3964" s="101" t="s">
        <v>9281</v>
      </c>
    </row>
    <row r="3965" spans="1:13" x14ac:dyDescent="0.25">
      <c r="A3965" s="74" t="s">
        <v>344</v>
      </c>
      <c r="B3965" s="107" t="str">
        <f t="shared" si="61"/>
        <v>870803703500</v>
      </c>
      <c r="C3965" s="101" t="s">
        <v>9283</v>
      </c>
      <c r="D3965" s="101" t="s">
        <v>9284</v>
      </c>
      <c r="E3965" s="101" t="s">
        <v>6374</v>
      </c>
      <c r="F3965" s="101" t="s">
        <v>7247</v>
      </c>
      <c r="G3965" s="101" t="s">
        <v>7178</v>
      </c>
      <c r="H3965" s="103">
        <v>0</v>
      </c>
      <c r="I3965" s="101" t="s">
        <v>8401</v>
      </c>
      <c r="J3965" s="102">
        <v>43374</v>
      </c>
      <c r="K3965" s="102">
        <v>43738</v>
      </c>
      <c r="L3965" s="101" t="s">
        <v>6332</v>
      </c>
      <c r="M3965" s="101" t="s">
        <v>9283</v>
      </c>
    </row>
    <row r="3966" spans="1:13" x14ac:dyDescent="0.25">
      <c r="A3966" s="74" t="s">
        <v>344</v>
      </c>
      <c r="B3966" s="107" t="str">
        <f t="shared" si="61"/>
        <v>870804702100</v>
      </c>
      <c r="C3966" s="101" t="s">
        <v>9285</v>
      </c>
      <c r="D3966" s="101" t="s">
        <v>9286</v>
      </c>
      <c r="E3966" s="101" t="s">
        <v>7296</v>
      </c>
      <c r="F3966" s="101" t="s">
        <v>7247</v>
      </c>
      <c r="G3966" s="101" t="s">
        <v>7178</v>
      </c>
      <c r="H3966" s="103">
        <v>0</v>
      </c>
      <c r="I3966" s="101" t="s">
        <v>8401</v>
      </c>
      <c r="J3966" s="102">
        <v>43466</v>
      </c>
      <c r="K3966" s="102">
        <v>43799</v>
      </c>
      <c r="L3966" s="101" t="s">
        <v>6332</v>
      </c>
      <c r="M3966" s="101" t="s">
        <v>9285</v>
      </c>
    </row>
    <row r="3967" spans="1:13" x14ac:dyDescent="0.25">
      <c r="A3967" s="74" t="s">
        <v>344</v>
      </c>
      <c r="B3967" s="107" t="str">
        <f t="shared" si="61"/>
        <v>870805702100</v>
      </c>
      <c r="C3967" s="101" t="s">
        <v>9287</v>
      </c>
      <c r="D3967" s="101" t="s">
        <v>9288</v>
      </c>
      <c r="E3967" s="101" t="s">
        <v>7296</v>
      </c>
      <c r="F3967" s="101" t="s">
        <v>7250</v>
      </c>
      <c r="G3967" s="101" t="s">
        <v>7174</v>
      </c>
      <c r="H3967" s="103">
        <v>0</v>
      </c>
      <c r="I3967" s="101" t="s">
        <v>8401</v>
      </c>
      <c r="J3967" s="102">
        <v>43525</v>
      </c>
      <c r="K3967" s="102">
        <v>43890</v>
      </c>
      <c r="L3967" s="101" t="s">
        <v>6332</v>
      </c>
      <c r="M3967" s="101" t="s">
        <v>9287</v>
      </c>
    </row>
    <row r="3968" spans="1:13" x14ac:dyDescent="0.25">
      <c r="A3968" s="74" t="s">
        <v>344</v>
      </c>
      <c r="B3968" s="107" t="str">
        <f t="shared" si="61"/>
        <v>870806703500</v>
      </c>
      <c r="C3968" s="101" t="s">
        <v>9289</v>
      </c>
      <c r="D3968" s="101" t="s">
        <v>9290</v>
      </c>
      <c r="E3968" s="101" t="s">
        <v>6374</v>
      </c>
      <c r="F3968" s="101" t="s">
        <v>7226</v>
      </c>
      <c r="G3968" s="101" t="s">
        <v>7186</v>
      </c>
      <c r="H3968" s="103">
        <v>0</v>
      </c>
      <c r="I3968" s="101" t="s">
        <v>8401</v>
      </c>
      <c r="J3968" s="102">
        <v>43497</v>
      </c>
      <c r="K3968" s="102">
        <v>43861</v>
      </c>
      <c r="L3968" s="101" t="s">
        <v>6332</v>
      </c>
      <c r="M3968" s="101" t="s">
        <v>9289</v>
      </c>
    </row>
    <row r="3969" spans="1:13" x14ac:dyDescent="0.25">
      <c r="A3969" s="74" t="s">
        <v>344</v>
      </c>
      <c r="B3969" s="107" t="str">
        <f t="shared" si="61"/>
        <v>870901702100</v>
      </c>
      <c r="C3969" s="101" t="s">
        <v>9291</v>
      </c>
      <c r="D3969" s="101" t="s">
        <v>9292</v>
      </c>
      <c r="E3969" s="101" t="s">
        <v>7296</v>
      </c>
      <c r="F3969" s="101" t="s">
        <v>7247</v>
      </c>
      <c r="G3969" s="101" t="s">
        <v>7178</v>
      </c>
      <c r="H3969" s="103">
        <v>0</v>
      </c>
      <c r="I3969" s="101" t="s">
        <v>8401</v>
      </c>
      <c r="J3969" s="102">
        <v>43466</v>
      </c>
      <c r="K3969" s="102">
        <v>43830</v>
      </c>
      <c r="L3969" s="101" t="s">
        <v>6332</v>
      </c>
      <c r="M3969" s="101" t="s">
        <v>9291</v>
      </c>
    </row>
    <row r="3970" spans="1:13" x14ac:dyDescent="0.25">
      <c r="A3970" s="74" t="s">
        <v>344</v>
      </c>
      <c r="B3970" s="107" t="str">
        <f t="shared" si="61"/>
        <v>870902703550</v>
      </c>
      <c r="C3970" s="101" t="s">
        <v>9293</v>
      </c>
      <c r="D3970" s="101" t="s">
        <v>9294</v>
      </c>
      <c r="E3970" s="101" t="s">
        <v>6743</v>
      </c>
      <c r="F3970" s="101" t="s">
        <v>7231</v>
      </c>
      <c r="G3970" s="101" t="s">
        <v>7181</v>
      </c>
      <c r="H3970" s="103">
        <v>0</v>
      </c>
      <c r="I3970" s="101" t="s">
        <v>8401</v>
      </c>
      <c r="J3970" s="102">
        <v>43525</v>
      </c>
      <c r="K3970" s="102">
        <v>43890</v>
      </c>
      <c r="L3970" s="101" t="s">
        <v>6332</v>
      </c>
      <c r="M3970" s="101" t="s">
        <v>9293</v>
      </c>
    </row>
    <row r="3971" spans="1:13" x14ac:dyDescent="0.25">
      <c r="A3971" s="74" t="s">
        <v>344</v>
      </c>
      <c r="B3971" s="107" t="str">
        <f t="shared" si="61"/>
        <v>870903702100</v>
      </c>
      <c r="C3971" s="101" t="s">
        <v>9295</v>
      </c>
      <c r="D3971" s="101" t="s">
        <v>9296</v>
      </c>
      <c r="E3971" s="101" t="s">
        <v>7296</v>
      </c>
      <c r="F3971" s="101" t="s">
        <v>7250</v>
      </c>
      <c r="G3971" s="101" t="s">
        <v>7174</v>
      </c>
      <c r="H3971" s="103">
        <v>0</v>
      </c>
      <c r="I3971" s="101" t="s">
        <v>8401</v>
      </c>
      <c r="J3971" s="102">
        <v>43600</v>
      </c>
      <c r="K3971" s="102">
        <v>43965</v>
      </c>
      <c r="L3971" s="101" t="s">
        <v>6332</v>
      </c>
      <c r="M3971" s="101" t="s">
        <v>9295</v>
      </c>
    </row>
    <row r="3972" spans="1:13" x14ac:dyDescent="0.25">
      <c r="A3972" s="74" t="s">
        <v>344</v>
      </c>
      <c r="B3972" s="107" t="str">
        <f t="shared" si="61"/>
        <v>870904702100</v>
      </c>
      <c r="C3972" s="101" t="s">
        <v>9297</v>
      </c>
      <c r="D3972" s="101" t="s">
        <v>9298</v>
      </c>
      <c r="E3972" s="101" t="s">
        <v>7296</v>
      </c>
      <c r="F3972" s="101" t="s">
        <v>7247</v>
      </c>
      <c r="G3972" s="101" t="s">
        <v>7178</v>
      </c>
      <c r="H3972" s="103">
        <v>0</v>
      </c>
      <c r="I3972" s="101" t="s">
        <v>8401</v>
      </c>
      <c r="J3972" s="102">
        <v>43563</v>
      </c>
      <c r="K3972" s="102">
        <v>43928</v>
      </c>
      <c r="L3972" s="101" t="s">
        <v>6332</v>
      </c>
      <c r="M3972" s="101" t="s">
        <v>9297</v>
      </c>
    </row>
    <row r="3973" spans="1:13" x14ac:dyDescent="0.25">
      <c r="A3973" s="74" t="s">
        <v>344</v>
      </c>
      <c r="B3973" s="107" t="str">
        <f t="shared" si="61"/>
        <v>870905703500</v>
      </c>
      <c r="C3973" s="101" t="s">
        <v>9299</v>
      </c>
      <c r="D3973" s="101" t="s">
        <v>9300</v>
      </c>
      <c r="E3973" s="101" t="s">
        <v>6374</v>
      </c>
      <c r="F3973" s="101" t="s">
        <v>7217</v>
      </c>
      <c r="G3973" s="101" t="s">
        <v>7218</v>
      </c>
      <c r="H3973" s="103">
        <v>0</v>
      </c>
      <c r="I3973" s="101" t="s">
        <v>8401</v>
      </c>
      <c r="J3973" s="102">
        <v>43647</v>
      </c>
      <c r="K3973" s="102">
        <v>44012</v>
      </c>
      <c r="L3973" s="101" t="s">
        <v>6332</v>
      </c>
      <c r="M3973" s="101" t="s">
        <v>9299</v>
      </c>
    </row>
    <row r="3974" spans="1:13" x14ac:dyDescent="0.25">
      <c r="A3974" s="74" t="s">
        <v>344</v>
      </c>
      <c r="B3974" s="107" t="str">
        <f t="shared" ref="B3974:B4037" si="62">CONCATENATE(C3974,E3974)</f>
        <v>870906703910</v>
      </c>
      <c r="C3974" s="101" t="s">
        <v>9301</v>
      </c>
      <c r="D3974" s="101" t="s">
        <v>9302</v>
      </c>
      <c r="E3974" s="101" t="s">
        <v>7311</v>
      </c>
      <c r="F3974" s="101" t="s">
        <v>7266</v>
      </c>
      <c r="G3974" s="101" t="s">
        <v>7267</v>
      </c>
      <c r="H3974" s="103">
        <v>0</v>
      </c>
      <c r="I3974" s="101" t="s">
        <v>8401</v>
      </c>
      <c r="J3974" s="102">
        <v>43586</v>
      </c>
      <c r="K3974" s="102">
        <v>43951</v>
      </c>
      <c r="L3974" s="101" t="s">
        <v>6332</v>
      </c>
      <c r="M3974" s="101" t="s">
        <v>9301</v>
      </c>
    </row>
    <row r="3975" spans="1:13" x14ac:dyDescent="0.25">
      <c r="A3975" s="74" t="s">
        <v>344</v>
      </c>
      <c r="B3975" s="107" t="str">
        <f t="shared" si="62"/>
        <v>870907702100</v>
      </c>
      <c r="C3975" s="101" t="s">
        <v>9303</v>
      </c>
      <c r="D3975" s="101" t="s">
        <v>9296</v>
      </c>
      <c r="E3975" s="101" t="s">
        <v>7296</v>
      </c>
      <c r="F3975" s="101" t="s">
        <v>7250</v>
      </c>
      <c r="G3975" s="101" t="s">
        <v>7174</v>
      </c>
      <c r="H3975" s="103">
        <v>0</v>
      </c>
      <c r="I3975" s="101" t="s">
        <v>8401</v>
      </c>
      <c r="J3975" s="102">
        <v>43556</v>
      </c>
      <c r="K3975" s="102">
        <v>43921</v>
      </c>
      <c r="L3975" s="101" t="s">
        <v>6332</v>
      </c>
      <c r="M3975" s="101" t="s">
        <v>9303</v>
      </c>
    </row>
    <row r="3976" spans="1:13" x14ac:dyDescent="0.25">
      <c r="A3976" s="74" t="s">
        <v>344</v>
      </c>
      <c r="B3976" s="107" t="str">
        <f t="shared" si="62"/>
        <v>870908702100</v>
      </c>
      <c r="C3976" s="101" t="s">
        <v>9304</v>
      </c>
      <c r="D3976" s="101" t="s">
        <v>9296</v>
      </c>
      <c r="E3976" s="101" t="s">
        <v>7296</v>
      </c>
      <c r="F3976" s="101" t="s">
        <v>7250</v>
      </c>
      <c r="G3976" s="101" t="s">
        <v>7174</v>
      </c>
      <c r="H3976" s="103">
        <v>0</v>
      </c>
      <c r="I3976" s="101" t="s">
        <v>8401</v>
      </c>
      <c r="J3976" s="102">
        <v>43617</v>
      </c>
      <c r="K3976" s="102">
        <v>43982</v>
      </c>
      <c r="L3976" s="101" t="s">
        <v>6332</v>
      </c>
      <c r="M3976" s="101" t="s">
        <v>9304</v>
      </c>
    </row>
    <row r="3977" spans="1:13" x14ac:dyDescent="0.25">
      <c r="A3977" s="74" t="s">
        <v>344</v>
      </c>
      <c r="B3977" s="107" t="str">
        <f t="shared" si="62"/>
        <v>870909703300</v>
      </c>
      <c r="C3977" s="101" t="s">
        <v>9305</v>
      </c>
      <c r="D3977" s="101" t="s">
        <v>9306</v>
      </c>
      <c r="E3977" s="101" t="s">
        <v>7415</v>
      </c>
      <c r="F3977" s="101" t="s">
        <v>7214</v>
      </c>
      <c r="G3977" s="101" t="s">
        <v>7215</v>
      </c>
      <c r="H3977" s="103">
        <v>0</v>
      </c>
      <c r="I3977" s="101" t="s">
        <v>8401</v>
      </c>
      <c r="J3977" s="102">
        <v>43800</v>
      </c>
      <c r="K3977" s="102">
        <v>44165</v>
      </c>
      <c r="L3977" s="101" t="s">
        <v>6332</v>
      </c>
      <c r="M3977" s="101" t="s">
        <v>9305</v>
      </c>
    </row>
    <row r="3978" spans="1:13" x14ac:dyDescent="0.25">
      <c r="A3978" s="74" t="s">
        <v>344</v>
      </c>
      <c r="B3978" s="107" t="str">
        <f t="shared" si="62"/>
        <v>875803754100</v>
      </c>
      <c r="C3978" s="101" t="s">
        <v>9307</v>
      </c>
      <c r="D3978" s="101" t="s">
        <v>9308</v>
      </c>
      <c r="E3978" s="101" t="s">
        <v>7350</v>
      </c>
      <c r="F3978" s="101" t="s">
        <v>7173</v>
      </c>
      <c r="G3978" s="101" t="s">
        <v>7178</v>
      </c>
      <c r="H3978" s="103">
        <v>0</v>
      </c>
      <c r="I3978" s="101" t="s">
        <v>8401</v>
      </c>
      <c r="J3978" s="102">
        <v>43405</v>
      </c>
      <c r="K3978" s="102">
        <v>43769</v>
      </c>
      <c r="L3978" s="101" t="s">
        <v>6332</v>
      </c>
      <c r="M3978" s="101" t="s">
        <v>9307</v>
      </c>
    </row>
    <row r="3979" spans="1:13" x14ac:dyDescent="0.25">
      <c r="A3979" s="74" t="s">
        <v>344</v>
      </c>
      <c r="B3979" s="107" t="str">
        <f t="shared" si="62"/>
        <v>875805</v>
      </c>
      <c r="C3979" s="101" t="s">
        <v>9309</v>
      </c>
      <c r="D3979" s="101" t="s">
        <v>9310</v>
      </c>
      <c r="E3979" s="101"/>
      <c r="F3979" s="101"/>
      <c r="G3979" s="101"/>
      <c r="H3979" s="103">
        <v>0</v>
      </c>
      <c r="I3979" s="101" t="s">
        <v>8401</v>
      </c>
      <c r="J3979" s="102">
        <v>43346</v>
      </c>
      <c r="K3979" s="102">
        <v>43710</v>
      </c>
      <c r="L3979" s="101" t="s">
        <v>6332</v>
      </c>
      <c r="M3979" s="101" t="s">
        <v>9309</v>
      </c>
    </row>
    <row r="3980" spans="1:13" x14ac:dyDescent="0.25">
      <c r="A3980" s="74" t="s">
        <v>344</v>
      </c>
      <c r="B3980" s="107" t="str">
        <f t="shared" si="62"/>
        <v>875807754100</v>
      </c>
      <c r="C3980" s="101" t="s">
        <v>9311</v>
      </c>
      <c r="D3980" s="101" t="s">
        <v>9312</v>
      </c>
      <c r="E3980" s="101" t="s">
        <v>7350</v>
      </c>
      <c r="F3980" s="101" t="s">
        <v>7217</v>
      </c>
      <c r="G3980" s="101" t="s">
        <v>7218</v>
      </c>
      <c r="H3980" s="103">
        <v>0</v>
      </c>
      <c r="I3980" s="101" t="s">
        <v>8401</v>
      </c>
      <c r="J3980" s="102">
        <v>43374</v>
      </c>
      <c r="K3980" s="102">
        <v>43738</v>
      </c>
      <c r="L3980" s="101" t="s">
        <v>6332</v>
      </c>
      <c r="M3980" s="101" t="s">
        <v>9311</v>
      </c>
    </row>
    <row r="3981" spans="1:13" x14ac:dyDescent="0.25">
      <c r="A3981" s="74" t="s">
        <v>344</v>
      </c>
      <c r="B3981" s="107" t="str">
        <f t="shared" si="62"/>
        <v>875808754100</v>
      </c>
      <c r="C3981" s="101" t="s">
        <v>9313</v>
      </c>
      <c r="D3981" s="101" t="s">
        <v>9314</v>
      </c>
      <c r="E3981" s="101" t="s">
        <v>7350</v>
      </c>
      <c r="F3981" s="101" t="s">
        <v>7245</v>
      </c>
      <c r="G3981" s="101" t="s">
        <v>7174</v>
      </c>
      <c r="H3981" s="103">
        <v>0</v>
      </c>
      <c r="I3981" s="101" t="s">
        <v>8401</v>
      </c>
      <c r="J3981" s="102">
        <v>43374</v>
      </c>
      <c r="K3981" s="102">
        <v>43738</v>
      </c>
      <c r="L3981" s="101" t="s">
        <v>6332</v>
      </c>
      <c r="M3981" s="101" t="s">
        <v>9313</v>
      </c>
    </row>
    <row r="3982" spans="1:13" x14ac:dyDescent="0.25">
      <c r="A3982" s="74" t="s">
        <v>344</v>
      </c>
      <c r="B3982" s="107" t="str">
        <f t="shared" si="62"/>
        <v>875901754100</v>
      </c>
      <c r="C3982" s="101" t="s">
        <v>9315</v>
      </c>
      <c r="D3982" s="101" t="s">
        <v>9316</v>
      </c>
      <c r="E3982" s="101" t="s">
        <v>7350</v>
      </c>
      <c r="F3982" s="101" t="s">
        <v>7224</v>
      </c>
      <c r="G3982" s="101" t="s">
        <v>7178</v>
      </c>
      <c r="H3982" s="103">
        <v>0</v>
      </c>
      <c r="I3982" s="101" t="s">
        <v>8401</v>
      </c>
      <c r="J3982" s="102">
        <v>43556</v>
      </c>
      <c r="K3982" s="102">
        <v>43921</v>
      </c>
      <c r="L3982" s="101" t="s">
        <v>6332</v>
      </c>
      <c r="M3982" s="101" t="s">
        <v>9315</v>
      </c>
    </row>
    <row r="3983" spans="1:13" x14ac:dyDescent="0.25">
      <c r="A3983" s="74" t="s">
        <v>344</v>
      </c>
      <c r="B3983" s="107" t="str">
        <f t="shared" si="62"/>
        <v>875902754100</v>
      </c>
      <c r="C3983" s="101" t="s">
        <v>9317</v>
      </c>
      <c r="D3983" s="101" t="s">
        <v>9318</v>
      </c>
      <c r="E3983" s="101" t="s">
        <v>7350</v>
      </c>
      <c r="F3983" s="101" t="s">
        <v>7217</v>
      </c>
      <c r="G3983" s="101" t="s">
        <v>7218</v>
      </c>
      <c r="H3983" s="103">
        <v>0</v>
      </c>
      <c r="I3983" s="101" t="s">
        <v>8401</v>
      </c>
      <c r="J3983" s="102">
        <v>43466</v>
      </c>
      <c r="K3983" s="102">
        <v>43830</v>
      </c>
      <c r="L3983" s="101" t="s">
        <v>6332</v>
      </c>
      <c r="M3983" s="101" t="s">
        <v>9317</v>
      </c>
    </row>
    <row r="3984" spans="1:13" x14ac:dyDescent="0.25">
      <c r="A3984" s="74" t="s">
        <v>344</v>
      </c>
      <c r="B3984" s="107" t="str">
        <f t="shared" si="62"/>
        <v>875903754300</v>
      </c>
      <c r="C3984" s="101" t="s">
        <v>9319</v>
      </c>
      <c r="D3984" s="101" t="s">
        <v>9320</v>
      </c>
      <c r="E3984" s="101" t="s">
        <v>7112</v>
      </c>
      <c r="F3984" s="101" t="s">
        <v>7231</v>
      </c>
      <c r="G3984" s="101" t="s">
        <v>7181</v>
      </c>
      <c r="H3984" s="103">
        <v>0</v>
      </c>
      <c r="I3984" s="101" t="s">
        <v>8401</v>
      </c>
      <c r="J3984" s="102">
        <v>43586</v>
      </c>
      <c r="K3984" s="102">
        <v>43951</v>
      </c>
      <c r="L3984" s="101" t="s">
        <v>6332</v>
      </c>
      <c r="M3984" s="101" t="s">
        <v>9319</v>
      </c>
    </row>
    <row r="3985" spans="1:13" x14ac:dyDescent="0.25">
      <c r="A3985" s="74" t="s">
        <v>344</v>
      </c>
      <c r="B3985" s="107" t="str">
        <f t="shared" si="62"/>
        <v>875904753930</v>
      </c>
      <c r="C3985" s="101" t="s">
        <v>9321</v>
      </c>
      <c r="D3985" s="101" t="s">
        <v>9322</v>
      </c>
      <c r="E3985" s="101" t="s">
        <v>7179</v>
      </c>
      <c r="F3985" s="101" t="s">
        <v>7173</v>
      </c>
      <c r="G3985" s="101" t="s">
        <v>7178</v>
      </c>
      <c r="H3985" s="103">
        <v>0</v>
      </c>
      <c r="I3985" s="101" t="s">
        <v>8401</v>
      </c>
      <c r="J3985" s="102">
        <v>43586</v>
      </c>
      <c r="K3985" s="102">
        <v>43951</v>
      </c>
      <c r="L3985" s="101" t="s">
        <v>6332</v>
      </c>
      <c r="M3985" s="101" t="s">
        <v>9321</v>
      </c>
    </row>
    <row r="3986" spans="1:13" x14ac:dyDescent="0.25">
      <c r="A3986" s="74" t="s">
        <v>344</v>
      </c>
      <c r="B3986" s="107" t="str">
        <f t="shared" si="62"/>
        <v>875905754200</v>
      </c>
      <c r="C3986" s="101" t="s">
        <v>9323</v>
      </c>
      <c r="D3986" s="101" t="s">
        <v>9324</v>
      </c>
      <c r="E3986" s="101" t="s">
        <v>7116</v>
      </c>
      <c r="F3986" s="101" t="s">
        <v>7226</v>
      </c>
      <c r="G3986" s="101" t="s">
        <v>7186</v>
      </c>
      <c r="H3986" s="103">
        <v>0</v>
      </c>
      <c r="I3986" s="101" t="s">
        <v>8401</v>
      </c>
      <c r="J3986" s="102">
        <v>43647</v>
      </c>
      <c r="K3986" s="102">
        <v>44012</v>
      </c>
      <c r="L3986" s="101" t="s">
        <v>6332</v>
      </c>
      <c r="M3986" s="101" t="s">
        <v>9323</v>
      </c>
    </row>
    <row r="3987" spans="1:13" x14ac:dyDescent="0.25">
      <c r="A3987" s="74" t="s">
        <v>344</v>
      </c>
      <c r="B3987" s="107" t="str">
        <f t="shared" si="62"/>
        <v>875906754200</v>
      </c>
      <c r="C3987" s="101" t="s">
        <v>9325</v>
      </c>
      <c r="D3987" s="101" t="s">
        <v>9326</v>
      </c>
      <c r="E3987" s="101" t="s">
        <v>7116</v>
      </c>
      <c r="F3987" s="101" t="s">
        <v>7231</v>
      </c>
      <c r="G3987" s="101" t="s">
        <v>7181</v>
      </c>
      <c r="H3987" s="103">
        <v>0</v>
      </c>
      <c r="I3987" s="101" t="s">
        <v>8401</v>
      </c>
      <c r="J3987" s="102">
        <v>43739</v>
      </c>
      <c r="K3987" s="102">
        <v>44104</v>
      </c>
      <c r="L3987" s="101" t="s">
        <v>6332</v>
      </c>
      <c r="M3987" s="101" t="s">
        <v>9325</v>
      </c>
    </row>
    <row r="3988" spans="1:13" x14ac:dyDescent="0.25">
      <c r="A3988" s="74" t="s">
        <v>344</v>
      </c>
      <c r="B3988" s="107" t="str">
        <f t="shared" si="62"/>
        <v>875907753930</v>
      </c>
      <c r="C3988" s="101" t="s">
        <v>9327</v>
      </c>
      <c r="D3988" s="101" t="s">
        <v>9328</v>
      </c>
      <c r="E3988" s="101" t="s">
        <v>7179</v>
      </c>
      <c r="F3988" s="101" t="s">
        <v>7231</v>
      </c>
      <c r="G3988" s="101" t="s">
        <v>7181</v>
      </c>
      <c r="H3988" s="103">
        <v>0</v>
      </c>
      <c r="I3988" s="101" t="s">
        <v>8401</v>
      </c>
      <c r="J3988" s="102">
        <v>43709</v>
      </c>
      <c r="K3988" s="102">
        <v>47848</v>
      </c>
      <c r="L3988" s="101" t="s">
        <v>6332</v>
      </c>
      <c r="M3988" s="101" t="s">
        <v>9327</v>
      </c>
    </row>
    <row r="3989" spans="1:13" x14ac:dyDescent="0.25">
      <c r="A3989" s="74" t="s">
        <v>344</v>
      </c>
      <c r="B3989" s="107" t="str">
        <f t="shared" si="62"/>
        <v>875908753930</v>
      </c>
      <c r="C3989" s="101" t="s">
        <v>9329</v>
      </c>
      <c r="D3989" s="101" t="s">
        <v>9330</v>
      </c>
      <c r="E3989" s="101" t="s">
        <v>7179</v>
      </c>
      <c r="F3989" s="101" t="s">
        <v>7173</v>
      </c>
      <c r="G3989" s="101" t="s">
        <v>7178</v>
      </c>
      <c r="H3989" s="103">
        <v>0</v>
      </c>
      <c r="I3989" s="101" t="s">
        <v>8401</v>
      </c>
      <c r="J3989" s="102">
        <v>43647</v>
      </c>
      <c r="K3989" s="102">
        <v>44012</v>
      </c>
      <c r="L3989" s="101" t="s">
        <v>6332</v>
      </c>
      <c r="M3989" s="101" t="s">
        <v>9329</v>
      </c>
    </row>
    <row r="3990" spans="1:13" x14ac:dyDescent="0.25">
      <c r="A3990" s="74" t="s">
        <v>344</v>
      </c>
      <c r="B3990" s="107" t="str">
        <f t="shared" si="62"/>
        <v>875909754200</v>
      </c>
      <c r="C3990" s="101" t="s">
        <v>9331</v>
      </c>
      <c r="D3990" s="101" t="s">
        <v>9332</v>
      </c>
      <c r="E3990" s="101" t="s">
        <v>7116</v>
      </c>
      <c r="F3990" s="101" t="s">
        <v>7231</v>
      </c>
      <c r="G3990" s="101" t="s">
        <v>7181</v>
      </c>
      <c r="H3990" s="103">
        <v>0</v>
      </c>
      <c r="I3990" s="101" t="s">
        <v>8401</v>
      </c>
      <c r="J3990" s="102">
        <v>43647</v>
      </c>
      <c r="K3990" s="102">
        <v>44012</v>
      </c>
      <c r="L3990" s="101" t="s">
        <v>6332</v>
      </c>
      <c r="M3990" s="101" t="s">
        <v>9331</v>
      </c>
    </row>
    <row r="3991" spans="1:13" x14ac:dyDescent="0.25">
      <c r="A3991" s="74" t="s">
        <v>344</v>
      </c>
      <c r="B3991" s="107" t="str">
        <f t="shared" si="62"/>
        <v>875910753930</v>
      </c>
      <c r="C3991" s="101" t="s">
        <v>9333</v>
      </c>
      <c r="D3991" s="101" t="s">
        <v>9328</v>
      </c>
      <c r="E3991" s="101" t="s">
        <v>7179</v>
      </c>
      <c r="F3991" s="101" t="s">
        <v>7231</v>
      </c>
      <c r="G3991" s="101" t="s">
        <v>7181</v>
      </c>
      <c r="H3991" s="103">
        <v>0</v>
      </c>
      <c r="I3991" s="101" t="s">
        <v>8401</v>
      </c>
      <c r="J3991" s="102">
        <v>43640</v>
      </c>
      <c r="K3991" s="102">
        <v>43982</v>
      </c>
      <c r="L3991" s="101" t="s">
        <v>6332</v>
      </c>
      <c r="M3991" s="101" t="s">
        <v>9333</v>
      </c>
    </row>
    <row r="3992" spans="1:13" x14ac:dyDescent="0.25">
      <c r="A3992" s="74" t="s">
        <v>344</v>
      </c>
      <c r="B3992" s="107" t="str">
        <f t="shared" si="62"/>
        <v>875911754200</v>
      </c>
      <c r="C3992" s="101" t="s">
        <v>9334</v>
      </c>
      <c r="D3992" s="101" t="s">
        <v>9335</v>
      </c>
      <c r="E3992" s="101" t="s">
        <v>7116</v>
      </c>
      <c r="F3992" s="101" t="s">
        <v>7231</v>
      </c>
      <c r="G3992" s="101" t="s">
        <v>7181</v>
      </c>
      <c r="H3992" s="103">
        <v>0</v>
      </c>
      <c r="I3992" s="101" t="s">
        <v>8401</v>
      </c>
      <c r="J3992" s="102">
        <v>43696</v>
      </c>
      <c r="K3992" s="102">
        <v>44061</v>
      </c>
      <c r="L3992" s="101" t="s">
        <v>6332</v>
      </c>
      <c r="M3992" s="101" t="s">
        <v>9334</v>
      </c>
    </row>
    <row r="3993" spans="1:13" x14ac:dyDescent="0.25">
      <c r="A3993" s="74" t="s">
        <v>344</v>
      </c>
      <c r="B3993" s="107" t="str">
        <f t="shared" si="62"/>
        <v>875912754200</v>
      </c>
      <c r="C3993" s="101" t="s">
        <v>9336</v>
      </c>
      <c r="D3993" s="101" t="s">
        <v>9335</v>
      </c>
      <c r="E3993" s="101" t="s">
        <v>7116</v>
      </c>
      <c r="F3993" s="101" t="s">
        <v>7231</v>
      </c>
      <c r="G3993" s="101" t="s">
        <v>7181</v>
      </c>
      <c r="H3993" s="103">
        <v>0</v>
      </c>
      <c r="I3993" s="101" t="s">
        <v>8401</v>
      </c>
      <c r="J3993" s="102">
        <v>43678</v>
      </c>
      <c r="K3993" s="102">
        <v>44043</v>
      </c>
      <c r="L3993" s="101" t="s">
        <v>6332</v>
      </c>
      <c r="M3993" s="101" t="s">
        <v>9336</v>
      </c>
    </row>
    <row r="3994" spans="1:13" x14ac:dyDescent="0.25">
      <c r="A3994" s="74" t="s">
        <v>344</v>
      </c>
      <c r="B3994" s="107" t="str">
        <f t="shared" si="62"/>
        <v>875914753920</v>
      </c>
      <c r="C3994" s="101" t="s">
        <v>9337</v>
      </c>
      <c r="D3994" s="101" t="s">
        <v>9338</v>
      </c>
      <c r="E3994" s="101" t="s">
        <v>9339</v>
      </c>
      <c r="F3994" s="101" t="s">
        <v>7332</v>
      </c>
      <c r="G3994" s="101" t="s">
        <v>7218</v>
      </c>
      <c r="H3994" s="103">
        <v>0</v>
      </c>
      <c r="I3994" s="101" t="s">
        <v>8401</v>
      </c>
      <c r="J3994" s="102">
        <v>43739</v>
      </c>
      <c r="K3994" s="102">
        <v>44104</v>
      </c>
      <c r="L3994" s="101" t="s">
        <v>6332</v>
      </c>
      <c r="M3994" s="101" t="s">
        <v>9337</v>
      </c>
    </row>
    <row r="3995" spans="1:13" x14ac:dyDescent="0.25">
      <c r="A3995" s="74" t="s">
        <v>344</v>
      </c>
      <c r="B3995" s="107" t="str">
        <f t="shared" si="62"/>
        <v>875915754100</v>
      </c>
      <c r="C3995" s="101" t="s">
        <v>9340</v>
      </c>
      <c r="D3995" s="101" t="s">
        <v>9341</v>
      </c>
      <c r="E3995" s="101" t="s">
        <v>7350</v>
      </c>
      <c r="F3995" s="101" t="s">
        <v>7245</v>
      </c>
      <c r="G3995" s="101" t="s">
        <v>7174</v>
      </c>
      <c r="H3995" s="103">
        <v>0</v>
      </c>
      <c r="I3995" s="101" t="s">
        <v>8401</v>
      </c>
      <c r="J3995" s="102">
        <v>43738</v>
      </c>
      <c r="K3995" s="102">
        <v>44103</v>
      </c>
      <c r="L3995" s="101" t="s">
        <v>6332</v>
      </c>
      <c r="M3995" s="101" t="s">
        <v>9340</v>
      </c>
    </row>
    <row r="3996" spans="1:13" x14ac:dyDescent="0.25">
      <c r="A3996" s="74" t="s">
        <v>344</v>
      </c>
      <c r="B3996" s="107" t="str">
        <f t="shared" si="62"/>
        <v>875916753930</v>
      </c>
      <c r="C3996" s="101" t="s">
        <v>9342</v>
      </c>
      <c r="D3996" s="101" t="s">
        <v>9338</v>
      </c>
      <c r="E3996" s="101" t="s">
        <v>7179</v>
      </c>
      <c r="F3996" s="101" t="s">
        <v>7332</v>
      </c>
      <c r="G3996" s="101" t="s">
        <v>7218</v>
      </c>
      <c r="H3996" s="103">
        <v>0</v>
      </c>
      <c r="I3996" s="101" t="s">
        <v>8401</v>
      </c>
      <c r="J3996" s="102">
        <v>43739</v>
      </c>
      <c r="K3996" s="102">
        <v>44104</v>
      </c>
      <c r="L3996" s="101" t="s">
        <v>6332</v>
      </c>
      <c r="M3996" s="101" t="s">
        <v>9342</v>
      </c>
    </row>
    <row r="3997" spans="1:13" x14ac:dyDescent="0.25">
      <c r="A3997" s="74" t="s">
        <v>344</v>
      </c>
      <c r="B3997" s="107" t="str">
        <f t="shared" si="62"/>
        <v>875917754100</v>
      </c>
      <c r="C3997" s="101" t="s">
        <v>9343</v>
      </c>
      <c r="D3997" s="101" t="s">
        <v>9344</v>
      </c>
      <c r="E3997" s="101" t="s">
        <v>7350</v>
      </c>
      <c r="F3997" s="101" t="s">
        <v>7224</v>
      </c>
      <c r="G3997" s="101" t="s">
        <v>7178</v>
      </c>
      <c r="H3997" s="103">
        <v>0</v>
      </c>
      <c r="I3997" s="101" t="s">
        <v>8401</v>
      </c>
      <c r="J3997" s="102">
        <v>43720</v>
      </c>
      <c r="K3997" s="102">
        <v>44085</v>
      </c>
      <c r="L3997" s="101" t="s">
        <v>6332</v>
      </c>
      <c r="M3997" s="101" t="s">
        <v>9343</v>
      </c>
    </row>
    <row r="3998" spans="1:13" x14ac:dyDescent="0.25">
      <c r="A3998" s="74" t="s">
        <v>344</v>
      </c>
      <c r="B3998" s="107" t="str">
        <f t="shared" si="62"/>
        <v>880809803030</v>
      </c>
      <c r="C3998" s="101" t="s">
        <v>9345</v>
      </c>
      <c r="D3998" s="101" t="s">
        <v>9346</v>
      </c>
      <c r="E3998" s="101" t="s">
        <v>6609</v>
      </c>
      <c r="F3998" s="101" t="s">
        <v>7214</v>
      </c>
      <c r="G3998" s="101" t="s">
        <v>7215</v>
      </c>
      <c r="H3998" s="103">
        <v>0</v>
      </c>
      <c r="I3998" s="101" t="s">
        <v>8401</v>
      </c>
      <c r="J3998" s="102">
        <v>43374</v>
      </c>
      <c r="K3998" s="102">
        <v>43738</v>
      </c>
      <c r="L3998" s="101" t="s">
        <v>6332</v>
      </c>
      <c r="M3998" s="101" t="s">
        <v>9345</v>
      </c>
    </row>
    <row r="3999" spans="1:13" x14ac:dyDescent="0.25">
      <c r="A3999" s="74" t="s">
        <v>344</v>
      </c>
      <c r="B3999" s="107" t="str">
        <f t="shared" si="62"/>
        <v>880810803030</v>
      </c>
      <c r="C3999" s="101" t="s">
        <v>9347</v>
      </c>
      <c r="D3999" s="101" t="s">
        <v>9348</v>
      </c>
      <c r="E3999" s="101" t="s">
        <v>6609</v>
      </c>
      <c r="F3999" s="101" t="s">
        <v>7251</v>
      </c>
      <c r="G3999" s="101" t="s">
        <v>7174</v>
      </c>
      <c r="H3999" s="103">
        <v>0</v>
      </c>
      <c r="I3999" s="101" t="s">
        <v>8401</v>
      </c>
      <c r="J3999" s="102">
        <v>43374</v>
      </c>
      <c r="K3999" s="102">
        <v>43738</v>
      </c>
      <c r="L3999" s="101" t="s">
        <v>6332</v>
      </c>
      <c r="M3999" s="101" t="s">
        <v>9347</v>
      </c>
    </row>
    <row r="4000" spans="1:13" x14ac:dyDescent="0.25">
      <c r="A4000" s="74" t="s">
        <v>344</v>
      </c>
      <c r="B4000" s="107" t="str">
        <f t="shared" si="62"/>
        <v>880811803600</v>
      </c>
      <c r="C4000" s="101" t="s">
        <v>9349</v>
      </c>
      <c r="D4000" s="101" t="s">
        <v>9350</v>
      </c>
      <c r="E4000" s="101" t="s">
        <v>7537</v>
      </c>
      <c r="F4000" s="101" t="s">
        <v>7244</v>
      </c>
      <c r="G4000" s="101" t="s">
        <v>7215</v>
      </c>
      <c r="H4000" s="103">
        <v>0</v>
      </c>
      <c r="I4000" s="101" t="s">
        <v>8401</v>
      </c>
      <c r="J4000" s="102">
        <v>43374</v>
      </c>
      <c r="K4000" s="102">
        <v>43738</v>
      </c>
      <c r="L4000" s="101" t="s">
        <v>6332</v>
      </c>
      <c r="M4000" s="101" t="s">
        <v>9349</v>
      </c>
    </row>
    <row r="4001" spans="1:13" x14ac:dyDescent="0.25">
      <c r="A4001" s="74" t="s">
        <v>344</v>
      </c>
      <c r="B4001" s="107" t="str">
        <f t="shared" si="62"/>
        <v>880812802100</v>
      </c>
      <c r="C4001" s="101" t="s">
        <v>9351</v>
      </c>
      <c r="D4001" s="101" t="s">
        <v>9352</v>
      </c>
      <c r="E4001" s="101" t="s">
        <v>7176</v>
      </c>
      <c r="F4001" s="101" t="s">
        <v>7243</v>
      </c>
      <c r="G4001" s="101" t="s">
        <v>7178</v>
      </c>
      <c r="H4001" s="103">
        <v>0</v>
      </c>
      <c r="I4001" s="101" t="s">
        <v>8401</v>
      </c>
      <c r="J4001" s="102">
        <v>43388</v>
      </c>
      <c r="K4001" s="102">
        <v>43752</v>
      </c>
      <c r="L4001" s="101" t="s">
        <v>6332</v>
      </c>
      <c r="M4001" s="101" t="s">
        <v>9351</v>
      </c>
    </row>
    <row r="4002" spans="1:13" x14ac:dyDescent="0.25">
      <c r="A4002" s="74" t="s">
        <v>344</v>
      </c>
      <c r="B4002" s="107" t="str">
        <f t="shared" si="62"/>
        <v>880813802100</v>
      </c>
      <c r="C4002" s="101" t="s">
        <v>9353</v>
      </c>
      <c r="D4002" s="101" t="s">
        <v>9352</v>
      </c>
      <c r="E4002" s="101" t="s">
        <v>7176</v>
      </c>
      <c r="F4002" s="101" t="s">
        <v>7243</v>
      </c>
      <c r="G4002" s="101" t="s">
        <v>7178</v>
      </c>
      <c r="H4002" s="103">
        <v>0</v>
      </c>
      <c r="I4002" s="101" t="s">
        <v>8401</v>
      </c>
      <c r="J4002" s="102">
        <v>43388</v>
      </c>
      <c r="K4002" s="102">
        <v>43752</v>
      </c>
      <c r="L4002" s="101" t="s">
        <v>6332</v>
      </c>
      <c r="M4002" s="101" t="s">
        <v>9353</v>
      </c>
    </row>
    <row r="4003" spans="1:13" x14ac:dyDescent="0.25">
      <c r="A4003" s="74" t="s">
        <v>344</v>
      </c>
      <c r="B4003" s="107" t="str">
        <f t="shared" si="62"/>
        <v>880901803030</v>
      </c>
      <c r="C4003" s="101" t="s">
        <v>9354</v>
      </c>
      <c r="D4003" s="101" t="s">
        <v>9355</v>
      </c>
      <c r="E4003" s="101" t="s">
        <v>6609</v>
      </c>
      <c r="F4003" s="101" t="s">
        <v>7214</v>
      </c>
      <c r="G4003" s="101" t="s">
        <v>7215</v>
      </c>
      <c r="H4003" s="103">
        <v>0</v>
      </c>
      <c r="I4003" s="101" t="s">
        <v>8401</v>
      </c>
      <c r="J4003" s="102">
        <v>43474</v>
      </c>
      <c r="K4003" s="102">
        <v>43838</v>
      </c>
      <c r="L4003" s="101" t="s">
        <v>6332</v>
      </c>
      <c r="M4003" s="101" t="s">
        <v>9354</v>
      </c>
    </row>
    <row r="4004" spans="1:13" x14ac:dyDescent="0.25">
      <c r="A4004" s="74" t="s">
        <v>344</v>
      </c>
      <c r="B4004" s="107" t="str">
        <f t="shared" si="62"/>
        <v>880902803931</v>
      </c>
      <c r="C4004" s="101" t="s">
        <v>9356</v>
      </c>
      <c r="D4004" s="101" t="s">
        <v>9357</v>
      </c>
      <c r="E4004" s="101" t="s">
        <v>7301</v>
      </c>
      <c r="F4004" s="101" t="s">
        <v>7672</v>
      </c>
      <c r="G4004" s="101" t="s">
        <v>7181</v>
      </c>
      <c r="H4004" s="103">
        <v>0</v>
      </c>
      <c r="I4004" s="101" t="s">
        <v>8401</v>
      </c>
      <c r="J4004" s="102">
        <v>43497</v>
      </c>
      <c r="K4004" s="102">
        <v>43861</v>
      </c>
      <c r="L4004" s="101" t="s">
        <v>6332</v>
      </c>
      <c r="M4004" s="101" t="s">
        <v>9356</v>
      </c>
    </row>
    <row r="4005" spans="1:13" x14ac:dyDescent="0.25">
      <c r="A4005" s="74" t="s">
        <v>344</v>
      </c>
      <c r="B4005" s="107" t="str">
        <f t="shared" si="62"/>
        <v>880903803030</v>
      </c>
      <c r="C4005" s="101" t="s">
        <v>9358</v>
      </c>
      <c r="D4005" s="101" t="s">
        <v>9359</v>
      </c>
      <c r="E4005" s="101" t="s">
        <v>6609</v>
      </c>
      <c r="F4005" s="101" t="s">
        <v>7214</v>
      </c>
      <c r="G4005" s="101" t="s">
        <v>7215</v>
      </c>
      <c r="H4005" s="103">
        <v>0</v>
      </c>
      <c r="I4005" s="101" t="s">
        <v>8401</v>
      </c>
      <c r="J4005" s="102">
        <v>43624</v>
      </c>
      <c r="K4005" s="102">
        <v>43951</v>
      </c>
      <c r="L4005" s="101" t="s">
        <v>6332</v>
      </c>
      <c r="M4005" s="101" t="s">
        <v>9358</v>
      </c>
    </row>
    <row r="4006" spans="1:13" x14ac:dyDescent="0.25">
      <c r="A4006" s="74" t="s">
        <v>344</v>
      </c>
      <c r="B4006" s="107" t="str">
        <f t="shared" si="62"/>
        <v>880904802100</v>
      </c>
      <c r="C4006" s="101" t="s">
        <v>9360</v>
      </c>
      <c r="D4006" s="101" t="s">
        <v>9361</v>
      </c>
      <c r="E4006" s="101" t="s">
        <v>7176</v>
      </c>
      <c r="F4006" s="101" t="s">
        <v>7243</v>
      </c>
      <c r="G4006" s="101" t="s">
        <v>7178</v>
      </c>
      <c r="H4006" s="103">
        <v>0</v>
      </c>
      <c r="I4006" s="101" t="s">
        <v>8401</v>
      </c>
      <c r="J4006" s="102">
        <v>43600</v>
      </c>
      <c r="K4006" s="102">
        <v>43965</v>
      </c>
      <c r="L4006" s="101" t="s">
        <v>6332</v>
      </c>
      <c r="M4006" s="101" t="s">
        <v>9360</v>
      </c>
    </row>
    <row r="4007" spans="1:13" x14ac:dyDescent="0.25">
      <c r="A4007" s="74" t="s">
        <v>344</v>
      </c>
      <c r="B4007" s="107" t="str">
        <f t="shared" si="62"/>
        <v>880905802100</v>
      </c>
      <c r="C4007" s="101" t="s">
        <v>9362</v>
      </c>
      <c r="D4007" s="101" t="s">
        <v>9361</v>
      </c>
      <c r="E4007" s="101" t="s">
        <v>7176</v>
      </c>
      <c r="F4007" s="101" t="s">
        <v>7243</v>
      </c>
      <c r="G4007" s="101" t="s">
        <v>7178</v>
      </c>
      <c r="H4007" s="103">
        <v>0</v>
      </c>
      <c r="I4007" s="101" t="s">
        <v>8401</v>
      </c>
      <c r="J4007" s="102">
        <v>43678</v>
      </c>
      <c r="K4007" s="102">
        <v>44043</v>
      </c>
      <c r="L4007" s="101" t="s">
        <v>6332</v>
      </c>
      <c r="M4007" s="101" t="s">
        <v>9362</v>
      </c>
    </row>
    <row r="4008" spans="1:13" x14ac:dyDescent="0.25">
      <c r="A4008" s="74" t="s">
        <v>344</v>
      </c>
      <c r="B4008" s="107" t="str">
        <f t="shared" si="62"/>
        <v>880906802100</v>
      </c>
      <c r="C4008" s="101" t="s">
        <v>9363</v>
      </c>
      <c r="D4008" s="101" t="s">
        <v>9361</v>
      </c>
      <c r="E4008" s="101" t="s">
        <v>7176</v>
      </c>
      <c r="F4008" s="101" t="s">
        <v>7243</v>
      </c>
      <c r="G4008" s="101" t="s">
        <v>7178</v>
      </c>
      <c r="H4008" s="103">
        <v>0</v>
      </c>
      <c r="I4008" s="101" t="s">
        <v>8401</v>
      </c>
      <c r="J4008" s="102">
        <v>43591</v>
      </c>
      <c r="K4008" s="102">
        <v>43951</v>
      </c>
      <c r="L4008" s="101" t="s">
        <v>6332</v>
      </c>
      <c r="M4008" s="101" t="s">
        <v>9363</v>
      </c>
    </row>
    <row r="4009" spans="1:13" x14ac:dyDescent="0.25">
      <c r="A4009" s="74" t="s">
        <v>344</v>
      </c>
      <c r="B4009" s="107" t="str">
        <f t="shared" si="62"/>
        <v>880907803920</v>
      </c>
      <c r="C4009" s="101" t="s">
        <v>9364</v>
      </c>
      <c r="D4009" s="101" t="s">
        <v>9365</v>
      </c>
      <c r="E4009" s="101" t="s">
        <v>7367</v>
      </c>
      <c r="F4009" s="101" t="s">
        <v>7332</v>
      </c>
      <c r="G4009" s="101" t="s">
        <v>7218</v>
      </c>
      <c r="H4009" s="103">
        <v>0</v>
      </c>
      <c r="I4009" s="101" t="s">
        <v>8401</v>
      </c>
      <c r="J4009" s="102">
        <v>43591</v>
      </c>
      <c r="K4009" s="102">
        <v>43964</v>
      </c>
      <c r="L4009" s="101" t="s">
        <v>6332</v>
      </c>
      <c r="M4009" s="101" t="s">
        <v>9364</v>
      </c>
    </row>
    <row r="4010" spans="1:13" x14ac:dyDescent="0.25">
      <c r="A4010" s="74" t="s">
        <v>344</v>
      </c>
      <c r="B4010" s="107" t="str">
        <f t="shared" si="62"/>
        <v>880908803010</v>
      </c>
      <c r="C4010" s="101" t="s">
        <v>9366</v>
      </c>
      <c r="D4010" s="101" t="s">
        <v>9367</v>
      </c>
      <c r="E4010" s="101" t="s">
        <v>7155</v>
      </c>
      <c r="F4010" s="101" t="s">
        <v>7231</v>
      </c>
      <c r="G4010" s="101" t="s">
        <v>7181</v>
      </c>
      <c r="H4010" s="103">
        <v>0</v>
      </c>
      <c r="I4010" s="101" t="s">
        <v>8401</v>
      </c>
      <c r="J4010" s="102">
        <v>43709</v>
      </c>
      <c r="K4010" s="102">
        <v>44074</v>
      </c>
      <c r="L4010" s="101" t="s">
        <v>6332</v>
      </c>
      <c r="M4010" s="101" t="s">
        <v>9366</v>
      </c>
    </row>
    <row r="4011" spans="1:13" x14ac:dyDescent="0.25">
      <c r="A4011" s="74" t="s">
        <v>344</v>
      </c>
      <c r="B4011" s="107" t="str">
        <f t="shared" si="62"/>
        <v>880909803010</v>
      </c>
      <c r="C4011" s="101" t="s">
        <v>9368</v>
      </c>
      <c r="D4011" s="101" t="s">
        <v>9369</v>
      </c>
      <c r="E4011" s="101" t="s">
        <v>7155</v>
      </c>
      <c r="F4011" s="101" t="s">
        <v>7231</v>
      </c>
      <c r="G4011" s="101" t="s">
        <v>7181</v>
      </c>
      <c r="H4011" s="103">
        <v>0</v>
      </c>
      <c r="I4011" s="101" t="s">
        <v>8401</v>
      </c>
      <c r="J4011" s="102">
        <v>43709</v>
      </c>
      <c r="K4011" s="102">
        <v>44074</v>
      </c>
      <c r="L4011" s="101" t="s">
        <v>6332</v>
      </c>
      <c r="M4011" s="101" t="s">
        <v>9368</v>
      </c>
    </row>
    <row r="4012" spans="1:13" x14ac:dyDescent="0.25">
      <c r="A4012" s="74" t="s">
        <v>344</v>
      </c>
      <c r="B4012" s="107" t="str">
        <f t="shared" si="62"/>
        <v>880910803010</v>
      </c>
      <c r="C4012" s="101" t="s">
        <v>9370</v>
      </c>
      <c r="D4012" s="101" t="s">
        <v>9371</v>
      </c>
      <c r="E4012" s="101" t="s">
        <v>7155</v>
      </c>
      <c r="F4012" s="101" t="s">
        <v>7247</v>
      </c>
      <c r="G4012" s="101" t="s">
        <v>7178</v>
      </c>
      <c r="H4012" s="103">
        <v>0</v>
      </c>
      <c r="I4012" s="101" t="s">
        <v>8401</v>
      </c>
      <c r="J4012" s="102">
        <v>43709</v>
      </c>
      <c r="K4012" s="102">
        <v>44074</v>
      </c>
      <c r="L4012" s="101" t="s">
        <v>6332</v>
      </c>
      <c r="M4012" s="101" t="s">
        <v>9370</v>
      </c>
    </row>
    <row r="4013" spans="1:13" x14ac:dyDescent="0.25">
      <c r="A4013" s="74" t="s">
        <v>344</v>
      </c>
      <c r="B4013" s="107" t="str">
        <f t="shared" si="62"/>
        <v>880911803010</v>
      </c>
      <c r="C4013" s="101" t="s">
        <v>9372</v>
      </c>
      <c r="D4013" s="101" t="s">
        <v>9373</v>
      </c>
      <c r="E4013" s="101" t="s">
        <v>7155</v>
      </c>
      <c r="F4013" s="101" t="s">
        <v>7247</v>
      </c>
      <c r="G4013" s="101" t="s">
        <v>7178</v>
      </c>
      <c r="H4013" s="103">
        <v>0</v>
      </c>
      <c r="I4013" s="101" t="s">
        <v>8401</v>
      </c>
      <c r="J4013" s="102">
        <v>43709</v>
      </c>
      <c r="K4013" s="102">
        <v>44074</v>
      </c>
      <c r="L4013" s="101" t="s">
        <v>6332</v>
      </c>
      <c r="M4013" s="101" t="s">
        <v>9372</v>
      </c>
    </row>
    <row r="4014" spans="1:13" x14ac:dyDescent="0.25">
      <c r="A4014" s="74" t="s">
        <v>344</v>
      </c>
      <c r="B4014" s="107" t="str">
        <f t="shared" si="62"/>
        <v>880912802200</v>
      </c>
      <c r="C4014" s="101" t="s">
        <v>9374</v>
      </c>
      <c r="D4014" s="101" t="s">
        <v>9375</v>
      </c>
      <c r="E4014" s="101" t="s">
        <v>7223</v>
      </c>
      <c r="F4014" s="101" t="s">
        <v>7200</v>
      </c>
      <c r="G4014" s="101" t="s">
        <v>7201</v>
      </c>
      <c r="H4014" s="103">
        <v>0</v>
      </c>
      <c r="I4014" s="101" t="s">
        <v>8401</v>
      </c>
      <c r="J4014" s="102">
        <v>43626</v>
      </c>
      <c r="K4014" s="102">
        <v>43991</v>
      </c>
      <c r="L4014" s="101" t="s">
        <v>6332</v>
      </c>
      <c r="M4014" s="101" t="s">
        <v>9374</v>
      </c>
    </row>
    <row r="4015" spans="1:13" x14ac:dyDescent="0.25">
      <c r="A4015" s="74" t="s">
        <v>344</v>
      </c>
      <c r="B4015" s="107" t="str">
        <f t="shared" si="62"/>
        <v>880913803020</v>
      </c>
      <c r="C4015" s="101" t="s">
        <v>9376</v>
      </c>
      <c r="D4015" s="101" t="s">
        <v>9377</v>
      </c>
      <c r="E4015" s="101" t="s">
        <v>7164</v>
      </c>
      <c r="F4015" s="101" t="s">
        <v>7244</v>
      </c>
      <c r="G4015" s="101" t="s">
        <v>7215</v>
      </c>
      <c r="H4015" s="103">
        <v>0</v>
      </c>
      <c r="I4015" s="101" t="s">
        <v>8401</v>
      </c>
      <c r="J4015" s="102">
        <v>43678</v>
      </c>
      <c r="K4015" s="102">
        <v>44043</v>
      </c>
      <c r="L4015" s="101" t="s">
        <v>6332</v>
      </c>
      <c r="M4015" s="101" t="s">
        <v>9376</v>
      </c>
    </row>
    <row r="4016" spans="1:13" x14ac:dyDescent="0.25">
      <c r="A4016" s="74" t="s">
        <v>344</v>
      </c>
      <c r="B4016" s="107" t="str">
        <f t="shared" si="62"/>
        <v>880914803030</v>
      </c>
      <c r="C4016" s="101" t="s">
        <v>9378</v>
      </c>
      <c r="D4016" s="101" t="s">
        <v>9379</v>
      </c>
      <c r="E4016" s="101" t="s">
        <v>6609</v>
      </c>
      <c r="F4016" s="101" t="s">
        <v>7214</v>
      </c>
      <c r="G4016" s="101" t="s">
        <v>7215</v>
      </c>
      <c r="H4016" s="103">
        <v>0</v>
      </c>
      <c r="I4016" s="101" t="s">
        <v>8401</v>
      </c>
      <c r="J4016" s="102">
        <v>43689</v>
      </c>
      <c r="K4016" s="102">
        <v>44054</v>
      </c>
      <c r="L4016" s="101" t="s">
        <v>6332</v>
      </c>
      <c r="M4016" s="101" t="s">
        <v>9378</v>
      </c>
    </row>
    <row r="4017" spans="1:13" x14ac:dyDescent="0.25">
      <c r="A4017" s="74" t="s">
        <v>344</v>
      </c>
      <c r="B4017" s="107" t="str">
        <f t="shared" si="62"/>
        <v>880915803030</v>
      </c>
      <c r="C4017" s="101" t="s">
        <v>9380</v>
      </c>
      <c r="D4017" s="101" t="s">
        <v>9381</v>
      </c>
      <c r="E4017" s="101" t="s">
        <v>6609</v>
      </c>
      <c r="F4017" s="101" t="s">
        <v>7251</v>
      </c>
      <c r="G4017" s="101" t="s">
        <v>7174</v>
      </c>
      <c r="H4017" s="103">
        <v>0</v>
      </c>
      <c r="I4017" s="101" t="s">
        <v>8401</v>
      </c>
      <c r="J4017" s="102">
        <v>43710</v>
      </c>
      <c r="K4017" s="102">
        <v>44075</v>
      </c>
      <c r="L4017" s="101" t="s">
        <v>6332</v>
      </c>
      <c r="M4017" s="101" t="s">
        <v>9380</v>
      </c>
    </row>
    <row r="4018" spans="1:13" x14ac:dyDescent="0.25">
      <c r="A4018" s="74" t="s">
        <v>344</v>
      </c>
      <c r="B4018" s="107" t="str">
        <f t="shared" si="62"/>
        <v>880916802100</v>
      </c>
      <c r="C4018" s="101" t="s">
        <v>9382</v>
      </c>
      <c r="D4018" s="101" t="s">
        <v>9383</v>
      </c>
      <c r="E4018" s="101" t="s">
        <v>7176</v>
      </c>
      <c r="F4018" s="101" t="s">
        <v>7217</v>
      </c>
      <c r="G4018" s="101" t="s">
        <v>7218</v>
      </c>
      <c r="H4018" s="103">
        <v>0</v>
      </c>
      <c r="I4018" s="101" t="s">
        <v>8401</v>
      </c>
      <c r="J4018" s="102">
        <v>43738</v>
      </c>
      <c r="K4018" s="102">
        <v>44103</v>
      </c>
      <c r="L4018" s="101" t="s">
        <v>6332</v>
      </c>
      <c r="M4018" s="101" t="s">
        <v>9382</v>
      </c>
    </row>
    <row r="4019" spans="1:13" x14ac:dyDescent="0.25">
      <c r="A4019" s="74" t="s">
        <v>344</v>
      </c>
      <c r="B4019" s="107" t="str">
        <f t="shared" si="62"/>
        <v>880917803600</v>
      </c>
      <c r="C4019" s="101" t="s">
        <v>9384</v>
      </c>
      <c r="D4019" s="101" t="s">
        <v>9385</v>
      </c>
      <c r="E4019" s="101" t="s">
        <v>7537</v>
      </c>
      <c r="F4019" s="101" t="s">
        <v>7244</v>
      </c>
      <c r="G4019" s="101" t="s">
        <v>7215</v>
      </c>
      <c r="H4019" s="103">
        <v>0</v>
      </c>
      <c r="I4019" s="101" t="s">
        <v>8401</v>
      </c>
      <c r="J4019" s="102">
        <v>43739</v>
      </c>
      <c r="K4019" s="102">
        <v>44104</v>
      </c>
      <c r="L4019" s="101" t="s">
        <v>6332</v>
      </c>
      <c r="M4019" s="101" t="s">
        <v>9384</v>
      </c>
    </row>
    <row r="4020" spans="1:13" x14ac:dyDescent="0.25">
      <c r="A4020" s="74" t="s">
        <v>344</v>
      </c>
      <c r="B4020" s="107" t="str">
        <f t="shared" si="62"/>
        <v>890821</v>
      </c>
      <c r="C4020" s="101" t="s">
        <v>9386</v>
      </c>
      <c r="D4020" s="101" t="s">
        <v>9387</v>
      </c>
      <c r="E4020" s="101"/>
      <c r="F4020" s="101"/>
      <c r="G4020" s="101"/>
      <c r="H4020" s="103">
        <v>0</v>
      </c>
      <c r="I4020" s="101" t="s">
        <v>8401</v>
      </c>
      <c r="J4020" s="102">
        <v>43325</v>
      </c>
      <c r="K4020" s="102">
        <v>43689</v>
      </c>
      <c r="L4020" s="101" t="s">
        <v>6332</v>
      </c>
      <c r="M4020" s="101" t="s">
        <v>9386</v>
      </c>
    </row>
    <row r="4021" spans="1:13" x14ac:dyDescent="0.25">
      <c r="A4021" s="74" t="s">
        <v>344</v>
      </c>
      <c r="B4021" s="107" t="str">
        <f t="shared" si="62"/>
        <v>890822</v>
      </c>
      <c r="C4021" s="101" t="s">
        <v>9388</v>
      </c>
      <c r="D4021" s="101" t="s">
        <v>9389</v>
      </c>
      <c r="E4021" s="101"/>
      <c r="F4021" s="101"/>
      <c r="G4021" s="101"/>
      <c r="H4021" s="103">
        <v>0</v>
      </c>
      <c r="I4021" s="101" t="s">
        <v>8401</v>
      </c>
      <c r="J4021" s="102">
        <v>43325</v>
      </c>
      <c r="K4021" s="102">
        <v>43689</v>
      </c>
      <c r="L4021" s="101" t="s">
        <v>6332</v>
      </c>
      <c r="M4021" s="101" t="s">
        <v>9388</v>
      </c>
    </row>
    <row r="4022" spans="1:13" x14ac:dyDescent="0.25">
      <c r="A4022" s="74" t="s">
        <v>344</v>
      </c>
      <c r="B4022" s="107" t="str">
        <f t="shared" si="62"/>
        <v>890824</v>
      </c>
      <c r="C4022" s="101" t="s">
        <v>9390</v>
      </c>
      <c r="D4022" s="101" t="s">
        <v>9391</v>
      </c>
      <c r="E4022" s="101"/>
      <c r="F4022" s="101"/>
      <c r="G4022" s="101"/>
      <c r="H4022" s="103">
        <v>0</v>
      </c>
      <c r="I4022" s="101" t="s">
        <v>8401</v>
      </c>
      <c r="J4022" s="102">
        <v>43252</v>
      </c>
      <c r="K4022" s="102">
        <v>43616</v>
      </c>
      <c r="L4022" s="101" t="s">
        <v>6332</v>
      </c>
      <c r="M4022" s="101" t="s">
        <v>9390</v>
      </c>
    </row>
    <row r="4023" spans="1:13" x14ac:dyDescent="0.25">
      <c r="A4023" s="74" t="s">
        <v>344</v>
      </c>
      <c r="B4023" s="107" t="str">
        <f t="shared" si="62"/>
        <v>890901903110</v>
      </c>
      <c r="C4023" s="101" t="s">
        <v>9392</v>
      </c>
      <c r="D4023" s="101" t="s">
        <v>9393</v>
      </c>
      <c r="E4023" s="101" t="s">
        <v>7651</v>
      </c>
      <c r="F4023" s="101" t="s">
        <v>7652</v>
      </c>
      <c r="G4023" s="101" t="s">
        <v>7267</v>
      </c>
      <c r="H4023" s="103">
        <v>0</v>
      </c>
      <c r="I4023" s="101" t="s">
        <v>8401</v>
      </c>
      <c r="J4023" s="102">
        <v>43511</v>
      </c>
      <c r="K4023" s="102">
        <v>43830</v>
      </c>
      <c r="L4023" s="101" t="s">
        <v>6332</v>
      </c>
      <c r="M4023" s="101" t="s">
        <v>9392</v>
      </c>
    </row>
    <row r="4024" spans="1:13" x14ac:dyDescent="0.25">
      <c r="A4024" s="74" t="s">
        <v>344</v>
      </c>
      <c r="B4024" s="107" t="str">
        <f t="shared" si="62"/>
        <v>890902903210</v>
      </c>
      <c r="C4024" s="101" t="s">
        <v>9394</v>
      </c>
      <c r="D4024" s="101" t="s">
        <v>9302</v>
      </c>
      <c r="E4024" s="101" t="s">
        <v>7096</v>
      </c>
      <c r="F4024" s="101" t="s">
        <v>7266</v>
      </c>
      <c r="G4024" s="101" t="s">
        <v>7267</v>
      </c>
      <c r="H4024" s="103">
        <v>0</v>
      </c>
      <c r="I4024" s="101" t="s">
        <v>8401</v>
      </c>
      <c r="J4024" s="102">
        <v>43586</v>
      </c>
      <c r="K4024" s="102">
        <v>43951</v>
      </c>
      <c r="L4024" s="101" t="s">
        <v>6332</v>
      </c>
      <c r="M4024" s="101" t="s">
        <v>9394</v>
      </c>
    </row>
    <row r="4025" spans="1:13" x14ac:dyDescent="0.25">
      <c r="A4025" s="74" t="s">
        <v>344</v>
      </c>
      <c r="B4025" s="107" t="str">
        <f t="shared" si="62"/>
        <v>890903903210</v>
      </c>
      <c r="C4025" s="101" t="s">
        <v>9395</v>
      </c>
      <c r="D4025" s="101" t="s">
        <v>9396</v>
      </c>
      <c r="E4025" s="101" t="s">
        <v>7096</v>
      </c>
      <c r="F4025" s="101" t="s">
        <v>7644</v>
      </c>
      <c r="G4025" s="101" t="s">
        <v>7222</v>
      </c>
      <c r="H4025" s="103">
        <v>0</v>
      </c>
      <c r="I4025" s="101" t="s">
        <v>8401</v>
      </c>
      <c r="J4025" s="102">
        <v>43739</v>
      </c>
      <c r="K4025" s="102">
        <v>44104</v>
      </c>
      <c r="L4025" s="101" t="s">
        <v>6332</v>
      </c>
      <c r="M4025" s="101" t="s">
        <v>9395</v>
      </c>
    </row>
    <row r="4026" spans="1:13" x14ac:dyDescent="0.25">
      <c r="A4026" s="74" t="s">
        <v>344</v>
      </c>
      <c r="B4026" s="107" t="str">
        <f t="shared" si="62"/>
        <v>ADJ-DIR13703900</v>
      </c>
      <c r="C4026" s="101" t="s">
        <v>9397</v>
      </c>
      <c r="D4026" s="101" t="s">
        <v>9398</v>
      </c>
      <c r="E4026" s="101" t="s">
        <v>9399</v>
      </c>
      <c r="F4026" s="101" t="s">
        <v>7203</v>
      </c>
      <c r="G4026" s="101" t="s">
        <v>7222</v>
      </c>
      <c r="H4026" s="103">
        <v>0</v>
      </c>
      <c r="I4026" s="101" t="s">
        <v>9400</v>
      </c>
      <c r="J4026" s="102">
        <v>43344</v>
      </c>
      <c r="K4026" s="102">
        <v>73050</v>
      </c>
      <c r="L4026" s="101" t="s">
        <v>6332</v>
      </c>
      <c r="M4026" s="101" t="s">
        <v>9397</v>
      </c>
    </row>
    <row r="4027" spans="1:13" x14ac:dyDescent="0.25">
      <c r="A4027" s="74" t="s">
        <v>344</v>
      </c>
      <c r="B4027" s="107" t="str">
        <f t="shared" si="62"/>
        <v>ADM-MED5703900</v>
      </c>
      <c r="C4027" s="101" t="s">
        <v>9401</v>
      </c>
      <c r="D4027" s="101" t="s">
        <v>9402</v>
      </c>
      <c r="E4027" s="101" t="s">
        <v>9399</v>
      </c>
      <c r="F4027" s="101" t="s">
        <v>7313</v>
      </c>
      <c r="G4027" s="101" t="s">
        <v>7368</v>
      </c>
      <c r="H4027" s="103">
        <v>0</v>
      </c>
      <c r="I4027" s="101" t="s">
        <v>9400</v>
      </c>
      <c r="J4027" s="102">
        <v>43344</v>
      </c>
      <c r="K4027" s="102">
        <v>73050</v>
      </c>
      <c r="L4027" s="101" t="s">
        <v>6332</v>
      </c>
      <c r="M4027" s="101" t="s">
        <v>9401</v>
      </c>
    </row>
    <row r="4028" spans="1:13" x14ac:dyDescent="0.25">
      <c r="A4028" s="74" t="s">
        <v>344</v>
      </c>
      <c r="B4028" s="107" t="str">
        <f t="shared" si="62"/>
        <v>AOD0120703900</v>
      </c>
      <c r="C4028" s="101" t="s">
        <v>6139</v>
      </c>
      <c r="D4028" s="101" t="s">
        <v>6140</v>
      </c>
      <c r="E4028" s="101" t="s">
        <v>9399</v>
      </c>
      <c r="F4028" s="101" t="s">
        <v>7644</v>
      </c>
      <c r="G4028" s="101" t="s">
        <v>7222</v>
      </c>
      <c r="H4028" s="103">
        <v>66</v>
      </c>
      <c r="I4028" s="101" t="s">
        <v>9400</v>
      </c>
      <c r="J4028" s="102">
        <v>43466</v>
      </c>
      <c r="K4028" s="102">
        <v>73050</v>
      </c>
      <c r="L4028" s="101" t="s">
        <v>6332</v>
      </c>
      <c r="M4028" s="101" t="s">
        <v>6139</v>
      </c>
    </row>
    <row r="4029" spans="1:13" x14ac:dyDescent="0.25">
      <c r="A4029" s="74" t="s">
        <v>344</v>
      </c>
      <c r="B4029" s="107" t="str">
        <f t="shared" si="62"/>
        <v>AOD1300703900</v>
      </c>
      <c r="C4029" s="101" t="s">
        <v>6141</v>
      </c>
      <c r="D4029" s="101" t="s">
        <v>6142</v>
      </c>
      <c r="E4029" s="101" t="s">
        <v>9399</v>
      </c>
      <c r="F4029" s="101" t="s">
        <v>9403</v>
      </c>
      <c r="G4029" s="101" t="s">
        <v>7368</v>
      </c>
      <c r="H4029" s="103">
        <v>29</v>
      </c>
      <c r="I4029" s="101" t="s">
        <v>9400</v>
      </c>
      <c r="J4029" s="102">
        <v>43466</v>
      </c>
      <c r="K4029" s="102">
        <v>73050</v>
      </c>
      <c r="L4029" s="101" t="s">
        <v>6332</v>
      </c>
      <c r="M4029" s="101" t="s">
        <v>6141</v>
      </c>
    </row>
    <row r="4030" spans="1:13" x14ac:dyDescent="0.25">
      <c r="A4030" s="74" t="s">
        <v>344</v>
      </c>
      <c r="B4030" s="107" t="str">
        <f t="shared" si="62"/>
        <v>CVB0110703900</v>
      </c>
      <c r="C4030" s="101" t="s">
        <v>6143</v>
      </c>
      <c r="D4030" s="101" t="s">
        <v>6144</v>
      </c>
      <c r="E4030" s="101" t="s">
        <v>9399</v>
      </c>
      <c r="F4030" s="101" t="s">
        <v>7556</v>
      </c>
      <c r="G4030" s="101" t="s">
        <v>7382</v>
      </c>
      <c r="H4030" s="103">
        <v>123</v>
      </c>
      <c r="I4030" s="101" t="s">
        <v>9400</v>
      </c>
      <c r="J4030" s="102">
        <v>43466</v>
      </c>
      <c r="K4030" s="102">
        <v>73050</v>
      </c>
      <c r="L4030" s="101" t="s">
        <v>6332</v>
      </c>
      <c r="M4030" s="101" t="s">
        <v>6143</v>
      </c>
    </row>
    <row r="4031" spans="1:13" x14ac:dyDescent="0.25">
      <c r="A4031" s="74" t="s">
        <v>344</v>
      </c>
      <c r="B4031" s="107" t="str">
        <f t="shared" si="62"/>
        <v>CVB0210703900</v>
      </c>
      <c r="C4031" s="101" t="s">
        <v>6145</v>
      </c>
      <c r="D4031" s="101" t="s">
        <v>6146</v>
      </c>
      <c r="E4031" s="101" t="s">
        <v>9399</v>
      </c>
      <c r="F4031" s="101" t="s">
        <v>7399</v>
      </c>
      <c r="G4031" s="101" t="s">
        <v>7382</v>
      </c>
      <c r="H4031" s="103">
        <v>120</v>
      </c>
      <c r="I4031" s="101" t="s">
        <v>9400</v>
      </c>
      <c r="J4031" s="102">
        <v>43466</v>
      </c>
      <c r="K4031" s="102">
        <v>73050</v>
      </c>
      <c r="L4031" s="101" t="s">
        <v>6332</v>
      </c>
      <c r="M4031" s="101" t="s">
        <v>6145</v>
      </c>
    </row>
    <row r="4032" spans="1:13" x14ac:dyDescent="0.25">
      <c r="A4032" s="74" t="s">
        <v>344</v>
      </c>
      <c r="B4032" s="107" t="str">
        <f t="shared" si="62"/>
        <v>DUMMY703900</v>
      </c>
      <c r="C4032" s="101" t="s">
        <v>6147</v>
      </c>
      <c r="D4032" s="101" t="s">
        <v>6148</v>
      </c>
      <c r="E4032" s="101" t="s">
        <v>9399</v>
      </c>
      <c r="F4032" s="101" t="s">
        <v>8341</v>
      </c>
      <c r="G4032" s="101"/>
      <c r="H4032" s="103">
        <v>0</v>
      </c>
      <c r="I4032" s="101" t="s">
        <v>9400</v>
      </c>
      <c r="J4032" s="102">
        <v>36526</v>
      </c>
      <c r="K4032" s="102">
        <v>43647</v>
      </c>
      <c r="L4032" s="101" t="s">
        <v>6332</v>
      </c>
      <c r="M4032" s="101" t="s">
        <v>6147</v>
      </c>
    </row>
    <row r="4033" spans="1:13" x14ac:dyDescent="0.25">
      <c r="A4033" s="74" t="s">
        <v>344</v>
      </c>
      <c r="B4033" s="107" t="str">
        <f t="shared" si="62"/>
        <v>EXTERN703900</v>
      </c>
      <c r="C4033" s="101" t="s">
        <v>6149</v>
      </c>
      <c r="D4033" s="101" t="s">
        <v>6150</v>
      </c>
      <c r="E4033" s="101" t="s">
        <v>9399</v>
      </c>
      <c r="F4033" s="101" t="s">
        <v>6147</v>
      </c>
      <c r="G4033" s="101"/>
      <c r="H4033" s="103">
        <v>100</v>
      </c>
      <c r="I4033" s="101" t="s">
        <v>8342</v>
      </c>
      <c r="J4033" s="102">
        <v>43647</v>
      </c>
      <c r="K4033" s="102">
        <v>73050</v>
      </c>
      <c r="L4033" s="101" t="s">
        <v>6332</v>
      </c>
      <c r="M4033" s="101" t="s">
        <v>6149</v>
      </c>
    </row>
    <row r="4034" spans="1:13" x14ac:dyDescent="0.25">
      <c r="A4034" s="74" t="s">
        <v>344</v>
      </c>
      <c r="B4034" s="107" t="str">
        <f t="shared" si="62"/>
        <v>FAC0120703900</v>
      </c>
      <c r="C4034" s="101" t="s">
        <v>6151</v>
      </c>
      <c r="D4034" s="101" t="s">
        <v>6152</v>
      </c>
      <c r="E4034" s="101" t="s">
        <v>9399</v>
      </c>
      <c r="F4034" s="101" t="s">
        <v>9404</v>
      </c>
      <c r="G4034" s="101" t="s">
        <v>7215</v>
      </c>
      <c r="H4034" s="103">
        <v>38</v>
      </c>
      <c r="I4034" s="101" t="s">
        <v>9400</v>
      </c>
      <c r="J4034" s="102">
        <v>43466</v>
      </c>
      <c r="K4034" s="102">
        <v>73050</v>
      </c>
      <c r="L4034" s="101" t="s">
        <v>6332</v>
      </c>
      <c r="M4034" s="101" t="s">
        <v>6151</v>
      </c>
    </row>
    <row r="4035" spans="1:13" x14ac:dyDescent="0.25">
      <c r="A4035" s="74" t="s">
        <v>344</v>
      </c>
      <c r="B4035" s="107" t="str">
        <f t="shared" si="62"/>
        <v>FAC0220703900</v>
      </c>
      <c r="C4035" s="101" t="s">
        <v>6153</v>
      </c>
      <c r="D4035" s="101" t="s">
        <v>6154</v>
      </c>
      <c r="E4035" s="101" t="s">
        <v>9399</v>
      </c>
      <c r="F4035" s="101" t="s">
        <v>9405</v>
      </c>
      <c r="G4035" s="101" t="s">
        <v>7716</v>
      </c>
      <c r="H4035" s="103">
        <v>22</v>
      </c>
      <c r="I4035" s="101" t="s">
        <v>9400</v>
      </c>
      <c r="J4035" s="102">
        <v>43466</v>
      </c>
      <c r="K4035" s="102">
        <v>73050</v>
      </c>
      <c r="L4035" s="101" t="s">
        <v>6332</v>
      </c>
      <c r="M4035" s="101" t="s">
        <v>6153</v>
      </c>
    </row>
    <row r="4036" spans="1:13" x14ac:dyDescent="0.25">
      <c r="A4036" s="74" t="s">
        <v>344</v>
      </c>
      <c r="B4036" s="107" t="str">
        <f t="shared" si="62"/>
        <v>FAC1020703900</v>
      </c>
      <c r="C4036" s="101" t="s">
        <v>6155</v>
      </c>
      <c r="D4036" s="101" t="s">
        <v>6156</v>
      </c>
      <c r="E4036" s="101" t="s">
        <v>9399</v>
      </c>
      <c r="F4036" s="101" t="s">
        <v>7242</v>
      </c>
      <c r="G4036" s="101" t="s">
        <v>7192</v>
      </c>
      <c r="H4036" s="103">
        <v>28</v>
      </c>
      <c r="I4036" s="101" t="s">
        <v>9400</v>
      </c>
      <c r="J4036" s="102">
        <v>43466</v>
      </c>
      <c r="K4036" s="102">
        <v>73050</v>
      </c>
      <c r="L4036" s="101" t="s">
        <v>6332</v>
      </c>
      <c r="M4036" s="101" t="s">
        <v>6155</v>
      </c>
    </row>
    <row r="4037" spans="1:13" x14ac:dyDescent="0.25">
      <c r="A4037" s="74" t="s">
        <v>344</v>
      </c>
      <c r="B4037" s="107" t="str">
        <f t="shared" si="62"/>
        <v>FAC1320703900</v>
      </c>
      <c r="C4037" s="101" t="s">
        <v>6157</v>
      </c>
      <c r="D4037" s="101" t="s">
        <v>6158</v>
      </c>
      <c r="E4037" s="101" t="s">
        <v>9399</v>
      </c>
      <c r="F4037" s="101" t="s">
        <v>9406</v>
      </c>
      <c r="G4037" s="101" t="s">
        <v>9407</v>
      </c>
      <c r="H4037" s="103">
        <v>27</v>
      </c>
      <c r="I4037" s="101" t="s">
        <v>9400</v>
      </c>
      <c r="J4037" s="102">
        <v>43466</v>
      </c>
      <c r="K4037" s="102">
        <v>73050</v>
      </c>
      <c r="L4037" s="101" t="s">
        <v>6332</v>
      </c>
      <c r="M4037" s="101" t="s">
        <v>6157</v>
      </c>
    </row>
    <row r="4038" spans="1:13" x14ac:dyDescent="0.25">
      <c r="A4038" s="74" t="s">
        <v>344</v>
      </c>
      <c r="B4038" s="107" t="str">
        <f t="shared" ref="B4038:B4101" si="63">CONCATENATE(C4038,E4038)</f>
        <v>FAC1600703900</v>
      </c>
      <c r="C4038" s="101" t="s">
        <v>6159</v>
      </c>
      <c r="D4038" s="101" t="s">
        <v>6160</v>
      </c>
      <c r="E4038" s="101" t="s">
        <v>9399</v>
      </c>
      <c r="F4038" s="101" t="s">
        <v>9408</v>
      </c>
      <c r="G4038" s="101" t="s">
        <v>9409</v>
      </c>
      <c r="H4038" s="103">
        <v>24</v>
      </c>
      <c r="I4038" s="101" t="s">
        <v>9400</v>
      </c>
      <c r="J4038" s="102">
        <v>43466</v>
      </c>
      <c r="K4038" s="102">
        <v>73050</v>
      </c>
      <c r="L4038" s="101" t="s">
        <v>6332</v>
      </c>
      <c r="M4038" s="101" t="s">
        <v>6159</v>
      </c>
    </row>
    <row r="4039" spans="1:13" x14ac:dyDescent="0.25">
      <c r="A4039" s="74" t="s">
        <v>344</v>
      </c>
      <c r="B4039" s="107" t="str">
        <f t="shared" si="63"/>
        <v>GEN0110703900</v>
      </c>
      <c r="C4039" s="101" t="s">
        <v>6161</v>
      </c>
      <c r="D4039" s="101" t="s">
        <v>6162</v>
      </c>
      <c r="E4039" s="101" t="s">
        <v>9399</v>
      </c>
      <c r="F4039" s="101" t="s">
        <v>7266</v>
      </c>
      <c r="G4039" s="101" t="s">
        <v>7267</v>
      </c>
      <c r="H4039" s="103">
        <v>72</v>
      </c>
      <c r="I4039" s="101" t="s">
        <v>9400</v>
      </c>
      <c r="J4039" s="102">
        <v>43466</v>
      </c>
      <c r="K4039" s="102">
        <v>73050</v>
      </c>
      <c r="L4039" s="101" t="s">
        <v>6332</v>
      </c>
      <c r="M4039" s="101" t="s">
        <v>6161</v>
      </c>
    </row>
    <row r="4040" spans="1:13" x14ac:dyDescent="0.25">
      <c r="A4040" s="74" t="s">
        <v>344</v>
      </c>
      <c r="B4040" s="107" t="str">
        <f t="shared" si="63"/>
        <v>GEN0410703900</v>
      </c>
      <c r="C4040" s="101" t="s">
        <v>6163</v>
      </c>
      <c r="D4040" s="101" t="s">
        <v>6164</v>
      </c>
      <c r="E4040" s="101" t="s">
        <v>9399</v>
      </c>
      <c r="F4040" s="101" t="s">
        <v>9410</v>
      </c>
      <c r="G4040" s="101" t="s">
        <v>7267</v>
      </c>
      <c r="H4040" s="103">
        <v>72</v>
      </c>
      <c r="I4040" s="101" t="s">
        <v>9400</v>
      </c>
      <c r="J4040" s="102">
        <v>43466</v>
      </c>
      <c r="K4040" s="102">
        <v>73050</v>
      </c>
      <c r="L4040" s="101" t="s">
        <v>6332</v>
      </c>
      <c r="M4040" s="101" t="s">
        <v>6163</v>
      </c>
    </row>
    <row r="4041" spans="1:13" x14ac:dyDescent="0.25">
      <c r="A4041" s="74" t="s">
        <v>344</v>
      </c>
      <c r="B4041" s="107" t="str">
        <f t="shared" si="63"/>
        <v>GEN0520703900</v>
      </c>
      <c r="C4041" s="101" t="s">
        <v>6165</v>
      </c>
      <c r="D4041" s="101" t="s">
        <v>6166</v>
      </c>
      <c r="E4041" s="101" t="s">
        <v>9399</v>
      </c>
      <c r="F4041" s="101" t="s">
        <v>7652</v>
      </c>
      <c r="G4041" s="101" t="s">
        <v>7267</v>
      </c>
      <c r="H4041" s="103">
        <v>72</v>
      </c>
      <c r="I4041" s="101" t="s">
        <v>9400</v>
      </c>
      <c r="J4041" s="102">
        <v>43466</v>
      </c>
      <c r="K4041" s="102">
        <v>73050</v>
      </c>
      <c r="L4041" s="101" t="s">
        <v>6332</v>
      </c>
      <c r="M4041" s="101" t="s">
        <v>6165</v>
      </c>
    </row>
    <row r="4042" spans="1:13" x14ac:dyDescent="0.25">
      <c r="A4042" s="74" t="s">
        <v>344</v>
      </c>
      <c r="B4042" s="107" t="str">
        <f t="shared" si="63"/>
        <v>GEN0710703900</v>
      </c>
      <c r="C4042" s="101" t="s">
        <v>6167</v>
      </c>
      <c r="D4042" s="101" t="s">
        <v>6168</v>
      </c>
      <c r="E4042" s="101" t="s">
        <v>9399</v>
      </c>
      <c r="F4042" s="101" t="s">
        <v>7203</v>
      </c>
      <c r="G4042" s="101" t="s">
        <v>7222</v>
      </c>
      <c r="H4042" s="103">
        <v>66</v>
      </c>
      <c r="I4042" s="101" t="s">
        <v>9400</v>
      </c>
      <c r="J4042" s="102">
        <v>43466</v>
      </c>
      <c r="K4042" s="102">
        <v>73050</v>
      </c>
      <c r="L4042" s="101" t="s">
        <v>6332</v>
      </c>
      <c r="M4042" s="101" t="s">
        <v>6167</v>
      </c>
    </row>
    <row r="4043" spans="1:13" x14ac:dyDescent="0.25">
      <c r="A4043" s="74" t="s">
        <v>344</v>
      </c>
      <c r="B4043" s="107" t="str">
        <f t="shared" si="63"/>
        <v>GEN1010703900</v>
      </c>
      <c r="C4043" s="101" t="s">
        <v>6169</v>
      </c>
      <c r="D4043" s="101" t="s">
        <v>6170</v>
      </c>
      <c r="E4043" s="101" t="s">
        <v>9399</v>
      </c>
      <c r="F4043" s="101" t="s">
        <v>9411</v>
      </c>
      <c r="G4043" s="101" t="s">
        <v>7222</v>
      </c>
      <c r="H4043" s="103">
        <v>66</v>
      </c>
      <c r="I4043" s="101" t="s">
        <v>9400</v>
      </c>
      <c r="J4043" s="102">
        <v>43466</v>
      </c>
      <c r="K4043" s="102">
        <v>73050</v>
      </c>
      <c r="L4043" s="101" t="s">
        <v>6332</v>
      </c>
      <c r="M4043" s="101" t="s">
        <v>6169</v>
      </c>
    </row>
    <row r="4044" spans="1:13" x14ac:dyDescent="0.25">
      <c r="A4044" s="74" t="s">
        <v>344</v>
      </c>
      <c r="B4044" s="107" t="str">
        <f t="shared" si="63"/>
        <v>GEN1310703900</v>
      </c>
      <c r="C4044" s="101" t="s">
        <v>6171</v>
      </c>
      <c r="D4044" s="101" t="s">
        <v>6172</v>
      </c>
      <c r="E4044" s="101" t="s">
        <v>9399</v>
      </c>
      <c r="F4044" s="101" t="s">
        <v>9412</v>
      </c>
      <c r="G4044" s="101" t="s">
        <v>7222</v>
      </c>
      <c r="H4044" s="103">
        <v>66</v>
      </c>
      <c r="I4044" s="101" t="s">
        <v>9400</v>
      </c>
      <c r="J4044" s="102">
        <v>43466</v>
      </c>
      <c r="K4044" s="102">
        <v>73050</v>
      </c>
      <c r="L4044" s="101" t="s">
        <v>6332</v>
      </c>
      <c r="M4044" s="101" t="s">
        <v>6171</v>
      </c>
    </row>
    <row r="4045" spans="1:13" x14ac:dyDescent="0.25">
      <c r="A4045" s="74" t="s">
        <v>344</v>
      </c>
      <c r="B4045" s="107" t="str">
        <f t="shared" si="63"/>
        <v>GEN1510703900</v>
      </c>
      <c r="C4045" s="101" t="s">
        <v>6173</v>
      </c>
      <c r="D4045" s="101" t="s">
        <v>6174</v>
      </c>
      <c r="E4045" s="101" t="s">
        <v>9399</v>
      </c>
      <c r="F4045" s="101" t="s">
        <v>7277</v>
      </c>
      <c r="G4045" s="101" t="s">
        <v>7222</v>
      </c>
      <c r="H4045" s="103">
        <v>66</v>
      </c>
      <c r="I4045" s="101" t="s">
        <v>9400</v>
      </c>
      <c r="J4045" s="102">
        <v>43466</v>
      </c>
      <c r="K4045" s="102">
        <v>73050</v>
      </c>
      <c r="L4045" s="101" t="s">
        <v>6332</v>
      </c>
      <c r="M4045" s="101" t="s">
        <v>6173</v>
      </c>
    </row>
    <row r="4046" spans="1:13" x14ac:dyDescent="0.25">
      <c r="A4046" s="74" t="s">
        <v>344</v>
      </c>
      <c r="B4046" s="107" t="str">
        <f t="shared" si="63"/>
        <v>GEN1620703900</v>
      </c>
      <c r="C4046" s="101" t="s">
        <v>6175</v>
      </c>
      <c r="D4046" s="101" t="s">
        <v>6176</v>
      </c>
      <c r="E4046" s="101" t="s">
        <v>9399</v>
      </c>
      <c r="F4046" s="101" t="s">
        <v>7288</v>
      </c>
      <c r="G4046" s="101" t="s">
        <v>7222</v>
      </c>
      <c r="H4046" s="103">
        <v>66</v>
      </c>
      <c r="I4046" s="101" t="s">
        <v>9400</v>
      </c>
      <c r="J4046" s="102">
        <v>43466</v>
      </c>
      <c r="K4046" s="102">
        <v>73050</v>
      </c>
      <c r="L4046" s="101" t="s">
        <v>6332</v>
      </c>
      <c r="M4046" s="101" t="s">
        <v>6175</v>
      </c>
    </row>
    <row r="4047" spans="1:13" x14ac:dyDescent="0.25">
      <c r="A4047" s="74" t="s">
        <v>344</v>
      </c>
      <c r="B4047" s="107" t="str">
        <f t="shared" si="63"/>
        <v>GEN1710703900</v>
      </c>
      <c r="C4047" s="101" t="s">
        <v>6177</v>
      </c>
      <c r="D4047" s="101" t="s">
        <v>6178</v>
      </c>
      <c r="E4047" s="101" t="s">
        <v>9399</v>
      </c>
      <c r="F4047" s="101" t="s">
        <v>7580</v>
      </c>
      <c r="G4047" s="101" t="s">
        <v>7222</v>
      </c>
      <c r="H4047" s="103">
        <v>66</v>
      </c>
      <c r="I4047" s="101" t="s">
        <v>9400</v>
      </c>
      <c r="J4047" s="102">
        <v>43466</v>
      </c>
      <c r="K4047" s="102">
        <v>73050</v>
      </c>
      <c r="L4047" s="101" t="s">
        <v>6332</v>
      </c>
      <c r="M4047" s="101" t="s">
        <v>6177</v>
      </c>
    </row>
    <row r="4048" spans="1:13" x14ac:dyDescent="0.25">
      <c r="A4048" s="74" t="s">
        <v>344</v>
      </c>
      <c r="B4048" s="107" t="str">
        <f t="shared" si="63"/>
        <v>GEN1820703900</v>
      </c>
      <c r="C4048" s="101" t="s">
        <v>6179</v>
      </c>
      <c r="D4048" s="101" t="s">
        <v>6180</v>
      </c>
      <c r="E4048" s="101" t="s">
        <v>9399</v>
      </c>
      <c r="F4048" s="101" t="s">
        <v>7557</v>
      </c>
      <c r="G4048" s="101" t="s">
        <v>7222</v>
      </c>
      <c r="H4048" s="103">
        <v>66</v>
      </c>
      <c r="I4048" s="101" t="s">
        <v>9400</v>
      </c>
      <c r="J4048" s="102">
        <v>43466</v>
      </c>
      <c r="K4048" s="102">
        <v>73050</v>
      </c>
      <c r="L4048" s="101" t="s">
        <v>6332</v>
      </c>
      <c r="M4048" s="101" t="s">
        <v>6179</v>
      </c>
    </row>
    <row r="4049" spans="1:13" x14ac:dyDescent="0.25">
      <c r="A4049" s="74" t="s">
        <v>344</v>
      </c>
      <c r="B4049" s="107" t="str">
        <f t="shared" si="63"/>
        <v>GEN1910703900</v>
      </c>
      <c r="C4049" s="101" t="s">
        <v>6181</v>
      </c>
      <c r="D4049" s="101" t="s">
        <v>6182</v>
      </c>
      <c r="E4049" s="101" t="s">
        <v>9399</v>
      </c>
      <c r="F4049" s="101" t="s">
        <v>9413</v>
      </c>
      <c r="G4049" s="101" t="s">
        <v>7186</v>
      </c>
      <c r="H4049" s="103">
        <v>61</v>
      </c>
      <c r="I4049" s="101" t="s">
        <v>9400</v>
      </c>
      <c r="J4049" s="102">
        <v>43466</v>
      </c>
      <c r="K4049" s="102">
        <v>73050</v>
      </c>
      <c r="L4049" s="101" t="s">
        <v>6332</v>
      </c>
      <c r="M4049" s="101" t="s">
        <v>6181</v>
      </c>
    </row>
    <row r="4050" spans="1:13" x14ac:dyDescent="0.25">
      <c r="A4050" s="74" t="s">
        <v>344</v>
      </c>
      <c r="B4050" s="107" t="str">
        <f t="shared" si="63"/>
        <v>GEN2220703900</v>
      </c>
      <c r="C4050" s="101" t="s">
        <v>6183</v>
      </c>
      <c r="D4050" s="101" t="s">
        <v>6184</v>
      </c>
      <c r="E4050" s="101" t="s">
        <v>9399</v>
      </c>
      <c r="F4050" s="101" t="s">
        <v>7226</v>
      </c>
      <c r="G4050" s="101" t="s">
        <v>7186</v>
      </c>
      <c r="H4050" s="103">
        <v>61</v>
      </c>
      <c r="I4050" s="101" t="s">
        <v>9400</v>
      </c>
      <c r="J4050" s="102">
        <v>43466</v>
      </c>
      <c r="K4050" s="102">
        <v>73050</v>
      </c>
      <c r="L4050" s="101" t="s">
        <v>6332</v>
      </c>
      <c r="M4050" s="101" t="s">
        <v>6183</v>
      </c>
    </row>
    <row r="4051" spans="1:13" x14ac:dyDescent="0.25">
      <c r="A4051" s="74" t="s">
        <v>344</v>
      </c>
      <c r="B4051" s="107" t="str">
        <f t="shared" si="63"/>
        <v>GEN2520703900</v>
      </c>
      <c r="C4051" s="101" t="s">
        <v>6185</v>
      </c>
      <c r="D4051" s="101" t="s">
        <v>6186</v>
      </c>
      <c r="E4051" s="101" t="s">
        <v>9399</v>
      </c>
      <c r="F4051" s="101" t="s">
        <v>7180</v>
      </c>
      <c r="G4051" s="101" t="s">
        <v>7186</v>
      </c>
      <c r="H4051" s="103">
        <v>61</v>
      </c>
      <c r="I4051" s="101" t="s">
        <v>9400</v>
      </c>
      <c r="J4051" s="102">
        <v>43466</v>
      </c>
      <c r="K4051" s="102">
        <v>73050</v>
      </c>
      <c r="L4051" s="101" t="s">
        <v>6332</v>
      </c>
      <c r="M4051" s="101" t="s">
        <v>6185</v>
      </c>
    </row>
    <row r="4052" spans="1:13" x14ac:dyDescent="0.25">
      <c r="A4052" s="74" t="s">
        <v>344</v>
      </c>
      <c r="B4052" s="107" t="str">
        <f t="shared" si="63"/>
        <v>GEN2820703900</v>
      </c>
      <c r="C4052" s="101" t="s">
        <v>6187</v>
      </c>
      <c r="D4052" s="101" t="s">
        <v>6188</v>
      </c>
      <c r="E4052" s="101" t="s">
        <v>9399</v>
      </c>
      <c r="F4052" s="101" t="s">
        <v>7302</v>
      </c>
      <c r="G4052" s="101" t="s">
        <v>7186</v>
      </c>
      <c r="H4052" s="103">
        <v>61</v>
      </c>
      <c r="I4052" s="101" t="s">
        <v>9400</v>
      </c>
      <c r="J4052" s="102">
        <v>43466</v>
      </c>
      <c r="K4052" s="102">
        <v>73050</v>
      </c>
      <c r="L4052" s="101" t="s">
        <v>6332</v>
      </c>
      <c r="M4052" s="101" t="s">
        <v>6187</v>
      </c>
    </row>
    <row r="4053" spans="1:13" x14ac:dyDescent="0.25">
      <c r="A4053" s="74" t="s">
        <v>344</v>
      </c>
      <c r="B4053" s="107" t="str">
        <f t="shared" si="63"/>
        <v>GEN3120703900</v>
      </c>
      <c r="C4053" s="101" t="s">
        <v>6189</v>
      </c>
      <c r="D4053" s="101" t="s">
        <v>6190</v>
      </c>
      <c r="E4053" s="101" t="s">
        <v>9399</v>
      </c>
      <c r="F4053" s="101" t="s">
        <v>7672</v>
      </c>
      <c r="G4053" s="101" t="s">
        <v>7181</v>
      </c>
      <c r="H4053" s="103">
        <v>54</v>
      </c>
      <c r="I4053" s="101" t="s">
        <v>9400</v>
      </c>
      <c r="J4053" s="102">
        <v>43466</v>
      </c>
      <c r="K4053" s="102">
        <v>73050</v>
      </c>
      <c r="L4053" s="101" t="s">
        <v>6332</v>
      </c>
      <c r="M4053" s="101" t="s">
        <v>6189</v>
      </c>
    </row>
    <row r="4054" spans="1:13" x14ac:dyDescent="0.25">
      <c r="A4054" s="74" t="s">
        <v>344</v>
      </c>
      <c r="B4054" s="107" t="str">
        <f t="shared" si="63"/>
        <v>GEN3410703900</v>
      </c>
      <c r="C4054" s="101" t="s">
        <v>6191</v>
      </c>
      <c r="D4054" s="101" t="s">
        <v>6192</v>
      </c>
      <c r="E4054" s="101" t="s">
        <v>9399</v>
      </c>
      <c r="F4054" s="101" t="s">
        <v>7262</v>
      </c>
      <c r="G4054" s="101" t="s">
        <v>7181</v>
      </c>
      <c r="H4054" s="103">
        <v>54</v>
      </c>
      <c r="I4054" s="101" t="s">
        <v>9400</v>
      </c>
      <c r="J4054" s="102">
        <v>43466</v>
      </c>
      <c r="K4054" s="102">
        <v>73050</v>
      </c>
      <c r="L4054" s="101" t="s">
        <v>6332</v>
      </c>
      <c r="M4054" s="101" t="s">
        <v>6191</v>
      </c>
    </row>
    <row r="4055" spans="1:13" x14ac:dyDescent="0.25">
      <c r="A4055" s="74" t="s">
        <v>344</v>
      </c>
      <c r="B4055" s="107" t="str">
        <f t="shared" si="63"/>
        <v>GEN3720703900</v>
      </c>
      <c r="C4055" s="101" t="s">
        <v>6193</v>
      </c>
      <c r="D4055" s="101" t="s">
        <v>6194</v>
      </c>
      <c r="E4055" s="101" t="s">
        <v>9399</v>
      </c>
      <c r="F4055" s="101" t="s">
        <v>7231</v>
      </c>
      <c r="G4055" s="101" t="s">
        <v>7181</v>
      </c>
      <c r="H4055" s="103">
        <v>54</v>
      </c>
      <c r="I4055" s="101" t="s">
        <v>9400</v>
      </c>
      <c r="J4055" s="102">
        <v>43466</v>
      </c>
      <c r="K4055" s="102">
        <v>73050</v>
      </c>
      <c r="L4055" s="101" t="s">
        <v>6332</v>
      </c>
      <c r="M4055" s="101" t="s">
        <v>6193</v>
      </c>
    </row>
    <row r="4056" spans="1:13" x14ac:dyDescent="0.25">
      <c r="A4056" s="74" t="s">
        <v>344</v>
      </c>
      <c r="B4056" s="107" t="str">
        <f t="shared" si="63"/>
        <v>GEN4020703900</v>
      </c>
      <c r="C4056" s="101" t="s">
        <v>6195</v>
      </c>
      <c r="D4056" s="101" t="s">
        <v>6196</v>
      </c>
      <c r="E4056" s="101" t="s">
        <v>9399</v>
      </c>
      <c r="F4056" s="101" t="s">
        <v>9414</v>
      </c>
      <c r="G4056" s="101" t="s">
        <v>7181</v>
      </c>
      <c r="H4056" s="103">
        <v>54</v>
      </c>
      <c r="I4056" s="101" t="s">
        <v>9400</v>
      </c>
      <c r="J4056" s="102">
        <v>43466</v>
      </c>
      <c r="K4056" s="102">
        <v>73050</v>
      </c>
      <c r="L4056" s="101" t="s">
        <v>6332</v>
      </c>
      <c r="M4056" s="101" t="s">
        <v>6195</v>
      </c>
    </row>
    <row r="4057" spans="1:13" x14ac:dyDescent="0.25">
      <c r="A4057" s="74" t="s">
        <v>344</v>
      </c>
      <c r="B4057" s="107" t="str">
        <f t="shared" si="63"/>
        <v>GEN4320703900</v>
      </c>
      <c r="C4057" s="101" t="s">
        <v>6197</v>
      </c>
      <c r="D4057" s="101" t="s">
        <v>6198</v>
      </c>
      <c r="E4057" s="101" t="s">
        <v>9399</v>
      </c>
      <c r="F4057" s="101" t="s">
        <v>7282</v>
      </c>
      <c r="G4057" s="101" t="s">
        <v>7181</v>
      </c>
      <c r="H4057" s="103">
        <v>54</v>
      </c>
      <c r="I4057" s="101" t="s">
        <v>9400</v>
      </c>
      <c r="J4057" s="102">
        <v>43466</v>
      </c>
      <c r="K4057" s="102">
        <v>73050</v>
      </c>
      <c r="L4057" s="101" t="s">
        <v>6332</v>
      </c>
      <c r="M4057" s="101" t="s">
        <v>6197</v>
      </c>
    </row>
    <row r="4058" spans="1:13" x14ac:dyDescent="0.25">
      <c r="A4058" s="74" t="s">
        <v>344</v>
      </c>
      <c r="B4058" s="107" t="str">
        <f t="shared" si="63"/>
        <v>GEN4620703900</v>
      </c>
      <c r="C4058" s="101" t="s">
        <v>6199</v>
      </c>
      <c r="D4058" s="101" t="s">
        <v>6200</v>
      </c>
      <c r="E4058" s="101" t="s">
        <v>9399</v>
      </c>
      <c r="F4058" s="101" t="s">
        <v>7173</v>
      </c>
      <c r="G4058" s="101" t="s">
        <v>7178</v>
      </c>
      <c r="H4058" s="103">
        <v>47</v>
      </c>
      <c r="I4058" s="101" t="s">
        <v>9400</v>
      </c>
      <c r="J4058" s="102">
        <v>43466</v>
      </c>
      <c r="K4058" s="102">
        <v>73050</v>
      </c>
      <c r="L4058" s="101" t="s">
        <v>6332</v>
      </c>
      <c r="M4058" s="101" t="s">
        <v>6199</v>
      </c>
    </row>
    <row r="4059" spans="1:13" x14ac:dyDescent="0.25">
      <c r="A4059" s="74" t="s">
        <v>344</v>
      </c>
      <c r="B4059" s="107" t="str">
        <f t="shared" si="63"/>
        <v>GEN4910703900</v>
      </c>
      <c r="C4059" s="101" t="s">
        <v>6201</v>
      </c>
      <c r="D4059" s="101" t="s">
        <v>6202</v>
      </c>
      <c r="E4059" s="101" t="s">
        <v>9399</v>
      </c>
      <c r="F4059" s="101" t="s">
        <v>7224</v>
      </c>
      <c r="G4059" s="101" t="s">
        <v>7178</v>
      </c>
      <c r="H4059" s="103">
        <v>47</v>
      </c>
      <c r="I4059" s="101" t="s">
        <v>9400</v>
      </c>
      <c r="J4059" s="102">
        <v>43466</v>
      </c>
      <c r="K4059" s="102">
        <v>73050</v>
      </c>
      <c r="L4059" s="101" t="s">
        <v>6332</v>
      </c>
      <c r="M4059" s="101" t="s">
        <v>6201</v>
      </c>
    </row>
    <row r="4060" spans="1:13" x14ac:dyDescent="0.25">
      <c r="A4060" s="74" t="s">
        <v>344</v>
      </c>
      <c r="B4060" s="107" t="str">
        <f t="shared" si="63"/>
        <v>GEN5220703900</v>
      </c>
      <c r="C4060" s="101" t="s">
        <v>6203</v>
      </c>
      <c r="D4060" s="101" t="s">
        <v>6204</v>
      </c>
      <c r="E4060" s="101" t="s">
        <v>9399</v>
      </c>
      <c r="F4060" s="101" t="s">
        <v>9415</v>
      </c>
      <c r="G4060" s="101" t="s">
        <v>7178</v>
      </c>
      <c r="H4060" s="103">
        <v>47</v>
      </c>
      <c r="I4060" s="101" t="s">
        <v>9400</v>
      </c>
      <c r="J4060" s="102">
        <v>43466</v>
      </c>
      <c r="K4060" s="102">
        <v>73050</v>
      </c>
      <c r="L4060" s="101" t="s">
        <v>6332</v>
      </c>
      <c r="M4060" s="101" t="s">
        <v>6203</v>
      </c>
    </row>
    <row r="4061" spans="1:13" x14ac:dyDescent="0.25">
      <c r="A4061" s="74" t="s">
        <v>344</v>
      </c>
      <c r="B4061" s="107" t="str">
        <f t="shared" si="63"/>
        <v>GEN5820703900</v>
      </c>
      <c r="C4061" s="101" t="s">
        <v>6205</v>
      </c>
      <c r="D4061" s="101" t="s">
        <v>6206</v>
      </c>
      <c r="E4061" s="101" t="s">
        <v>9399</v>
      </c>
      <c r="F4061" s="101" t="s">
        <v>7247</v>
      </c>
      <c r="G4061" s="101" t="s">
        <v>7178</v>
      </c>
      <c r="H4061" s="103">
        <v>47</v>
      </c>
      <c r="I4061" s="101" t="s">
        <v>9400</v>
      </c>
      <c r="J4061" s="102">
        <v>43466</v>
      </c>
      <c r="K4061" s="102">
        <v>73050</v>
      </c>
      <c r="L4061" s="101" t="s">
        <v>6332</v>
      </c>
      <c r="M4061" s="101" t="s">
        <v>6205</v>
      </c>
    </row>
    <row r="4062" spans="1:13" x14ac:dyDescent="0.25">
      <c r="A4062" s="74" t="s">
        <v>344</v>
      </c>
      <c r="B4062" s="107" t="str">
        <f t="shared" si="63"/>
        <v>GEN6120703900</v>
      </c>
      <c r="C4062" s="101" t="s">
        <v>6207</v>
      </c>
      <c r="D4062" s="101" t="s">
        <v>6208</v>
      </c>
      <c r="E4062" s="101" t="s">
        <v>9399</v>
      </c>
      <c r="F4062" s="101" t="s">
        <v>7245</v>
      </c>
      <c r="G4062" s="101" t="s">
        <v>7174</v>
      </c>
      <c r="H4062" s="103">
        <v>43</v>
      </c>
      <c r="I4062" s="101" t="s">
        <v>9400</v>
      </c>
      <c r="J4062" s="102">
        <v>43466</v>
      </c>
      <c r="K4062" s="102">
        <v>73050</v>
      </c>
      <c r="L4062" s="101" t="s">
        <v>6332</v>
      </c>
      <c r="M4062" s="101" t="s">
        <v>6207</v>
      </c>
    </row>
    <row r="4063" spans="1:13" x14ac:dyDescent="0.25">
      <c r="A4063" s="74" t="s">
        <v>344</v>
      </c>
      <c r="B4063" s="107" t="str">
        <f t="shared" si="63"/>
        <v>GEN6420703900</v>
      </c>
      <c r="C4063" s="101" t="s">
        <v>6209</v>
      </c>
      <c r="D4063" s="101" t="s">
        <v>6210</v>
      </c>
      <c r="E4063" s="101" t="s">
        <v>9399</v>
      </c>
      <c r="F4063" s="101" t="s">
        <v>7214</v>
      </c>
      <c r="G4063" s="101" t="s">
        <v>7215</v>
      </c>
      <c r="H4063" s="103">
        <v>38</v>
      </c>
      <c r="I4063" s="101" t="s">
        <v>9400</v>
      </c>
      <c r="J4063" s="102">
        <v>43466</v>
      </c>
      <c r="K4063" s="102">
        <v>73050</v>
      </c>
      <c r="L4063" s="101" t="s">
        <v>6332</v>
      </c>
      <c r="M4063" s="101" t="s">
        <v>6209</v>
      </c>
    </row>
    <row r="4064" spans="1:13" x14ac:dyDescent="0.25">
      <c r="A4064" s="74" t="s">
        <v>344</v>
      </c>
      <c r="B4064" s="107" t="str">
        <f t="shared" si="63"/>
        <v>GEN6720703900</v>
      </c>
      <c r="C4064" s="101" t="s">
        <v>6211</v>
      </c>
      <c r="D4064" s="101" t="s">
        <v>6212</v>
      </c>
      <c r="E4064" s="101" t="s">
        <v>9399</v>
      </c>
      <c r="F4064" s="101" t="s">
        <v>7217</v>
      </c>
      <c r="G4064" s="101" t="s">
        <v>7218</v>
      </c>
      <c r="H4064" s="103">
        <v>34</v>
      </c>
      <c r="I4064" s="101" t="s">
        <v>9400</v>
      </c>
      <c r="J4064" s="102">
        <v>43466</v>
      </c>
      <c r="K4064" s="102">
        <v>73050</v>
      </c>
      <c r="L4064" s="101" t="s">
        <v>6332</v>
      </c>
      <c r="M4064" s="101" t="s">
        <v>6211</v>
      </c>
    </row>
    <row r="4065" spans="1:13" x14ac:dyDescent="0.25">
      <c r="A4065" s="74" t="s">
        <v>344</v>
      </c>
      <c r="B4065" s="107" t="str">
        <f t="shared" si="63"/>
        <v>GEN6820703900</v>
      </c>
      <c r="C4065" s="101" t="s">
        <v>6213</v>
      </c>
      <c r="D4065" s="101" t="s">
        <v>6214</v>
      </c>
      <c r="E4065" s="101" t="s">
        <v>9399</v>
      </c>
      <c r="F4065" s="101" t="s">
        <v>7802</v>
      </c>
      <c r="G4065" s="101" t="s">
        <v>7201</v>
      </c>
      <c r="H4065" s="103">
        <v>31</v>
      </c>
      <c r="I4065" s="101" t="s">
        <v>9400</v>
      </c>
      <c r="J4065" s="102">
        <v>43466</v>
      </c>
      <c r="K4065" s="102">
        <v>73050</v>
      </c>
      <c r="L4065" s="101" t="s">
        <v>6332</v>
      </c>
      <c r="M4065" s="101" t="s">
        <v>6213</v>
      </c>
    </row>
    <row r="4066" spans="1:13" x14ac:dyDescent="0.25">
      <c r="A4066" s="74" t="s">
        <v>344</v>
      </c>
      <c r="B4066" s="107" t="str">
        <f t="shared" si="63"/>
        <v>GEN6900703900</v>
      </c>
      <c r="C4066" s="101" t="s">
        <v>6215</v>
      </c>
      <c r="D4066" s="101" t="s">
        <v>6216</v>
      </c>
      <c r="E4066" s="101" t="s">
        <v>9399</v>
      </c>
      <c r="F4066" s="101" t="s">
        <v>7773</v>
      </c>
      <c r="G4066" s="101" t="s">
        <v>7201</v>
      </c>
      <c r="H4066" s="103">
        <v>31</v>
      </c>
      <c r="I4066" s="101" t="s">
        <v>9400</v>
      </c>
      <c r="J4066" s="102">
        <v>43466</v>
      </c>
      <c r="K4066" s="102">
        <v>73050</v>
      </c>
      <c r="L4066" s="101" t="s">
        <v>6332</v>
      </c>
      <c r="M4066" s="101" t="s">
        <v>6215</v>
      </c>
    </row>
    <row r="4067" spans="1:13" x14ac:dyDescent="0.25">
      <c r="A4067" s="74" t="s">
        <v>344</v>
      </c>
      <c r="B4067" s="107" t="str">
        <f t="shared" si="63"/>
        <v>GEN7020703900</v>
      </c>
      <c r="C4067" s="101" t="s">
        <v>6217</v>
      </c>
      <c r="D4067" s="101" t="s">
        <v>6218</v>
      </c>
      <c r="E4067" s="101" t="s">
        <v>9399</v>
      </c>
      <c r="F4067" s="101" t="s">
        <v>7200</v>
      </c>
      <c r="G4067" s="101" t="s">
        <v>7201</v>
      </c>
      <c r="H4067" s="103">
        <v>31</v>
      </c>
      <c r="I4067" s="101" t="s">
        <v>9400</v>
      </c>
      <c r="J4067" s="102">
        <v>43466</v>
      </c>
      <c r="K4067" s="102">
        <v>73050</v>
      </c>
      <c r="L4067" s="101" t="s">
        <v>6332</v>
      </c>
      <c r="M4067" s="101" t="s">
        <v>6217</v>
      </c>
    </row>
    <row r="4068" spans="1:13" x14ac:dyDescent="0.25">
      <c r="A4068" s="74" t="s">
        <v>344</v>
      </c>
      <c r="B4068" s="107" t="str">
        <f t="shared" si="63"/>
        <v>GEN7320703900</v>
      </c>
      <c r="C4068" s="101" t="s">
        <v>6219</v>
      </c>
      <c r="D4068" s="101" t="s">
        <v>6220</v>
      </c>
      <c r="E4068" s="101" t="s">
        <v>9399</v>
      </c>
      <c r="F4068" s="101" t="s">
        <v>9416</v>
      </c>
      <c r="G4068" s="101" t="s">
        <v>7201</v>
      </c>
      <c r="H4068" s="103">
        <v>31</v>
      </c>
      <c r="I4068" s="101" t="s">
        <v>9400</v>
      </c>
      <c r="J4068" s="102">
        <v>43466</v>
      </c>
      <c r="K4068" s="102">
        <v>73050</v>
      </c>
      <c r="L4068" s="101" t="s">
        <v>6332</v>
      </c>
      <c r="M4068" s="101" t="s">
        <v>6219</v>
      </c>
    </row>
    <row r="4069" spans="1:13" x14ac:dyDescent="0.25">
      <c r="A4069" s="74" t="s">
        <v>344</v>
      </c>
      <c r="B4069" s="107" t="str">
        <f t="shared" si="63"/>
        <v>GEN7620703900</v>
      </c>
      <c r="C4069" s="101" t="s">
        <v>6221</v>
      </c>
      <c r="D4069" s="101" t="s">
        <v>6222</v>
      </c>
      <c r="E4069" s="101" t="s">
        <v>9399</v>
      </c>
      <c r="F4069" s="101" t="s">
        <v>7313</v>
      </c>
      <c r="G4069" s="101" t="s">
        <v>7368</v>
      </c>
      <c r="H4069" s="103">
        <v>29</v>
      </c>
      <c r="I4069" s="101" t="s">
        <v>9400</v>
      </c>
      <c r="J4069" s="102">
        <v>43466</v>
      </c>
      <c r="K4069" s="102">
        <v>73050</v>
      </c>
      <c r="L4069" s="101" t="s">
        <v>6332</v>
      </c>
      <c r="M4069" s="101" t="s">
        <v>6221</v>
      </c>
    </row>
    <row r="4070" spans="1:13" x14ac:dyDescent="0.25">
      <c r="A4070" s="74" t="s">
        <v>344</v>
      </c>
      <c r="B4070" s="107" t="str">
        <f t="shared" si="63"/>
        <v>GEN7920703900</v>
      </c>
      <c r="C4070" s="101" t="s">
        <v>6223</v>
      </c>
      <c r="D4070" s="101" t="s">
        <v>6224</v>
      </c>
      <c r="E4070" s="101" t="s">
        <v>9399</v>
      </c>
      <c r="F4070" s="101" t="s">
        <v>7460</v>
      </c>
      <c r="G4070" s="101" t="s">
        <v>7368</v>
      </c>
      <c r="H4070" s="103">
        <v>29</v>
      </c>
      <c r="I4070" s="101" t="s">
        <v>9400</v>
      </c>
      <c r="J4070" s="102">
        <v>43466</v>
      </c>
      <c r="K4070" s="102">
        <v>73050</v>
      </c>
      <c r="L4070" s="101" t="s">
        <v>6332</v>
      </c>
      <c r="M4070" s="101" t="s">
        <v>6223</v>
      </c>
    </row>
    <row r="4071" spans="1:13" x14ac:dyDescent="0.25">
      <c r="A4071" s="74" t="s">
        <v>344</v>
      </c>
      <c r="B4071" s="107" t="str">
        <f t="shared" si="63"/>
        <v>GEN8220703900</v>
      </c>
      <c r="C4071" s="101" t="s">
        <v>6225</v>
      </c>
      <c r="D4071" s="101" t="s">
        <v>6226</v>
      </c>
      <c r="E4071" s="101" t="s">
        <v>9399</v>
      </c>
      <c r="F4071" s="101" t="s">
        <v>7229</v>
      </c>
      <c r="G4071" s="101" t="s">
        <v>7192</v>
      </c>
      <c r="H4071" s="103">
        <v>28</v>
      </c>
      <c r="I4071" s="101" t="s">
        <v>9400</v>
      </c>
      <c r="J4071" s="102">
        <v>43466</v>
      </c>
      <c r="K4071" s="102">
        <v>73050</v>
      </c>
      <c r="L4071" s="101" t="s">
        <v>6332</v>
      </c>
      <c r="M4071" s="101" t="s">
        <v>6225</v>
      </c>
    </row>
    <row r="4072" spans="1:13" x14ac:dyDescent="0.25">
      <c r="A4072" s="74" t="s">
        <v>344</v>
      </c>
      <c r="B4072" s="107" t="str">
        <f t="shared" si="63"/>
        <v>GEN8520703900</v>
      </c>
      <c r="C4072" s="101" t="s">
        <v>6227</v>
      </c>
      <c r="D4072" s="101" t="s">
        <v>6228</v>
      </c>
      <c r="E4072" s="101" t="s">
        <v>9399</v>
      </c>
      <c r="F4072" s="101" t="s">
        <v>7356</v>
      </c>
      <c r="G4072" s="101" t="s">
        <v>9407</v>
      </c>
      <c r="H4072" s="103">
        <v>27</v>
      </c>
      <c r="I4072" s="101" t="s">
        <v>9400</v>
      </c>
      <c r="J4072" s="102">
        <v>43466</v>
      </c>
      <c r="K4072" s="102">
        <v>73050</v>
      </c>
      <c r="L4072" s="101" t="s">
        <v>6332</v>
      </c>
      <c r="M4072" s="101" t="s">
        <v>6227</v>
      </c>
    </row>
    <row r="4073" spans="1:13" x14ac:dyDescent="0.25">
      <c r="A4073" s="74" t="s">
        <v>344</v>
      </c>
      <c r="B4073" s="107" t="str">
        <f t="shared" si="63"/>
        <v>GEN9920703900</v>
      </c>
      <c r="C4073" s="101" t="s">
        <v>6229</v>
      </c>
      <c r="D4073" s="101" t="s">
        <v>6230</v>
      </c>
      <c r="E4073" s="101" t="s">
        <v>9399</v>
      </c>
      <c r="F4073" s="101" t="s">
        <v>7799</v>
      </c>
      <c r="G4073" s="101" t="s">
        <v>7382</v>
      </c>
      <c r="H4073" s="103">
        <v>5</v>
      </c>
      <c r="I4073" s="101" t="s">
        <v>9400</v>
      </c>
      <c r="J4073" s="102">
        <v>43466</v>
      </c>
      <c r="K4073" s="102">
        <v>73050</v>
      </c>
      <c r="L4073" s="101" t="s">
        <v>6332</v>
      </c>
      <c r="M4073" s="101" t="s">
        <v>6229</v>
      </c>
    </row>
    <row r="4074" spans="1:13" x14ac:dyDescent="0.25">
      <c r="A4074" s="74" t="s">
        <v>344</v>
      </c>
      <c r="B4074" s="107" t="str">
        <f t="shared" si="63"/>
        <v>ICT0120703900</v>
      </c>
      <c r="C4074" s="101" t="s">
        <v>6231</v>
      </c>
      <c r="D4074" s="101" t="s">
        <v>6232</v>
      </c>
      <c r="E4074" s="101" t="s">
        <v>9399</v>
      </c>
      <c r="F4074" s="101" t="s">
        <v>7546</v>
      </c>
      <c r="G4074" s="101" t="s">
        <v>7181</v>
      </c>
      <c r="H4074" s="103">
        <v>54</v>
      </c>
      <c r="I4074" s="101" t="s">
        <v>9400</v>
      </c>
      <c r="J4074" s="102">
        <v>43466</v>
      </c>
      <c r="K4074" s="102">
        <v>73050</v>
      </c>
      <c r="L4074" s="101" t="s">
        <v>6332</v>
      </c>
      <c r="M4074" s="101" t="s">
        <v>6231</v>
      </c>
    </row>
    <row r="4075" spans="1:13" x14ac:dyDescent="0.25">
      <c r="A4075" s="74" t="s">
        <v>344</v>
      </c>
      <c r="B4075" s="107" t="str">
        <f t="shared" si="63"/>
        <v>ICT0420703900</v>
      </c>
      <c r="C4075" s="101" t="s">
        <v>6233</v>
      </c>
      <c r="D4075" s="101" t="s">
        <v>6234</v>
      </c>
      <c r="E4075" s="101" t="s">
        <v>9399</v>
      </c>
      <c r="F4075" s="101" t="s">
        <v>7284</v>
      </c>
      <c r="G4075" s="101" t="s">
        <v>7178</v>
      </c>
      <c r="H4075" s="103">
        <v>47</v>
      </c>
      <c r="I4075" s="101" t="s">
        <v>9400</v>
      </c>
      <c r="J4075" s="102">
        <v>43466</v>
      </c>
      <c r="K4075" s="102">
        <v>73050</v>
      </c>
      <c r="L4075" s="101" t="s">
        <v>6332</v>
      </c>
      <c r="M4075" s="101" t="s">
        <v>6233</v>
      </c>
    </row>
    <row r="4076" spans="1:13" x14ac:dyDescent="0.25">
      <c r="A4076" s="74" t="s">
        <v>344</v>
      </c>
      <c r="B4076" s="107" t="str">
        <f t="shared" si="63"/>
        <v>ICT0720703900</v>
      </c>
      <c r="C4076" s="101" t="s">
        <v>6235</v>
      </c>
      <c r="D4076" s="101" t="s">
        <v>6236</v>
      </c>
      <c r="E4076" s="101" t="s">
        <v>9399</v>
      </c>
      <c r="F4076" s="101" t="s">
        <v>7317</v>
      </c>
      <c r="G4076" s="101" t="s">
        <v>7174</v>
      </c>
      <c r="H4076" s="103">
        <v>43</v>
      </c>
      <c r="I4076" s="101" t="s">
        <v>9400</v>
      </c>
      <c r="J4076" s="102">
        <v>43466</v>
      </c>
      <c r="K4076" s="102">
        <v>73050</v>
      </c>
      <c r="L4076" s="101" t="s">
        <v>6332</v>
      </c>
      <c r="M4076" s="101" t="s">
        <v>6235</v>
      </c>
    </row>
    <row r="4077" spans="1:13" x14ac:dyDescent="0.25">
      <c r="A4077" s="74" t="s">
        <v>344</v>
      </c>
      <c r="B4077" s="107" t="str">
        <f t="shared" si="63"/>
        <v>ICT1020703900</v>
      </c>
      <c r="C4077" s="101" t="s">
        <v>6237</v>
      </c>
      <c r="D4077" s="101" t="s">
        <v>6238</v>
      </c>
      <c r="E4077" s="101" t="s">
        <v>9399</v>
      </c>
      <c r="F4077" s="101" t="s">
        <v>7306</v>
      </c>
      <c r="G4077" s="101" t="s">
        <v>7174</v>
      </c>
      <c r="H4077" s="103">
        <v>43</v>
      </c>
      <c r="I4077" s="101" t="s">
        <v>9400</v>
      </c>
      <c r="J4077" s="102">
        <v>43466</v>
      </c>
      <c r="K4077" s="102">
        <v>73050</v>
      </c>
      <c r="L4077" s="101" t="s">
        <v>6332</v>
      </c>
      <c r="M4077" s="101" t="s">
        <v>6237</v>
      </c>
    </row>
    <row r="4078" spans="1:13" x14ac:dyDescent="0.25">
      <c r="A4078" s="74" t="s">
        <v>344</v>
      </c>
      <c r="B4078" s="107" t="str">
        <f t="shared" si="63"/>
        <v>ICT1320703900</v>
      </c>
      <c r="C4078" s="101" t="s">
        <v>6239</v>
      </c>
      <c r="D4078" s="101" t="s">
        <v>6240</v>
      </c>
      <c r="E4078" s="101" t="s">
        <v>9399</v>
      </c>
      <c r="F4078" s="101" t="s">
        <v>9417</v>
      </c>
      <c r="G4078" s="101" t="s">
        <v>7215</v>
      </c>
      <c r="H4078" s="103">
        <v>38</v>
      </c>
      <c r="I4078" s="101" t="s">
        <v>9400</v>
      </c>
      <c r="J4078" s="102">
        <v>43466</v>
      </c>
      <c r="K4078" s="102">
        <v>73050</v>
      </c>
      <c r="L4078" s="101" t="s">
        <v>6332</v>
      </c>
      <c r="M4078" s="101" t="s">
        <v>6239</v>
      </c>
    </row>
    <row r="4079" spans="1:13" x14ac:dyDescent="0.25">
      <c r="A4079" s="74" t="s">
        <v>344</v>
      </c>
      <c r="B4079" s="107" t="str">
        <f t="shared" si="63"/>
        <v>ICT1620703900</v>
      </c>
      <c r="C4079" s="101" t="s">
        <v>6241</v>
      </c>
      <c r="D4079" s="101" t="s">
        <v>6242</v>
      </c>
      <c r="E4079" s="101" t="s">
        <v>9399</v>
      </c>
      <c r="F4079" s="101" t="s">
        <v>9418</v>
      </c>
      <c r="G4079" s="101" t="s">
        <v>7215</v>
      </c>
      <c r="H4079" s="103">
        <v>38</v>
      </c>
      <c r="I4079" s="101" t="s">
        <v>9400</v>
      </c>
      <c r="J4079" s="102">
        <v>43466</v>
      </c>
      <c r="K4079" s="102">
        <v>73050</v>
      </c>
      <c r="L4079" s="101" t="s">
        <v>6332</v>
      </c>
      <c r="M4079" s="101" t="s">
        <v>6241</v>
      </c>
    </row>
    <row r="4080" spans="1:13" x14ac:dyDescent="0.25">
      <c r="A4080" s="74" t="s">
        <v>344</v>
      </c>
      <c r="B4080" s="107" t="str">
        <f t="shared" si="63"/>
        <v>ICT1621703900</v>
      </c>
      <c r="C4080" s="101" t="s">
        <v>6243</v>
      </c>
      <c r="D4080" s="101" t="s">
        <v>6244</v>
      </c>
      <c r="E4080" s="101" t="s">
        <v>9399</v>
      </c>
      <c r="F4080" s="101" t="s">
        <v>7287</v>
      </c>
      <c r="G4080" s="101" t="s">
        <v>7215</v>
      </c>
      <c r="H4080" s="103">
        <v>38</v>
      </c>
      <c r="I4080" s="101" t="s">
        <v>9400</v>
      </c>
      <c r="J4080" s="102">
        <v>43466</v>
      </c>
      <c r="K4080" s="102">
        <v>73050</v>
      </c>
      <c r="L4080" s="101" t="s">
        <v>6332</v>
      </c>
      <c r="M4080" s="101" t="s">
        <v>6243</v>
      </c>
    </row>
    <row r="4081" spans="1:13" x14ac:dyDescent="0.25">
      <c r="A4081" s="74" t="s">
        <v>344</v>
      </c>
      <c r="B4081" s="107" t="str">
        <f t="shared" si="63"/>
        <v>ICT1622703900</v>
      </c>
      <c r="C4081" s="101" t="s">
        <v>6245</v>
      </c>
      <c r="D4081" s="101" t="s">
        <v>6246</v>
      </c>
      <c r="E4081" s="101" t="s">
        <v>9399</v>
      </c>
      <c r="F4081" s="101" t="s">
        <v>7250</v>
      </c>
      <c r="G4081" s="101" t="s">
        <v>7174</v>
      </c>
      <c r="H4081" s="103">
        <v>43</v>
      </c>
      <c r="I4081" s="101" t="s">
        <v>9400</v>
      </c>
      <c r="J4081" s="102">
        <v>43466</v>
      </c>
      <c r="K4081" s="102">
        <v>73050</v>
      </c>
      <c r="L4081" s="101" t="s">
        <v>6332</v>
      </c>
      <c r="M4081" s="101" t="s">
        <v>6245</v>
      </c>
    </row>
    <row r="4082" spans="1:13" x14ac:dyDescent="0.25">
      <c r="A4082" s="74" t="s">
        <v>344</v>
      </c>
      <c r="B4082" s="107" t="str">
        <f t="shared" si="63"/>
        <v>ICT1920703900</v>
      </c>
      <c r="C4082" s="101" t="s">
        <v>6247</v>
      </c>
      <c r="D4082" s="101" t="s">
        <v>6248</v>
      </c>
      <c r="E4082" s="101" t="s">
        <v>9399</v>
      </c>
      <c r="F4082" s="101" t="s">
        <v>7235</v>
      </c>
      <c r="G4082" s="101" t="s">
        <v>7218</v>
      </c>
      <c r="H4082" s="103">
        <v>34</v>
      </c>
      <c r="I4082" s="101" t="s">
        <v>9400</v>
      </c>
      <c r="J4082" s="102">
        <v>43466</v>
      </c>
      <c r="K4082" s="102">
        <v>73050</v>
      </c>
      <c r="L4082" s="101" t="s">
        <v>6332</v>
      </c>
      <c r="M4082" s="101" t="s">
        <v>6247</v>
      </c>
    </row>
    <row r="4083" spans="1:13" x14ac:dyDescent="0.25">
      <c r="A4083" s="74" t="s">
        <v>344</v>
      </c>
      <c r="B4083" s="107" t="str">
        <f t="shared" si="63"/>
        <v>ICT2220703900</v>
      </c>
      <c r="C4083" s="101" t="s">
        <v>6249</v>
      </c>
      <c r="D4083" s="101" t="s">
        <v>6250</v>
      </c>
      <c r="E4083" s="101" t="s">
        <v>9399</v>
      </c>
      <c r="F4083" s="101" t="s">
        <v>9419</v>
      </c>
      <c r="G4083" s="101" t="s">
        <v>7218</v>
      </c>
      <c r="H4083" s="103">
        <v>34</v>
      </c>
      <c r="I4083" s="101" t="s">
        <v>9400</v>
      </c>
      <c r="J4083" s="102">
        <v>43466</v>
      </c>
      <c r="K4083" s="102">
        <v>73050</v>
      </c>
      <c r="L4083" s="101" t="s">
        <v>6332</v>
      </c>
      <c r="M4083" s="101" t="s">
        <v>6249</v>
      </c>
    </row>
    <row r="4084" spans="1:13" x14ac:dyDescent="0.25">
      <c r="A4084" s="74" t="s">
        <v>344</v>
      </c>
      <c r="B4084" s="107" t="str">
        <f t="shared" si="63"/>
        <v>MCV0120703900</v>
      </c>
      <c r="C4084" s="101" t="s">
        <v>6251</v>
      </c>
      <c r="D4084" s="101" t="s">
        <v>6252</v>
      </c>
      <c r="E4084" s="101" t="s">
        <v>9399</v>
      </c>
      <c r="F4084" s="101" t="s">
        <v>9420</v>
      </c>
      <c r="G4084" s="101" t="s">
        <v>7181</v>
      </c>
      <c r="H4084" s="103">
        <v>54</v>
      </c>
      <c r="I4084" s="101" t="s">
        <v>9400</v>
      </c>
      <c r="J4084" s="102">
        <v>43466</v>
      </c>
      <c r="K4084" s="102">
        <v>73050</v>
      </c>
      <c r="L4084" s="101" t="s">
        <v>6332</v>
      </c>
      <c r="M4084" s="101" t="s">
        <v>6251</v>
      </c>
    </row>
    <row r="4085" spans="1:13" x14ac:dyDescent="0.25">
      <c r="A4085" s="74" t="s">
        <v>344</v>
      </c>
      <c r="B4085" s="107" t="str">
        <f t="shared" si="63"/>
        <v>MCV0420703900</v>
      </c>
      <c r="C4085" s="101" t="s">
        <v>6253</v>
      </c>
      <c r="D4085" s="101" t="s">
        <v>6254</v>
      </c>
      <c r="E4085" s="101" t="s">
        <v>9399</v>
      </c>
      <c r="F4085" s="101" t="s">
        <v>7494</v>
      </c>
      <c r="G4085" s="101" t="s">
        <v>7178</v>
      </c>
      <c r="H4085" s="103">
        <v>47</v>
      </c>
      <c r="I4085" s="101" t="s">
        <v>9400</v>
      </c>
      <c r="J4085" s="102">
        <v>43466</v>
      </c>
      <c r="K4085" s="102">
        <v>73050</v>
      </c>
      <c r="L4085" s="101" t="s">
        <v>6332</v>
      </c>
      <c r="M4085" s="101" t="s">
        <v>6253</v>
      </c>
    </row>
    <row r="4086" spans="1:13" x14ac:dyDescent="0.25">
      <c r="A4086" s="74" t="s">
        <v>344</v>
      </c>
      <c r="B4086" s="107" t="str">
        <f t="shared" si="63"/>
        <v>MCV0720703900</v>
      </c>
      <c r="C4086" s="101" t="s">
        <v>6255</v>
      </c>
      <c r="D4086" s="101" t="s">
        <v>6256</v>
      </c>
      <c r="E4086" s="101" t="s">
        <v>9399</v>
      </c>
      <c r="F4086" s="101" t="s">
        <v>9421</v>
      </c>
      <c r="G4086" s="101" t="s">
        <v>7178</v>
      </c>
      <c r="H4086" s="103">
        <v>47</v>
      </c>
      <c r="I4086" s="101" t="s">
        <v>9400</v>
      </c>
      <c r="J4086" s="102">
        <v>43466</v>
      </c>
      <c r="K4086" s="102">
        <v>73050</v>
      </c>
      <c r="L4086" s="101" t="s">
        <v>6332</v>
      </c>
      <c r="M4086" s="101" t="s">
        <v>6255</v>
      </c>
    </row>
    <row r="4087" spans="1:13" x14ac:dyDescent="0.25">
      <c r="A4087" s="74" t="s">
        <v>344</v>
      </c>
      <c r="B4087" s="107" t="str">
        <f t="shared" si="63"/>
        <v>MCV1020703900</v>
      </c>
      <c r="C4087" s="101" t="s">
        <v>6257</v>
      </c>
      <c r="D4087" s="101" t="s">
        <v>6258</v>
      </c>
      <c r="E4087" s="101" t="s">
        <v>9399</v>
      </c>
      <c r="F4087" s="101" t="s">
        <v>7251</v>
      </c>
      <c r="G4087" s="101" t="s">
        <v>7174</v>
      </c>
      <c r="H4087" s="103">
        <v>43</v>
      </c>
      <c r="I4087" s="101" t="s">
        <v>9400</v>
      </c>
      <c r="J4087" s="102">
        <v>43466</v>
      </c>
      <c r="K4087" s="102">
        <v>73050</v>
      </c>
      <c r="L4087" s="101" t="s">
        <v>6332</v>
      </c>
      <c r="M4087" s="101" t="s">
        <v>6257</v>
      </c>
    </row>
    <row r="4088" spans="1:13" x14ac:dyDescent="0.25">
      <c r="A4088" s="74" t="s">
        <v>344</v>
      </c>
      <c r="B4088" s="107" t="str">
        <f t="shared" si="63"/>
        <v>MCV1320703900</v>
      </c>
      <c r="C4088" s="101" t="s">
        <v>6259</v>
      </c>
      <c r="D4088" s="101" t="s">
        <v>6260</v>
      </c>
      <c r="E4088" s="101" t="s">
        <v>9399</v>
      </c>
      <c r="F4088" s="101" t="s">
        <v>7630</v>
      </c>
      <c r="G4088" s="101" t="s">
        <v>7174</v>
      </c>
      <c r="H4088" s="103">
        <v>43</v>
      </c>
      <c r="I4088" s="101" t="s">
        <v>9400</v>
      </c>
      <c r="J4088" s="102">
        <v>43466</v>
      </c>
      <c r="K4088" s="102">
        <v>73050</v>
      </c>
      <c r="L4088" s="101" t="s">
        <v>6332</v>
      </c>
      <c r="M4088" s="101" t="s">
        <v>6259</v>
      </c>
    </row>
    <row r="4089" spans="1:13" x14ac:dyDescent="0.25">
      <c r="A4089" s="74" t="s">
        <v>344</v>
      </c>
      <c r="B4089" s="107" t="str">
        <f t="shared" si="63"/>
        <v>MCV1620703900</v>
      </c>
      <c r="C4089" s="101" t="s">
        <v>6261</v>
      </c>
      <c r="D4089" s="101" t="s">
        <v>6262</v>
      </c>
      <c r="E4089" s="101" t="s">
        <v>9399</v>
      </c>
      <c r="F4089" s="101" t="s">
        <v>7244</v>
      </c>
      <c r="G4089" s="101" t="s">
        <v>7215</v>
      </c>
      <c r="H4089" s="103">
        <v>38</v>
      </c>
      <c r="I4089" s="101" t="s">
        <v>9400</v>
      </c>
      <c r="J4089" s="102">
        <v>43466</v>
      </c>
      <c r="K4089" s="102">
        <v>73050</v>
      </c>
      <c r="L4089" s="101" t="s">
        <v>6332</v>
      </c>
      <c r="M4089" s="101" t="s">
        <v>6261</v>
      </c>
    </row>
    <row r="4090" spans="1:13" x14ac:dyDescent="0.25">
      <c r="A4090" s="74" t="s">
        <v>344</v>
      </c>
      <c r="B4090" s="107" t="str">
        <f t="shared" si="63"/>
        <v>MCV1920703900</v>
      </c>
      <c r="C4090" s="101" t="s">
        <v>6263</v>
      </c>
      <c r="D4090" s="101" t="s">
        <v>6264</v>
      </c>
      <c r="E4090" s="101" t="s">
        <v>9399</v>
      </c>
      <c r="F4090" s="101" t="s">
        <v>7375</v>
      </c>
      <c r="G4090" s="101" t="s">
        <v>7174</v>
      </c>
      <c r="H4090" s="103">
        <v>43</v>
      </c>
      <c r="I4090" s="101" t="s">
        <v>9400</v>
      </c>
      <c r="J4090" s="102">
        <v>43466</v>
      </c>
      <c r="K4090" s="102">
        <v>73050</v>
      </c>
      <c r="L4090" s="101" t="s">
        <v>6332</v>
      </c>
      <c r="M4090" s="101" t="s">
        <v>6263</v>
      </c>
    </row>
    <row r="4091" spans="1:13" x14ac:dyDescent="0.25">
      <c r="A4091" s="74" t="s">
        <v>344</v>
      </c>
      <c r="B4091" s="107" t="str">
        <f t="shared" si="63"/>
        <v>MCV2220703900</v>
      </c>
      <c r="C4091" s="101" t="s">
        <v>6265</v>
      </c>
      <c r="D4091" s="101" t="s">
        <v>6266</v>
      </c>
      <c r="E4091" s="101" t="s">
        <v>9399</v>
      </c>
      <c r="F4091" s="101" t="s">
        <v>9422</v>
      </c>
      <c r="G4091" s="101" t="s">
        <v>7218</v>
      </c>
      <c r="H4091" s="103">
        <v>34</v>
      </c>
      <c r="I4091" s="101" t="s">
        <v>9400</v>
      </c>
      <c r="J4091" s="102">
        <v>43466</v>
      </c>
      <c r="K4091" s="102">
        <v>73050</v>
      </c>
      <c r="L4091" s="101" t="s">
        <v>6332</v>
      </c>
      <c r="M4091" s="101" t="s">
        <v>6265</v>
      </c>
    </row>
    <row r="4092" spans="1:13" x14ac:dyDescent="0.25">
      <c r="A4092" s="74" t="s">
        <v>344</v>
      </c>
      <c r="B4092" s="107" t="str">
        <f t="shared" si="63"/>
        <v>MCV2520703900</v>
      </c>
      <c r="C4092" s="101" t="s">
        <v>6267</v>
      </c>
      <c r="D4092" s="101" t="s">
        <v>6268</v>
      </c>
      <c r="E4092" s="101" t="s">
        <v>9399</v>
      </c>
      <c r="F4092" s="101" t="s">
        <v>9422</v>
      </c>
      <c r="G4092" s="101" t="s">
        <v>7218</v>
      </c>
      <c r="H4092" s="103">
        <v>34</v>
      </c>
      <c r="I4092" s="101" t="s">
        <v>9400</v>
      </c>
      <c r="J4092" s="102">
        <v>43466</v>
      </c>
      <c r="K4092" s="102">
        <v>73050</v>
      </c>
      <c r="L4092" s="101" t="s">
        <v>6332</v>
      </c>
      <c r="M4092" s="101" t="s">
        <v>6267</v>
      </c>
    </row>
    <row r="4093" spans="1:13" x14ac:dyDescent="0.25">
      <c r="A4093" s="74" t="s">
        <v>344</v>
      </c>
      <c r="B4093" s="107" t="str">
        <f t="shared" si="63"/>
        <v>MED0200703900</v>
      </c>
      <c r="C4093" s="101" t="s">
        <v>6269</v>
      </c>
      <c r="D4093" s="101" t="s">
        <v>6270</v>
      </c>
      <c r="E4093" s="101" t="s">
        <v>9399</v>
      </c>
      <c r="F4093" s="101" t="s">
        <v>7468</v>
      </c>
      <c r="G4093" s="101" t="s">
        <v>7174</v>
      </c>
      <c r="H4093" s="103">
        <v>43</v>
      </c>
      <c r="I4093" s="101" t="s">
        <v>9400</v>
      </c>
      <c r="J4093" s="102">
        <v>43466</v>
      </c>
      <c r="K4093" s="102">
        <v>73050</v>
      </c>
      <c r="L4093" s="101" t="s">
        <v>6332</v>
      </c>
      <c r="M4093" s="101" t="s">
        <v>6269</v>
      </c>
    </row>
    <row r="4094" spans="1:13" x14ac:dyDescent="0.25">
      <c r="A4094" s="74" t="s">
        <v>344</v>
      </c>
      <c r="B4094" s="107" t="str">
        <f t="shared" si="63"/>
        <v>MED0500703900</v>
      </c>
      <c r="C4094" s="101" t="s">
        <v>6271</v>
      </c>
      <c r="D4094" s="101" t="s">
        <v>6272</v>
      </c>
      <c r="E4094" s="101" t="s">
        <v>9399</v>
      </c>
      <c r="F4094" s="101" t="s">
        <v>7389</v>
      </c>
      <c r="G4094" s="101" t="s">
        <v>7218</v>
      </c>
      <c r="H4094" s="103">
        <v>34</v>
      </c>
      <c r="I4094" s="101" t="s">
        <v>9400</v>
      </c>
      <c r="J4094" s="102">
        <v>43466</v>
      </c>
      <c r="K4094" s="102">
        <v>73050</v>
      </c>
      <c r="L4094" s="101" t="s">
        <v>6332</v>
      </c>
      <c r="M4094" s="101" t="s">
        <v>6271</v>
      </c>
    </row>
    <row r="4095" spans="1:13" x14ac:dyDescent="0.25">
      <c r="A4095" s="74" t="s">
        <v>344</v>
      </c>
      <c r="B4095" s="107" t="str">
        <f t="shared" si="63"/>
        <v>MED0800703900</v>
      </c>
      <c r="C4095" s="101" t="s">
        <v>6273</v>
      </c>
      <c r="D4095" s="101" t="s">
        <v>6274</v>
      </c>
      <c r="E4095" s="101" t="s">
        <v>9399</v>
      </c>
      <c r="F4095" s="101" t="s">
        <v>7207</v>
      </c>
      <c r="G4095" s="101" t="s">
        <v>7201</v>
      </c>
      <c r="H4095" s="103">
        <v>31</v>
      </c>
      <c r="I4095" s="101" t="s">
        <v>9400</v>
      </c>
      <c r="J4095" s="102">
        <v>43466</v>
      </c>
      <c r="K4095" s="102">
        <v>73050</v>
      </c>
      <c r="L4095" s="101" t="s">
        <v>6332</v>
      </c>
      <c r="M4095" s="101" t="s">
        <v>6273</v>
      </c>
    </row>
    <row r="4096" spans="1:13" x14ac:dyDescent="0.25">
      <c r="A4096" s="74" t="s">
        <v>344</v>
      </c>
      <c r="B4096" s="107" t="str">
        <f t="shared" si="63"/>
        <v>MED1100703900</v>
      </c>
      <c r="C4096" s="101" t="s">
        <v>6275</v>
      </c>
      <c r="D4096" s="101" t="s">
        <v>6276</v>
      </c>
      <c r="E4096" s="101" t="s">
        <v>9399</v>
      </c>
      <c r="F4096" s="101" t="s">
        <v>7477</v>
      </c>
      <c r="G4096" s="101" t="s">
        <v>7368</v>
      </c>
      <c r="H4096" s="103">
        <v>29</v>
      </c>
      <c r="I4096" s="101" t="s">
        <v>9400</v>
      </c>
      <c r="J4096" s="102">
        <v>43466</v>
      </c>
      <c r="K4096" s="102">
        <v>73050</v>
      </c>
      <c r="L4096" s="101" t="s">
        <v>6332</v>
      </c>
      <c r="M4096" s="101" t="s">
        <v>6275</v>
      </c>
    </row>
    <row r="4097" spans="1:13" x14ac:dyDescent="0.25">
      <c r="A4097" s="74" t="s">
        <v>344</v>
      </c>
      <c r="B4097" s="107" t="str">
        <f t="shared" si="63"/>
        <v>OND0100703900</v>
      </c>
      <c r="C4097" s="101" t="s">
        <v>6277</v>
      </c>
      <c r="D4097" s="101" t="s">
        <v>6278</v>
      </c>
      <c r="E4097" s="101" t="s">
        <v>9399</v>
      </c>
      <c r="F4097" s="101" t="s">
        <v>9423</v>
      </c>
      <c r="G4097" s="101" t="s">
        <v>7746</v>
      </c>
      <c r="H4097" s="103">
        <v>85</v>
      </c>
      <c r="I4097" s="101" t="s">
        <v>9400</v>
      </c>
      <c r="J4097" s="102">
        <v>43466</v>
      </c>
      <c r="K4097" s="102">
        <v>73050</v>
      </c>
      <c r="L4097" s="101" t="s">
        <v>6332</v>
      </c>
      <c r="M4097" s="101" t="s">
        <v>6277</v>
      </c>
    </row>
    <row r="4098" spans="1:13" x14ac:dyDescent="0.25">
      <c r="A4098" s="74" t="s">
        <v>344</v>
      </c>
      <c r="B4098" s="107" t="str">
        <f t="shared" si="63"/>
        <v>OND0400703900</v>
      </c>
      <c r="C4098" s="101" t="s">
        <v>6279</v>
      </c>
      <c r="D4098" s="101" t="s">
        <v>6280</v>
      </c>
      <c r="E4098" s="101" t="s">
        <v>9399</v>
      </c>
      <c r="F4098" s="101" t="s">
        <v>7393</v>
      </c>
      <c r="G4098" s="101" t="s">
        <v>7394</v>
      </c>
      <c r="H4098" s="103">
        <v>78</v>
      </c>
      <c r="I4098" s="101" t="s">
        <v>9400</v>
      </c>
      <c r="J4098" s="102">
        <v>43466</v>
      </c>
      <c r="K4098" s="102">
        <v>73050</v>
      </c>
      <c r="L4098" s="101" t="s">
        <v>6332</v>
      </c>
      <c r="M4098" s="101" t="s">
        <v>6279</v>
      </c>
    </row>
    <row r="4099" spans="1:13" x14ac:dyDescent="0.25">
      <c r="A4099" s="74" t="s">
        <v>344</v>
      </c>
      <c r="B4099" s="107" t="str">
        <f t="shared" si="63"/>
        <v>OND1000703900</v>
      </c>
      <c r="C4099" s="101" t="s">
        <v>6281</v>
      </c>
      <c r="D4099" s="101" t="s">
        <v>6282</v>
      </c>
      <c r="E4099" s="101" t="s">
        <v>9399</v>
      </c>
      <c r="F4099" s="101" t="s">
        <v>7490</v>
      </c>
      <c r="G4099" s="101" t="s">
        <v>7222</v>
      </c>
      <c r="H4099" s="103">
        <v>66</v>
      </c>
      <c r="I4099" s="101" t="s">
        <v>9400</v>
      </c>
      <c r="J4099" s="102">
        <v>43466</v>
      </c>
      <c r="K4099" s="102">
        <v>73050</v>
      </c>
      <c r="L4099" s="101" t="s">
        <v>6332</v>
      </c>
      <c r="M4099" s="101" t="s">
        <v>6281</v>
      </c>
    </row>
    <row r="4100" spans="1:13" x14ac:dyDescent="0.25">
      <c r="A4100" s="74" t="s">
        <v>344</v>
      </c>
      <c r="B4100" s="107" t="str">
        <f t="shared" si="63"/>
        <v>OND1100703900</v>
      </c>
      <c r="C4100" s="101" t="s">
        <v>6283</v>
      </c>
      <c r="D4100" s="101" t="s">
        <v>6284</v>
      </c>
      <c r="E4100" s="101" t="s">
        <v>9399</v>
      </c>
      <c r="F4100" s="101" t="s">
        <v>7526</v>
      </c>
      <c r="G4100" s="101" t="s">
        <v>7222</v>
      </c>
      <c r="H4100" s="103">
        <v>66</v>
      </c>
      <c r="I4100" s="101" t="s">
        <v>9400</v>
      </c>
      <c r="J4100" s="102">
        <v>43466</v>
      </c>
      <c r="K4100" s="102">
        <v>73050</v>
      </c>
      <c r="L4100" s="101" t="s">
        <v>6332</v>
      </c>
      <c r="M4100" s="101" t="s">
        <v>6283</v>
      </c>
    </row>
    <row r="4101" spans="1:13" x14ac:dyDescent="0.25">
      <c r="A4101" s="74" t="s">
        <v>344</v>
      </c>
      <c r="B4101" s="107" t="str">
        <f t="shared" si="63"/>
        <v>OND1300703900</v>
      </c>
      <c r="C4101" s="101" t="s">
        <v>6285</v>
      </c>
      <c r="D4101" s="101" t="s">
        <v>6286</v>
      </c>
      <c r="E4101" s="101" t="s">
        <v>9399</v>
      </c>
      <c r="F4101" s="101" t="s">
        <v>7185</v>
      </c>
      <c r="G4101" s="101" t="s">
        <v>7186</v>
      </c>
      <c r="H4101" s="103">
        <v>61</v>
      </c>
      <c r="I4101" s="101" t="s">
        <v>9400</v>
      </c>
      <c r="J4101" s="102">
        <v>43466</v>
      </c>
      <c r="K4101" s="102">
        <v>73050</v>
      </c>
      <c r="L4101" s="101" t="s">
        <v>6332</v>
      </c>
      <c r="M4101" s="101" t="s">
        <v>6285</v>
      </c>
    </row>
    <row r="4102" spans="1:13" x14ac:dyDescent="0.25">
      <c r="A4102" s="74" t="s">
        <v>344</v>
      </c>
      <c r="B4102" s="107" t="str">
        <f t="shared" ref="B4102:B4121" si="64">CONCATENATE(C4102,E4102)</f>
        <v>OND1500703900</v>
      </c>
      <c r="C4102" s="101" t="s">
        <v>6287</v>
      </c>
      <c r="D4102" s="101" t="s">
        <v>6288</v>
      </c>
      <c r="E4102" s="101" t="s">
        <v>9399</v>
      </c>
      <c r="F4102" s="101" t="s">
        <v>7177</v>
      </c>
      <c r="G4102" s="101" t="s">
        <v>7181</v>
      </c>
      <c r="H4102" s="103">
        <v>54</v>
      </c>
      <c r="I4102" s="101" t="s">
        <v>9400</v>
      </c>
      <c r="J4102" s="102">
        <v>43466</v>
      </c>
      <c r="K4102" s="102">
        <v>73050</v>
      </c>
      <c r="L4102" s="101" t="s">
        <v>6332</v>
      </c>
      <c r="M4102" s="101" t="s">
        <v>6287</v>
      </c>
    </row>
    <row r="4103" spans="1:13" x14ac:dyDescent="0.25">
      <c r="A4103" s="74" t="s">
        <v>344</v>
      </c>
      <c r="B4103" s="107" t="str">
        <f t="shared" si="64"/>
        <v>OND1600703900</v>
      </c>
      <c r="C4103" s="101" t="s">
        <v>6289</v>
      </c>
      <c r="D4103" s="101" t="s">
        <v>6290</v>
      </c>
      <c r="E4103" s="101" t="s">
        <v>9399</v>
      </c>
      <c r="F4103" s="101" t="s">
        <v>7212</v>
      </c>
      <c r="G4103" s="101" t="s">
        <v>7181</v>
      </c>
      <c r="H4103" s="103">
        <v>54</v>
      </c>
      <c r="I4103" s="101" t="s">
        <v>9400</v>
      </c>
      <c r="J4103" s="102">
        <v>43466</v>
      </c>
      <c r="K4103" s="102">
        <v>73050</v>
      </c>
      <c r="L4103" s="101" t="s">
        <v>6332</v>
      </c>
      <c r="M4103" s="101" t="s">
        <v>6289</v>
      </c>
    </row>
    <row r="4104" spans="1:13" x14ac:dyDescent="0.25">
      <c r="A4104" s="74" t="s">
        <v>344</v>
      </c>
      <c r="B4104" s="107" t="str">
        <f t="shared" si="64"/>
        <v>OND1700703900</v>
      </c>
      <c r="C4104" s="101" t="s">
        <v>6291</v>
      </c>
      <c r="D4104" s="101" t="s">
        <v>6292</v>
      </c>
      <c r="E4104" s="101" t="s">
        <v>9399</v>
      </c>
      <c r="F4104" s="101" t="s">
        <v>7295</v>
      </c>
      <c r="G4104" s="101" t="s">
        <v>7178</v>
      </c>
      <c r="H4104" s="103">
        <v>47</v>
      </c>
      <c r="I4104" s="101" t="s">
        <v>9400</v>
      </c>
      <c r="J4104" s="102">
        <v>43466</v>
      </c>
      <c r="K4104" s="102">
        <v>73050</v>
      </c>
      <c r="L4104" s="101" t="s">
        <v>6332</v>
      </c>
      <c r="M4104" s="101" t="s">
        <v>6291</v>
      </c>
    </row>
    <row r="4105" spans="1:13" x14ac:dyDescent="0.25">
      <c r="A4105" s="74" t="s">
        <v>344</v>
      </c>
      <c r="B4105" s="107" t="str">
        <f t="shared" si="64"/>
        <v>OND1900703900</v>
      </c>
      <c r="C4105" s="101" t="s">
        <v>6293</v>
      </c>
      <c r="D4105" s="101" t="s">
        <v>6294</v>
      </c>
      <c r="E4105" s="101" t="s">
        <v>9399</v>
      </c>
      <c r="F4105" s="101" t="s">
        <v>7243</v>
      </c>
      <c r="G4105" s="101" t="s">
        <v>7178</v>
      </c>
      <c r="H4105" s="103">
        <v>47</v>
      </c>
      <c r="I4105" s="101" t="s">
        <v>9400</v>
      </c>
      <c r="J4105" s="102">
        <v>43466</v>
      </c>
      <c r="K4105" s="102">
        <v>73050</v>
      </c>
      <c r="L4105" s="101" t="s">
        <v>6332</v>
      </c>
      <c r="M4105" s="101" t="s">
        <v>6293</v>
      </c>
    </row>
    <row r="4106" spans="1:13" x14ac:dyDescent="0.25">
      <c r="A4106" s="74" t="s">
        <v>344</v>
      </c>
      <c r="B4106" s="107" t="str">
        <f t="shared" si="64"/>
        <v>OND2200703900</v>
      </c>
      <c r="C4106" s="101" t="s">
        <v>6295</v>
      </c>
      <c r="D4106" s="101" t="s">
        <v>6296</v>
      </c>
      <c r="E4106" s="101" t="s">
        <v>9399</v>
      </c>
      <c r="F4106" s="101" t="s">
        <v>7252</v>
      </c>
      <c r="G4106" s="101" t="s">
        <v>7178</v>
      </c>
      <c r="H4106" s="103">
        <v>47</v>
      </c>
      <c r="I4106" s="101" t="s">
        <v>9400</v>
      </c>
      <c r="J4106" s="102">
        <v>43466</v>
      </c>
      <c r="K4106" s="102">
        <v>73050</v>
      </c>
      <c r="L4106" s="101" t="s">
        <v>6332</v>
      </c>
      <c r="M4106" s="101" t="s">
        <v>6295</v>
      </c>
    </row>
    <row r="4107" spans="1:13" x14ac:dyDescent="0.25">
      <c r="A4107" s="74" t="s">
        <v>344</v>
      </c>
      <c r="B4107" s="107" t="str">
        <f t="shared" si="64"/>
        <v>OND2500703900</v>
      </c>
      <c r="C4107" s="101" t="s">
        <v>6297</v>
      </c>
      <c r="D4107" s="101" t="s">
        <v>6298</v>
      </c>
      <c r="E4107" s="101" t="s">
        <v>9399</v>
      </c>
      <c r="F4107" s="101" t="s">
        <v>7225</v>
      </c>
      <c r="G4107" s="101" t="s">
        <v>7174</v>
      </c>
      <c r="H4107" s="103">
        <v>43</v>
      </c>
      <c r="I4107" s="101" t="s">
        <v>9400</v>
      </c>
      <c r="J4107" s="102">
        <v>43466</v>
      </c>
      <c r="K4107" s="102">
        <v>73050</v>
      </c>
      <c r="L4107" s="101" t="s">
        <v>6332</v>
      </c>
      <c r="M4107" s="101" t="s">
        <v>6297</v>
      </c>
    </row>
    <row r="4108" spans="1:13" x14ac:dyDescent="0.25">
      <c r="A4108" s="74" t="s">
        <v>344</v>
      </c>
      <c r="B4108" s="107" t="str">
        <f t="shared" si="64"/>
        <v>OND2800703900</v>
      </c>
      <c r="C4108" s="101" t="s">
        <v>6299</v>
      </c>
      <c r="D4108" s="101" t="s">
        <v>6300</v>
      </c>
      <c r="E4108" s="101" t="s">
        <v>9399</v>
      </c>
      <c r="F4108" s="101" t="s">
        <v>7586</v>
      </c>
      <c r="G4108" s="101" t="s">
        <v>7174</v>
      </c>
      <c r="H4108" s="103">
        <v>43</v>
      </c>
      <c r="I4108" s="101" t="s">
        <v>9400</v>
      </c>
      <c r="J4108" s="102">
        <v>43466</v>
      </c>
      <c r="K4108" s="102">
        <v>73050</v>
      </c>
      <c r="L4108" s="101" t="s">
        <v>6332</v>
      </c>
      <c r="M4108" s="101" t="s">
        <v>6299</v>
      </c>
    </row>
    <row r="4109" spans="1:13" x14ac:dyDescent="0.25">
      <c r="A4109" s="74" t="s">
        <v>344</v>
      </c>
      <c r="B4109" s="107" t="str">
        <f t="shared" si="64"/>
        <v>OND3100703900</v>
      </c>
      <c r="C4109" s="101" t="s">
        <v>6301</v>
      </c>
      <c r="D4109" s="101" t="s">
        <v>6302</v>
      </c>
      <c r="E4109" s="101" t="s">
        <v>9399</v>
      </c>
      <c r="F4109" s="101" t="s">
        <v>7187</v>
      </c>
      <c r="G4109" s="101" t="s">
        <v>7174</v>
      </c>
      <c r="H4109" s="103">
        <v>43</v>
      </c>
      <c r="I4109" s="101" t="s">
        <v>9400</v>
      </c>
      <c r="J4109" s="102">
        <v>43466</v>
      </c>
      <c r="K4109" s="102">
        <v>73050</v>
      </c>
      <c r="L4109" s="101" t="s">
        <v>6332</v>
      </c>
      <c r="M4109" s="101" t="s">
        <v>6301</v>
      </c>
    </row>
    <row r="4110" spans="1:13" x14ac:dyDescent="0.25">
      <c r="A4110" s="74" t="s">
        <v>344</v>
      </c>
      <c r="B4110" s="107" t="str">
        <f t="shared" si="64"/>
        <v>OND3400703900</v>
      </c>
      <c r="C4110" s="101" t="s">
        <v>6303</v>
      </c>
      <c r="D4110" s="101" t="s">
        <v>6304</v>
      </c>
      <c r="E4110" s="101" t="s">
        <v>9399</v>
      </c>
      <c r="F4110" s="101" t="s">
        <v>7260</v>
      </c>
      <c r="G4110" s="101" t="s">
        <v>7215</v>
      </c>
      <c r="H4110" s="103">
        <v>38</v>
      </c>
      <c r="I4110" s="101" t="s">
        <v>9400</v>
      </c>
      <c r="J4110" s="102">
        <v>43466</v>
      </c>
      <c r="K4110" s="102">
        <v>73050</v>
      </c>
      <c r="L4110" s="101" t="s">
        <v>6332</v>
      </c>
      <c r="M4110" s="101" t="s">
        <v>6303</v>
      </c>
    </row>
    <row r="4111" spans="1:13" x14ac:dyDescent="0.25">
      <c r="A4111" s="74" t="s">
        <v>344</v>
      </c>
      <c r="B4111" s="107" t="str">
        <f t="shared" si="64"/>
        <v>OND3700703900</v>
      </c>
      <c r="C4111" s="101" t="s">
        <v>6305</v>
      </c>
      <c r="D4111" s="101" t="s">
        <v>6306</v>
      </c>
      <c r="E4111" s="101" t="s">
        <v>9399</v>
      </c>
      <c r="F4111" s="101" t="s">
        <v>7291</v>
      </c>
      <c r="G4111" s="101" t="s">
        <v>7215</v>
      </c>
      <c r="H4111" s="103">
        <v>38</v>
      </c>
      <c r="I4111" s="101" t="s">
        <v>9400</v>
      </c>
      <c r="J4111" s="102">
        <v>43466</v>
      </c>
      <c r="K4111" s="102">
        <v>73050</v>
      </c>
      <c r="L4111" s="101" t="s">
        <v>6332</v>
      </c>
      <c r="M4111" s="101" t="s">
        <v>6305</v>
      </c>
    </row>
    <row r="4112" spans="1:13" x14ac:dyDescent="0.25">
      <c r="A4112" s="74" t="s">
        <v>344</v>
      </c>
      <c r="B4112" s="107" t="str">
        <f t="shared" si="64"/>
        <v>OND4000703900</v>
      </c>
      <c r="C4112" s="101" t="s">
        <v>6307</v>
      </c>
      <c r="D4112" s="101" t="s">
        <v>6308</v>
      </c>
      <c r="E4112" s="101" t="s">
        <v>9399</v>
      </c>
      <c r="F4112" s="101" t="s">
        <v>7239</v>
      </c>
      <c r="G4112" s="101" t="s">
        <v>7215</v>
      </c>
      <c r="H4112" s="103">
        <v>38</v>
      </c>
      <c r="I4112" s="101" t="s">
        <v>9400</v>
      </c>
      <c r="J4112" s="102">
        <v>43466</v>
      </c>
      <c r="K4112" s="102">
        <v>73050</v>
      </c>
      <c r="L4112" s="101" t="s">
        <v>6332</v>
      </c>
      <c r="M4112" s="101" t="s">
        <v>6307</v>
      </c>
    </row>
    <row r="4113" spans="1:13" x14ac:dyDescent="0.25">
      <c r="A4113" s="74" t="s">
        <v>344</v>
      </c>
      <c r="B4113" s="107" t="str">
        <f t="shared" si="64"/>
        <v>OND4300703900</v>
      </c>
      <c r="C4113" s="101" t="s">
        <v>6309</v>
      </c>
      <c r="D4113" s="101" t="s">
        <v>6310</v>
      </c>
      <c r="E4113" s="101" t="s">
        <v>9399</v>
      </c>
      <c r="F4113" s="101" t="s">
        <v>7400</v>
      </c>
      <c r="G4113" s="101" t="s">
        <v>7218</v>
      </c>
      <c r="H4113" s="103">
        <v>34</v>
      </c>
      <c r="I4113" s="101" t="s">
        <v>9400</v>
      </c>
      <c r="J4113" s="102">
        <v>43466</v>
      </c>
      <c r="K4113" s="102">
        <v>73050</v>
      </c>
      <c r="L4113" s="101" t="s">
        <v>6332</v>
      </c>
      <c r="M4113" s="101" t="s">
        <v>6309</v>
      </c>
    </row>
    <row r="4114" spans="1:13" x14ac:dyDescent="0.25">
      <c r="A4114" s="74" t="s">
        <v>344</v>
      </c>
      <c r="B4114" s="107" t="str">
        <f t="shared" si="64"/>
        <v>OND4600703900</v>
      </c>
      <c r="C4114" s="101" t="s">
        <v>6311</v>
      </c>
      <c r="D4114" s="101" t="s">
        <v>6312</v>
      </c>
      <c r="E4114" s="101" t="s">
        <v>9399</v>
      </c>
      <c r="F4114" s="101" t="s">
        <v>7318</v>
      </c>
      <c r="G4114" s="101" t="s">
        <v>7218</v>
      </c>
      <c r="H4114" s="103">
        <v>34</v>
      </c>
      <c r="I4114" s="101" t="s">
        <v>9400</v>
      </c>
      <c r="J4114" s="102">
        <v>43466</v>
      </c>
      <c r="K4114" s="102">
        <v>73050</v>
      </c>
      <c r="L4114" s="101" t="s">
        <v>6332</v>
      </c>
      <c r="M4114" s="101" t="s">
        <v>6311</v>
      </c>
    </row>
    <row r="4115" spans="1:13" x14ac:dyDescent="0.25">
      <c r="A4115" s="74" t="s">
        <v>344</v>
      </c>
      <c r="B4115" s="107" t="str">
        <f t="shared" si="64"/>
        <v>OND4900703900</v>
      </c>
      <c r="C4115" s="101" t="s">
        <v>6313</v>
      </c>
      <c r="D4115" s="101" t="s">
        <v>6314</v>
      </c>
      <c r="E4115" s="101" t="s">
        <v>9399</v>
      </c>
      <c r="F4115" s="101" t="s">
        <v>7268</v>
      </c>
      <c r="G4115" s="101" t="s">
        <v>7201</v>
      </c>
      <c r="H4115" s="103">
        <v>31</v>
      </c>
      <c r="I4115" s="101" t="s">
        <v>9400</v>
      </c>
      <c r="J4115" s="102">
        <v>43466</v>
      </c>
      <c r="K4115" s="102">
        <v>73050</v>
      </c>
      <c r="L4115" s="101" t="s">
        <v>6332</v>
      </c>
      <c r="M4115" s="101" t="s">
        <v>6313</v>
      </c>
    </row>
    <row r="4116" spans="1:13" x14ac:dyDescent="0.25">
      <c r="A4116" s="74" t="s">
        <v>344</v>
      </c>
      <c r="B4116" s="107" t="str">
        <f t="shared" si="64"/>
        <v>SMO0120703900</v>
      </c>
      <c r="C4116" s="101" t="s">
        <v>6315</v>
      </c>
      <c r="D4116" s="101" t="s">
        <v>6316</v>
      </c>
      <c r="E4116" s="101" t="s">
        <v>9399</v>
      </c>
      <c r="F4116" s="101" t="s">
        <v>7374</v>
      </c>
      <c r="G4116" s="101" t="s">
        <v>7215</v>
      </c>
      <c r="H4116" s="103">
        <v>38</v>
      </c>
      <c r="I4116" s="101" t="s">
        <v>9400</v>
      </c>
      <c r="J4116" s="102">
        <v>43466</v>
      </c>
      <c r="K4116" s="102">
        <v>73050</v>
      </c>
      <c r="L4116" s="101" t="s">
        <v>6332</v>
      </c>
      <c r="M4116" s="101" t="s">
        <v>6315</v>
      </c>
    </row>
    <row r="4117" spans="1:13" x14ac:dyDescent="0.25">
      <c r="A4117" s="74" t="s">
        <v>344</v>
      </c>
      <c r="B4117" s="107" t="str">
        <f t="shared" si="64"/>
        <v>SMO0720703900</v>
      </c>
      <c r="C4117" s="101" t="s">
        <v>6317</v>
      </c>
      <c r="D4117" s="101" t="s">
        <v>6318</v>
      </c>
      <c r="E4117" s="101" t="s">
        <v>9399</v>
      </c>
      <c r="F4117" s="101" t="s">
        <v>7665</v>
      </c>
      <c r="G4117" s="101" t="s">
        <v>7368</v>
      </c>
      <c r="H4117" s="103">
        <v>29</v>
      </c>
      <c r="I4117" s="101" t="s">
        <v>9400</v>
      </c>
      <c r="J4117" s="102">
        <v>43466</v>
      </c>
      <c r="K4117" s="102">
        <v>73050</v>
      </c>
      <c r="L4117" s="101" t="s">
        <v>6332</v>
      </c>
      <c r="M4117" s="101" t="s">
        <v>6317</v>
      </c>
    </row>
    <row r="4118" spans="1:13" x14ac:dyDescent="0.25">
      <c r="A4118" s="74" t="s">
        <v>344</v>
      </c>
      <c r="B4118" s="107" t="str">
        <f t="shared" si="64"/>
        <v>SMO1020703900</v>
      </c>
      <c r="C4118" s="101" t="s">
        <v>6319</v>
      </c>
      <c r="D4118" s="101" t="s">
        <v>6320</v>
      </c>
      <c r="E4118" s="101" t="s">
        <v>9399</v>
      </c>
      <c r="F4118" s="101" t="s">
        <v>7376</v>
      </c>
      <c r="G4118" s="101" t="s">
        <v>7201</v>
      </c>
      <c r="H4118" s="103">
        <v>31</v>
      </c>
      <c r="I4118" s="101" t="s">
        <v>9400</v>
      </c>
      <c r="J4118" s="102">
        <v>43466</v>
      </c>
      <c r="K4118" s="102">
        <v>73050</v>
      </c>
      <c r="L4118" s="101" t="s">
        <v>6332</v>
      </c>
      <c r="M4118" s="101" t="s">
        <v>6319</v>
      </c>
    </row>
    <row r="4119" spans="1:13" x14ac:dyDescent="0.25">
      <c r="A4119" s="74" t="s">
        <v>344</v>
      </c>
      <c r="B4119" s="107" t="str">
        <f t="shared" si="64"/>
        <v>SMO1320703900</v>
      </c>
      <c r="C4119" s="101" t="s">
        <v>6321</v>
      </c>
      <c r="D4119" s="101" t="s">
        <v>6322</v>
      </c>
      <c r="E4119" s="101" t="s">
        <v>9399</v>
      </c>
      <c r="F4119" s="101" t="s">
        <v>7712</v>
      </c>
      <c r="G4119" s="101" t="s">
        <v>7192</v>
      </c>
      <c r="H4119" s="103">
        <v>28</v>
      </c>
      <c r="I4119" s="101" t="s">
        <v>9400</v>
      </c>
      <c r="J4119" s="102">
        <v>43466</v>
      </c>
      <c r="K4119" s="102">
        <v>73050</v>
      </c>
      <c r="L4119" s="101" t="s">
        <v>6332</v>
      </c>
      <c r="M4119" s="101" t="s">
        <v>6321</v>
      </c>
    </row>
    <row r="4120" spans="1:13" x14ac:dyDescent="0.25">
      <c r="A4120" s="74" t="s">
        <v>344</v>
      </c>
      <c r="B4120" s="107" t="str">
        <f t="shared" si="64"/>
        <v>SMT0120703900</v>
      </c>
      <c r="C4120" s="101" t="s">
        <v>6323</v>
      </c>
      <c r="D4120" s="101" t="s">
        <v>6324</v>
      </c>
      <c r="E4120" s="101" t="s">
        <v>9399</v>
      </c>
      <c r="F4120" s="101" t="s">
        <v>9424</v>
      </c>
      <c r="G4120" s="101" t="s">
        <v>7186</v>
      </c>
      <c r="H4120" s="103">
        <v>61</v>
      </c>
      <c r="I4120" s="101" t="s">
        <v>9400</v>
      </c>
      <c r="J4120" s="102">
        <v>43466</v>
      </c>
      <c r="K4120" s="102">
        <v>73050</v>
      </c>
      <c r="L4120" s="101" t="s">
        <v>6332</v>
      </c>
      <c r="M4120" s="101" t="s">
        <v>6323</v>
      </c>
    </row>
    <row r="4121" spans="1:13" x14ac:dyDescent="0.25">
      <c r="A4121" s="74" t="s">
        <v>344</v>
      </c>
      <c r="B4121" s="107" t="str">
        <f t="shared" si="64"/>
        <v>SMT0520703900</v>
      </c>
      <c r="C4121" s="101" t="s">
        <v>6325</v>
      </c>
      <c r="D4121" s="101" t="s">
        <v>6326</v>
      </c>
      <c r="E4121" s="101" t="s">
        <v>9399</v>
      </c>
      <c r="F4121" s="101" t="s">
        <v>9425</v>
      </c>
      <c r="G4121" s="101" t="s">
        <v>7181</v>
      </c>
      <c r="H4121" s="103">
        <v>54</v>
      </c>
      <c r="I4121" s="101" t="s">
        <v>9400</v>
      </c>
      <c r="J4121" s="102">
        <v>43466</v>
      </c>
      <c r="K4121" s="102">
        <v>73050</v>
      </c>
      <c r="L4121" s="101" t="s">
        <v>6332</v>
      </c>
      <c r="M4121" s="101" t="s">
        <v>6325</v>
      </c>
    </row>
    <row r="4122" spans="1:13" x14ac:dyDescent="0.25">
      <c r="A4122" s="74" t="s">
        <v>6327</v>
      </c>
      <c r="B4122" s="98"/>
      <c r="C4122" s="98"/>
      <c r="D4122" s="98"/>
      <c r="E4122" s="98"/>
      <c r="F4122" s="98"/>
      <c r="G4122" s="98"/>
      <c r="H4122" s="100">
        <f>SUBTOTAL(9,H6:H4121)</f>
        <v>158077.70000000042</v>
      </c>
      <c r="I4122" s="98"/>
      <c r="J4122" s="99"/>
      <c r="K4122" s="99"/>
      <c r="L4122" s="98"/>
      <c r="M4122" s="98"/>
    </row>
    <row r="4123" spans="1:13" hidden="1" x14ac:dyDescent="0.25">
      <c r="A4123" s="74" t="s">
        <v>225</v>
      </c>
      <c r="B4123" s="107" t="str">
        <f>CONCATENATE(C4123,E4123)</f>
        <v/>
      </c>
      <c r="C4123" s="101"/>
      <c r="D4123" s="101"/>
      <c r="E4123" s="101"/>
      <c r="F4123" s="101"/>
      <c r="G4123" s="101"/>
      <c r="H4123" s="103"/>
      <c r="I4123" s="101"/>
      <c r="J4123" s="102"/>
      <c r="K4123" s="102"/>
      <c r="L4123" s="101"/>
      <c r="M4123" s="101"/>
    </row>
    <row r="4124" spans="1:13" hidden="1" x14ac:dyDescent="0.25">
      <c r="A4124" s="74" t="s">
        <v>170</v>
      </c>
      <c r="B4124" s="98"/>
      <c r="C4124" s="98"/>
      <c r="D4124" s="98"/>
      <c r="E4124" s="98"/>
      <c r="F4124" s="98"/>
      <c r="G4124" s="98"/>
      <c r="H4124" s="100"/>
      <c r="I4124" s="98"/>
      <c r="J4124" s="99"/>
      <c r="K4124" s="99"/>
      <c r="L4124" s="98"/>
      <c r="M4124" s="98"/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77"/>
  <sheetViews>
    <sheetView topLeftCell="B3" workbookViewId="0"/>
  </sheetViews>
  <sheetFormatPr defaultColWidth="9.109375" defaultRowHeight="13.2" x14ac:dyDescent="0.25"/>
  <cols>
    <col min="1" max="1" width="45.88671875" style="74" hidden="1" customWidth="1"/>
    <col min="2" max="2" width="15.6640625" style="74" bestFit="1" customWidth="1"/>
    <col min="3" max="3" width="61" style="74" bestFit="1" customWidth="1"/>
    <col min="4" max="16384" width="9.109375" style="74"/>
  </cols>
  <sheetData>
    <row r="1" spans="1:3" hidden="1" x14ac:dyDescent="0.25">
      <c r="A1" s="74" t="s">
        <v>290</v>
      </c>
    </row>
    <row r="2" spans="1:3" hidden="1" x14ac:dyDescent="0.25">
      <c r="A2" s="74" t="s">
        <v>1</v>
      </c>
      <c r="B2" s="74" t="s">
        <v>226</v>
      </c>
      <c r="C2" s="74" t="s">
        <v>289</v>
      </c>
    </row>
    <row r="3" spans="1:3" x14ac:dyDescent="0.25">
      <c r="B3" s="75" t="s">
        <v>288</v>
      </c>
      <c r="C3" s="75" t="s">
        <v>287</v>
      </c>
    </row>
    <row r="4" spans="1:3" x14ac:dyDescent="0.25">
      <c r="B4" s="134"/>
      <c r="C4" s="76"/>
    </row>
    <row r="5" spans="1:3" x14ac:dyDescent="0.25">
      <c r="A5" s="74" t="s">
        <v>344</v>
      </c>
      <c r="B5" s="134">
        <v>111000</v>
      </c>
      <c r="C5" s="76" t="s">
        <v>9426</v>
      </c>
    </row>
    <row r="6" spans="1:3" x14ac:dyDescent="0.25">
      <c r="A6" s="74" t="s">
        <v>344</v>
      </c>
      <c r="B6" s="134">
        <v>111101</v>
      </c>
      <c r="C6" s="76" t="s">
        <v>9427</v>
      </c>
    </row>
    <row r="7" spans="1:3" x14ac:dyDescent="0.25">
      <c r="A7" s="74" t="s">
        <v>344</v>
      </c>
      <c r="B7" s="134">
        <v>111250</v>
      </c>
      <c r="C7" s="76" t="s">
        <v>6331</v>
      </c>
    </row>
    <row r="8" spans="1:3" x14ac:dyDescent="0.25">
      <c r="A8" s="74" t="s">
        <v>344</v>
      </c>
      <c r="B8" s="134">
        <v>111260</v>
      </c>
      <c r="C8" s="76" t="s">
        <v>9428</v>
      </c>
    </row>
    <row r="9" spans="1:3" x14ac:dyDescent="0.25">
      <c r="A9" s="74" t="s">
        <v>344</v>
      </c>
      <c r="B9" s="134">
        <v>111270</v>
      </c>
      <c r="C9" s="76" t="s">
        <v>9429</v>
      </c>
    </row>
    <row r="10" spans="1:3" x14ac:dyDescent="0.25">
      <c r="A10" s="74" t="s">
        <v>344</v>
      </c>
      <c r="B10" s="134">
        <v>111300</v>
      </c>
      <c r="C10" s="76" t="s">
        <v>9430</v>
      </c>
    </row>
    <row r="11" spans="1:3" x14ac:dyDescent="0.25">
      <c r="A11" s="74" t="s">
        <v>344</v>
      </c>
      <c r="B11" s="134">
        <v>111400</v>
      </c>
      <c r="C11" s="76" t="s">
        <v>9431</v>
      </c>
    </row>
    <row r="12" spans="1:3" x14ac:dyDescent="0.25">
      <c r="A12" s="74" t="s">
        <v>344</v>
      </c>
      <c r="B12" s="134">
        <v>111401</v>
      </c>
      <c r="C12" s="76" t="s">
        <v>9432</v>
      </c>
    </row>
    <row r="13" spans="1:3" x14ac:dyDescent="0.25">
      <c r="A13" s="74" t="s">
        <v>344</v>
      </c>
      <c r="B13" s="134">
        <v>111402</v>
      </c>
      <c r="C13" s="76" t="s">
        <v>9433</v>
      </c>
    </row>
    <row r="14" spans="1:3" x14ac:dyDescent="0.25">
      <c r="A14" s="74" t="s">
        <v>344</v>
      </c>
      <c r="B14" s="134">
        <v>111403</v>
      </c>
      <c r="C14" s="76" t="s">
        <v>9434</v>
      </c>
    </row>
    <row r="15" spans="1:3" x14ac:dyDescent="0.25">
      <c r="A15" s="74" t="s">
        <v>344</v>
      </c>
      <c r="B15" s="134">
        <v>111405</v>
      </c>
      <c r="C15" s="76" t="s">
        <v>9435</v>
      </c>
    </row>
    <row r="16" spans="1:3" x14ac:dyDescent="0.25">
      <c r="A16" s="74" t="s">
        <v>344</v>
      </c>
      <c r="B16" s="134">
        <v>111500</v>
      </c>
      <c r="C16" s="76" t="s">
        <v>9436</v>
      </c>
    </row>
    <row r="17" spans="1:3" x14ac:dyDescent="0.25">
      <c r="A17" s="74" t="s">
        <v>344</v>
      </c>
      <c r="B17" s="134">
        <v>111900</v>
      </c>
      <c r="C17" s="76" t="s">
        <v>9437</v>
      </c>
    </row>
    <row r="18" spans="1:3" x14ac:dyDescent="0.25">
      <c r="A18" s="74" t="s">
        <v>344</v>
      </c>
      <c r="B18" s="134">
        <v>111901</v>
      </c>
      <c r="C18" s="76" t="s">
        <v>9438</v>
      </c>
    </row>
    <row r="19" spans="1:3" x14ac:dyDescent="0.25">
      <c r="A19" s="74" t="s">
        <v>344</v>
      </c>
      <c r="B19" s="134">
        <v>111902</v>
      </c>
      <c r="C19" s="76" t="s">
        <v>9439</v>
      </c>
    </row>
    <row r="20" spans="1:3" x14ac:dyDescent="0.25">
      <c r="A20" s="74" t="s">
        <v>344</v>
      </c>
      <c r="B20" s="134">
        <v>111904</v>
      </c>
      <c r="C20" s="76" t="s">
        <v>9440</v>
      </c>
    </row>
    <row r="21" spans="1:3" x14ac:dyDescent="0.25">
      <c r="A21" s="74" t="s">
        <v>344</v>
      </c>
      <c r="B21" s="134">
        <v>111905</v>
      </c>
      <c r="C21" s="76" t="s">
        <v>9441</v>
      </c>
    </row>
    <row r="22" spans="1:3" x14ac:dyDescent="0.25">
      <c r="A22" s="74" t="s">
        <v>344</v>
      </c>
      <c r="B22" s="134">
        <v>111909</v>
      </c>
      <c r="C22" s="76" t="s">
        <v>9442</v>
      </c>
    </row>
    <row r="23" spans="1:3" x14ac:dyDescent="0.25">
      <c r="A23" s="74" t="s">
        <v>344</v>
      </c>
      <c r="B23" s="134">
        <v>111910</v>
      </c>
      <c r="C23" s="76" t="s">
        <v>9443</v>
      </c>
    </row>
    <row r="24" spans="1:3" x14ac:dyDescent="0.25">
      <c r="A24" s="74" t="s">
        <v>344</v>
      </c>
      <c r="B24" s="134">
        <v>111950</v>
      </c>
      <c r="C24" s="76" t="s">
        <v>9444</v>
      </c>
    </row>
    <row r="25" spans="1:3" x14ac:dyDescent="0.25">
      <c r="A25" s="74" t="s">
        <v>344</v>
      </c>
      <c r="B25" s="134">
        <v>111952</v>
      </c>
      <c r="C25" s="76" t="s">
        <v>9445</v>
      </c>
    </row>
    <row r="26" spans="1:3" x14ac:dyDescent="0.25">
      <c r="A26" s="74" t="s">
        <v>344</v>
      </c>
      <c r="B26" s="134">
        <v>112000</v>
      </c>
      <c r="C26" s="76" t="s">
        <v>9446</v>
      </c>
    </row>
    <row r="27" spans="1:3" x14ac:dyDescent="0.25">
      <c r="A27" s="74" t="s">
        <v>344</v>
      </c>
      <c r="B27" s="134">
        <v>112070</v>
      </c>
      <c r="C27" s="76" t="s">
        <v>9447</v>
      </c>
    </row>
    <row r="28" spans="1:3" x14ac:dyDescent="0.25">
      <c r="A28" s="74" t="s">
        <v>344</v>
      </c>
      <c r="B28" s="134">
        <v>113000</v>
      </c>
      <c r="C28" s="76" t="s">
        <v>9448</v>
      </c>
    </row>
    <row r="29" spans="1:3" x14ac:dyDescent="0.25">
      <c r="A29" s="74" t="s">
        <v>344</v>
      </c>
      <c r="B29" s="134">
        <v>113001</v>
      </c>
      <c r="C29" s="76" t="s">
        <v>9449</v>
      </c>
    </row>
    <row r="30" spans="1:3" x14ac:dyDescent="0.25">
      <c r="A30" s="74" t="s">
        <v>344</v>
      </c>
      <c r="B30" s="134">
        <v>113900</v>
      </c>
      <c r="C30" s="76" t="s">
        <v>9450</v>
      </c>
    </row>
    <row r="31" spans="1:3" x14ac:dyDescent="0.25">
      <c r="A31" s="74" t="s">
        <v>344</v>
      </c>
      <c r="B31" s="134">
        <v>113910</v>
      </c>
      <c r="C31" s="76" t="s">
        <v>9451</v>
      </c>
    </row>
    <row r="32" spans="1:3" x14ac:dyDescent="0.25">
      <c r="A32" s="74" t="s">
        <v>344</v>
      </c>
      <c r="B32" s="134">
        <v>113920</v>
      </c>
      <c r="C32" s="76" t="s">
        <v>9452</v>
      </c>
    </row>
    <row r="33" spans="1:3" x14ac:dyDescent="0.25">
      <c r="A33" s="74" t="s">
        <v>344</v>
      </c>
      <c r="B33" s="134">
        <v>113950</v>
      </c>
      <c r="C33" s="76" t="s">
        <v>9453</v>
      </c>
    </row>
    <row r="34" spans="1:3" x14ac:dyDescent="0.25">
      <c r="A34" s="74" t="s">
        <v>344</v>
      </c>
      <c r="B34" s="134">
        <v>113960</v>
      </c>
      <c r="C34" s="76" t="s">
        <v>9454</v>
      </c>
    </row>
    <row r="35" spans="1:3" x14ac:dyDescent="0.25">
      <c r="A35" s="74" t="s">
        <v>344</v>
      </c>
      <c r="B35" s="134">
        <v>113962</v>
      </c>
      <c r="C35" s="76" t="s">
        <v>9455</v>
      </c>
    </row>
    <row r="36" spans="1:3" x14ac:dyDescent="0.25">
      <c r="A36" s="74" t="s">
        <v>344</v>
      </c>
      <c r="B36" s="134">
        <v>115100</v>
      </c>
      <c r="C36" s="76" t="s">
        <v>9456</v>
      </c>
    </row>
    <row r="37" spans="1:3" x14ac:dyDescent="0.25">
      <c r="A37" s="74" t="s">
        <v>344</v>
      </c>
      <c r="B37" s="134">
        <v>115270</v>
      </c>
      <c r="C37" s="76" t="s">
        <v>9457</v>
      </c>
    </row>
    <row r="38" spans="1:3" x14ac:dyDescent="0.25">
      <c r="A38" s="74" t="s">
        <v>344</v>
      </c>
      <c r="B38" s="134">
        <v>117120</v>
      </c>
      <c r="C38" s="76" t="s">
        <v>9458</v>
      </c>
    </row>
    <row r="39" spans="1:3" x14ac:dyDescent="0.25">
      <c r="A39" s="74" t="s">
        <v>344</v>
      </c>
      <c r="B39" s="134">
        <v>117210</v>
      </c>
      <c r="C39" s="76" t="s">
        <v>9459</v>
      </c>
    </row>
    <row r="40" spans="1:3" x14ac:dyDescent="0.25">
      <c r="A40" s="74" t="s">
        <v>344</v>
      </c>
      <c r="B40" s="134">
        <v>121110</v>
      </c>
      <c r="C40" s="76" t="s">
        <v>6339</v>
      </c>
    </row>
    <row r="41" spans="1:3" x14ac:dyDescent="0.25">
      <c r="A41" s="74" t="s">
        <v>344</v>
      </c>
      <c r="B41" s="134">
        <v>122100</v>
      </c>
      <c r="C41" s="76" t="s">
        <v>9460</v>
      </c>
    </row>
    <row r="42" spans="1:3" x14ac:dyDescent="0.25">
      <c r="A42" s="74" t="s">
        <v>344</v>
      </c>
      <c r="B42" s="134">
        <v>123900</v>
      </c>
      <c r="C42" s="76" t="s">
        <v>9461</v>
      </c>
    </row>
    <row r="43" spans="1:3" x14ac:dyDescent="0.25">
      <c r="A43" s="74" t="s">
        <v>344</v>
      </c>
      <c r="B43" s="134">
        <v>123910</v>
      </c>
      <c r="C43" s="76" t="s">
        <v>9462</v>
      </c>
    </row>
    <row r="44" spans="1:3" x14ac:dyDescent="0.25">
      <c r="A44" s="74" t="s">
        <v>344</v>
      </c>
      <c r="B44" s="134">
        <v>123920</v>
      </c>
      <c r="C44" s="76" t="s">
        <v>6344</v>
      </c>
    </row>
    <row r="45" spans="1:3" x14ac:dyDescent="0.25">
      <c r="A45" s="74" t="s">
        <v>344</v>
      </c>
      <c r="B45" s="134">
        <v>128060</v>
      </c>
      <c r="C45" s="76" t="s">
        <v>9463</v>
      </c>
    </row>
    <row r="46" spans="1:3" x14ac:dyDescent="0.25">
      <c r="A46" s="74" t="s">
        <v>344</v>
      </c>
      <c r="B46" s="134">
        <v>128200</v>
      </c>
      <c r="C46" s="76" t="s">
        <v>9464</v>
      </c>
    </row>
    <row r="47" spans="1:3" x14ac:dyDescent="0.25">
      <c r="A47" s="74" t="s">
        <v>344</v>
      </c>
      <c r="B47" s="134">
        <v>128210</v>
      </c>
      <c r="C47" s="76" t="s">
        <v>9465</v>
      </c>
    </row>
    <row r="48" spans="1:3" x14ac:dyDescent="0.25">
      <c r="A48" s="74" t="s">
        <v>344</v>
      </c>
      <c r="B48" s="134">
        <v>128220</v>
      </c>
      <c r="C48" s="76" t="s">
        <v>9466</v>
      </c>
    </row>
    <row r="49" spans="1:3" x14ac:dyDescent="0.25">
      <c r="A49" s="74" t="s">
        <v>344</v>
      </c>
      <c r="B49" s="134">
        <v>141000</v>
      </c>
      <c r="C49" s="76" t="s">
        <v>9467</v>
      </c>
    </row>
    <row r="50" spans="1:3" x14ac:dyDescent="0.25">
      <c r="A50" s="74" t="s">
        <v>344</v>
      </c>
      <c r="B50" s="134">
        <v>141001</v>
      </c>
      <c r="C50" s="76" t="s">
        <v>6352</v>
      </c>
    </row>
    <row r="51" spans="1:3" x14ac:dyDescent="0.25">
      <c r="A51" s="74" t="s">
        <v>344</v>
      </c>
      <c r="B51" s="134">
        <v>141002</v>
      </c>
      <c r="C51" s="76" t="s">
        <v>6348</v>
      </c>
    </row>
    <row r="52" spans="1:3" x14ac:dyDescent="0.25">
      <c r="A52" s="74" t="s">
        <v>344</v>
      </c>
      <c r="B52" s="134">
        <v>141100</v>
      </c>
      <c r="C52" s="76" t="s">
        <v>6354</v>
      </c>
    </row>
    <row r="53" spans="1:3" x14ac:dyDescent="0.25">
      <c r="A53" s="74" t="s">
        <v>344</v>
      </c>
      <c r="B53" s="134">
        <v>141200</v>
      </c>
      <c r="C53" s="76" t="s">
        <v>9468</v>
      </c>
    </row>
    <row r="54" spans="1:3" x14ac:dyDescent="0.25">
      <c r="A54" s="74" t="s">
        <v>344</v>
      </c>
      <c r="B54" s="134">
        <v>141300</v>
      </c>
      <c r="C54" s="76" t="s">
        <v>6350</v>
      </c>
    </row>
    <row r="55" spans="1:3" x14ac:dyDescent="0.25">
      <c r="A55" s="74" t="s">
        <v>344</v>
      </c>
      <c r="B55" s="134">
        <v>141910</v>
      </c>
      <c r="C55" s="76" t="s">
        <v>9469</v>
      </c>
    </row>
    <row r="56" spans="1:3" x14ac:dyDescent="0.25">
      <c r="A56" s="74" t="s">
        <v>344</v>
      </c>
      <c r="B56" s="134">
        <v>141912</v>
      </c>
      <c r="C56" s="76" t="s">
        <v>9470</v>
      </c>
    </row>
    <row r="57" spans="1:3" x14ac:dyDescent="0.25">
      <c r="A57" s="74" t="s">
        <v>344</v>
      </c>
      <c r="B57" s="134">
        <v>141930</v>
      </c>
      <c r="C57" s="76" t="s">
        <v>9471</v>
      </c>
    </row>
    <row r="58" spans="1:3" x14ac:dyDescent="0.25">
      <c r="A58" s="74" t="s">
        <v>344</v>
      </c>
      <c r="B58" s="134">
        <v>142100</v>
      </c>
      <c r="C58" s="76" t="s">
        <v>9472</v>
      </c>
    </row>
    <row r="59" spans="1:3" x14ac:dyDescent="0.25">
      <c r="A59" s="74" t="s">
        <v>344</v>
      </c>
      <c r="B59" s="134">
        <v>143900</v>
      </c>
      <c r="C59" s="76" t="s">
        <v>9473</v>
      </c>
    </row>
    <row r="60" spans="1:3" x14ac:dyDescent="0.25">
      <c r="A60" s="74" t="s">
        <v>344</v>
      </c>
      <c r="B60" s="134">
        <v>143910</v>
      </c>
      <c r="C60" s="76" t="s">
        <v>9474</v>
      </c>
    </row>
    <row r="61" spans="1:3" x14ac:dyDescent="0.25">
      <c r="A61" s="74" t="s">
        <v>344</v>
      </c>
      <c r="B61" s="134">
        <v>143920</v>
      </c>
      <c r="C61" s="76" t="s">
        <v>9475</v>
      </c>
    </row>
    <row r="62" spans="1:3" x14ac:dyDescent="0.25">
      <c r="A62" s="74" t="s">
        <v>344</v>
      </c>
      <c r="B62" s="134">
        <v>145110</v>
      </c>
      <c r="C62" s="76" t="s">
        <v>9476</v>
      </c>
    </row>
    <row r="63" spans="1:3" x14ac:dyDescent="0.25">
      <c r="A63" s="74" t="s">
        <v>344</v>
      </c>
      <c r="B63" s="134">
        <v>171100</v>
      </c>
      <c r="C63" s="76" t="s">
        <v>6640</v>
      </c>
    </row>
    <row r="64" spans="1:3" x14ac:dyDescent="0.25">
      <c r="A64" s="74" t="s">
        <v>344</v>
      </c>
      <c r="B64" s="134">
        <v>171200</v>
      </c>
      <c r="C64" s="76" t="s">
        <v>6370</v>
      </c>
    </row>
    <row r="65" spans="1:3" x14ac:dyDescent="0.25">
      <c r="A65" s="74" t="s">
        <v>344</v>
      </c>
      <c r="B65" s="134">
        <v>171300</v>
      </c>
      <c r="C65" s="76" t="s">
        <v>6368</v>
      </c>
    </row>
    <row r="66" spans="1:3" x14ac:dyDescent="0.25">
      <c r="A66" s="74" t="s">
        <v>344</v>
      </c>
      <c r="B66" s="134">
        <v>171400</v>
      </c>
      <c r="C66" s="76" t="s">
        <v>6682</v>
      </c>
    </row>
    <row r="67" spans="1:3" x14ac:dyDescent="0.25">
      <c r="A67" s="74" t="s">
        <v>344</v>
      </c>
      <c r="B67" s="134">
        <v>171500</v>
      </c>
      <c r="C67" s="76" t="s">
        <v>9477</v>
      </c>
    </row>
    <row r="68" spans="1:3" x14ac:dyDescent="0.25">
      <c r="A68" s="74" t="s">
        <v>344</v>
      </c>
      <c r="B68" s="134">
        <v>171600</v>
      </c>
      <c r="C68" s="76" t="s">
        <v>6364</v>
      </c>
    </row>
    <row r="69" spans="1:3" x14ac:dyDescent="0.25">
      <c r="A69" s="74" t="s">
        <v>344</v>
      </c>
      <c r="B69" s="134">
        <v>171820</v>
      </c>
      <c r="C69" s="76" t="s">
        <v>9478</v>
      </c>
    </row>
    <row r="70" spans="1:3" x14ac:dyDescent="0.25">
      <c r="A70" s="74" t="s">
        <v>344</v>
      </c>
      <c r="B70" s="134">
        <v>172100</v>
      </c>
      <c r="C70" s="76" t="s">
        <v>9479</v>
      </c>
    </row>
    <row r="71" spans="1:3" x14ac:dyDescent="0.25">
      <c r="A71" s="74" t="s">
        <v>344</v>
      </c>
      <c r="B71" s="134">
        <v>173900</v>
      </c>
      <c r="C71" s="76" t="s">
        <v>9480</v>
      </c>
    </row>
    <row r="72" spans="1:3" x14ac:dyDescent="0.25">
      <c r="A72" s="74" t="s">
        <v>344</v>
      </c>
      <c r="B72" s="134">
        <v>173910</v>
      </c>
      <c r="C72" s="76" t="s">
        <v>9481</v>
      </c>
    </row>
    <row r="73" spans="1:3" x14ac:dyDescent="0.25">
      <c r="A73" s="74" t="s">
        <v>344</v>
      </c>
      <c r="B73" s="134">
        <v>173920</v>
      </c>
      <c r="C73" s="76" t="s">
        <v>6383</v>
      </c>
    </row>
    <row r="74" spans="1:3" x14ac:dyDescent="0.25">
      <c r="A74" s="74" t="s">
        <v>344</v>
      </c>
      <c r="B74" s="134">
        <v>175100</v>
      </c>
      <c r="C74" s="76" t="s">
        <v>6680</v>
      </c>
    </row>
    <row r="75" spans="1:3" x14ac:dyDescent="0.25">
      <c r="A75" s="74" t="s">
        <v>344</v>
      </c>
      <c r="B75" s="134">
        <v>181100</v>
      </c>
      <c r="C75" s="76" t="s">
        <v>9482</v>
      </c>
    </row>
    <row r="76" spans="1:3" x14ac:dyDescent="0.25">
      <c r="A76" s="74" t="s">
        <v>344</v>
      </c>
      <c r="B76" s="134">
        <v>181200</v>
      </c>
      <c r="C76" s="76" t="s">
        <v>6391</v>
      </c>
    </row>
    <row r="77" spans="1:3" x14ac:dyDescent="0.25">
      <c r="A77" s="74" t="s">
        <v>344</v>
      </c>
      <c r="B77" s="134">
        <v>181300</v>
      </c>
      <c r="C77" s="76" t="s">
        <v>6387</v>
      </c>
    </row>
    <row r="78" spans="1:3" x14ac:dyDescent="0.25">
      <c r="A78" s="74" t="s">
        <v>344</v>
      </c>
      <c r="B78" s="134">
        <v>181400</v>
      </c>
      <c r="C78" s="76" t="s">
        <v>6418</v>
      </c>
    </row>
    <row r="79" spans="1:3" x14ac:dyDescent="0.25">
      <c r="A79" s="74" t="s">
        <v>344</v>
      </c>
      <c r="B79" s="134">
        <v>181500</v>
      </c>
      <c r="C79" s="76" t="s">
        <v>6422</v>
      </c>
    </row>
    <row r="80" spans="1:3" x14ac:dyDescent="0.25">
      <c r="A80" s="74" t="s">
        <v>344</v>
      </c>
      <c r="B80" s="134">
        <v>182100</v>
      </c>
      <c r="C80" s="76" t="s">
        <v>6406</v>
      </c>
    </row>
    <row r="81" spans="1:3" x14ac:dyDescent="0.25">
      <c r="A81" s="74" t="s">
        <v>344</v>
      </c>
      <c r="B81" s="134">
        <v>182200</v>
      </c>
      <c r="C81" s="76" t="s">
        <v>6389</v>
      </c>
    </row>
    <row r="82" spans="1:3" x14ac:dyDescent="0.25">
      <c r="A82" s="74" t="s">
        <v>344</v>
      </c>
      <c r="B82" s="134">
        <v>183900</v>
      </c>
      <c r="C82" s="76" t="s">
        <v>9483</v>
      </c>
    </row>
    <row r="83" spans="1:3" x14ac:dyDescent="0.25">
      <c r="A83" s="74" t="s">
        <v>344</v>
      </c>
      <c r="B83" s="134">
        <v>183910</v>
      </c>
      <c r="C83" s="76" t="s">
        <v>9484</v>
      </c>
    </row>
    <row r="84" spans="1:3" x14ac:dyDescent="0.25">
      <c r="A84" s="74" t="s">
        <v>344</v>
      </c>
      <c r="B84" s="134">
        <v>183920</v>
      </c>
      <c r="C84" s="76" t="s">
        <v>9485</v>
      </c>
    </row>
    <row r="85" spans="1:3" x14ac:dyDescent="0.25">
      <c r="A85" s="74" t="s">
        <v>344</v>
      </c>
      <c r="B85" s="134">
        <v>185120</v>
      </c>
      <c r="C85" s="76" t="s">
        <v>6434</v>
      </c>
    </row>
    <row r="86" spans="1:3" x14ac:dyDescent="0.25">
      <c r="A86" s="74" t="s">
        <v>344</v>
      </c>
      <c r="B86" s="134">
        <v>187388</v>
      </c>
      <c r="C86" s="76" t="s">
        <v>9486</v>
      </c>
    </row>
    <row r="87" spans="1:3" x14ac:dyDescent="0.25">
      <c r="A87" s="74" t="s">
        <v>344</v>
      </c>
      <c r="B87" s="134">
        <v>187390</v>
      </c>
      <c r="C87" s="76" t="s">
        <v>9487</v>
      </c>
    </row>
    <row r="88" spans="1:3" x14ac:dyDescent="0.25">
      <c r="A88" s="74" t="s">
        <v>344</v>
      </c>
      <c r="B88" s="134">
        <v>187391</v>
      </c>
      <c r="C88" s="76" t="s">
        <v>9488</v>
      </c>
    </row>
    <row r="89" spans="1:3" x14ac:dyDescent="0.25">
      <c r="A89" s="74" t="s">
        <v>344</v>
      </c>
      <c r="B89" s="134">
        <v>187394</v>
      </c>
      <c r="C89" s="76" t="s">
        <v>9489</v>
      </c>
    </row>
    <row r="90" spans="1:3" x14ac:dyDescent="0.25">
      <c r="A90" s="74" t="s">
        <v>344</v>
      </c>
      <c r="B90" s="134">
        <v>188300</v>
      </c>
      <c r="C90" s="76" t="s">
        <v>6395</v>
      </c>
    </row>
    <row r="91" spans="1:3" x14ac:dyDescent="0.25">
      <c r="A91" s="74" t="s">
        <v>344</v>
      </c>
      <c r="B91" s="134">
        <v>188310</v>
      </c>
      <c r="C91" s="76" t="s">
        <v>9490</v>
      </c>
    </row>
    <row r="92" spans="1:3" x14ac:dyDescent="0.25">
      <c r="A92" s="74" t="s">
        <v>344</v>
      </c>
      <c r="B92" s="134">
        <v>188320</v>
      </c>
      <c r="C92" s="76" t="s">
        <v>6393</v>
      </c>
    </row>
    <row r="93" spans="1:3" x14ac:dyDescent="0.25">
      <c r="A93" s="74" t="s">
        <v>344</v>
      </c>
      <c r="B93" s="134">
        <v>188321</v>
      </c>
      <c r="C93" s="76" t="s">
        <v>9491</v>
      </c>
    </row>
    <row r="94" spans="1:3" x14ac:dyDescent="0.25">
      <c r="A94" s="74" t="s">
        <v>344</v>
      </c>
      <c r="B94" s="134">
        <v>188331</v>
      </c>
      <c r="C94" s="76" t="s">
        <v>9492</v>
      </c>
    </row>
    <row r="95" spans="1:3" x14ac:dyDescent="0.25">
      <c r="A95" s="74" t="s">
        <v>344</v>
      </c>
      <c r="B95" s="134">
        <v>188333</v>
      </c>
      <c r="C95" s="76" t="s">
        <v>9493</v>
      </c>
    </row>
    <row r="96" spans="1:3" x14ac:dyDescent="0.25">
      <c r="A96" s="74" t="s">
        <v>344</v>
      </c>
      <c r="B96" s="134">
        <v>191100</v>
      </c>
      <c r="C96" s="76" t="s">
        <v>6461</v>
      </c>
    </row>
    <row r="97" spans="1:3" x14ac:dyDescent="0.25">
      <c r="A97" s="74" t="s">
        <v>344</v>
      </c>
      <c r="B97" s="134">
        <v>191200</v>
      </c>
      <c r="C97" s="76" t="s">
        <v>6463</v>
      </c>
    </row>
    <row r="98" spans="1:3" x14ac:dyDescent="0.25">
      <c r="A98" s="74" t="s">
        <v>344</v>
      </c>
      <c r="B98" s="134">
        <v>191311</v>
      </c>
      <c r="C98" s="76" t="s">
        <v>9494</v>
      </c>
    </row>
    <row r="99" spans="1:3" x14ac:dyDescent="0.25">
      <c r="A99" s="74" t="s">
        <v>344</v>
      </c>
      <c r="B99" s="134">
        <v>191400</v>
      </c>
      <c r="C99" s="76" t="s">
        <v>9495</v>
      </c>
    </row>
    <row r="100" spans="1:3" x14ac:dyDescent="0.25">
      <c r="A100" s="74" t="s">
        <v>344</v>
      </c>
      <c r="B100" s="134">
        <v>192100</v>
      </c>
      <c r="C100" s="76" t="s">
        <v>6457</v>
      </c>
    </row>
    <row r="101" spans="1:3" x14ac:dyDescent="0.25">
      <c r="A101" s="74" t="s">
        <v>344</v>
      </c>
      <c r="B101" s="134">
        <v>193900</v>
      </c>
      <c r="C101" s="76" t="s">
        <v>9496</v>
      </c>
    </row>
    <row r="102" spans="1:3" x14ac:dyDescent="0.25">
      <c r="A102" s="74" t="s">
        <v>344</v>
      </c>
      <c r="B102" s="134">
        <v>193910</v>
      </c>
      <c r="C102" s="76" t="s">
        <v>9497</v>
      </c>
    </row>
    <row r="103" spans="1:3" x14ac:dyDescent="0.25">
      <c r="A103" s="74" t="s">
        <v>344</v>
      </c>
      <c r="B103" s="134">
        <v>193920</v>
      </c>
      <c r="C103" s="76" t="s">
        <v>9498</v>
      </c>
    </row>
    <row r="104" spans="1:3" x14ac:dyDescent="0.25">
      <c r="A104" s="74" t="s">
        <v>344</v>
      </c>
      <c r="B104" s="134">
        <v>195100</v>
      </c>
      <c r="C104" s="76" t="s">
        <v>9499</v>
      </c>
    </row>
    <row r="105" spans="1:3" x14ac:dyDescent="0.25">
      <c r="A105" s="74" t="s">
        <v>344</v>
      </c>
      <c r="B105" s="134">
        <v>195200</v>
      </c>
      <c r="C105" s="76" t="s">
        <v>9500</v>
      </c>
    </row>
    <row r="106" spans="1:3" x14ac:dyDescent="0.25">
      <c r="A106" s="74" t="s">
        <v>344</v>
      </c>
      <c r="B106" s="134">
        <v>195300</v>
      </c>
      <c r="C106" s="76" t="s">
        <v>6474</v>
      </c>
    </row>
    <row r="107" spans="1:3" x14ac:dyDescent="0.25">
      <c r="A107" s="74" t="s">
        <v>344</v>
      </c>
      <c r="B107" s="134">
        <v>198070</v>
      </c>
      <c r="C107" s="76" t="s">
        <v>6455</v>
      </c>
    </row>
    <row r="108" spans="1:3" x14ac:dyDescent="0.25">
      <c r="A108" s="74" t="s">
        <v>344</v>
      </c>
      <c r="B108" s="134">
        <v>201100</v>
      </c>
      <c r="C108" s="76" t="s">
        <v>9501</v>
      </c>
    </row>
    <row r="109" spans="1:3" x14ac:dyDescent="0.25">
      <c r="A109" s="74" t="s">
        <v>344</v>
      </c>
      <c r="B109" s="134">
        <v>201200</v>
      </c>
      <c r="C109" s="76" t="s">
        <v>9502</v>
      </c>
    </row>
    <row r="110" spans="1:3" x14ac:dyDescent="0.25">
      <c r="A110" s="74" t="s">
        <v>344</v>
      </c>
      <c r="B110" s="134">
        <v>201300</v>
      </c>
      <c r="C110" s="76" t="s">
        <v>9503</v>
      </c>
    </row>
    <row r="111" spans="1:3" x14ac:dyDescent="0.25">
      <c r="A111" s="74" t="s">
        <v>344</v>
      </c>
      <c r="B111" s="134">
        <v>201411</v>
      </c>
      <c r="C111" s="76" t="s">
        <v>9504</v>
      </c>
    </row>
    <row r="112" spans="1:3" x14ac:dyDescent="0.25">
      <c r="A112" s="74" t="s">
        <v>344</v>
      </c>
      <c r="B112" s="134">
        <v>201500</v>
      </c>
      <c r="C112" s="76" t="s">
        <v>9505</v>
      </c>
    </row>
    <row r="113" spans="1:3" x14ac:dyDescent="0.25">
      <c r="A113" s="74" t="s">
        <v>344</v>
      </c>
      <c r="B113" s="134">
        <v>201601</v>
      </c>
      <c r="C113" s="76" t="s">
        <v>6478</v>
      </c>
    </row>
    <row r="114" spans="1:3" x14ac:dyDescent="0.25">
      <c r="A114" s="74" t="s">
        <v>344</v>
      </c>
      <c r="B114" s="134">
        <v>201602</v>
      </c>
      <c r="C114" s="76" t="s">
        <v>9506</v>
      </c>
    </row>
    <row r="115" spans="1:3" x14ac:dyDescent="0.25">
      <c r="A115" s="74" t="s">
        <v>344</v>
      </c>
      <c r="B115" s="134">
        <v>201701</v>
      </c>
      <c r="C115" s="76" t="s">
        <v>6485</v>
      </c>
    </row>
    <row r="116" spans="1:3" x14ac:dyDescent="0.25">
      <c r="A116" s="74" t="s">
        <v>344</v>
      </c>
      <c r="B116" s="134">
        <v>201801</v>
      </c>
      <c r="C116" s="76" t="s">
        <v>6774</v>
      </c>
    </row>
    <row r="117" spans="1:3" x14ac:dyDescent="0.25">
      <c r="A117" s="74" t="s">
        <v>344</v>
      </c>
      <c r="B117" s="134">
        <v>201802</v>
      </c>
      <c r="C117" s="76" t="s">
        <v>9507</v>
      </c>
    </row>
    <row r="118" spans="1:3" x14ac:dyDescent="0.25">
      <c r="A118" s="74" t="s">
        <v>344</v>
      </c>
      <c r="B118" s="134">
        <v>201803</v>
      </c>
      <c r="C118" s="76" t="s">
        <v>9508</v>
      </c>
    </row>
    <row r="119" spans="1:3" x14ac:dyDescent="0.25">
      <c r="A119" s="74" t="s">
        <v>344</v>
      </c>
      <c r="B119" s="134">
        <v>202300</v>
      </c>
      <c r="C119" s="76" t="s">
        <v>6778</v>
      </c>
    </row>
    <row r="120" spans="1:3" x14ac:dyDescent="0.25">
      <c r="A120" s="74" t="s">
        <v>344</v>
      </c>
      <c r="B120" s="134">
        <v>203900</v>
      </c>
      <c r="C120" s="76" t="s">
        <v>9509</v>
      </c>
    </row>
    <row r="121" spans="1:3" x14ac:dyDescent="0.25">
      <c r="A121" s="74" t="s">
        <v>344</v>
      </c>
      <c r="B121" s="134">
        <v>203910</v>
      </c>
      <c r="C121" s="76" t="s">
        <v>9510</v>
      </c>
    </row>
    <row r="122" spans="1:3" x14ac:dyDescent="0.25">
      <c r="A122" s="74" t="s">
        <v>344</v>
      </c>
      <c r="B122" s="134">
        <v>203920</v>
      </c>
      <c r="C122" s="76" t="s">
        <v>9511</v>
      </c>
    </row>
    <row r="123" spans="1:3" x14ac:dyDescent="0.25">
      <c r="A123" s="74" t="s">
        <v>344</v>
      </c>
      <c r="B123" s="134">
        <v>211110</v>
      </c>
      <c r="C123" s="76" t="s">
        <v>6489</v>
      </c>
    </row>
    <row r="124" spans="1:3" x14ac:dyDescent="0.25">
      <c r="A124" s="74" t="s">
        <v>344</v>
      </c>
      <c r="B124" s="134">
        <v>211130</v>
      </c>
      <c r="C124" s="76" t="s">
        <v>9512</v>
      </c>
    </row>
    <row r="125" spans="1:3" x14ac:dyDescent="0.25">
      <c r="A125" s="74" t="s">
        <v>344</v>
      </c>
      <c r="B125" s="134">
        <v>211300</v>
      </c>
      <c r="C125" s="76" t="s">
        <v>9513</v>
      </c>
    </row>
    <row r="126" spans="1:3" x14ac:dyDescent="0.25">
      <c r="A126" s="74" t="s">
        <v>344</v>
      </c>
      <c r="B126" s="134">
        <v>211400</v>
      </c>
      <c r="C126" s="76" t="s">
        <v>6491</v>
      </c>
    </row>
    <row r="127" spans="1:3" x14ac:dyDescent="0.25">
      <c r="A127" s="74" t="s">
        <v>344</v>
      </c>
      <c r="B127" s="134">
        <v>212100</v>
      </c>
      <c r="C127" s="76" t="s">
        <v>7161</v>
      </c>
    </row>
    <row r="128" spans="1:3" x14ac:dyDescent="0.25">
      <c r="A128" s="74" t="s">
        <v>344</v>
      </c>
      <c r="B128" s="134">
        <v>213900</v>
      </c>
      <c r="C128" s="76" t="s">
        <v>9514</v>
      </c>
    </row>
    <row r="129" spans="1:3" x14ac:dyDescent="0.25">
      <c r="A129" s="74" t="s">
        <v>344</v>
      </c>
      <c r="B129" s="134">
        <v>213910</v>
      </c>
      <c r="C129" s="76" t="s">
        <v>9515</v>
      </c>
    </row>
    <row r="130" spans="1:3" x14ac:dyDescent="0.25">
      <c r="A130" s="74" t="s">
        <v>344</v>
      </c>
      <c r="B130" s="134">
        <v>213920</v>
      </c>
      <c r="C130" s="76" t="s">
        <v>6618</v>
      </c>
    </row>
    <row r="131" spans="1:3" x14ac:dyDescent="0.25">
      <c r="A131" s="74" t="s">
        <v>344</v>
      </c>
      <c r="B131" s="134">
        <v>231100</v>
      </c>
      <c r="C131" s="76" t="s">
        <v>9516</v>
      </c>
    </row>
    <row r="132" spans="1:3" x14ac:dyDescent="0.25">
      <c r="A132" s="74" t="s">
        <v>344</v>
      </c>
      <c r="B132" s="134">
        <v>231200</v>
      </c>
      <c r="C132" s="76" t="s">
        <v>9517</v>
      </c>
    </row>
    <row r="133" spans="1:3" x14ac:dyDescent="0.25">
      <c r="A133" s="74" t="s">
        <v>344</v>
      </c>
      <c r="B133" s="134">
        <v>231201</v>
      </c>
      <c r="C133" s="76" t="s">
        <v>6495</v>
      </c>
    </row>
    <row r="134" spans="1:3" x14ac:dyDescent="0.25">
      <c r="A134" s="74" t="s">
        <v>344</v>
      </c>
      <c r="B134" s="134">
        <v>231300</v>
      </c>
      <c r="C134" s="76" t="s">
        <v>9518</v>
      </c>
    </row>
    <row r="135" spans="1:3" x14ac:dyDescent="0.25">
      <c r="A135" s="74" t="s">
        <v>344</v>
      </c>
      <c r="B135" s="134">
        <v>231400</v>
      </c>
      <c r="C135" s="76" t="s">
        <v>9519</v>
      </c>
    </row>
    <row r="136" spans="1:3" x14ac:dyDescent="0.25">
      <c r="A136" s="74" t="s">
        <v>344</v>
      </c>
      <c r="B136" s="134">
        <v>231401</v>
      </c>
      <c r="C136" s="76" t="s">
        <v>6497</v>
      </c>
    </row>
    <row r="137" spans="1:3" x14ac:dyDescent="0.25">
      <c r="A137" s="74" t="s">
        <v>344</v>
      </c>
      <c r="B137" s="134">
        <v>231510</v>
      </c>
      <c r="C137" s="76" t="s">
        <v>9520</v>
      </c>
    </row>
    <row r="138" spans="1:3" x14ac:dyDescent="0.25">
      <c r="A138" s="74" t="s">
        <v>344</v>
      </c>
      <c r="B138" s="134">
        <v>232100</v>
      </c>
      <c r="C138" s="76" t="s">
        <v>6499</v>
      </c>
    </row>
    <row r="139" spans="1:3" x14ac:dyDescent="0.25">
      <c r="A139" s="74" t="s">
        <v>344</v>
      </c>
      <c r="B139" s="134">
        <v>233900</v>
      </c>
      <c r="C139" s="76" t="s">
        <v>9521</v>
      </c>
    </row>
    <row r="140" spans="1:3" x14ac:dyDescent="0.25">
      <c r="A140" s="74" t="s">
        <v>344</v>
      </c>
      <c r="B140" s="134">
        <v>233910</v>
      </c>
      <c r="C140" s="76" t="s">
        <v>9522</v>
      </c>
    </row>
    <row r="141" spans="1:3" x14ac:dyDescent="0.25">
      <c r="A141" s="74" t="s">
        <v>344</v>
      </c>
      <c r="B141" s="134">
        <v>233920</v>
      </c>
      <c r="C141" s="76" t="s">
        <v>9523</v>
      </c>
    </row>
    <row r="142" spans="1:3" x14ac:dyDescent="0.25">
      <c r="A142" s="74" t="s">
        <v>344</v>
      </c>
      <c r="B142" s="134">
        <v>251100</v>
      </c>
      <c r="C142" s="76" t="s">
        <v>6655</v>
      </c>
    </row>
    <row r="143" spans="1:3" x14ac:dyDescent="0.25">
      <c r="A143" s="74" t="s">
        <v>344</v>
      </c>
      <c r="B143" s="134">
        <v>251210</v>
      </c>
      <c r="C143" s="76" t="s">
        <v>9524</v>
      </c>
    </row>
    <row r="144" spans="1:3" x14ac:dyDescent="0.25">
      <c r="A144" s="74" t="s">
        <v>344</v>
      </c>
      <c r="B144" s="134">
        <v>252100</v>
      </c>
      <c r="C144" s="76" t="s">
        <v>9525</v>
      </c>
    </row>
    <row r="145" spans="1:3" x14ac:dyDescent="0.25">
      <c r="A145" s="74" t="s">
        <v>344</v>
      </c>
      <c r="B145" s="134">
        <v>253900</v>
      </c>
      <c r="C145" s="76" t="s">
        <v>9526</v>
      </c>
    </row>
    <row r="146" spans="1:3" x14ac:dyDescent="0.25">
      <c r="A146" s="74" t="s">
        <v>344</v>
      </c>
      <c r="B146" s="134">
        <v>253910</v>
      </c>
      <c r="C146" s="76" t="s">
        <v>9527</v>
      </c>
    </row>
    <row r="147" spans="1:3" x14ac:dyDescent="0.25">
      <c r="A147" s="74" t="s">
        <v>344</v>
      </c>
      <c r="B147" s="134">
        <v>253920</v>
      </c>
      <c r="C147" s="76" t="s">
        <v>9528</v>
      </c>
    </row>
    <row r="148" spans="1:3" x14ac:dyDescent="0.25">
      <c r="A148" s="74" t="s">
        <v>344</v>
      </c>
      <c r="B148" s="134">
        <v>261050</v>
      </c>
      <c r="C148" s="76" t="s">
        <v>9529</v>
      </c>
    </row>
    <row r="149" spans="1:3" x14ac:dyDescent="0.25">
      <c r="A149" s="74" t="s">
        <v>344</v>
      </c>
      <c r="B149" s="134">
        <v>261060</v>
      </c>
      <c r="C149" s="76" t="s">
        <v>6514</v>
      </c>
    </row>
    <row r="150" spans="1:3" x14ac:dyDescent="0.25">
      <c r="A150" s="74" t="s">
        <v>344</v>
      </c>
      <c r="B150" s="134">
        <v>261070</v>
      </c>
      <c r="C150" s="76" t="s">
        <v>9530</v>
      </c>
    </row>
    <row r="151" spans="1:3" x14ac:dyDescent="0.25">
      <c r="A151" s="74" t="s">
        <v>344</v>
      </c>
      <c r="B151" s="134">
        <v>261080</v>
      </c>
      <c r="C151" s="76" t="s">
        <v>9531</v>
      </c>
    </row>
    <row r="152" spans="1:3" x14ac:dyDescent="0.25">
      <c r="A152" s="74" t="s">
        <v>344</v>
      </c>
      <c r="B152" s="134">
        <v>261630</v>
      </c>
      <c r="C152" s="76" t="s">
        <v>9532</v>
      </c>
    </row>
    <row r="153" spans="1:3" x14ac:dyDescent="0.25">
      <c r="A153" s="74" t="s">
        <v>344</v>
      </c>
      <c r="B153" s="134">
        <v>262509</v>
      </c>
      <c r="C153" s="76" t="s">
        <v>9533</v>
      </c>
    </row>
    <row r="154" spans="1:3" x14ac:dyDescent="0.25">
      <c r="A154" s="74" t="s">
        <v>344</v>
      </c>
      <c r="B154" s="134">
        <v>262609</v>
      </c>
      <c r="C154" s="76" t="s">
        <v>9534</v>
      </c>
    </row>
    <row r="155" spans="1:3" x14ac:dyDescent="0.25">
      <c r="A155" s="74" t="s">
        <v>344</v>
      </c>
      <c r="B155" s="134">
        <v>262709</v>
      </c>
      <c r="C155" s="76" t="s">
        <v>9535</v>
      </c>
    </row>
    <row r="156" spans="1:3" x14ac:dyDescent="0.25">
      <c r="A156" s="74" t="s">
        <v>344</v>
      </c>
      <c r="B156" s="134">
        <v>262809</v>
      </c>
      <c r="C156" s="76" t="s">
        <v>9536</v>
      </c>
    </row>
    <row r="157" spans="1:3" x14ac:dyDescent="0.25">
      <c r="A157" s="74" t="s">
        <v>344</v>
      </c>
      <c r="B157" s="134">
        <v>262900</v>
      </c>
      <c r="C157" s="76" t="s">
        <v>9537</v>
      </c>
    </row>
    <row r="158" spans="1:3" x14ac:dyDescent="0.25">
      <c r="A158" s="74" t="s">
        <v>344</v>
      </c>
      <c r="B158" s="134">
        <v>262910</v>
      </c>
      <c r="C158" s="76" t="s">
        <v>6504</v>
      </c>
    </row>
    <row r="159" spans="1:3" x14ac:dyDescent="0.25">
      <c r="A159" s="74" t="s">
        <v>344</v>
      </c>
      <c r="B159" s="134">
        <v>263090</v>
      </c>
      <c r="C159" s="76" t="s">
        <v>9538</v>
      </c>
    </row>
    <row r="160" spans="1:3" x14ac:dyDescent="0.25">
      <c r="A160" s="74" t="s">
        <v>344</v>
      </c>
      <c r="B160" s="134">
        <v>263100</v>
      </c>
      <c r="C160" s="76" t="s">
        <v>6512</v>
      </c>
    </row>
    <row r="161" spans="1:3" x14ac:dyDescent="0.25">
      <c r="A161" s="74" t="s">
        <v>344</v>
      </c>
      <c r="B161" s="134">
        <v>263110</v>
      </c>
      <c r="C161" s="76" t="s">
        <v>6506</v>
      </c>
    </row>
    <row r="162" spans="1:3" x14ac:dyDescent="0.25">
      <c r="A162" s="74" t="s">
        <v>344</v>
      </c>
      <c r="B162" s="134">
        <v>263120</v>
      </c>
      <c r="C162" s="76" t="s">
        <v>6502</v>
      </c>
    </row>
    <row r="163" spans="1:3" x14ac:dyDescent="0.25">
      <c r="A163" s="74" t="s">
        <v>344</v>
      </c>
      <c r="B163" s="134">
        <v>263130</v>
      </c>
      <c r="C163" s="76" t="s">
        <v>6510</v>
      </c>
    </row>
    <row r="164" spans="1:3" x14ac:dyDescent="0.25">
      <c r="A164" s="74" t="s">
        <v>344</v>
      </c>
      <c r="B164" s="134">
        <v>263140</v>
      </c>
      <c r="C164" s="76" t="s">
        <v>9539</v>
      </c>
    </row>
    <row r="165" spans="1:3" x14ac:dyDescent="0.25">
      <c r="A165" s="74" t="s">
        <v>344</v>
      </c>
      <c r="B165" s="134">
        <v>263900</v>
      </c>
      <c r="C165" s="76" t="s">
        <v>9540</v>
      </c>
    </row>
    <row r="166" spans="1:3" x14ac:dyDescent="0.25">
      <c r="A166" s="74" t="s">
        <v>344</v>
      </c>
      <c r="B166" s="134">
        <v>263910</v>
      </c>
      <c r="C166" s="76" t="s">
        <v>9541</v>
      </c>
    </row>
    <row r="167" spans="1:3" x14ac:dyDescent="0.25">
      <c r="A167" s="74" t="s">
        <v>344</v>
      </c>
      <c r="B167" s="134">
        <v>263920</v>
      </c>
      <c r="C167" s="76" t="s">
        <v>9542</v>
      </c>
    </row>
    <row r="168" spans="1:3" x14ac:dyDescent="0.25">
      <c r="A168" s="74" t="s">
        <v>344</v>
      </c>
      <c r="B168" s="134">
        <v>264260</v>
      </c>
      <c r="C168" s="76" t="s">
        <v>9543</v>
      </c>
    </row>
    <row r="169" spans="1:3" x14ac:dyDescent="0.25">
      <c r="A169" s="74" t="s">
        <v>344</v>
      </c>
      <c r="B169" s="134">
        <v>264270</v>
      </c>
      <c r="C169" s="76" t="s">
        <v>9544</v>
      </c>
    </row>
    <row r="170" spans="1:3" x14ac:dyDescent="0.25">
      <c r="A170" s="74" t="s">
        <v>344</v>
      </c>
      <c r="B170" s="134">
        <v>264280</v>
      </c>
      <c r="C170" s="76" t="s">
        <v>9545</v>
      </c>
    </row>
    <row r="171" spans="1:3" x14ac:dyDescent="0.25">
      <c r="A171" s="74" t="s">
        <v>344</v>
      </c>
      <c r="B171" s="134">
        <v>264290</v>
      </c>
      <c r="C171" s="76" t="s">
        <v>6520</v>
      </c>
    </row>
    <row r="172" spans="1:3" x14ac:dyDescent="0.25">
      <c r="A172" s="74" t="s">
        <v>344</v>
      </c>
      <c r="B172" s="134">
        <v>264300</v>
      </c>
      <c r="C172" s="76" t="s">
        <v>9546</v>
      </c>
    </row>
    <row r="173" spans="1:3" x14ac:dyDescent="0.25">
      <c r="A173" s="74" t="s">
        <v>344</v>
      </c>
      <c r="B173" s="134">
        <v>264310</v>
      </c>
      <c r="C173" s="76" t="s">
        <v>9547</v>
      </c>
    </row>
    <row r="174" spans="1:3" x14ac:dyDescent="0.25">
      <c r="A174" s="74" t="s">
        <v>344</v>
      </c>
      <c r="B174" s="134">
        <v>264320</v>
      </c>
      <c r="C174" s="76" t="s">
        <v>9548</v>
      </c>
    </row>
    <row r="175" spans="1:3" x14ac:dyDescent="0.25">
      <c r="A175" s="74" t="s">
        <v>344</v>
      </c>
      <c r="B175" s="134">
        <v>264330</v>
      </c>
      <c r="C175" s="76" t="s">
        <v>9549</v>
      </c>
    </row>
    <row r="176" spans="1:3" x14ac:dyDescent="0.25">
      <c r="A176" s="74" t="s">
        <v>344</v>
      </c>
      <c r="B176" s="134">
        <v>264340</v>
      </c>
      <c r="C176" s="76" t="s">
        <v>9550</v>
      </c>
    </row>
    <row r="177" spans="1:3" x14ac:dyDescent="0.25">
      <c r="A177" s="74" t="s">
        <v>344</v>
      </c>
      <c r="B177" s="134">
        <v>264350</v>
      </c>
      <c r="C177" s="76" t="s">
        <v>6518</v>
      </c>
    </row>
    <row r="178" spans="1:3" x14ac:dyDescent="0.25">
      <c r="A178" s="74" t="s">
        <v>344</v>
      </c>
      <c r="B178" s="134">
        <v>264360</v>
      </c>
      <c r="C178" s="76" t="s">
        <v>9551</v>
      </c>
    </row>
    <row r="179" spans="1:3" x14ac:dyDescent="0.25">
      <c r="A179" s="74" t="s">
        <v>344</v>
      </c>
      <c r="B179" s="134">
        <v>267220</v>
      </c>
      <c r="C179" s="76" t="s">
        <v>6500</v>
      </c>
    </row>
    <row r="180" spans="1:3" x14ac:dyDescent="0.25">
      <c r="A180" s="74" t="s">
        <v>344</v>
      </c>
      <c r="B180" s="134">
        <v>273900</v>
      </c>
      <c r="C180" s="76" t="s">
        <v>9552</v>
      </c>
    </row>
    <row r="181" spans="1:3" x14ac:dyDescent="0.25">
      <c r="A181" s="74" t="s">
        <v>344</v>
      </c>
      <c r="B181" s="134">
        <v>281110</v>
      </c>
      <c r="C181" s="76" t="s">
        <v>6524</v>
      </c>
    </row>
    <row r="182" spans="1:3" x14ac:dyDescent="0.25">
      <c r="A182" s="74" t="s">
        <v>344</v>
      </c>
      <c r="B182" s="134">
        <v>281200</v>
      </c>
      <c r="C182" s="76" t="s">
        <v>9553</v>
      </c>
    </row>
    <row r="183" spans="1:3" x14ac:dyDescent="0.25">
      <c r="A183" s="74" t="s">
        <v>344</v>
      </c>
      <c r="B183" s="134">
        <v>281310</v>
      </c>
      <c r="C183" s="76" t="s">
        <v>9554</v>
      </c>
    </row>
    <row r="184" spans="1:3" x14ac:dyDescent="0.25">
      <c r="A184" s="74" t="s">
        <v>344</v>
      </c>
      <c r="B184" s="134">
        <v>281311</v>
      </c>
      <c r="C184" s="76" t="s">
        <v>9555</v>
      </c>
    </row>
    <row r="185" spans="1:3" x14ac:dyDescent="0.25">
      <c r="A185" s="74" t="s">
        <v>344</v>
      </c>
      <c r="B185" s="134">
        <v>282100</v>
      </c>
      <c r="C185" s="76" t="s">
        <v>9556</v>
      </c>
    </row>
    <row r="186" spans="1:3" x14ac:dyDescent="0.25">
      <c r="A186" s="74" t="s">
        <v>344</v>
      </c>
      <c r="B186" s="134">
        <v>283900</v>
      </c>
      <c r="C186" s="76" t="s">
        <v>9557</v>
      </c>
    </row>
    <row r="187" spans="1:3" x14ac:dyDescent="0.25">
      <c r="A187" s="74" t="s">
        <v>344</v>
      </c>
      <c r="B187" s="134">
        <v>283910</v>
      </c>
      <c r="C187" s="76" t="s">
        <v>9558</v>
      </c>
    </row>
    <row r="188" spans="1:3" x14ac:dyDescent="0.25">
      <c r="A188" s="74" t="s">
        <v>344</v>
      </c>
      <c r="B188" s="134">
        <v>283920</v>
      </c>
      <c r="C188" s="76" t="s">
        <v>9559</v>
      </c>
    </row>
    <row r="189" spans="1:3" x14ac:dyDescent="0.25">
      <c r="A189" s="74" t="s">
        <v>344</v>
      </c>
      <c r="B189" s="134">
        <v>301310</v>
      </c>
      <c r="C189" s="76" t="s">
        <v>9560</v>
      </c>
    </row>
    <row r="190" spans="1:3" x14ac:dyDescent="0.25">
      <c r="A190" s="74" t="s">
        <v>344</v>
      </c>
      <c r="B190" s="134">
        <v>301320</v>
      </c>
      <c r="C190" s="76" t="s">
        <v>9561</v>
      </c>
    </row>
    <row r="191" spans="1:3" x14ac:dyDescent="0.25">
      <c r="A191" s="74" t="s">
        <v>344</v>
      </c>
      <c r="B191" s="134">
        <v>301330</v>
      </c>
      <c r="C191" s="76" t="s">
        <v>9562</v>
      </c>
    </row>
    <row r="192" spans="1:3" x14ac:dyDescent="0.25">
      <c r="A192" s="74" t="s">
        <v>344</v>
      </c>
      <c r="B192" s="134">
        <v>301510</v>
      </c>
      <c r="C192" s="76" t="s">
        <v>9563</v>
      </c>
    </row>
    <row r="193" spans="1:3" x14ac:dyDescent="0.25">
      <c r="A193" s="74" t="s">
        <v>344</v>
      </c>
      <c r="B193" s="134">
        <v>301600</v>
      </c>
      <c r="C193" s="76" t="s">
        <v>7026</v>
      </c>
    </row>
    <row r="194" spans="1:3" x14ac:dyDescent="0.25">
      <c r="A194" s="74" t="s">
        <v>344</v>
      </c>
      <c r="B194" s="134">
        <v>301610</v>
      </c>
      <c r="C194" s="76" t="s">
        <v>6776</v>
      </c>
    </row>
    <row r="195" spans="1:3" x14ac:dyDescent="0.25">
      <c r="A195" s="74" t="s">
        <v>344</v>
      </c>
      <c r="B195" s="134">
        <v>301620</v>
      </c>
      <c r="C195" s="76" t="s">
        <v>6465</v>
      </c>
    </row>
    <row r="196" spans="1:3" x14ac:dyDescent="0.25">
      <c r="A196" s="74" t="s">
        <v>344</v>
      </c>
      <c r="B196" s="134">
        <v>301630</v>
      </c>
      <c r="C196" s="76" t="s">
        <v>6764</v>
      </c>
    </row>
    <row r="197" spans="1:3" x14ac:dyDescent="0.25">
      <c r="A197" s="74" t="s">
        <v>344</v>
      </c>
      <c r="B197" s="134">
        <v>301640</v>
      </c>
      <c r="C197" s="76" t="s">
        <v>6768</v>
      </c>
    </row>
    <row r="198" spans="1:3" x14ac:dyDescent="0.25">
      <c r="A198" s="74" t="s">
        <v>344</v>
      </c>
      <c r="B198" s="134">
        <v>301650</v>
      </c>
      <c r="C198" s="76" t="s">
        <v>6467</v>
      </c>
    </row>
    <row r="199" spans="1:3" x14ac:dyDescent="0.25">
      <c r="A199" s="74" t="s">
        <v>344</v>
      </c>
      <c r="B199" s="134">
        <v>301660</v>
      </c>
      <c r="C199" s="76" t="s">
        <v>9564</v>
      </c>
    </row>
    <row r="200" spans="1:3" x14ac:dyDescent="0.25">
      <c r="A200" s="74" t="s">
        <v>344</v>
      </c>
      <c r="B200" s="134">
        <v>302100</v>
      </c>
      <c r="C200" s="76" t="s">
        <v>9565</v>
      </c>
    </row>
    <row r="201" spans="1:3" x14ac:dyDescent="0.25">
      <c r="A201" s="74" t="s">
        <v>344</v>
      </c>
      <c r="B201" s="134">
        <v>303900</v>
      </c>
      <c r="C201" s="76" t="s">
        <v>9566</v>
      </c>
    </row>
    <row r="202" spans="1:3" x14ac:dyDescent="0.25">
      <c r="A202" s="74" t="s">
        <v>344</v>
      </c>
      <c r="B202" s="134">
        <v>303910</v>
      </c>
      <c r="C202" s="76" t="s">
        <v>9567</v>
      </c>
    </row>
    <row r="203" spans="1:3" x14ac:dyDescent="0.25">
      <c r="A203" s="74" t="s">
        <v>344</v>
      </c>
      <c r="B203" s="134">
        <v>303920</v>
      </c>
      <c r="C203" s="76" t="s">
        <v>9568</v>
      </c>
    </row>
    <row r="204" spans="1:3" x14ac:dyDescent="0.25">
      <c r="A204" s="74" t="s">
        <v>344</v>
      </c>
      <c r="B204" s="134">
        <v>311100</v>
      </c>
      <c r="C204" s="76" t="s">
        <v>6532</v>
      </c>
    </row>
    <row r="205" spans="1:3" x14ac:dyDescent="0.25">
      <c r="A205" s="74" t="s">
        <v>344</v>
      </c>
      <c r="B205" s="134">
        <v>311200</v>
      </c>
      <c r="C205" s="76" t="s">
        <v>6542</v>
      </c>
    </row>
    <row r="206" spans="1:3" x14ac:dyDescent="0.25">
      <c r="A206" s="74" t="s">
        <v>344</v>
      </c>
      <c r="B206" s="134">
        <v>311300</v>
      </c>
      <c r="C206" s="76" t="s">
        <v>6412</v>
      </c>
    </row>
    <row r="207" spans="1:3" x14ac:dyDescent="0.25">
      <c r="A207" s="74" t="s">
        <v>344</v>
      </c>
      <c r="B207" s="134">
        <v>311400</v>
      </c>
      <c r="C207" s="76" t="s">
        <v>6548</v>
      </c>
    </row>
    <row r="208" spans="1:3" x14ac:dyDescent="0.25">
      <c r="A208" s="74" t="s">
        <v>344</v>
      </c>
      <c r="B208" s="134">
        <v>311500</v>
      </c>
      <c r="C208" s="76" t="s">
        <v>9569</v>
      </c>
    </row>
    <row r="209" spans="1:3" x14ac:dyDescent="0.25">
      <c r="A209" s="74" t="s">
        <v>344</v>
      </c>
      <c r="B209" s="134">
        <v>311600</v>
      </c>
      <c r="C209" s="76" t="s">
        <v>6546</v>
      </c>
    </row>
    <row r="210" spans="1:3" x14ac:dyDescent="0.25">
      <c r="A210" s="74" t="s">
        <v>344</v>
      </c>
      <c r="B210" s="134">
        <v>311700</v>
      </c>
      <c r="C210" s="76" t="s">
        <v>6695</v>
      </c>
    </row>
    <row r="211" spans="1:3" x14ac:dyDescent="0.25">
      <c r="A211" s="74" t="s">
        <v>344</v>
      </c>
      <c r="B211" s="134">
        <v>311800</v>
      </c>
      <c r="C211" s="76" t="s">
        <v>6544</v>
      </c>
    </row>
    <row r="212" spans="1:3" x14ac:dyDescent="0.25">
      <c r="A212" s="74" t="s">
        <v>344</v>
      </c>
      <c r="B212" s="134">
        <v>311820</v>
      </c>
      <c r="C212" s="76" t="s">
        <v>9570</v>
      </c>
    </row>
    <row r="213" spans="1:3" x14ac:dyDescent="0.25">
      <c r="A213" s="74" t="s">
        <v>344</v>
      </c>
      <c r="B213" s="134">
        <v>311900</v>
      </c>
      <c r="C213" s="76" t="s">
        <v>9571</v>
      </c>
    </row>
    <row r="214" spans="1:3" x14ac:dyDescent="0.25">
      <c r="A214" s="74" t="s">
        <v>344</v>
      </c>
      <c r="B214" s="134">
        <v>312100</v>
      </c>
      <c r="C214" s="76" t="s">
        <v>9572</v>
      </c>
    </row>
    <row r="215" spans="1:3" x14ac:dyDescent="0.25">
      <c r="A215" s="74" t="s">
        <v>344</v>
      </c>
      <c r="B215" s="134">
        <v>313900</v>
      </c>
      <c r="C215" s="76" t="s">
        <v>9573</v>
      </c>
    </row>
    <row r="216" spans="1:3" x14ac:dyDescent="0.25">
      <c r="A216" s="74" t="s">
        <v>344</v>
      </c>
      <c r="B216" s="134">
        <v>313910</v>
      </c>
      <c r="C216" s="76" t="s">
        <v>9574</v>
      </c>
    </row>
    <row r="217" spans="1:3" x14ac:dyDescent="0.25">
      <c r="A217" s="74" t="s">
        <v>344</v>
      </c>
      <c r="B217" s="134">
        <v>313920</v>
      </c>
      <c r="C217" s="76" t="s">
        <v>6536</v>
      </c>
    </row>
    <row r="218" spans="1:3" x14ac:dyDescent="0.25">
      <c r="A218" s="74" t="s">
        <v>344</v>
      </c>
      <c r="B218" s="134">
        <v>315100</v>
      </c>
      <c r="C218" s="76" t="s">
        <v>9575</v>
      </c>
    </row>
    <row r="219" spans="1:3" x14ac:dyDescent="0.25">
      <c r="A219" s="74" t="s">
        <v>344</v>
      </c>
      <c r="B219" s="134">
        <v>321100</v>
      </c>
      <c r="C219" s="76" t="s">
        <v>7004</v>
      </c>
    </row>
    <row r="220" spans="1:3" x14ac:dyDescent="0.25">
      <c r="A220" s="74" t="s">
        <v>344</v>
      </c>
      <c r="B220" s="134">
        <v>321200</v>
      </c>
      <c r="C220" s="76" t="s">
        <v>7002</v>
      </c>
    </row>
    <row r="221" spans="1:3" x14ac:dyDescent="0.25">
      <c r="A221" s="74" t="s">
        <v>344</v>
      </c>
      <c r="B221" s="134">
        <v>321300</v>
      </c>
      <c r="C221" s="76" t="s">
        <v>6554</v>
      </c>
    </row>
    <row r="222" spans="1:3" x14ac:dyDescent="0.25">
      <c r="A222" s="74" t="s">
        <v>344</v>
      </c>
      <c r="B222" s="134">
        <v>322100</v>
      </c>
      <c r="C222" s="76" t="s">
        <v>9576</v>
      </c>
    </row>
    <row r="223" spans="1:3" x14ac:dyDescent="0.25">
      <c r="A223" s="74" t="s">
        <v>344</v>
      </c>
      <c r="B223" s="134">
        <v>323900</v>
      </c>
      <c r="C223" s="76" t="s">
        <v>9577</v>
      </c>
    </row>
    <row r="224" spans="1:3" x14ac:dyDescent="0.25">
      <c r="A224" s="74" t="s">
        <v>344</v>
      </c>
      <c r="B224" s="134">
        <v>323910</v>
      </c>
      <c r="C224" s="76" t="s">
        <v>9578</v>
      </c>
    </row>
    <row r="225" spans="1:3" x14ac:dyDescent="0.25">
      <c r="A225" s="74" t="s">
        <v>344</v>
      </c>
      <c r="B225" s="134">
        <v>323920</v>
      </c>
      <c r="C225" s="76" t="s">
        <v>9579</v>
      </c>
    </row>
    <row r="226" spans="1:3" x14ac:dyDescent="0.25">
      <c r="A226" s="74" t="s">
        <v>344</v>
      </c>
      <c r="B226" s="134">
        <v>331100</v>
      </c>
      <c r="C226" s="76" t="s">
        <v>9580</v>
      </c>
    </row>
    <row r="227" spans="1:3" x14ac:dyDescent="0.25">
      <c r="A227" s="74" t="s">
        <v>344</v>
      </c>
      <c r="B227" s="134">
        <v>331200</v>
      </c>
      <c r="C227" s="76" t="s">
        <v>6630</v>
      </c>
    </row>
    <row r="228" spans="1:3" x14ac:dyDescent="0.25">
      <c r="A228" s="74" t="s">
        <v>344</v>
      </c>
      <c r="B228" s="134">
        <v>331973</v>
      </c>
      <c r="C228" s="76" t="s">
        <v>9581</v>
      </c>
    </row>
    <row r="229" spans="1:3" x14ac:dyDescent="0.25">
      <c r="A229" s="74" t="s">
        <v>344</v>
      </c>
      <c r="B229" s="134">
        <v>332100</v>
      </c>
      <c r="C229" s="76" t="s">
        <v>9582</v>
      </c>
    </row>
    <row r="230" spans="1:3" x14ac:dyDescent="0.25">
      <c r="A230" s="74" t="s">
        <v>344</v>
      </c>
      <c r="B230" s="134">
        <v>333900</v>
      </c>
      <c r="C230" s="76" t="s">
        <v>9583</v>
      </c>
    </row>
    <row r="231" spans="1:3" x14ac:dyDescent="0.25">
      <c r="A231" s="74" t="s">
        <v>344</v>
      </c>
      <c r="B231" s="134">
        <v>333910</v>
      </c>
      <c r="C231" s="76" t="s">
        <v>9584</v>
      </c>
    </row>
    <row r="232" spans="1:3" x14ac:dyDescent="0.25">
      <c r="A232" s="74" t="s">
        <v>344</v>
      </c>
      <c r="B232" s="134">
        <v>333920</v>
      </c>
      <c r="C232" s="76" t="s">
        <v>9585</v>
      </c>
    </row>
    <row r="233" spans="1:3" x14ac:dyDescent="0.25">
      <c r="A233" s="74" t="s">
        <v>344</v>
      </c>
      <c r="B233" s="134">
        <v>341100</v>
      </c>
      <c r="C233" s="76" t="s">
        <v>6558</v>
      </c>
    </row>
    <row r="234" spans="1:3" x14ac:dyDescent="0.25">
      <c r="A234" s="74" t="s">
        <v>344</v>
      </c>
      <c r="B234" s="134">
        <v>341200</v>
      </c>
      <c r="C234" s="76" t="s">
        <v>6560</v>
      </c>
    </row>
    <row r="235" spans="1:3" x14ac:dyDescent="0.25">
      <c r="A235" s="74" t="s">
        <v>344</v>
      </c>
      <c r="B235" s="134">
        <v>342100</v>
      </c>
      <c r="C235" s="76" t="s">
        <v>9586</v>
      </c>
    </row>
    <row r="236" spans="1:3" x14ac:dyDescent="0.25">
      <c r="A236" s="74" t="s">
        <v>344</v>
      </c>
      <c r="B236" s="134">
        <v>343900</v>
      </c>
      <c r="C236" s="76" t="s">
        <v>9587</v>
      </c>
    </row>
    <row r="237" spans="1:3" x14ac:dyDescent="0.25">
      <c r="A237" s="74" t="s">
        <v>344</v>
      </c>
      <c r="B237" s="134">
        <v>343910</v>
      </c>
      <c r="C237" s="76" t="s">
        <v>9588</v>
      </c>
    </row>
    <row r="238" spans="1:3" x14ac:dyDescent="0.25">
      <c r="A238" s="74" t="s">
        <v>344</v>
      </c>
      <c r="B238" s="134">
        <v>343920</v>
      </c>
      <c r="C238" s="76" t="s">
        <v>9589</v>
      </c>
    </row>
    <row r="239" spans="1:3" x14ac:dyDescent="0.25">
      <c r="A239" s="74" t="s">
        <v>344</v>
      </c>
      <c r="B239" s="134">
        <v>351100</v>
      </c>
      <c r="C239" s="76" t="s">
        <v>6564</v>
      </c>
    </row>
    <row r="240" spans="1:3" x14ac:dyDescent="0.25">
      <c r="A240" s="74" t="s">
        <v>344</v>
      </c>
      <c r="B240" s="134">
        <v>351200</v>
      </c>
      <c r="C240" s="76" t="s">
        <v>6566</v>
      </c>
    </row>
    <row r="241" spans="1:3" x14ac:dyDescent="0.25">
      <c r="A241" s="74" t="s">
        <v>344</v>
      </c>
      <c r="B241" s="134">
        <v>351252</v>
      </c>
      <c r="C241" s="76" t="s">
        <v>9590</v>
      </c>
    </row>
    <row r="242" spans="1:3" x14ac:dyDescent="0.25">
      <c r="A242" s="74" t="s">
        <v>344</v>
      </c>
      <c r="B242" s="134">
        <v>352100</v>
      </c>
      <c r="C242" s="76" t="s">
        <v>9591</v>
      </c>
    </row>
    <row r="243" spans="1:3" x14ac:dyDescent="0.25">
      <c r="A243" s="74" t="s">
        <v>344</v>
      </c>
      <c r="B243" s="134">
        <v>353900</v>
      </c>
      <c r="C243" s="76" t="s">
        <v>9592</v>
      </c>
    </row>
    <row r="244" spans="1:3" x14ac:dyDescent="0.25">
      <c r="A244" s="74" t="s">
        <v>344</v>
      </c>
      <c r="B244" s="134">
        <v>353910</v>
      </c>
      <c r="C244" s="76" t="s">
        <v>9593</v>
      </c>
    </row>
    <row r="245" spans="1:3" x14ac:dyDescent="0.25">
      <c r="A245" s="74" t="s">
        <v>344</v>
      </c>
      <c r="B245" s="134">
        <v>353920</v>
      </c>
      <c r="C245" s="76" t="s">
        <v>9594</v>
      </c>
    </row>
    <row r="246" spans="1:3" x14ac:dyDescent="0.25">
      <c r="A246" s="74" t="s">
        <v>344</v>
      </c>
      <c r="B246" s="134">
        <v>356900</v>
      </c>
      <c r="C246" s="76" t="s">
        <v>9595</v>
      </c>
    </row>
    <row r="247" spans="1:3" x14ac:dyDescent="0.25">
      <c r="A247" s="74" t="s">
        <v>344</v>
      </c>
      <c r="B247" s="134">
        <v>356910</v>
      </c>
      <c r="C247" s="76" t="s">
        <v>9596</v>
      </c>
    </row>
    <row r="248" spans="1:3" x14ac:dyDescent="0.25">
      <c r="A248" s="74" t="s">
        <v>344</v>
      </c>
      <c r="B248" s="134">
        <v>361100</v>
      </c>
      <c r="C248" s="76" t="s">
        <v>6416</v>
      </c>
    </row>
    <row r="249" spans="1:3" x14ac:dyDescent="0.25">
      <c r="A249" s="74" t="s">
        <v>344</v>
      </c>
      <c r="B249" s="134">
        <v>361200</v>
      </c>
      <c r="C249" s="76" t="s">
        <v>6582</v>
      </c>
    </row>
    <row r="250" spans="1:3" x14ac:dyDescent="0.25">
      <c r="A250" s="74" t="s">
        <v>344</v>
      </c>
      <c r="B250" s="134">
        <v>362100</v>
      </c>
      <c r="C250" s="76" t="s">
        <v>9597</v>
      </c>
    </row>
    <row r="251" spans="1:3" x14ac:dyDescent="0.25">
      <c r="A251" s="74" t="s">
        <v>344</v>
      </c>
      <c r="B251" s="134">
        <v>363900</v>
      </c>
      <c r="C251" s="76" t="s">
        <v>9598</v>
      </c>
    </row>
    <row r="252" spans="1:3" x14ac:dyDescent="0.25">
      <c r="A252" s="74" t="s">
        <v>344</v>
      </c>
      <c r="B252" s="134">
        <v>363910</v>
      </c>
      <c r="C252" s="76" t="s">
        <v>6578</v>
      </c>
    </row>
    <row r="253" spans="1:3" x14ac:dyDescent="0.25">
      <c r="A253" s="74" t="s">
        <v>344</v>
      </c>
      <c r="B253" s="134">
        <v>363920</v>
      </c>
      <c r="C253" s="76" t="s">
        <v>9599</v>
      </c>
    </row>
    <row r="254" spans="1:3" x14ac:dyDescent="0.25">
      <c r="A254" s="74" t="s">
        <v>344</v>
      </c>
      <c r="B254" s="134">
        <v>365100</v>
      </c>
      <c r="C254" s="76" t="s">
        <v>9600</v>
      </c>
    </row>
    <row r="255" spans="1:3" x14ac:dyDescent="0.25">
      <c r="A255" s="74" t="s">
        <v>344</v>
      </c>
      <c r="B255" s="134">
        <v>367540</v>
      </c>
      <c r="C255" s="76" t="s">
        <v>9601</v>
      </c>
    </row>
    <row r="256" spans="1:3" x14ac:dyDescent="0.25">
      <c r="A256" s="74" t="s">
        <v>344</v>
      </c>
      <c r="B256" s="134">
        <v>371100</v>
      </c>
      <c r="C256" s="76" t="s">
        <v>9602</v>
      </c>
    </row>
    <row r="257" spans="1:3" x14ac:dyDescent="0.25">
      <c r="A257" s="74" t="s">
        <v>344</v>
      </c>
      <c r="B257" s="134">
        <v>371105</v>
      </c>
      <c r="C257" s="76" t="s">
        <v>6360</v>
      </c>
    </row>
    <row r="258" spans="1:3" x14ac:dyDescent="0.25">
      <c r="A258" s="74" t="s">
        <v>344</v>
      </c>
      <c r="B258" s="134">
        <v>371110</v>
      </c>
      <c r="C258" s="76" t="s">
        <v>9603</v>
      </c>
    </row>
    <row r="259" spans="1:3" x14ac:dyDescent="0.25">
      <c r="A259" s="74" t="s">
        <v>344</v>
      </c>
      <c r="B259" s="134">
        <v>371120</v>
      </c>
      <c r="C259" s="76" t="s">
        <v>9604</v>
      </c>
    </row>
    <row r="260" spans="1:3" x14ac:dyDescent="0.25">
      <c r="A260" s="74" t="s">
        <v>344</v>
      </c>
      <c r="B260" s="134">
        <v>371130</v>
      </c>
      <c r="C260" s="76" t="s">
        <v>9605</v>
      </c>
    </row>
    <row r="261" spans="1:3" x14ac:dyDescent="0.25">
      <c r="A261" s="74" t="s">
        <v>344</v>
      </c>
      <c r="B261" s="134">
        <v>371140</v>
      </c>
      <c r="C261" s="76" t="s">
        <v>9606</v>
      </c>
    </row>
    <row r="262" spans="1:3" x14ac:dyDescent="0.25">
      <c r="A262" s="74" t="s">
        <v>344</v>
      </c>
      <c r="B262" s="134">
        <v>371150</v>
      </c>
      <c r="C262" s="76" t="s">
        <v>6780</v>
      </c>
    </row>
    <row r="263" spans="1:3" x14ac:dyDescent="0.25">
      <c r="A263" s="74" t="s">
        <v>344</v>
      </c>
      <c r="B263" s="134">
        <v>371160</v>
      </c>
      <c r="C263" s="76" t="s">
        <v>9607</v>
      </c>
    </row>
    <row r="264" spans="1:3" x14ac:dyDescent="0.25">
      <c r="A264" s="74" t="s">
        <v>344</v>
      </c>
      <c r="B264" s="134">
        <v>371170</v>
      </c>
      <c r="C264" s="76" t="s">
        <v>9608</v>
      </c>
    </row>
    <row r="265" spans="1:3" x14ac:dyDescent="0.25">
      <c r="A265" s="74" t="s">
        <v>344</v>
      </c>
      <c r="B265" s="134">
        <v>371180</v>
      </c>
      <c r="C265" s="76" t="s">
        <v>9609</v>
      </c>
    </row>
    <row r="266" spans="1:3" x14ac:dyDescent="0.25">
      <c r="A266" s="74" t="s">
        <v>344</v>
      </c>
      <c r="B266" s="134">
        <v>371190</v>
      </c>
      <c r="C266" s="76" t="s">
        <v>9610</v>
      </c>
    </row>
    <row r="267" spans="1:3" x14ac:dyDescent="0.25">
      <c r="A267" s="74" t="s">
        <v>344</v>
      </c>
      <c r="B267" s="134">
        <v>371200</v>
      </c>
      <c r="C267" s="76" t="s">
        <v>6624</v>
      </c>
    </row>
    <row r="268" spans="1:3" x14ac:dyDescent="0.25">
      <c r="A268" s="74" t="s">
        <v>344</v>
      </c>
      <c r="B268" s="134">
        <v>371210</v>
      </c>
      <c r="C268" s="76" t="s">
        <v>9611</v>
      </c>
    </row>
    <row r="269" spans="1:3" x14ac:dyDescent="0.25">
      <c r="A269" s="74" t="s">
        <v>344</v>
      </c>
      <c r="B269" s="134">
        <v>371220</v>
      </c>
      <c r="C269" s="76" t="s">
        <v>9612</v>
      </c>
    </row>
    <row r="270" spans="1:3" x14ac:dyDescent="0.25">
      <c r="A270" s="74" t="s">
        <v>344</v>
      </c>
      <c r="B270" s="134">
        <v>372100</v>
      </c>
      <c r="C270" s="76" t="s">
        <v>9613</v>
      </c>
    </row>
    <row r="271" spans="1:3" x14ac:dyDescent="0.25">
      <c r="A271" s="74" t="s">
        <v>344</v>
      </c>
      <c r="B271" s="134">
        <v>373900</v>
      </c>
      <c r="C271" s="76" t="s">
        <v>9614</v>
      </c>
    </row>
    <row r="272" spans="1:3" x14ac:dyDescent="0.25">
      <c r="A272" s="74" t="s">
        <v>344</v>
      </c>
      <c r="B272" s="134">
        <v>373910</v>
      </c>
      <c r="C272" s="76" t="s">
        <v>6659</v>
      </c>
    </row>
    <row r="273" spans="1:3" x14ac:dyDescent="0.25">
      <c r="A273" s="74" t="s">
        <v>344</v>
      </c>
      <c r="B273" s="134">
        <v>373920</v>
      </c>
      <c r="C273" s="76" t="s">
        <v>9615</v>
      </c>
    </row>
    <row r="274" spans="1:3" x14ac:dyDescent="0.25">
      <c r="A274" s="74" t="s">
        <v>344</v>
      </c>
      <c r="B274" s="134">
        <v>376200</v>
      </c>
      <c r="C274" s="76" t="s">
        <v>9616</v>
      </c>
    </row>
    <row r="275" spans="1:3" x14ac:dyDescent="0.25">
      <c r="A275" s="74" t="s">
        <v>344</v>
      </c>
      <c r="B275" s="134">
        <v>381100</v>
      </c>
      <c r="C275" s="76" t="s">
        <v>9617</v>
      </c>
    </row>
    <row r="276" spans="1:3" x14ac:dyDescent="0.25">
      <c r="A276" s="74" t="s">
        <v>344</v>
      </c>
      <c r="B276" s="134">
        <v>382100</v>
      </c>
      <c r="C276" s="76" t="s">
        <v>9618</v>
      </c>
    </row>
    <row r="277" spans="1:3" x14ac:dyDescent="0.25">
      <c r="A277" s="74" t="s">
        <v>344</v>
      </c>
      <c r="B277" s="134">
        <v>383900</v>
      </c>
      <c r="C277" s="76" t="s">
        <v>9619</v>
      </c>
    </row>
    <row r="278" spans="1:3" x14ac:dyDescent="0.25">
      <c r="A278" s="74" t="s">
        <v>344</v>
      </c>
      <c r="B278" s="134">
        <v>383910</v>
      </c>
      <c r="C278" s="76" t="s">
        <v>9620</v>
      </c>
    </row>
    <row r="279" spans="1:3" x14ac:dyDescent="0.25">
      <c r="A279" s="74" t="s">
        <v>344</v>
      </c>
      <c r="B279" s="134">
        <v>383920</v>
      </c>
      <c r="C279" s="76" t="s">
        <v>9621</v>
      </c>
    </row>
    <row r="280" spans="1:3" x14ac:dyDescent="0.25">
      <c r="A280" s="74" t="s">
        <v>344</v>
      </c>
      <c r="B280" s="134">
        <v>386200</v>
      </c>
      <c r="C280" s="76" t="s">
        <v>9622</v>
      </c>
    </row>
    <row r="281" spans="1:3" x14ac:dyDescent="0.25">
      <c r="A281" s="74" t="s">
        <v>344</v>
      </c>
      <c r="B281" s="134">
        <v>422100</v>
      </c>
      <c r="C281" s="76" t="s">
        <v>6983</v>
      </c>
    </row>
    <row r="282" spans="1:3" x14ac:dyDescent="0.25">
      <c r="A282" s="74" t="s">
        <v>344</v>
      </c>
      <c r="B282" s="134">
        <v>423900</v>
      </c>
      <c r="C282" s="76" t="s">
        <v>9623</v>
      </c>
    </row>
    <row r="283" spans="1:3" x14ac:dyDescent="0.25">
      <c r="A283" s="74" t="s">
        <v>344</v>
      </c>
      <c r="B283" s="134">
        <v>423910</v>
      </c>
      <c r="C283" s="76" t="s">
        <v>6595</v>
      </c>
    </row>
    <row r="284" spans="1:3" x14ac:dyDescent="0.25">
      <c r="A284" s="74" t="s">
        <v>344</v>
      </c>
      <c r="B284" s="134">
        <v>428060</v>
      </c>
      <c r="C284" s="76" t="s">
        <v>9624</v>
      </c>
    </row>
    <row r="285" spans="1:3" x14ac:dyDescent="0.25">
      <c r="A285" s="74" t="s">
        <v>344</v>
      </c>
      <c r="B285" s="134">
        <v>428070</v>
      </c>
      <c r="C285" s="76" t="s">
        <v>9625</v>
      </c>
    </row>
    <row r="286" spans="1:3" x14ac:dyDescent="0.25">
      <c r="A286" s="74" t="s">
        <v>344</v>
      </c>
      <c r="B286" s="134">
        <v>428100</v>
      </c>
      <c r="C286" s="76" t="s">
        <v>9626</v>
      </c>
    </row>
    <row r="287" spans="1:3" x14ac:dyDescent="0.25">
      <c r="A287" s="74" t="s">
        <v>344</v>
      </c>
      <c r="B287" s="134">
        <v>428110</v>
      </c>
      <c r="C287" s="76" t="s">
        <v>9627</v>
      </c>
    </row>
    <row r="288" spans="1:3" x14ac:dyDescent="0.25">
      <c r="A288" s="74" t="s">
        <v>344</v>
      </c>
      <c r="B288" s="134">
        <v>428300</v>
      </c>
      <c r="C288" s="76" t="s">
        <v>9628</v>
      </c>
    </row>
    <row r="289" spans="1:3" x14ac:dyDescent="0.25">
      <c r="A289" s="74" t="s">
        <v>344</v>
      </c>
      <c r="B289" s="134">
        <v>428310</v>
      </c>
      <c r="C289" s="76" t="s">
        <v>9629</v>
      </c>
    </row>
    <row r="290" spans="1:3" x14ac:dyDescent="0.25">
      <c r="A290" s="74" t="s">
        <v>344</v>
      </c>
      <c r="B290" s="134">
        <v>428500</v>
      </c>
      <c r="C290" s="76" t="s">
        <v>9630</v>
      </c>
    </row>
    <row r="291" spans="1:3" x14ac:dyDescent="0.25">
      <c r="A291" s="74" t="s">
        <v>344</v>
      </c>
      <c r="B291" s="134">
        <v>428510</v>
      </c>
      <c r="C291" s="76" t="s">
        <v>6981</v>
      </c>
    </row>
    <row r="292" spans="1:3" x14ac:dyDescent="0.25">
      <c r="A292" s="74" t="s">
        <v>344</v>
      </c>
      <c r="B292" s="134">
        <v>432100</v>
      </c>
      <c r="C292" s="76" t="s">
        <v>6599</v>
      </c>
    </row>
    <row r="293" spans="1:3" x14ac:dyDescent="0.25">
      <c r="A293" s="74" t="s">
        <v>344</v>
      </c>
      <c r="B293" s="134">
        <v>433900</v>
      </c>
      <c r="C293" s="76" t="s">
        <v>9631</v>
      </c>
    </row>
    <row r="294" spans="1:3" x14ac:dyDescent="0.25">
      <c r="A294" s="74" t="s">
        <v>344</v>
      </c>
      <c r="B294" s="134">
        <v>433910</v>
      </c>
      <c r="C294" s="76" t="s">
        <v>6606</v>
      </c>
    </row>
    <row r="295" spans="1:3" x14ac:dyDescent="0.25">
      <c r="A295" s="74" t="s">
        <v>344</v>
      </c>
      <c r="B295" s="134">
        <v>438050</v>
      </c>
      <c r="C295" s="76" t="s">
        <v>6597</v>
      </c>
    </row>
    <row r="296" spans="1:3" x14ac:dyDescent="0.25">
      <c r="A296" s="74" t="s">
        <v>344</v>
      </c>
      <c r="B296" s="134">
        <v>438060</v>
      </c>
      <c r="C296" s="76" t="s">
        <v>9632</v>
      </c>
    </row>
    <row r="297" spans="1:3" x14ac:dyDescent="0.25">
      <c r="A297" s="74" t="s">
        <v>344</v>
      </c>
      <c r="B297" s="134">
        <v>438070</v>
      </c>
      <c r="C297" s="76" t="s">
        <v>9633</v>
      </c>
    </row>
    <row r="298" spans="1:3" x14ac:dyDescent="0.25">
      <c r="A298" s="74" t="s">
        <v>344</v>
      </c>
      <c r="B298" s="134">
        <v>438100</v>
      </c>
      <c r="C298" s="76" t="s">
        <v>6663</v>
      </c>
    </row>
    <row r="299" spans="1:3" x14ac:dyDescent="0.25">
      <c r="A299" s="74" t="s">
        <v>344</v>
      </c>
      <c r="B299" s="134">
        <v>438110</v>
      </c>
      <c r="C299" s="76" t="s">
        <v>9634</v>
      </c>
    </row>
    <row r="300" spans="1:3" x14ac:dyDescent="0.25">
      <c r="A300" s="74" t="s">
        <v>344</v>
      </c>
      <c r="B300" s="134">
        <v>438115</v>
      </c>
      <c r="C300" s="76" t="s">
        <v>9635</v>
      </c>
    </row>
    <row r="301" spans="1:3" x14ac:dyDescent="0.25">
      <c r="A301" s="74" t="s">
        <v>344</v>
      </c>
      <c r="B301" s="134">
        <v>438200</v>
      </c>
      <c r="C301" s="76" t="s">
        <v>6612</v>
      </c>
    </row>
    <row r="302" spans="1:3" x14ac:dyDescent="0.25">
      <c r="A302" s="74" t="s">
        <v>344</v>
      </c>
      <c r="B302" s="134">
        <v>438210</v>
      </c>
      <c r="C302" s="76" t="s">
        <v>9636</v>
      </c>
    </row>
    <row r="303" spans="1:3" x14ac:dyDescent="0.25">
      <c r="A303" s="74" t="s">
        <v>344</v>
      </c>
      <c r="B303" s="134">
        <v>438300</v>
      </c>
      <c r="C303" s="76" t="s">
        <v>6657</v>
      </c>
    </row>
    <row r="304" spans="1:3" x14ac:dyDescent="0.25">
      <c r="A304" s="74" t="s">
        <v>344</v>
      </c>
      <c r="B304" s="134">
        <v>438310</v>
      </c>
      <c r="C304" s="76" t="s">
        <v>9637</v>
      </c>
    </row>
    <row r="305" spans="1:3" x14ac:dyDescent="0.25">
      <c r="A305" s="74" t="s">
        <v>344</v>
      </c>
      <c r="B305" s="134">
        <v>438400</v>
      </c>
      <c r="C305" s="76" t="s">
        <v>9638</v>
      </c>
    </row>
    <row r="306" spans="1:3" x14ac:dyDescent="0.25">
      <c r="A306" s="74" t="s">
        <v>344</v>
      </c>
      <c r="B306" s="134">
        <v>438410</v>
      </c>
      <c r="C306" s="76" t="s">
        <v>9639</v>
      </c>
    </row>
    <row r="307" spans="1:3" x14ac:dyDescent="0.25">
      <c r="A307" s="74" t="s">
        <v>344</v>
      </c>
      <c r="B307" s="134">
        <v>438500</v>
      </c>
      <c r="C307" s="76" t="s">
        <v>6620</v>
      </c>
    </row>
    <row r="308" spans="1:3" x14ac:dyDescent="0.25">
      <c r="A308" s="74" t="s">
        <v>344</v>
      </c>
      <c r="B308" s="134">
        <v>438510</v>
      </c>
      <c r="C308" s="76" t="s">
        <v>9640</v>
      </c>
    </row>
    <row r="309" spans="1:3" x14ac:dyDescent="0.25">
      <c r="A309" s="74" t="s">
        <v>344</v>
      </c>
      <c r="B309" s="134">
        <v>438600</v>
      </c>
      <c r="C309" s="76" t="s">
        <v>6667</v>
      </c>
    </row>
    <row r="310" spans="1:3" x14ac:dyDescent="0.25">
      <c r="A310" s="74" t="s">
        <v>344</v>
      </c>
      <c r="B310" s="134">
        <v>438610</v>
      </c>
      <c r="C310" s="76" t="s">
        <v>9641</v>
      </c>
    </row>
    <row r="311" spans="1:3" x14ac:dyDescent="0.25">
      <c r="A311" s="74" t="s">
        <v>344</v>
      </c>
      <c r="B311" s="134">
        <v>438612</v>
      </c>
      <c r="C311" s="76" t="s">
        <v>9642</v>
      </c>
    </row>
    <row r="312" spans="1:3" x14ac:dyDescent="0.25">
      <c r="A312" s="74" t="s">
        <v>344</v>
      </c>
      <c r="B312" s="134">
        <v>442100</v>
      </c>
      <c r="C312" s="76" t="s">
        <v>6673</v>
      </c>
    </row>
    <row r="313" spans="1:3" x14ac:dyDescent="0.25">
      <c r="A313" s="74" t="s">
        <v>344</v>
      </c>
      <c r="B313" s="134">
        <v>443900</v>
      </c>
      <c r="C313" s="76" t="s">
        <v>9643</v>
      </c>
    </row>
    <row r="314" spans="1:3" x14ac:dyDescent="0.25">
      <c r="A314" s="74" t="s">
        <v>344</v>
      </c>
      <c r="B314" s="134">
        <v>443910</v>
      </c>
      <c r="C314" s="76" t="s">
        <v>9644</v>
      </c>
    </row>
    <row r="315" spans="1:3" x14ac:dyDescent="0.25">
      <c r="A315" s="74" t="s">
        <v>344</v>
      </c>
      <c r="B315" s="134">
        <v>448060</v>
      </c>
      <c r="C315" s="76" t="s">
        <v>9645</v>
      </c>
    </row>
    <row r="316" spans="1:3" x14ac:dyDescent="0.25">
      <c r="A316" s="74" t="s">
        <v>344</v>
      </c>
      <c r="B316" s="134">
        <v>448070</v>
      </c>
      <c r="C316" s="76" t="s">
        <v>9646</v>
      </c>
    </row>
    <row r="317" spans="1:3" x14ac:dyDescent="0.25">
      <c r="A317" s="74" t="s">
        <v>344</v>
      </c>
      <c r="B317" s="134">
        <v>448100</v>
      </c>
      <c r="C317" s="76" t="s">
        <v>6357</v>
      </c>
    </row>
    <row r="318" spans="1:3" x14ac:dyDescent="0.25">
      <c r="A318" s="74" t="s">
        <v>344</v>
      </c>
      <c r="B318" s="134">
        <v>448110</v>
      </c>
      <c r="C318" s="76" t="s">
        <v>9647</v>
      </c>
    </row>
    <row r="319" spans="1:3" x14ac:dyDescent="0.25">
      <c r="A319" s="74" t="s">
        <v>344</v>
      </c>
      <c r="B319" s="134">
        <v>448120</v>
      </c>
      <c r="C319" s="76" t="s">
        <v>9648</v>
      </c>
    </row>
    <row r="320" spans="1:3" x14ac:dyDescent="0.25">
      <c r="A320" s="74" t="s">
        <v>344</v>
      </c>
      <c r="B320" s="134">
        <v>448121</v>
      </c>
      <c r="C320" s="76" t="s">
        <v>9649</v>
      </c>
    </row>
    <row r="321" spans="1:3" x14ac:dyDescent="0.25">
      <c r="A321" s="74" t="s">
        <v>344</v>
      </c>
      <c r="B321" s="134">
        <v>448122</v>
      </c>
      <c r="C321" s="76" t="s">
        <v>9650</v>
      </c>
    </row>
    <row r="322" spans="1:3" x14ac:dyDescent="0.25">
      <c r="A322" s="74" t="s">
        <v>344</v>
      </c>
      <c r="B322" s="134">
        <v>448200</v>
      </c>
      <c r="C322" s="76" t="s">
        <v>9651</v>
      </c>
    </row>
    <row r="323" spans="1:3" x14ac:dyDescent="0.25">
      <c r="A323" s="74" t="s">
        <v>344</v>
      </c>
      <c r="B323" s="134">
        <v>448210</v>
      </c>
      <c r="C323" s="76" t="s">
        <v>9652</v>
      </c>
    </row>
    <row r="324" spans="1:3" x14ac:dyDescent="0.25">
      <c r="A324" s="74" t="s">
        <v>344</v>
      </c>
      <c r="B324" s="134">
        <v>448211</v>
      </c>
      <c r="C324" s="76" t="s">
        <v>9653</v>
      </c>
    </row>
    <row r="325" spans="1:3" x14ac:dyDescent="0.25">
      <c r="A325" s="74" t="s">
        <v>344</v>
      </c>
      <c r="B325" s="134">
        <v>448215</v>
      </c>
      <c r="C325" s="76" t="s">
        <v>9654</v>
      </c>
    </row>
    <row r="326" spans="1:3" x14ac:dyDescent="0.25">
      <c r="A326" s="74" t="s">
        <v>344</v>
      </c>
      <c r="B326" s="134">
        <v>448300</v>
      </c>
      <c r="C326" s="76" t="s">
        <v>6614</v>
      </c>
    </row>
    <row r="327" spans="1:3" x14ac:dyDescent="0.25">
      <c r="A327" s="74" t="s">
        <v>344</v>
      </c>
      <c r="B327" s="134">
        <v>448310</v>
      </c>
      <c r="C327" s="76" t="s">
        <v>9655</v>
      </c>
    </row>
    <row r="328" spans="1:3" x14ac:dyDescent="0.25">
      <c r="A328" s="74" t="s">
        <v>344</v>
      </c>
      <c r="B328" s="134">
        <v>448400</v>
      </c>
      <c r="C328" s="76" t="s">
        <v>9656</v>
      </c>
    </row>
    <row r="329" spans="1:3" x14ac:dyDescent="0.25">
      <c r="A329" s="74" t="s">
        <v>344</v>
      </c>
      <c r="B329" s="134">
        <v>448410</v>
      </c>
      <c r="C329" s="76" t="s">
        <v>9657</v>
      </c>
    </row>
    <row r="330" spans="1:3" x14ac:dyDescent="0.25">
      <c r="A330" s="74" t="s">
        <v>344</v>
      </c>
      <c r="B330" s="134">
        <v>448420</v>
      </c>
      <c r="C330" s="76" t="s">
        <v>6688</v>
      </c>
    </row>
    <row r="331" spans="1:3" x14ac:dyDescent="0.25">
      <c r="A331" s="74" t="s">
        <v>344</v>
      </c>
      <c r="B331" s="134">
        <v>448421</v>
      </c>
      <c r="C331" s="76" t="s">
        <v>6690</v>
      </c>
    </row>
    <row r="332" spans="1:3" x14ac:dyDescent="0.25">
      <c r="A332" s="74" t="s">
        <v>344</v>
      </c>
      <c r="B332" s="134">
        <v>448500</v>
      </c>
      <c r="C332" s="76" t="s">
        <v>9658</v>
      </c>
    </row>
    <row r="333" spans="1:3" x14ac:dyDescent="0.25">
      <c r="A333" s="74" t="s">
        <v>344</v>
      </c>
      <c r="B333" s="134">
        <v>448510</v>
      </c>
      <c r="C333" s="76" t="s">
        <v>9659</v>
      </c>
    </row>
    <row r="334" spans="1:3" x14ac:dyDescent="0.25">
      <c r="A334" s="74" t="s">
        <v>344</v>
      </c>
      <c r="B334" s="134">
        <v>448600</v>
      </c>
      <c r="C334" s="76" t="s">
        <v>6756</v>
      </c>
    </row>
    <row r="335" spans="1:3" x14ac:dyDescent="0.25">
      <c r="A335" s="74" t="s">
        <v>344</v>
      </c>
      <c r="B335" s="134">
        <v>448610</v>
      </c>
      <c r="C335" s="76" t="s">
        <v>9660</v>
      </c>
    </row>
    <row r="336" spans="1:3" x14ac:dyDescent="0.25">
      <c r="A336" s="74" t="s">
        <v>344</v>
      </c>
      <c r="B336" s="134">
        <v>448700</v>
      </c>
      <c r="C336" s="76" t="s">
        <v>6692</v>
      </c>
    </row>
    <row r="337" spans="1:3" x14ac:dyDescent="0.25">
      <c r="A337" s="74" t="s">
        <v>344</v>
      </c>
      <c r="B337" s="134">
        <v>448710</v>
      </c>
      <c r="C337" s="76" t="s">
        <v>9661</v>
      </c>
    </row>
    <row r="338" spans="1:3" x14ac:dyDescent="0.25">
      <c r="A338" s="74" t="s">
        <v>344</v>
      </c>
      <c r="B338" s="134">
        <v>448800</v>
      </c>
      <c r="C338" s="76" t="s">
        <v>9662</v>
      </c>
    </row>
    <row r="339" spans="1:3" x14ac:dyDescent="0.25">
      <c r="A339" s="74" t="s">
        <v>344</v>
      </c>
      <c r="B339" s="134">
        <v>448810</v>
      </c>
      <c r="C339" s="76" t="s">
        <v>9663</v>
      </c>
    </row>
    <row r="340" spans="1:3" x14ac:dyDescent="0.25">
      <c r="A340" s="74" t="s">
        <v>344</v>
      </c>
      <c r="B340" s="134">
        <v>453900</v>
      </c>
      <c r="C340" s="76" t="s">
        <v>9664</v>
      </c>
    </row>
    <row r="341" spans="1:3" x14ac:dyDescent="0.25">
      <c r="A341" s="74" t="s">
        <v>344</v>
      </c>
      <c r="B341" s="134">
        <v>462100</v>
      </c>
      <c r="C341" s="76" t="s">
        <v>6784</v>
      </c>
    </row>
    <row r="342" spans="1:3" x14ac:dyDescent="0.25">
      <c r="A342" s="74" t="s">
        <v>344</v>
      </c>
      <c r="B342" s="134">
        <v>462120</v>
      </c>
      <c r="C342" s="76" t="s">
        <v>9665</v>
      </c>
    </row>
    <row r="343" spans="1:3" x14ac:dyDescent="0.25">
      <c r="A343" s="74" t="s">
        <v>344</v>
      </c>
      <c r="B343" s="134">
        <v>463900</v>
      </c>
      <c r="C343" s="76" t="s">
        <v>9666</v>
      </c>
    </row>
    <row r="344" spans="1:3" x14ac:dyDescent="0.25">
      <c r="A344" s="74" t="s">
        <v>344</v>
      </c>
      <c r="B344" s="134">
        <v>463910</v>
      </c>
      <c r="C344" s="76" t="s">
        <v>6766</v>
      </c>
    </row>
    <row r="345" spans="1:3" x14ac:dyDescent="0.25">
      <c r="A345" s="74" t="s">
        <v>344</v>
      </c>
      <c r="B345" s="134">
        <v>468000</v>
      </c>
      <c r="C345" s="76" t="s">
        <v>9667</v>
      </c>
    </row>
    <row r="346" spans="1:3" x14ac:dyDescent="0.25">
      <c r="A346" s="74" t="s">
        <v>344</v>
      </c>
      <c r="B346" s="134">
        <v>468050</v>
      </c>
      <c r="C346" s="76" t="s">
        <v>6762</v>
      </c>
    </row>
    <row r="347" spans="1:3" x14ac:dyDescent="0.25">
      <c r="A347" s="74" t="s">
        <v>344</v>
      </c>
      <c r="B347" s="134">
        <v>468060</v>
      </c>
      <c r="C347" s="76" t="s">
        <v>9668</v>
      </c>
    </row>
    <row r="348" spans="1:3" x14ac:dyDescent="0.25">
      <c r="A348" s="74" t="s">
        <v>344</v>
      </c>
      <c r="B348" s="134">
        <v>468070</v>
      </c>
      <c r="C348" s="76" t="s">
        <v>9669</v>
      </c>
    </row>
    <row r="349" spans="1:3" x14ac:dyDescent="0.25">
      <c r="A349" s="74" t="s">
        <v>344</v>
      </c>
      <c r="B349" s="134">
        <v>468100</v>
      </c>
      <c r="C349" s="76" t="s">
        <v>6770</v>
      </c>
    </row>
    <row r="350" spans="1:3" x14ac:dyDescent="0.25">
      <c r="A350" s="74" t="s">
        <v>344</v>
      </c>
      <c r="B350" s="134">
        <v>468110</v>
      </c>
      <c r="C350" s="76" t="s">
        <v>6788</v>
      </c>
    </row>
    <row r="351" spans="1:3" x14ac:dyDescent="0.25">
      <c r="A351" s="74" t="s">
        <v>344</v>
      </c>
      <c r="B351" s="134">
        <v>468120</v>
      </c>
      <c r="C351" s="76" t="s">
        <v>9670</v>
      </c>
    </row>
    <row r="352" spans="1:3" x14ac:dyDescent="0.25">
      <c r="A352" s="74" t="s">
        <v>344</v>
      </c>
      <c r="B352" s="134">
        <v>468200</v>
      </c>
      <c r="C352" s="76" t="s">
        <v>6790</v>
      </c>
    </row>
    <row r="353" spans="1:3" x14ac:dyDescent="0.25">
      <c r="A353" s="74" t="s">
        <v>344</v>
      </c>
      <c r="B353" s="134">
        <v>468210</v>
      </c>
      <c r="C353" s="76" t="s">
        <v>6796</v>
      </c>
    </row>
    <row r="354" spans="1:3" x14ac:dyDescent="0.25">
      <c r="A354" s="74" t="s">
        <v>344</v>
      </c>
      <c r="B354" s="134">
        <v>468220</v>
      </c>
      <c r="C354" s="76" t="s">
        <v>9671</v>
      </c>
    </row>
    <row r="355" spans="1:3" x14ac:dyDescent="0.25">
      <c r="A355" s="74" t="s">
        <v>344</v>
      </c>
      <c r="B355" s="134">
        <v>468270</v>
      </c>
      <c r="C355" s="76" t="s">
        <v>9672</v>
      </c>
    </row>
    <row r="356" spans="1:3" x14ac:dyDescent="0.25">
      <c r="A356" s="74" t="s">
        <v>344</v>
      </c>
      <c r="B356" s="134">
        <v>468300</v>
      </c>
      <c r="C356" s="76" t="s">
        <v>6471</v>
      </c>
    </row>
    <row r="357" spans="1:3" x14ac:dyDescent="0.25">
      <c r="A357" s="74" t="s">
        <v>344</v>
      </c>
      <c r="B357" s="134">
        <v>468310</v>
      </c>
      <c r="C357" s="76" t="s">
        <v>9673</v>
      </c>
    </row>
    <row r="358" spans="1:3" x14ac:dyDescent="0.25">
      <c r="A358" s="74" t="s">
        <v>344</v>
      </c>
      <c r="B358" s="134">
        <v>468320</v>
      </c>
      <c r="C358" s="76" t="s">
        <v>9674</v>
      </c>
    </row>
    <row r="359" spans="1:3" x14ac:dyDescent="0.25">
      <c r="A359" s="74" t="s">
        <v>344</v>
      </c>
      <c r="B359" s="134">
        <v>468400</v>
      </c>
      <c r="C359" s="76" t="s">
        <v>6636</v>
      </c>
    </row>
    <row r="360" spans="1:3" x14ac:dyDescent="0.25">
      <c r="A360" s="74" t="s">
        <v>344</v>
      </c>
      <c r="B360" s="134">
        <v>468410</v>
      </c>
      <c r="C360" s="76" t="s">
        <v>9675</v>
      </c>
    </row>
    <row r="361" spans="1:3" x14ac:dyDescent="0.25">
      <c r="A361" s="74" t="s">
        <v>344</v>
      </c>
      <c r="B361" s="134">
        <v>468420</v>
      </c>
      <c r="C361" s="76" t="s">
        <v>9676</v>
      </c>
    </row>
    <row r="362" spans="1:3" x14ac:dyDescent="0.25">
      <c r="A362" s="74" t="s">
        <v>344</v>
      </c>
      <c r="B362" s="134">
        <v>472100</v>
      </c>
      <c r="C362" s="76" t="s">
        <v>6811</v>
      </c>
    </row>
    <row r="363" spans="1:3" x14ac:dyDescent="0.25">
      <c r="A363" s="74" t="s">
        <v>344</v>
      </c>
      <c r="B363" s="134">
        <v>472130</v>
      </c>
      <c r="C363" s="76" t="s">
        <v>6851</v>
      </c>
    </row>
    <row r="364" spans="1:3" x14ac:dyDescent="0.25">
      <c r="A364" s="74" t="s">
        <v>344</v>
      </c>
      <c r="B364" s="134">
        <v>472300</v>
      </c>
      <c r="C364" s="76" t="s">
        <v>9677</v>
      </c>
    </row>
    <row r="365" spans="1:3" x14ac:dyDescent="0.25">
      <c r="A365" s="74" t="s">
        <v>344</v>
      </c>
      <c r="B365" s="134">
        <v>472400</v>
      </c>
      <c r="C365" s="76" t="s">
        <v>6805</v>
      </c>
    </row>
    <row r="366" spans="1:3" x14ac:dyDescent="0.25">
      <c r="A366" s="74" t="s">
        <v>344</v>
      </c>
      <c r="B366" s="134">
        <v>472500</v>
      </c>
      <c r="C366" s="76" t="s">
        <v>6591</v>
      </c>
    </row>
    <row r="367" spans="1:3" x14ac:dyDescent="0.25">
      <c r="A367" s="74" t="s">
        <v>344</v>
      </c>
      <c r="B367" s="134">
        <v>472520</v>
      </c>
      <c r="C367" s="76" t="s">
        <v>9678</v>
      </c>
    </row>
    <row r="368" spans="1:3" x14ac:dyDescent="0.25">
      <c r="A368" s="74" t="s">
        <v>344</v>
      </c>
      <c r="B368" s="134">
        <v>472600</v>
      </c>
      <c r="C368" s="76" t="s">
        <v>6803</v>
      </c>
    </row>
    <row r="369" spans="1:3" x14ac:dyDescent="0.25">
      <c r="A369" s="74" t="s">
        <v>344</v>
      </c>
      <c r="B369" s="134">
        <v>472610</v>
      </c>
      <c r="C369" s="76" t="s">
        <v>9679</v>
      </c>
    </row>
    <row r="370" spans="1:3" x14ac:dyDescent="0.25">
      <c r="A370" s="74" t="s">
        <v>344</v>
      </c>
      <c r="B370" s="134">
        <v>473900</v>
      </c>
      <c r="C370" s="76" t="s">
        <v>9680</v>
      </c>
    </row>
    <row r="371" spans="1:3" x14ac:dyDescent="0.25">
      <c r="A371" s="74" t="s">
        <v>344</v>
      </c>
      <c r="B371" s="134">
        <v>473910</v>
      </c>
      <c r="C371" s="76" t="s">
        <v>6809</v>
      </c>
    </row>
    <row r="372" spans="1:3" x14ac:dyDescent="0.25">
      <c r="A372" s="74" t="s">
        <v>344</v>
      </c>
      <c r="B372" s="134">
        <v>473920</v>
      </c>
      <c r="C372" s="76" t="s">
        <v>6813</v>
      </c>
    </row>
    <row r="373" spans="1:3" x14ac:dyDescent="0.25">
      <c r="A373" s="74" t="s">
        <v>344</v>
      </c>
      <c r="B373" s="134">
        <v>473930</v>
      </c>
      <c r="C373" s="76" t="s">
        <v>9681</v>
      </c>
    </row>
    <row r="374" spans="1:3" x14ac:dyDescent="0.25">
      <c r="A374" s="74" t="s">
        <v>344</v>
      </c>
      <c r="B374" s="134">
        <v>477200</v>
      </c>
      <c r="C374" s="76" t="s">
        <v>9682</v>
      </c>
    </row>
    <row r="375" spans="1:3" x14ac:dyDescent="0.25">
      <c r="A375" s="74" t="s">
        <v>344</v>
      </c>
      <c r="B375" s="134">
        <v>477458</v>
      </c>
      <c r="C375" s="76" t="s">
        <v>9683</v>
      </c>
    </row>
    <row r="376" spans="1:3" x14ac:dyDescent="0.25">
      <c r="A376" s="74" t="s">
        <v>344</v>
      </c>
      <c r="B376" s="134">
        <v>477459</v>
      </c>
      <c r="C376" s="76" t="s">
        <v>9684</v>
      </c>
    </row>
    <row r="377" spans="1:3" x14ac:dyDescent="0.25">
      <c r="A377" s="74" t="s">
        <v>344</v>
      </c>
      <c r="B377" s="134">
        <v>477550</v>
      </c>
      <c r="C377" s="76" t="s">
        <v>9685</v>
      </c>
    </row>
    <row r="378" spans="1:3" x14ac:dyDescent="0.25">
      <c r="A378" s="74" t="s">
        <v>344</v>
      </c>
      <c r="B378" s="134">
        <v>477616</v>
      </c>
      <c r="C378" s="76" t="s">
        <v>9686</v>
      </c>
    </row>
    <row r="379" spans="1:3" x14ac:dyDescent="0.25">
      <c r="A379" s="74" t="s">
        <v>344</v>
      </c>
      <c r="B379" s="134">
        <v>477619</v>
      </c>
      <c r="C379" s="76" t="s">
        <v>9687</v>
      </c>
    </row>
    <row r="380" spans="1:3" x14ac:dyDescent="0.25">
      <c r="A380" s="74" t="s">
        <v>344</v>
      </c>
      <c r="B380" s="134">
        <v>477623</v>
      </c>
      <c r="C380" s="76" t="s">
        <v>9688</v>
      </c>
    </row>
    <row r="381" spans="1:3" x14ac:dyDescent="0.25">
      <c r="A381" s="74" t="s">
        <v>344</v>
      </c>
      <c r="B381" s="134">
        <v>477629</v>
      </c>
      <c r="C381" s="76" t="s">
        <v>9689</v>
      </c>
    </row>
    <row r="382" spans="1:3" x14ac:dyDescent="0.25">
      <c r="A382" s="74" t="s">
        <v>344</v>
      </c>
      <c r="B382" s="134">
        <v>477634</v>
      </c>
      <c r="C382" s="76" t="s">
        <v>6847</v>
      </c>
    </row>
    <row r="383" spans="1:3" x14ac:dyDescent="0.25">
      <c r="A383" s="74" t="s">
        <v>344</v>
      </c>
      <c r="B383" s="134">
        <v>477640</v>
      </c>
      <c r="C383" s="76" t="s">
        <v>9690</v>
      </c>
    </row>
    <row r="384" spans="1:3" x14ac:dyDescent="0.25">
      <c r="A384" s="74" t="s">
        <v>344</v>
      </c>
      <c r="B384" s="134">
        <v>477641</v>
      </c>
      <c r="C384" s="76" t="s">
        <v>6871</v>
      </c>
    </row>
    <row r="385" spans="1:3" x14ac:dyDescent="0.25">
      <c r="A385" s="74" t="s">
        <v>344</v>
      </c>
      <c r="B385" s="134">
        <v>477642</v>
      </c>
      <c r="C385" s="76" t="s">
        <v>6855</v>
      </c>
    </row>
    <row r="386" spans="1:3" x14ac:dyDescent="0.25">
      <c r="A386" s="74" t="s">
        <v>344</v>
      </c>
      <c r="B386" s="134">
        <v>477649</v>
      </c>
      <c r="C386" s="76" t="s">
        <v>9691</v>
      </c>
    </row>
    <row r="387" spans="1:3" x14ac:dyDescent="0.25">
      <c r="A387" s="74" t="s">
        <v>344</v>
      </c>
      <c r="B387" s="134">
        <v>477654</v>
      </c>
      <c r="C387" s="76" t="s">
        <v>9692</v>
      </c>
    </row>
    <row r="388" spans="1:3" x14ac:dyDescent="0.25">
      <c r="A388" s="74" t="s">
        <v>344</v>
      </c>
      <c r="B388" s="134">
        <v>477659</v>
      </c>
      <c r="C388" s="76" t="s">
        <v>9693</v>
      </c>
    </row>
    <row r="389" spans="1:3" x14ac:dyDescent="0.25">
      <c r="A389" s="74" t="s">
        <v>344</v>
      </c>
      <c r="B389" s="134">
        <v>477800</v>
      </c>
      <c r="C389" s="76" t="s">
        <v>6834</v>
      </c>
    </row>
    <row r="390" spans="1:3" x14ac:dyDescent="0.25">
      <c r="A390" s="74" t="s">
        <v>344</v>
      </c>
      <c r="B390" s="134">
        <v>478700</v>
      </c>
      <c r="C390" s="76" t="s">
        <v>9694</v>
      </c>
    </row>
    <row r="391" spans="1:3" x14ac:dyDescent="0.25">
      <c r="A391" s="74" t="s">
        <v>344</v>
      </c>
      <c r="B391" s="134">
        <v>478710</v>
      </c>
      <c r="C391" s="76" t="s">
        <v>6857</v>
      </c>
    </row>
    <row r="392" spans="1:3" x14ac:dyDescent="0.25">
      <c r="A392" s="74" t="s">
        <v>344</v>
      </c>
      <c r="B392" s="134">
        <v>478720</v>
      </c>
      <c r="C392" s="76" t="s">
        <v>9695</v>
      </c>
    </row>
    <row r="393" spans="1:3" x14ac:dyDescent="0.25">
      <c r="A393" s="74" t="s">
        <v>344</v>
      </c>
      <c r="B393" s="134">
        <v>478750</v>
      </c>
      <c r="C393" s="76" t="s">
        <v>9696</v>
      </c>
    </row>
    <row r="394" spans="1:3" x14ac:dyDescent="0.25">
      <c r="A394" s="74" t="s">
        <v>344</v>
      </c>
      <c r="B394" s="134">
        <v>478760</v>
      </c>
      <c r="C394" s="76" t="s">
        <v>9697</v>
      </c>
    </row>
    <row r="395" spans="1:3" x14ac:dyDescent="0.25">
      <c r="A395" s="74" t="s">
        <v>344</v>
      </c>
      <c r="B395" s="134">
        <v>478770</v>
      </c>
      <c r="C395" s="76" t="s">
        <v>9698</v>
      </c>
    </row>
    <row r="396" spans="1:3" x14ac:dyDescent="0.25">
      <c r="A396" s="74" t="s">
        <v>344</v>
      </c>
      <c r="B396" s="134">
        <v>478800</v>
      </c>
      <c r="C396" s="76" t="s">
        <v>9699</v>
      </c>
    </row>
    <row r="397" spans="1:3" x14ac:dyDescent="0.25">
      <c r="A397" s="74" t="s">
        <v>344</v>
      </c>
      <c r="B397" s="134">
        <v>478810</v>
      </c>
      <c r="C397" s="76" t="s">
        <v>6819</v>
      </c>
    </row>
    <row r="398" spans="1:3" x14ac:dyDescent="0.25">
      <c r="A398" s="74" t="s">
        <v>344</v>
      </c>
      <c r="B398" s="134">
        <v>478820</v>
      </c>
      <c r="C398" s="76" t="s">
        <v>6830</v>
      </c>
    </row>
    <row r="399" spans="1:3" x14ac:dyDescent="0.25">
      <c r="A399" s="74" t="s">
        <v>344</v>
      </c>
      <c r="B399" s="134">
        <v>478900</v>
      </c>
      <c r="C399" s="76" t="s">
        <v>9700</v>
      </c>
    </row>
    <row r="400" spans="1:3" x14ac:dyDescent="0.25">
      <c r="A400" s="74" t="s">
        <v>344</v>
      </c>
      <c r="B400" s="134">
        <v>478910</v>
      </c>
      <c r="C400" s="76" t="s">
        <v>6652</v>
      </c>
    </row>
    <row r="401" spans="1:3" x14ac:dyDescent="0.25">
      <c r="A401" s="74" t="s">
        <v>344</v>
      </c>
      <c r="B401" s="134">
        <v>478920</v>
      </c>
      <c r="C401" s="76" t="s">
        <v>6884</v>
      </c>
    </row>
    <row r="402" spans="1:3" x14ac:dyDescent="0.25">
      <c r="A402" s="74" t="s">
        <v>344</v>
      </c>
      <c r="B402" s="134">
        <v>492100</v>
      </c>
      <c r="C402" s="76" t="s">
        <v>6772</v>
      </c>
    </row>
    <row r="403" spans="1:3" x14ac:dyDescent="0.25">
      <c r="A403" s="74" t="s">
        <v>344</v>
      </c>
      <c r="B403" s="134">
        <v>493900</v>
      </c>
      <c r="C403" s="76" t="s">
        <v>7010</v>
      </c>
    </row>
    <row r="404" spans="1:3" x14ac:dyDescent="0.25">
      <c r="A404" s="74" t="s">
        <v>344</v>
      </c>
      <c r="B404" s="134">
        <v>493910</v>
      </c>
      <c r="C404" s="76" t="s">
        <v>6647</v>
      </c>
    </row>
    <row r="405" spans="1:3" x14ac:dyDescent="0.25">
      <c r="A405" s="74" t="s">
        <v>344</v>
      </c>
      <c r="B405" s="134">
        <v>493913</v>
      </c>
      <c r="C405" s="76" t="s">
        <v>9701</v>
      </c>
    </row>
    <row r="406" spans="1:3" x14ac:dyDescent="0.25">
      <c r="A406" s="74" t="s">
        <v>344</v>
      </c>
      <c r="B406" s="134">
        <v>498000</v>
      </c>
      <c r="C406" s="76" t="s">
        <v>7017</v>
      </c>
    </row>
    <row r="407" spans="1:3" x14ac:dyDescent="0.25">
      <c r="A407" s="74" t="s">
        <v>344</v>
      </c>
      <c r="B407" s="134">
        <v>498010</v>
      </c>
      <c r="C407" s="76" t="s">
        <v>9702</v>
      </c>
    </row>
    <row r="408" spans="1:3" x14ac:dyDescent="0.25">
      <c r="A408" s="74" t="s">
        <v>344</v>
      </c>
      <c r="B408" s="134">
        <v>498050</v>
      </c>
      <c r="C408" s="76" t="s">
        <v>9703</v>
      </c>
    </row>
    <row r="409" spans="1:3" x14ac:dyDescent="0.25">
      <c r="A409" s="74" t="s">
        <v>344</v>
      </c>
      <c r="B409" s="134">
        <v>498060</v>
      </c>
      <c r="C409" s="76" t="s">
        <v>9704</v>
      </c>
    </row>
    <row r="410" spans="1:3" x14ac:dyDescent="0.25">
      <c r="A410" s="74" t="s">
        <v>344</v>
      </c>
      <c r="B410" s="134">
        <v>498100</v>
      </c>
      <c r="C410" s="76" t="s">
        <v>6794</v>
      </c>
    </row>
    <row r="411" spans="1:3" x14ac:dyDescent="0.25">
      <c r="A411" s="74" t="s">
        <v>344</v>
      </c>
      <c r="B411" s="134">
        <v>498110</v>
      </c>
      <c r="C411" s="76" t="s">
        <v>9705</v>
      </c>
    </row>
    <row r="412" spans="1:3" x14ac:dyDescent="0.25">
      <c r="A412" s="74" t="s">
        <v>344</v>
      </c>
      <c r="B412" s="134">
        <v>498200</v>
      </c>
      <c r="C412" s="76" t="s">
        <v>6782</v>
      </c>
    </row>
    <row r="413" spans="1:3" x14ac:dyDescent="0.25">
      <c r="A413" s="74" t="s">
        <v>344</v>
      </c>
      <c r="B413" s="134">
        <v>498210</v>
      </c>
      <c r="C413" s="76" t="s">
        <v>7082</v>
      </c>
    </row>
    <row r="414" spans="1:3" x14ac:dyDescent="0.25">
      <c r="A414" s="74" t="s">
        <v>344</v>
      </c>
      <c r="B414" s="134">
        <v>498300</v>
      </c>
      <c r="C414" s="76" t="s">
        <v>9706</v>
      </c>
    </row>
    <row r="415" spans="1:3" x14ac:dyDescent="0.25">
      <c r="A415" s="74" t="s">
        <v>344</v>
      </c>
      <c r="B415" s="134">
        <v>498310</v>
      </c>
      <c r="C415" s="76" t="s">
        <v>9707</v>
      </c>
    </row>
    <row r="416" spans="1:3" x14ac:dyDescent="0.25">
      <c r="A416" s="74" t="s">
        <v>344</v>
      </c>
      <c r="B416" s="134">
        <v>498331</v>
      </c>
      <c r="C416" s="76" t="s">
        <v>9708</v>
      </c>
    </row>
    <row r="417" spans="1:3" x14ac:dyDescent="0.25">
      <c r="A417" s="74" t="s">
        <v>344</v>
      </c>
      <c r="B417" s="134">
        <v>498400</v>
      </c>
      <c r="C417" s="76" t="s">
        <v>7041</v>
      </c>
    </row>
    <row r="418" spans="1:3" x14ac:dyDescent="0.25">
      <c r="A418" s="74" t="s">
        <v>344</v>
      </c>
      <c r="B418" s="134">
        <v>498410</v>
      </c>
      <c r="C418" s="76" t="s">
        <v>9709</v>
      </c>
    </row>
    <row r="419" spans="1:3" x14ac:dyDescent="0.25">
      <c r="A419" s="74" t="s">
        <v>344</v>
      </c>
      <c r="B419" s="134">
        <v>498436</v>
      </c>
      <c r="C419" s="76" t="s">
        <v>9710</v>
      </c>
    </row>
    <row r="420" spans="1:3" x14ac:dyDescent="0.25">
      <c r="A420" s="74" t="s">
        <v>344</v>
      </c>
      <c r="B420" s="134">
        <v>498500</v>
      </c>
      <c r="C420" s="76" t="s">
        <v>9711</v>
      </c>
    </row>
    <row r="421" spans="1:3" x14ac:dyDescent="0.25">
      <c r="A421" s="74" t="s">
        <v>344</v>
      </c>
      <c r="B421" s="134">
        <v>498510</v>
      </c>
      <c r="C421" s="76" t="s">
        <v>9712</v>
      </c>
    </row>
    <row r="422" spans="1:3" x14ac:dyDescent="0.25">
      <c r="A422" s="74" t="s">
        <v>344</v>
      </c>
      <c r="B422" s="134">
        <v>498700</v>
      </c>
      <c r="C422" s="76" t="s">
        <v>7006</v>
      </c>
    </row>
    <row r="423" spans="1:3" x14ac:dyDescent="0.25">
      <c r="A423" s="74" t="s">
        <v>344</v>
      </c>
      <c r="B423" s="134">
        <v>498710</v>
      </c>
      <c r="C423" s="76" t="s">
        <v>9713</v>
      </c>
    </row>
    <row r="424" spans="1:3" x14ac:dyDescent="0.25">
      <c r="A424" s="74" t="s">
        <v>344</v>
      </c>
      <c r="B424" s="134">
        <v>498900</v>
      </c>
      <c r="C424" s="76" t="s">
        <v>7022</v>
      </c>
    </row>
    <row r="425" spans="1:3" x14ac:dyDescent="0.25">
      <c r="A425" s="74" t="s">
        <v>344</v>
      </c>
      <c r="B425" s="134">
        <v>498910</v>
      </c>
      <c r="C425" s="76" t="s">
        <v>9714</v>
      </c>
    </row>
    <row r="426" spans="1:3" x14ac:dyDescent="0.25">
      <c r="A426" s="74" t="s">
        <v>344</v>
      </c>
      <c r="B426" s="134">
        <v>499100</v>
      </c>
      <c r="C426" s="76" t="s">
        <v>9715</v>
      </c>
    </row>
    <row r="427" spans="1:3" x14ac:dyDescent="0.25">
      <c r="A427" s="74" t="s">
        <v>344</v>
      </c>
      <c r="B427" s="134">
        <v>502010</v>
      </c>
      <c r="C427" s="76" t="s">
        <v>6508</v>
      </c>
    </row>
    <row r="428" spans="1:3" x14ac:dyDescent="0.25">
      <c r="A428" s="74" t="s">
        <v>344</v>
      </c>
      <c r="B428" s="134">
        <v>502020</v>
      </c>
      <c r="C428" s="76" t="s">
        <v>9716</v>
      </c>
    </row>
    <row r="429" spans="1:3" x14ac:dyDescent="0.25">
      <c r="A429" s="74" t="s">
        <v>344</v>
      </c>
      <c r="B429" s="134">
        <v>502021</v>
      </c>
      <c r="C429" s="76" t="s">
        <v>9717</v>
      </c>
    </row>
    <row r="430" spans="1:3" x14ac:dyDescent="0.25">
      <c r="A430" s="74" t="s">
        <v>344</v>
      </c>
      <c r="B430" s="134">
        <v>502030</v>
      </c>
      <c r="C430" s="76" t="s">
        <v>7101</v>
      </c>
    </row>
    <row r="431" spans="1:3" x14ac:dyDescent="0.25">
      <c r="A431" s="74" t="s">
        <v>344</v>
      </c>
      <c r="B431" s="134">
        <v>502040</v>
      </c>
      <c r="C431" s="76" t="s">
        <v>6373</v>
      </c>
    </row>
    <row r="432" spans="1:3" x14ac:dyDescent="0.25">
      <c r="A432" s="74" t="s">
        <v>344</v>
      </c>
      <c r="B432" s="134">
        <v>502180</v>
      </c>
      <c r="C432" s="76" t="s">
        <v>9718</v>
      </c>
    </row>
    <row r="433" spans="1:3" x14ac:dyDescent="0.25">
      <c r="A433" s="74" t="s">
        <v>344</v>
      </c>
      <c r="B433" s="134">
        <v>502200</v>
      </c>
      <c r="C433" s="76" t="s">
        <v>9719</v>
      </c>
    </row>
    <row r="434" spans="1:3" x14ac:dyDescent="0.25">
      <c r="A434" s="74" t="s">
        <v>344</v>
      </c>
      <c r="B434" s="134">
        <v>502210</v>
      </c>
      <c r="C434" s="76" t="s">
        <v>9720</v>
      </c>
    </row>
    <row r="435" spans="1:3" x14ac:dyDescent="0.25">
      <c r="A435" s="74" t="s">
        <v>344</v>
      </c>
      <c r="B435" s="134">
        <v>502240</v>
      </c>
      <c r="C435" s="76" t="s">
        <v>9721</v>
      </c>
    </row>
    <row r="436" spans="1:3" x14ac:dyDescent="0.25">
      <c r="A436" s="74" t="s">
        <v>344</v>
      </c>
      <c r="B436" s="134">
        <v>502310</v>
      </c>
      <c r="C436" s="76" t="s">
        <v>9722</v>
      </c>
    </row>
    <row r="437" spans="1:3" x14ac:dyDescent="0.25">
      <c r="A437" s="74" t="s">
        <v>344</v>
      </c>
      <c r="B437" s="134">
        <v>503900</v>
      </c>
      <c r="C437" s="76" t="s">
        <v>9723</v>
      </c>
    </row>
    <row r="438" spans="1:3" x14ac:dyDescent="0.25">
      <c r="A438" s="74" t="s">
        <v>344</v>
      </c>
      <c r="B438" s="134">
        <v>503910</v>
      </c>
      <c r="C438" s="76" t="s">
        <v>9724</v>
      </c>
    </row>
    <row r="439" spans="1:3" x14ac:dyDescent="0.25">
      <c r="A439" s="74" t="s">
        <v>344</v>
      </c>
      <c r="B439" s="134">
        <v>503920</v>
      </c>
      <c r="C439" s="76" t="s">
        <v>9725</v>
      </c>
    </row>
    <row r="440" spans="1:3" x14ac:dyDescent="0.25">
      <c r="A440" s="74" t="s">
        <v>344</v>
      </c>
      <c r="B440" s="134">
        <v>506500</v>
      </c>
      <c r="C440" s="76" t="s">
        <v>9726</v>
      </c>
    </row>
    <row r="441" spans="1:3" x14ac:dyDescent="0.25">
      <c r="A441" s="74" t="s">
        <v>344</v>
      </c>
      <c r="B441" s="134">
        <v>507300</v>
      </c>
      <c r="C441" s="76" t="s">
        <v>9727</v>
      </c>
    </row>
    <row r="442" spans="1:3" x14ac:dyDescent="0.25">
      <c r="A442" s="74" t="s">
        <v>344</v>
      </c>
      <c r="B442" s="134">
        <v>508060</v>
      </c>
      <c r="C442" s="76" t="s">
        <v>9728</v>
      </c>
    </row>
    <row r="443" spans="1:3" x14ac:dyDescent="0.25">
      <c r="A443" s="74" t="s">
        <v>344</v>
      </c>
      <c r="B443" s="134">
        <v>508100</v>
      </c>
      <c r="C443" s="76" t="s">
        <v>9729</v>
      </c>
    </row>
    <row r="444" spans="1:3" x14ac:dyDescent="0.25">
      <c r="A444" s="74" t="s">
        <v>344</v>
      </c>
      <c r="B444" s="134">
        <v>508110</v>
      </c>
      <c r="C444" s="76" t="s">
        <v>6538</v>
      </c>
    </row>
    <row r="445" spans="1:3" x14ac:dyDescent="0.25">
      <c r="A445" s="74" t="s">
        <v>344</v>
      </c>
      <c r="B445" s="134">
        <v>508120</v>
      </c>
      <c r="C445" s="76" t="s">
        <v>9730</v>
      </c>
    </row>
    <row r="446" spans="1:3" x14ac:dyDescent="0.25">
      <c r="A446" s="74" t="s">
        <v>344</v>
      </c>
      <c r="B446" s="134">
        <v>552100</v>
      </c>
      <c r="C446" s="76" t="s">
        <v>9731</v>
      </c>
    </row>
    <row r="447" spans="1:3" x14ac:dyDescent="0.25">
      <c r="A447" s="74" t="s">
        <v>344</v>
      </c>
      <c r="B447" s="134">
        <v>552200</v>
      </c>
      <c r="C447" s="76" t="s">
        <v>9732</v>
      </c>
    </row>
    <row r="448" spans="1:3" x14ac:dyDescent="0.25">
      <c r="A448" s="74" t="s">
        <v>344</v>
      </c>
      <c r="B448" s="134">
        <v>552300</v>
      </c>
      <c r="C448" s="76" t="s">
        <v>9733</v>
      </c>
    </row>
    <row r="449" spans="1:3" x14ac:dyDescent="0.25">
      <c r="A449" s="74" t="s">
        <v>344</v>
      </c>
      <c r="B449" s="134">
        <v>552400</v>
      </c>
      <c r="C449" s="76" t="s">
        <v>9734</v>
      </c>
    </row>
    <row r="450" spans="1:3" x14ac:dyDescent="0.25">
      <c r="A450" s="74" t="s">
        <v>344</v>
      </c>
      <c r="B450" s="134">
        <v>552500</v>
      </c>
      <c r="C450" s="76" t="s">
        <v>9735</v>
      </c>
    </row>
    <row r="451" spans="1:3" x14ac:dyDescent="0.25">
      <c r="A451" s="74" t="s">
        <v>344</v>
      </c>
      <c r="B451" s="134">
        <v>553900</v>
      </c>
      <c r="C451" s="76" t="s">
        <v>9736</v>
      </c>
    </row>
    <row r="452" spans="1:3" x14ac:dyDescent="0.25">
      <c r="A452" s="74" t="s">
        <v>344</v>
      </c>
      <c r="B452" s="134">
        <v>553910</v>
      </c>
      <c r="C452" s="76" t="s">
        <v>6738</v>
      </c>
    </row>
    <row r="453" spans="1:3" x14ac:dyDescent="0.25">
      <c r="A453" s="74" t="s">
        <v>344</v>
      </c>
      <c r="B453" s="134">
        <v>553920</v>
      </c>
      <c r="C453" s="76" t="s">
        <v>9737</v>
      </c>
    </row>
    <row r="454" spans="1:3" x14ac:dyDescent="0.25">
      <c r="A454" s="74" t="s">
        <v>344</v>
      </c>
      <c r="B454" s="134">
        <v>553930</v>
      </c>
      <c r="C454" s="76" t="s">
        <v>6740</v>
      </c>
    </row>
    <row r="455" spans="1:3" x14ac:dyDescent="0.25">
      <c r="A455" s="74" t="s">
        <v>344</v>
      </c>
      <c r="B455" s="134">
        <v>556700</v>
      </c>
      <c r="C455" s="76" t="s">
        <v>9738</v>
      </c>
    </row>
    <row r="456" spans="1:3" x14ac:dyDescent="0.25">
      <c r="A456" s="74" t="s">
        <v>344</v>
      </c>
      <c r="B456" s="134">
        <v>602100</v>
      </c>
      <c r="C456" s="76" t="s">
        <v>9739</v>
      </c>
    </row>
    <row r="457" spans="1:3" x14ac:dyDescent="0.25">
      <c r="A457" s="74" t="s">
        <v>344</v>
      </c>
      <c r="B457" s="134">
        <v>603000</v>
      </c>
      <c r="C457" s="76" t="s">
        <v>9740</v>
      </c>
    </row>
    <row r="458" spans="1:3" x14ac:dyDescent="0.25">
      <c r="A458" s="74" t="s">
        <v>344</v>
      </c>
      <c r="B458" s="134">
        <v>603100</v>
      </c>
      <c r="C458" s="76" t="s">
        <v>9741</v>
      </c>
    </row>
    <row r="459" spans="1:3" x14ac:dyDescent="0.25">
      <c r="A459" s="74" t="s">
        <v>344</v>
      </c>
      <c r="B459" s="134">
        <v>603200</v>
      </c>
      <c r="C459" s="76" t="s">
        <v>9742</v>
      </c>
    </row>
    <row r="460" spans="1:3" x14ac:dyDescent="0.25">
      <c r="A460" s="74" t="s">
        <v>344</v>
      </c>
      <c r="B460" s="134">
        <v>603300</v>
      </c>
      <c r="C460" s="76" t="s">
        <v>9743</v>
      </c>
    </row>
    <row r="461" spans="1:3" x14ac:dyDescent="0.25">
      <c r="A461" s="74" t="s">
        <v>344</v>
      </c>
      <c r="B461" s="134">
        <v>603350</v>
      </c>
      <c r="C461" s="76" t="s">
        <v>9744</v>
      </c>
    </row>
    <row r="462" spans="1:3" x14ac:dyDescent="0.25">
      <c r="A462" s="74" t="s">
        <v>344</v>
      </c>
      <c r="B462" s="134">
        <v>603400</v>
      </c>
      <c r="C462" s="76" t="s">
        <v>9745</v>
      </c>
    </row>
    <row r="463" spans="1:3" x14ac:dyDescent="0.25">
      <c r="A463" s="74" t="s">
        <v>344</v>
      </c>
      <c r="B463" s="134">
        <v>603510</v>
      </c>
      <c r="C463" s="76" t="s">
        <v>9746</v>
      </c>
    </row>
    <row r="464" spans="1:3" x14ac:dyDescent="0.25">
      <c r="A464" s="74" t="s">
        <v>344</v>
      </c>
      <c r="B464" s="134">
        <v>603520</v>
      </c>
      <c r="C464" s="76" t="s">
        <v>9747</v>
      </c>
    </row>
    <row r="465" spans="1:3" x14ac:dyDescent="0.25">
      <c r="A465" s="74" t="s">
        <v>344</v>
      </c>
      <c r="B465" s="134">
        <v>603521</v>
      </c>
      <c r="C465" s="76" t="s">
        <v>9748</v>
      </c>
    </row>
    <row r="466" spans="1:3" x14ac:dyDescent="0.25">
      <c r="A466" s="74" t="s">
        <v>344</v>
      </c>
      <c r="B466" s="134">
        <v>603600</v>
      </c>
      <c r="C466" s="76" t="s">
        <v>9749</v>
      </c>
    </row>
    <row r="467" spans="1:3" x14ac:dyDescent="0.25">
      <c r="A467" s="74" t="s">
        <v>344</v>
      </c>
      <c r="B467" s="134">
        <v>603800</v>
      </c>
      <c r="C467" s="76" t="s">
        <v>9750</v>
      </c>
    </row>
    <row r="468" spans="1:3" x14ac:dyDescent="0.25">
      <c r="A468" s="74" t="s">
        <v>344</v>
      </c>
      <c r="B468" s="134">
        <v>603801</v>
      </c>
      <c r="C468" s="76" t="s">
        <v>9751</v>
      </c>
    </row>
    <row r="469" spans="1:3" x14ac:dyDescent="0.25">
      <c r="A469" s="74" t="s">
        <v>344</v>
      </c>
      <c r="B469" s="134">
        <v>603900</v>
      </c>
      <c r="C469" s="76" t="s">
        <v>9752</v>
      </c>
    </row>
    <row r="470" spans="1:3" x14ac:dyDescent="0.25">
      <c r="A470" s="74" t="s">
        <v>344</v>
      </c>
      <c r="B470" s="134">
        <v>603910</v>
      </c>
      <c r="C470" s="76" t="s">
        <v>9753</v>
      </c>
    </row>
    <row r="471" spans="1:3" x14ac:dyDescent="0.25">
      <c r="A471" s="74" t="s">
        <v>344</v>
      </c>
      <c r="B471" s="134">
        <v>603920</v>
      </c>
      <c r="C471" s="76" t="s">
        <v>9754</v>
      </c>
    </row>
    <row r="472" spans="1:3" x14ac:dyDescent="0.25">
      <c r="A472" s="74" t="s">
        <v>344</v>
      </c>
      <c r="B472" s="134">
        <v>603930</v>
      </c>
      <c r="C472" s="76" t="s">
        <v>9755</v>
      </c>
    </row>
    <row r="473" spans="1:3" x14ac:dyDescent="0.25">
      <c r="A473" s="74" t="s">
        <v>344</v>
      </c>
      <c r="B473" s="134">
        <v>603940</v>
      </c>
      <c r="C473" s="76" t="s">
        <v>9756</v>
      </c>
    </row>
    <row r="474" spans="1:3" x14ac:dyDescent="0.25">
      <c r="A474" s="74" t="s">
        <v>344</v>
      </c>
      <c r="B474" s="134">
        <v>693900</v>
      </c>
      <c r="C474" s="76" t="s">
        <v>9757</v>
      </c>
    </row>
    <row r="475" spans="1:3" x14ac:dyDescent="0.25">
      <c r="A475" s="74" t="s">
        <v>344</v>
      </c>
      <c r="B475" s="134">
        <v>693910</v>
      </c>
      <c r="C475" s="76" t="s">
        <v>9758</v>
      </c>
    </row>
    <row r="476" spans="1:3" x14ac:dyDescent="0.25">
      <c r="A476" s="74" t="s">
        <v>344</v>
      </c>
      <c r="B476" s="134">
        <v>702100</v>
      </c>
      <c r="C476" s="76" t="s">
        <v>9759</v>
      </c>
    </row>
    <row r="477" spans="1:3" x14ac:dyDescent="0.25">
      <c r="A477" s="74" t="s">
        <v>344</v>
      </c>
      <c r="B477" s="134">
        <v>703100</v>
      </c>
      <c r="C477" s="76" t="s">
        <v>9760</v>
      </c>
    </row>
    <row r="478" spans="1:3" x14ac:dyDescent="0.25">
      <c r="A478" s="74" t="s">
        <v>344</v>
      </c>
      <c r="B478" s="134">
        <v>703200</v>
      </c>
      <c r="C478" s="76" t="s">
        <v>7105</v>
      </c>
    </row>
    <row r="479" spans="1:3" x14ac:dyDescent="0.25">
      <c r="A479" s="74" t="s">
        <v>344</v>
      </c>
      <c r="B479" s="134">
        <v>703300</v>
      </c>
      <c r="C479" s="76" t="s">
        <v>9761</v>
      </c>
    </row>
    <row r="480" spans="1:3" x14ac:dyDescent="0.25">
      <c r="A480" s="74" t="s">
        <v>344</v>
      </c>
      <c r="B480" s="134">
        <v>703400</v>
      </c>
      <c r="C480" s="76" t="s">
        <v>9762</v>
      </c>
    </row>
    <row r="481" spans="1:3" x14ac:dyDescent="0.25">
      <c r="A481" s="74" t="s">
        <v>344</v>
      </c>
      <c r="B481" s="134">
        <v>703500</v>
      </c>
      <c r="C481" s="76" t="s">
        <v>6375</v>
      </c>
    </row>
    <row r="482" spans="1:3" x14ac:dyDescent="0.25">
      <c r="A482" s="74" t="s">
        <v>344</v>
      </c>
      <c r="B482" s="134">
        <v>703550</v>
      </c>
      <c r="C482" s="76" t="s">
        <v>6744</v>
      </c>
    </row>
    <row r="483" spans="1:3" x14ac:dyDescent="0.25">
      <c r="A483" s="74" t="s">
        <v>344</v>
      </c>
      <c r="B483" s="134">
        <v>703900</v>
      </c>
      <c r="C483" s="76" t="s">
        <v>9763</v>
      </c>
    </row>
    <row r="484" spans="1:3" x14ac:dyDescent="0.25">
      <c r="A484" s="74" t="s">
        <v>344</v>
      </c>
      <c r="B484" s="134">
        <v>703901</v>
      </c>
      <c r="C484" s="76" t="s">
        <v>9764</v>
      </c>
    </row>
    <row r="485" spans="1:3" x14ac:dyDescent="0.25">
      <c r="A485" s="74" t="s">
        <v>344</v>
      </c>
      <c r="B485" s="134">
        <v>703910</v>
      </c>
      <c r="C485" s="76" t="s">
        <v>9765</v>
      </c>
    </row>
    <row r="486" spans="1:3" x14ac:dyDescent="0.25">
      <c r="A486" s="74" t="s">
        <v>344</v>
      </c>
      <c r="B486" s="134">
        <v>703920</v>
      </c>
      <c r="C486" s="76" t="s">
        <v>9766</v>
      </c>
    </row>
    <row r="487" spans="1:3" x14ac:dyDescent="0.25">
      <c r="A487" s="74" t="s">
        <v>344</v>
      </c>
      <c r="B487" s="134">
        <v>753130</v>
      </c>
      <c r="C487" s="76" t="s">
        <v>9767</v>
      </c>
    </row>
    <row r="488" spans="1:3" x14ac:dyDescent="0.25">
      <c r="A488" s="74" t="s">
        <v>344</v>
      </c>
      <c r="B488" s="134">
        <v>753802</v>
      </c>
      <c r="C488" s="76" t="s">
        <v>9768</v>
      </c>
    </row>
    <row r="489" spans="1:3" x14ac:dyDescent="0.25">
      <c r="A489" s="74" t="s">
        <v>344</v>
      </c>
      <c r="B489" s="134">
        <v>753803</v>
      </c>
      <c r="C489" s="76" t="s">
        <v>9769</v>
      </c>
    </row>
    <row r="490" spans="1:3" x14ac:dyDescent="0.25">
      <c r="A490" s="74" t="s">
        <v>344</v>
      </c>
      <c r="B490" s="134">
        <v>753804</v>
      </c>
      <c r="C490" s="76" t="s">
        <v>7113</v>
      </c>
    </row>
    <row r="491" spans="1:3" x14ac:dyDescent="0.25">
      <c r="A491" s="74" t="s">
        <v>344</v>
      </c>
      <c r="B491" s="134">
        <v>753805</v>
      </c>
      <c r="C491" s="76" t="s">
        <v>9770</v>
      </c>
    </row>
    <row r="492" spans="1:3" x14ac:dyDescent="0.25">
      <c r="A492" s="74" t="s">
        <v>344</v>
      </c>
      <c r="B492" s="134">
        <v>753900</v>
      </c>
      <c r="C492" s="76" t="s">
        <v>9771</v>
      </c>
    </row>
    <row r="493" spans="1:3" x14ac:dyDescent="0.25">
      <c r="A493" s="74" t="s">
        <v>344</v>
      </c>
      <c r="B493" s="134">
        <v>753910</v>
      </c>
      <c r="C493" s="76" t="s">
        <v>9772</v>
      </c>
    </row>
    <row r="494" spans="1:3" x14ac:dyDescent="0.25">
      <c r="A494" s="74" t="s">
        <v>344</v>
      </c>
      <c r="B494" s="134">
        <v>753920</v>
      </c>
      <c r="C494" s="76" t="s">
        <v>9773</v>
      </c>
    </row>
    <row r="495" spans="1:3" x14ac:dyDescent="0.25">
      <c r="A495" s="74" t="s">
        <v>344</v>
      </c>
      <c r="B495" s="134">
        <v>753930</v>
      </c>
      <c r="C495" s="76" t="s">
        <v>9774</v>
      </c>
    </row>
    <row r="496" spans="1:3" x14ac:dyDescent="0.25">
      <c r="A496" s="74" t="s">
        <v>344</v>
      </c>
      <c r="B496" s="134">
        <v>754100</v>
      </c>
      <c r="C496" s="76" t="s">
        <v>9775</v>
      </c>
    </row>
    <row r="497" spans="1:3" x14ac:dyDescent="0.25">
      <c r="A497" s="74" t="s">
        <v>344</v>
      </c>
      <c r="B497" s="134">
        <v>754199</v>
      </c>
      <c r="C497" s="76" t="s">
        <v>9776</v>
      </c>
    </row>
    <row r="498" spans="1:3" x14ac:dyDescent="0.25">
      <c r="A498" s="74" t="s">
        <v>344</v>
      </c>
      <c r="B498" s="134">
        <v>754200</v>
      </c>
      <c r="C498" s="76" t="s">
        <v>7117</v>
      </c>
    </row>
    <row r="499" spans="1:3" x14ac:dyDescent="0.25">
      <c r="A499" s="74" t="s">
        <v>344</v>
      </c>
      <c r="B499" s="134">
        <v>754300</v>
      </c>
      <c r="C499" s="76" t="s">
        <v>7113</v>
      </c>
    </row>
    <row r="500" spans="1:3" x14ac:dyDescent="0.25">
      <c r="A500" s="74" t="s">
        <v>344</v>
      </c>
      <c r="B500" s="134">
        <v>754310</v>
      </c>
      <c r="C500" s="76" t="s">
        <v>9777</v>
      </c>
    </row>
    <row r="501" spans="1:3" x14ac:dyDescent="0.25">
      <c r="A501" s="74" t="s">
        <v>344</v>
      </c>
      <c r="B501" s="134">
        <v>754500</v>
      </c>
      <c r="C501" s="76" t="s">
        <v>9778</v>
      </c>
    </row>
    <row r="502" spans="1:3" x14ac:dyDescent="0.25">
      <c r="A502" s="74" t="s">
        <v>344</v>
      </c>
      <c r="B502" s="134">
        <v>754600</v>
      </c>
      <c r="C502" s="76" t="s">
        <v>9779</v>
      </c>
    </row>
    <row r="503" spans="1:3" x14ac:dyDescent="0.25">
      <c r="A503" s="74" t="s">
        <v>344</v>
      </c>
      <c r="B503" s="134">
        <v>757805</v>
      </c>
      <c r="C503" s="76" t="s">
        <v>9778</v>
      </c>
    </row>
    <row r="504" spans="1:3" x14ac:dyDescent="0.25">
      <c r="A504" s="74" t="s">
        <v>344</v>
      </c>
      <c r="B504" s="134">
        <v>802100</v>
      </c>
      <c r="C504" s="76" t="s">
        <v>9780</v>
      </c>
    </row>
    <row r="505" spans="1:3" x14ac:dyDescent="0.25">
      <c r="A505" s="74" t="s">
        <v>344</v>
      </c>
      <c r="B505" s="134">
        <v>802101</v>
      </c>
      <c r="C505" s="76" t="s">
        <v>9781</v>
      </c>
    </row>
    <row r="506" spans="1:3" x14ac:dyDescent="0.25">
      <c r="A506" s="74" t="s">
        <v>344</v>
      </c>
      <c r="B506" s="134">
        <v>802200</v>
      </c>
      <c r="C506" s="76" t="s">
        <v>9782</v>
      </c>
    </row>
    <row r="507" spans="1:3" x14ac:dyDescent="0.25">
      <c r="A507" s="74" t="s">
        <v>344</v>
      </c>
      <c r="B507" s="134">
        <v>802210</v>
      </c>
      <c r="C507" s="76" t="s">
        <v>9783</v>
      </c>
    </row>
    <row r="508" spans="1:3" x14ac:dyDescent="0.25">
      <c r="A508" s="74" t="s">
        <v>344</v>
      </c>
      <c r="B508" s="134">
        <v>802310</v>
      </c>
      <c r="C508" s="76" t="s">
        <v>9784</v>
      </c>
    </row>
    <row r="509" spans="1:3" x14ac:dyDescent="0.25">
      <c r="A509" s="74" t="s">
        <v>344</v>
      </c>
      <c r="B509" s="134">
        <v>802400</v>
      </c>
      <c r="C509" s="76" t="s">
        <v>9785</v>
      </c>
    </row>
    <row r="510" spans="1:3" x14ac:dyDescent="0.25">
      <c r="A510" s="74" t="s">
        <v>344</v>
      </c>
      <c r="B510" s="134">
        <v>802500</v>
      </c>
      <c r="C510" s="76" t="s">
        <v>9786</v>
      </c>
    </row>
    <row r="511" spans="1:3" x14ac:dyDescent="0.25">
      <c r="A511" s="74" t="s">
        <v>344</v>
      </c>
      <c r="B511" s="134">
        <v>803010</v>
      </c>
      <c r="C511" s="76" t="s">
        <v>7156</v>
      </c>
    </row>
    <row r="512" spans="1:3" x14ac:dyDescent="0.25">
      <c r="A512" s="74" t="s">
        <v>344</v>
      </c>
      <c r="B512" s="134">
        <v>803020</v>
      </c>
      <c r="C512" s="76" t="s">
        <v>7165</v>
      </c>
    </row>
    <row r="513" spans="1:3" x14ac:dyDescent="0.25">
      <c r="A513" s="74" t="s">
        <v>344</v>
      </c>
      <c r="B513" s="134">
        <v>803030</v>
      </c>
      <c r="C513" s="76" t="s">
        <v>6610</v>
      </c>
    </row>
    <row r="514" spans="1:3" x14ac:dyDescent="0.25">
      <c r="A514" s="74" t="s">
        <v>344</v>
      </c>
      <c r="B514" s="134">
        <v>803112</v>
      </c>
      <c r="C514" s="76" t="s">
        <v>9787</v>
      </c>
    </row>
    <row r="515" spans="1:3" x14ac:dyDescent="0.25">
      <c r="A515" s="74" t="s">
        <v>344</v>
      </c>
      <c r="B515" s="134">
        <v>803172</v>
      </c>
      <c r="C515" s="76" t="s">
        <v>9788</v>
      </c>
    </row>
    <row r="516" spans="1:3" x14ac:dyDescent="0.25">
      <c r="A516" s="74" t="s">
        <v>344</v>
      </c>
      <c r="B516" s="134">
        <v>803600</v>
      </c>
      <c r="C516" s="76" t="s">
        <v>9789</v>
      </c>
    </row>
    <row r="517" spans="1:3" x14ac:dyDescent="0.25">
      <c r="A517" s="74" t="s">
        <v>344</v>
      </c>
      <c r="B517" s="134">
        <v>803601</v>
      </c>
      <c r="C517" s="76" t="s">
        <v>9790</v>
      </c>
    </row>
    <row r="518" spans="1:3" x14ac:dyDescent="0.25">
      <c r="A518" s="74" t="s">
        <v>344</v>
      </c>
      <c r="B518" s="134">
        <v>803820</v>
      </c>
      <c r="C518" s="76" t="s">
        <v>9791</v>
      </c>
    </row>
    <row r="519" spans="1:3" x14ac:dyDescent="0.25">
      <c r="A519" s="74" t="s">
        <v>344</v>
      </c>
      <c r="B519" s="134">
        <v>803900</v>
      </c>
      <c r="C519" s="76" t="s">
        <v>9792</v>
      </c>
    </row>
    <row r="520" spans="1:3" x14ac:dyDescent="0.25">
      <c r="A520" s="74" t="s">
        <v>344</v>
      </c>
      <c r="B520" s="134">
        <v>803910</v>
      </c>
      <c r="C520" s="76" t="s">
        <v>9793</v>
      </c>
    </row>
    <row r="521" spans="1:3" x14ac:dyDescent="0.25">
      <c r="A521" s="74" t="s">
        <v>344</v>
      </c>
      <c r="B521" s="134">
        <v>803915</v>
      </c>
      <c r="C521" s="76" t="s">
        <v>6469</v>
      </c>
    </row>
    <row r="522" spans="1:3" x14ac:dyDescent="0.25">
      <c r="A522" s="74" t="s">
        <v>344</v>
      </c>
      <c r="B522" s="134">
        <v>803920</v>
      </c>
      <c r="C522" s="76" t="s">
        <v>9794</v>
      </c>
    </row>
    <row r="523" spans="1:3" x14ac:dyDescent="0.25">
      <c r="A523" s="74" t="s">
        <v>344</v>
      </c>
      <c r="B523" s="134">
        <v>803925</v>
      </c>
      <c r="C523" s="76" t="s">
        <v>9795</v>
      </c>
    </row>
    <row r="524" spans="1:3" x14ac:dyDescent="0.25">
      <c r="A524" s="74" t="s">
        <v>344</v>
      </c>
      <c r="B524" s="134">
        <v>803931</v>
      </c>
      <c r="C524" s="76" t="s">
        <v>9796</v>
      </c>
    </row>
    <row r="525" spans="1:3" x14ac:dyDescent="0.25">
      <c r="A525" s="74" t="s">
        <v>344</v>
      </c>
      <c r="B525" s="134">
        <v>803940</v>
      </c>
      <c r="C525" s="76" t="s">
        <v>9797</v>
      </c>
    </row>
    <row r="526" spans="1:3" x14ac:dyDescent="0.25">
      <c r="A526" s="74" t="s">
        <v>344</v>
      </c>
      <c r="B526" s="134">
        <v>803945</v>
      </c>
      <c r="C526" s="76" t="s">
        <v>9798</v>
      </c>
    </row>
    <row r="527" spans="1:3" x14ac:dyDescent="0.25">
      <c r="A527" s="74" t="s">
        <v>344</v>
      </c>
      <c r="B527" s="134">
        <v>803950</v>
      </c>
      <c r="C527" s="76" t="s">
        <v>9799</v>
      </c>
    </row>
    <row r="528" spans="1:3" x14ac:dyDescent="0.25">
      <c r="A528" s="74" t="s">
        <v>344</v>
      </c>
      <c r="B528" s="134">
        <v>803960</v>
      </c>
      <c r="C528" s="76" t="s">
        <v>9800</v>
      </c>
    </row>
    <row r="529" spans="1:3" x14ac:dyDescent="0.25">
      <c r="A529" s="74" t="s">
        <v>344</v>
      </c>
      <c r="B529" s="134">
        <v>803965</v>
      </c>
      <c r="C529" s="76" t="s">
        <v>6459</v>
      </c>
    </row>
    <row r="530" spans="1:3" x14ac:dyDescent="0.25">
      <c r="A530" s="74" t="s">
        <v>344</v>
      </c>
      <c r="B530" s="134">
        <v>807310</v>
      </c>
      <c r="C530" s="76" t="s">
        <v>9801</v>
      </c>
    </row>
    <row r="531" spans="1:3" x14ac:dyDescent="0.25">
      <c r="A531" s="74" t="s">
        <v>344</v>
      </c>
      <c r="B531" s="134">
        <v>903000</v>
      </c>
      <c r="C531" s="76" t="s">
        <v>9802</v>
      </c>
    </row>
    <row r="532" spans="1:3" x14ac:dyDescent="0.25">
      <c r="A532" s="74" t="s">
        <v>344</v>
      </c>
      <c r="B532" s="134">
        <v>903100</v>
      </c>
      <c r="C532" s="76" t="s">
        <v>9803</v>
      </c>
    </row>
    <row r="533" spans="1:3" x14ac:dyDescent="0.25">
      <c r="A533" s="74" t="s">
        <v>344</v>
      </c>
      <c r="B533" s="134">
        <v>903110</v>
      </c>
      <c r="C533" s="76" t="s">
        <v>9804</v>
      </c>
    </row>
    <row r="534" spans="1:3" x14ac:dyDescent="0.25">
      <c r="A534" s="74" t="s">
        <v>344</v>
      </c>
      <c r="B534" s="134">
        <v>903120</v>
      </c>
      <c r="C534" s="76" t="s">
        <v>9805</v>
      </c>
    </row>
    <row r="535" spans="1:3" x14ac:dyDescent="0.25">
      <c r="A535" s="74" t="s">
        <v>344</v>
      </c>
      <c r="B535" s="134">
        <v>903200</v>
      </c>
      <c r="C535" s="76" t="s">
        <v>9806</v>
      </c>
    </row>
    <row r="536" spans="1:3" x14ac:dyDescent="0.25">
      <c r="A536" s="74" t="s">
        <v>344</v>
      </c>
      <c r="B536" s="134">
        <v>903210</v>
      </c>
      <c r="C536" s="76" t="s">
        <v>7097</v>
      </c>
    </row>
    <row r="537" spans="1:3" x14ac:dyDescent="0.25">
      <c r="A537" s="74" t="s">
        <v>344</v>
      </c>
      <c r="B537" s="134">
        <v>903300</v>
      </c>
      <c r="C537" s="76" t="s">
        <v>9807</v>
      </c>
    </row>
    <row r="538" spans="1:3" x14ac:dyDescent="0.25">
      <c r="A538" s="74" t="s">
        <v>344</v>
      </c>
      <c r="B538" s="134">
        <v>903320</v>
      </c>
      <c r="C538" s="76" t="s">
        <v>9808</v>
      </c>
    </row>
    <row r="539" spans="1:3" x14ac:dyDescent="0.25">
      <c r="A539" s="74" t="s">
        <v>344</v>
      </c>
      <c r="B539" s="134">
        <v>903410</v>
      </c>
      <c r="C539" s="76" t="s">
        <v>9809</v>
      </c>
    </row>
    <row r="540" spans="1:3" x14ac:dyDescent="0.25">
      <c r="A540" s="74" t="s">
        <v>344</v>
      </c>
      <c r="B540" s="134">
        <v>903415</v>
      </c>
      <c r="C540" s="76" t="s">
        <v>9810</v>
      </c>
    </row>
    <row r="541" spans="1:3" x14ac:dyDescent="0.25">
      <c r="A541" s="74" t="s">
        <v>344</v>
      </c>
      <c r="B541" s="134">
        <v>903420</v>
      </c>
      <c r="C541" s="76" t="s">
        <v>9811</v>
      </c>
    </row>
    <row r="542" spans="1:3" x14ac:dyDescent="0.25">
      <c r="A542" s="74" t="s">
        <v>344</v>
      </c>
      <c r="B542" s="134">
        <v>903900</v>
      </c>
      <c r="C542" s="76" t="s">
        <v>9812</v>
      </c>
    </row>
    <row r="543" spans="1:3" x14ac:dyDescent="0.25">
      <c r="A543" s="74" t="s">
        <v>344</v>
      </c>
      <c r="B543" s="134">
        <v>906300</v>
      </c>
      <c r="C543" s="76" t="s">
        <v>9813</v>
      </c>
    </row>
    <row r="544" spans="1:3" x14ac:dyDescent="0.25">
      <c r="A544" s="74" t="s">
        <v>344</v>
      </c>
      <c r="B544" s="134">
        <v>906400</v>
      </c>
      <c r="C544" s="76" t="s">
        <v>9814</v>
      </c>
    </row>
    <row r="545" spans="1:3" x14ac:dyDescent="0.25">
      <c r="A545" s="74" t="s">
        <v>344</v>
      </c>
      <c r="B545" s="134">
        <v>906800</v>
      </c>
      <c r="C545" s="76" t="s">
        <v>9815</v>
      </c>
    </row>
    <row r="546" spans="1:3" x14ac:dyDescent="0.25">
      <c r="A546" s="74" t="s">
        <v>344</v>
      </c>
      <c r="B546" s="134">
        <v>913900</v>
      </c>
      <c r="C546" s="76" t="s">
        <v>9816</v>
      </c>
    </row>
    <row r="547" spans="1:3" x14ac:dyDescent="0.25">
      <c r="A547" s="74" t="s">
        <v>344</v>
      </c>
      <c r="B547" s="134">
        <v>923310</v>
      </c>
      <c r="C547" s="76" t="s">
        <v>9817</v>
      </c>
    </row>
    <row r="548" spans="1:3" x14ac:dyDescent="0.25">
      <c r="A548" s="74" t="s">
        <v>344</v>
      </c>
      <c r="B548" s="134">
        <v>923610</v>
      </c>
      <c r="C548" s="76" t="s">
        <v>9818</v>
      </c>
    </row>
    <row r="549" spans="1:3" x14ac:dyDescent="0.25">
      <c r="A549" s="74" t="s">
        <v>344</v>
      </c>
      <c r="B549" s="134">
        <v>923900</v>
      </c>
      <c r="C549" s="76" t="s">
        <v>9819</v>
      </c>
    </row>
    <row r="550" spans="1:3" x14ac:dyDescent="0.25">
      <c r="A550" s="74" t="s">
        <v>344</v>
      </c>
      <c r="B550" s="134">
        <v>943900</v>
      </c>
      <c r="C550" s="76" t="s">
        <v>9820</v>
      </c>
    </row>
    <row r="551" spans="1:3" x14ac:dyDescent="0.25">
      <c r="A551" s="74" t="s">
        <v>344</v>
      </c>
      <c r="B551" s="134">
        <v>948900</v>
      </c>
      <c r="C551" s="76" t="s">
        <v>9821</v>
      </c>
    </row>
    <row r="552" spans="1:3" x14ac:dyDescent="0.25">
      <c r="A552" s="74" t="s">
        <v>344</v>
      </c>
      <c r="B552" s="134">
        <v>953800</v>
      </c>
      <c r="C552" s="76" t="s">
        <v>9822</v>
      </c>
    </row>
    <row r="553" spans="1:3" x14ac:dyDescent="0.25">
      <c r="A553" s="74" t="s">
        <v>344</v>
      </c>
      <c r="B553" s="134">
        <v>953900</v>
      </c>
      <c r="C553" s="76" t="s">
        <v>9823</v>
      </c>
    </row>
    <row r="554" spans="1:3" x14ac:dyDescent="0.25">
      <c r="A554" s="74" t="s">
        <v>344</v>
      </c>
      <c r="B554" s="134">
        <v>961000</v>
      </c>
      <c r="C554" s="76" t="s">
        <v>9824</v>
      </c>
    </row>
    <row r="555" spans="1:3" x14ac:dyDescent="0.25">
      <c r="A555" s="74" t="s">
        <v>344</v>
      </c>
      <c r="B555" s="134">
        <v>961100</v>
      </c>
      <c r="C555" s="76" t="s">
        <v>9825</v>
      </c>
    </row>
    <row r="556" spans="1:3" x14ac:dyDescent="0.25">
      <c r="A556" s="74" t="s">
        <v>344</v>
      </c>
      <c r="B556" s="134">
        <v>961200</v>
      </c>
      <c r="C556" s="76" t="s">
        <v>9826</v>
      </c>
    </row>
    <row r="557" spans="1:3" x14ac:dyDescent="0.25">
      <c r="A557" s="74" t="s">
        <v>344</v>
      </c>
      <c r="B557" s="134">
        <v>999995</v>
      </c>
      <c r="C557" s="76" t="s">
        <v>9827</v>
      </c>
    </row>
    <row r="558" spans="1:3" x14ac:dyDescent="0.25">
      <c r="A558" s="74" t="s">
        <v>344</v>
      </c>
      <c r="B558" s="134" t="s">
        <v>9828</v>
      </c>
      <c r="C558" s="76" t="s">
        <v>9829</v>
      </c>
    </row>
    <row r="559" spans="1:3" x14ac:dyDescent="0.25">
      <c r="A559" s="74" t="s">
        <v>344</v>
      </c>
      <c r="B559" s="134" t="s">
        <v>9830</v>
      </c>
      <c r="C559" s="76" t="s">
        <v>9831</v>
      </c>
    </row>
    <row r="560" spans="1:3" x14ac:dyDescent="0.25">
      <c r="A560" s="74" t="s">
        <v>344</v>
      </c>
      <c r="B560" s="134" t="s">
        <v>9832</v>
      </c>
      <c r="C560" s="76" t="s">
        <v>9833</v>
      </c>
    </row>
    <row r="561" spans="1:3" x14ac:dyDescent="0.25">
      <c r="A561" s="74" t="s">
        <v>344</v>
      </c>
      <c r="B561" s="134" t="s">
        <v>9834</v>
      </c>
      <c r="C561" s="76" t="s">
        <v>9835</v>
      </c>
    </row>
    <row r="562" spans="1:3" x14ac:dyDescent="0.25">
      <c r="A562" s="74" t="s">
        <v>344</v>
      </c>
      <c r="B562" s="134" t="s">
        <v>9836</v>
      </c>
      <c r="C562" s="76" t="s">
        <v>9837</v>
      </c>
    </row>
    <row r="563" spans="1:3" x14ac:dyDescent="0.25">
      <c r="A563" s="74" t="s">
        <v>344</v>
      </c>
      <c r="B563" s="134" t="s">
        <v>9838</v>
      </c>
      <c r="C563" s="76" t="s">
        <v>9839</v>
      </c>
    </row>
    <row r="564" spans="1:3" x14ac:dyDescent="0.25">
      <c r="A564" s="74" t="s">
        <v>344</v>
      </c>
      <c r="B564" s="134" t="s">
        <v>9840</v>
      </c>
      <c r="C564" s="76" t="s">
        <v>9841</v>
      </c>
    </row>
    <row r="565" spans="1:3" x14ac:dyDescent="0.25">
      <c r="A565" s="74" t="s">
        <v>344</v>
      </c>
      <c r="B565" s="134" t="s">
        <v>9842</v>
      </c>
      <c r="C565" s="76" t="s">
        <v>9843</v>
      </c>
    </row>
    <row r="566" spans="1:3" x14ac:dyDescent="0.25">
      <c r="A566" s="74" t="s">
        <v>344</v>
      </c>
      <c r="B566" s="134" t="s">
        <v>9844</v>
      </c>
      <c r="C566" s="76" t="s">
        <v>9845</v>
      </c>
    </row>
    <row r="567" spans="1:3" x14ac:dyDescent="0.25">
      <c r="A567" s="74" t="s">
        <v>344</v>
      </c>
      <c r="B567" s="134" t="s">
        <v>9846</v>
      </c>
      <c r="C567" s="76" t="s">
        <v>9847</v>
      </c>
    </row>
    <row r="568" spans="1:3" x14ac:dyDescent="0.25">
      <c r="A568" s="74" t="s">
        <v>344</v>
      </c>
      <c r="B568" s="134" t="s">
        <v>9848</v>
      </c>
      <c r="C568" s="76" t="s">
        <v>9849</v>
      </c>
    </row>
    <row r="569" spans="1:3" x14ac:dyDescent="0.25">
      <c r="A569" s="74" t="s">
        <v>344</v>
      </c>
      <c r="B569" s="134" t="s">
        <v>9850</v>
      </c>
      <c r="C569" s="76" t="s">
        <v>9851</v>
      </c>
    </row>
    <row r="570" spans="1:3" x14ac:dyDescent="0.25">
      <c r="A570" s="74" t="s">
        <v>344</v>
      </c>
      <c r="B570" s="134" t="s">
        <v>9852</v>
      </c>
      <c r="C570" s="76" t="s">
        <v>9853</v>
      </c>
    </row>
    <row r="571" spans="1:3" x14ac:dyDescent="0.25">
      <c r="A571" s="74" t="s">
        <v>344</v>
      </c>
      <c r="B571" s="134" t="s">
        <v>9854</v>
      </c>
      <c r="C571" s="76" t="s">
        <v>9855</v>
      </c>
    </row>
    <row r="572" spans="1:3" x14ac:dyDescent="0.25">
      <c r="A572" s="74" t="s">
        <v>344</v>
      </c>
      <c r="B572" s="134" t="s">
        <v>9856</v>
      </c>
      <c r="C572" s="76" t="s">
        <v>9857</v>
      </c>
    </row>
    <row r="573" spans="1:3" x14ac:dyDescent="0.25">
      <c r="A573" s="74" t="s">
        <v>344</v>
      </c>
      <c r="B573" s="134" t="s">
        <v>9858</v>
      </c>
      <c r="C573" s="76" t="s">
        <v>9859</v>
      </c>
    </row>
    <row r="574" spans="1:3" x14ac:dyDescent="0.25">
      <c r="A574" s="74" t="s">
        <v>344</v>
      </c>
      <c r="B574" s="134" t="s">
        <v>9860</v>
      </c>
      <c r="C574" s="76" t="s">
        <v>9861</v>
      </c>
    </row>
    <row r="575" spans="1:3" x14ac:dyDescent="0.25">
      <c r="A575" s="74" t="s">
        <v>344</v>
      </c>
      <c r="B575" s="134" t="s">
        <v>9862</v>
      </c>
      <c r="C575" s="76" t="s">
        <v>9863</v>
      </c>
    </row>
    <row r="576" spans="1:3" x14ac:dyDescent="0.25">
      <c r="A576" s="74" t="s">
        <v>344</v>
      </c>
      <c r="B576" s="134" t="s">
        <v>9864</v>
      </c>
      <c r="C576" s="76" t="s">
        <v>9865</v>
      </c>
    </row>
    <row r="577" spans="1:3" x14ac:dyDescent="0.25">
      <c r="A577" s="74" t="s">
        <v>344</v>
      </c>
      <c r="B577" s="134" t="s">
        <v>9866</v>
      </c>
      <c r="C577" s="76" t="s">
        <v>9867</v>
      </c>
    </row>
    <row r="578" spans="1:3" x14ac:dyDescent="0.25">
      <c r="A578" s="74" t="s">
        <v>344</v>
      </c>
      <c r="B578" s="134" t="s">
        <v>9868</v>
      </c>
      <c r="C578" s="76" t="s">
        <v>9869</v>
      </c>
    </row>
    <row r="579" spans="1:3" x14ac:dyDescent="0.25">
      <c r="A579" s="74" t="s">
        <v>344</v>
      </c>
      <c r="B579" s="134" t="s">
        <v>9870</v>
      </c>
      <c r="C579" s="76" t="s">
        <v>9871</v>
      </c>
    </row>
    <row r="580" spans="1:3" x14ac:dyDescent="0.25">
      <c r="A580" s="74" t="s">
        <v>344</v>
      </c>
      <c r="B580" s="134" t="s">
        <v>9872</v>
      </c>
      <c r="C580" s="76" t="s">
        <v>9873</v>
      </c>
    </row>
    <row r="581" spans="1:3" x14ac:dyDescent="0.25">
      <c r="A581" s="74" t="s">
        <v>344</v>
      </c>
      <c r="B581" s="134" t="s">
        <v>9874</v>
      </c>
      <c r="C581" s="76" t="s">
        <v>9875</v>
      </c>
    </row>
    <row r="582" spans="1:3" x14ac:dyDescent="0.25">
      <c r="A582" s="74" t="s">
        <v>344</v>
      </c>
      <c r="B582" s="134" t="s">
        <v>9876</v>
      </c>
      <c r="C582" s="76" t="s">
        <v>9877</v>
      </c>
    </row>
    <row r="583" spans="1:3" x14ac:dyDescent="0.25">
      <c r="A583" s="74" t="s">
        <v>344</v>
      </c>
      <c r="B583" s="134" t="s">
        <v>9878</v>
      </c>
      <c r="C583" s="76" t="s">
        <v>9879</v>
      </c>
    </row>
    <row r="584" spans="1:3" x14ac:dyDescent="0.25">
      <c r="A584" s="74" t="s">
        <v>344</v>
      </c>
      <c r="B584" s="134" t="s">
        <v>9880</v>
      </c>
      <c r="C584" s="76" t="s">
        <v>9881</v>
      </c>
    </row>
    <row r="585" spans="1:3" x14ac:dyDescent="0.25">
      <c r="A585" s="74" t="s">
        <v>344</v>
      </c>
      <c r="B585" s="134" t="s">
        <v>9882</v>
      </c>
      <c r="C585" s="76" t="s">
        <v>9883</v>
      </c>
    </row>
    <row r="586" spans="1:3" x14ac:dyDescent="0.25">
      <c r="A586" s="74" t="s">
        <v>344</v>
      </c>
      <c r="B586" s="134" t="s">
        <v>9884</v>
      </c>
      <c r="C586" s="76" t="s">
        <v>9885</v>
      </c>
    </row>
    <row r="587" spans="1:3" x14ac:dyDescent="0.25">
      <c r="A587" s="74" t="s">
        <v>344</v>
      </c>
      <c r="B587" s="134" t="s">
        <v>9886</v>
      </c>
      <c r="C587" s="76" t="s">
        <v>9887</v>
      </c>
    </row>
    <row r="588" spans="1:3" x14ac:dyDescent="0.25">
      <c r="A588" s="74" t="s">
        <v>344</v>
      </c>
      <c r="B588" s="134" t="s">
        <v>9888</v>
      </c>
      <c r="C588" s="76" t="s">
        <v>9889</v>
      </c>
    </row>
    <row r="589" spans="1:3" x14ac:dyDescent="0.25">
      <c r="A589" s="74" t="s">
        <v>344</v>
      </c>
      <c r="B589" s="134" t="s">
        <v>9890</v>
      </c>
      <c r="C589" s="76" t="s">
        <v>9891</v>
      </c>
    </row>
    <row r="590" spans="1:3" x14ac:dyDescent="0.25">
      <c r="A590" s="74" t="s">
        <v>344</v>
      </c>
      <c r="B590" s="134" t="s">
        <v>9892</v>
      </c>
      <c r="C590" s="76" t="s">
        <v>9893</v>
      </c>
    </row>
    <row r="591" spans="1:3" x14ac:dyDescent="0.25">
      <c r="A591" s="74" t="s">
        <v>344</v>
      </c>
      <c r="B591" s="134" t="s">
        <v>9894</v>
      </c>
      <c r="C591" s="76" t="s">
        <v>9895</v>
      </c>
    </row>
    <row r="592" spans="1:3" x14ac:dyDescent="0.25">
      <c r="A592" s="74" t="s">
        <v>344</v>
      </c>
      <c r="B592" s="134" t="s">
        <v>9896</v>
      </c>
      <c r="C592" s="76" t="s">
        <v>9897</v>
      </c>
    </row>
    <row r="593" spans="1:3" x14ac:dyDescent="0.25">
      <c r="A593" s="74" t="s">
        <v>344</v>
      </c>
      <c r="B593" s="134" t="s">
        <v>9898</v>
      </c>
      <c r="C593" s="76" t="s">
        <v>9899</v>
      </c>
    </row>
    <row r="594" spans="1:3" x14ac:dyDescent="0.25">
      <c r="A594" s="74" t="s">
        <v>344</v>
      </c>
      <c r="B594" s="134" t="s">
        <v>9900</v>
      </c>
      <c r="C594" s="76" t="s">
        <v>9901</v>
      </c>
    </row>
    <row r="595" spans="1:3" x14ac:dyDescent="0.25">
      <c r="A595" s="74" t="s">
        <v>344</v>
      </c>
      <c r="B595" s="134" t="s">
        <v>9902</v>
      </c>
      <c r="C595" s="76" t="s">
        <v>9903</v>
      </c>
    </row>
    <row r="596" spans="1:3" x14ac:dyDescent="0.25">
      <c r="A596" s="74" t="s">
        <v>344</v>
      </c>
      <c r="B596" s="134" t="s">
        <v>9904</v>
      </c>
      <c r="C596" s="76" t="s">
        <v>9905</v>
      </c>
    </row>
    <row r="597" spans="1:3" x14ac:dyDescent="0.25">
      <c r="A597" s="74" t="s">
        <v>344</v>
      </c>
      <c r="B597" s="134" t="s">
        <v>9906</v>
      </c>
      <c r="C597" s="76" t="s">
        <v>9907</v>
      </c>
    </row>
    <row r="598" spans="1:3" x14ac:dyDescent="0.25">
      <c r="A598" s="74" t="s">
        <v>344</v>
      </c>
      <c r="B598" s="134" t="s">
        <v>9908</v>
      </c>
      <c r="C598" s="76" t="s">
        <v>9909</v>
      </c>
    </row>
    <row r="599" spans="1:3" x14ac:dyDescent="0.25">
      <c r="A599" s="74" t="s">
        <v>344</v>
      </c>
      <c r="B599" s="134" t="s">
        <v>9910</v>
      </c>
      <c r="C599" s="76" t="s">
        <v>9911</v>
      </c>
    </row>
    <row r="600" spans="1:3" x14ac:dyDescent="0.25">
      <c r="A600" s="74" t="s">
        <v>344</v>
      </c>
      <c r="B600" s="134" t="s">
        <v>9912</v>
      </c>
      <c r="C600" s="76" t="s">
        <v>9913</v>
      </c>
    </row>
    <row r="601" spans="1:3" x14ac:dyDescent="0.25">
      <c r="A601" s="74" t="s">
        <v>344</v>
      </c>
      <c r="B601" s="134" t="s">
        <v>9914</v>
      </c>
      <c r="C601" s="76" t="s">
        <v>9915</v>
      </c>
    </row>
    <row r="602" spans="1:3" x14ac:dyDescent="0.25">
      <c r="A602" s="74" t="s">
        <v>344</v>
      </c>
      <c r="B602" s="134" t="s">
        <v>9916</v>
      </c>
      <c r="C602" s="76" t="s">
        <v>9917</v>
      </c>
    </row>
    <row r="603" spans="1:3" x14ac:dyDescent="0.25">
      <c r="A603" s="74" t="s">
        <v>344</v>
      </c>
      <c r="B603" s="134" t="s">
        <v>9918</v>
      </c>
      <c r="C603" s="76" t="s">
        <v>9919</v>
      </c>
    </row>
    <row r="604" spans="1:3" x14ac:dyDescent="0.25">
      <c r="A604" s="74" t="s">
        <v>344</v>
      </c>
      <c r="B604" s="134" t="s">
        <v>9920</v>
      </c>
      <c r="C604" s="76" t="s">
        <v>9921</v>
      </c>
    </row>
    <row r="605" spans="1:3" x14ac:dyDescent="0.25">
      <c r="A605" s="74" t="s">
        <v>344</v>
      </c>
      <c r="B605" s="134" t="s">
        <v>9922</v>
      </c>
      <c r="C605" s="76" t="s">
        <v>9923</v>
      </c>
    </row>
    <row r="606" spans="1:3" x14ac:dyDescent="0.25">
      <c r="A606" s="74" t="s">
        <v>344</v>
      </c>
      <c r="B606" s="134" t="s">
        <v>9924</v>
      </c>
      <c r="C606" s="76" t="s">
        <v>9925</v>
      </c>
    </row>
    <row r="607" spans="1:3" x14ac:dyDescent="0.25">
      <c r="A607" s="74" t="s">
        <v>344</v>
      </c>
      <c r="B607" s="134" t="s">
        <v>9926</v>
      </c>
      <c r="C607" s="76" t="s">
        <v>9927</v>
      </c>
    </row>
    <row r="608" spans="1:3" x14ac:dyDescent="0.25">
      <c r="A608" s="74" t="s">
        <v>344</v>
      </c>
      <c r="B608" s="134" t="s">
        <v>9928</v>
      </c>
      <c r="C608" s="76" t="s">
        <v>9929</v>
      </c>
    </row>
    <row r="609" spans="1:3" x14ac:dyDescent="0.25">
      <c r="A609" s="74" t="s">
        <v>344</v>
      </c>
      <c r="B609" s="134" t="s">
        <v>9930</v>
      </c>
      <c r="C609" s="76" t="s">
        <v>9931</v>
      </c>
    </row>
    <row r="610" spans="1:3" x14ac:dyDescent="0.25">
      <c r="A610" s="74" t="s">
        <v>344</v>
      </c>
      <c r="B610" s="134" t="s">
        <v>9932</v>
      </c>
      <c r="C610" s="76" t="s">
        <v>9933</v>
      </c>
    </row>
    <row r="611" spans="1:3" x14ac:dyDescent="0.25">
      <c r="A611" s="74" t="s">
        <v>344</v>
      </c>
      <c r="B611" s="134" t="s">
        <v>9934</v>
      </c>
      <c r="C611" s="76" t="s">
        <v>9935</v>
      </c>
    </row>
    <row r="612" spans="1:3" x14ac:dyDescent="0.25">
      <c r="A612" s="74" t="s">
        <v>344</v>
      </c>
      <c r="B612" s="134" t="s">
        <v>9936</v>
      </c>
      <c r="C612" s="76" t="s">
        <v>9937</v>
      </c>
    </row>
    <row r="613" spans="1:3" x14ac:dyDescent="0.25">
      <c r="A613" s="74" t="s">
        <v>344</v>
      </c>
      <c r="B613" s="134" t="s">
        <v>9938</v>
      </c>
      <c r="C613" s="76" t="s">
        <v>9939</v>
      </c>
    </row>
    <row r="614" spans="1:3" x14ac:dyDescent="0.25">
      <c r="A614" s="74" t="s">
        <v>344</v>
      </c>
      <c r="B614" s="134" t="s">
        <v>9940</v>
      </c>
      <c r="C614" s="76" t="s">
        <v>9941</v>
      </c>
    </row>
    <row r="615" spans="1:3" x14ac:dyDescent="0.25">
      <c r="A615" s="74" t="s">
        <v>344</v>
      </c>
      <c r="B615" s="134" t="s">
        <v>9942</v>
      </c>
      <c r="C615" s="76" t="s">
        <v>9943</v>
      </c>
    </row>
    <row r="616" spans="1:3" x14ac:dyDescent="0.25">
      <c r="A616" s="74" t="s">
        <v>344</v>
      </c>
      <c r="B616" s="134" t="s">
        <v>9944</v>
      </c>
      <c r="C616" s="76" t="s">
        <v>9945</v>
      </c>
    </row>
    <row r="617" spans="1:3" x14ac:dyDescent="0.25">
      <c r="A617" s="74" t="s">
        <v>344</v>
      </c>
      <c r="B617" s="134" t="s">
        <v>9946</v>
      </c>
      <c r="C617" s="76" t="s">
        <v>9947</v>
      </c>
    </row>
    <row r="618" spans="1:3" x14ac:dyDescent="0.25">
      <c r="A618" s="74" t="s">
        <v>344</v>
      </c>
      <c r="B618" s="134" t="s">
        <v>9948</v>
      </c>
      <c r="C618" s="76" t="s">
        <v>9949</v>
      </c>
    </row>
    <row r="619" spans="1:3" x14ac:dyDescent="0.25">
      <c r="A619" s="74" t="s">
        <v>344</v>
      </c>
      <c r="B619" s="134" t="s">
        <v>9950</v>
      </c>
      <c r="C619" s="76" t="s">
        <v>9951</v>
      </c>
    </row>
    <row r="620" spans="1:3" x14ac:dyDescent="0.25">
      <c r="A620" s="74" t="s">
        <v>344</v>
      </c>
      <c r="B620" s="134" t="s">
        <v>9952</v>
      </c>
      <c r="C620" s="76" t="s">
        <v>9953</v>
      </c>
    </row>
    <row r="621" spans="1:3" x14ac:dyDescent="0.25">
      <c r="A621" s="74" t="s">
        <v>344</v>
      </c>
      <c r="B621" s="134" t="s">
        <v>9954</v>
      </c>
      <c r="C621" s="76" t="s">
        <v>9955</v>
      </c>
    </row>
    <row r="622" spans="1:3" x14ac:dyDescent="0.25">
      <c r="A622" s="74" t="s">
        <v>344</v>
      </c>
      <c r="B622" s="134" t="s">
        <v>9956</v>
      </c>
      <c r="C622" s="76" t="s">
        <v>9957</v>
      </c>
    </row>
    <row r="623" spans="1:3" x14ac:dyDescent="0.25">
      <c r="A623" s="74" t="s">
        <v>344</v>
      </c>
      <c r="B623" s="134" t="s">
        <v>9958</v>
      </c>
      <c r="C623" s="76" t="s">
        <v>9959</v>
      </c>
    </row>
    <row r="624" spans="1:3" x14ac:dyDescent="0.25">
      <c r="A624" s="74" t="s">
        <v>344</v>
      </c>
      <c r="B624" s="134" t="s">
        <v>9960</v>
      </c>
      <c r="C624" s="76" t="s">
        <v>9961</v>
      </c>
    </row>
    <row r="625" spans="1:3" x14ac:dyDescent="0.25">
      <c r="A625" s="74" t="s">
        <v>344</v>
      </c>
      <c r="B625" s="134" t="s">
        <v>9962</v>
      </c>
      <c r="C625" s="76" t="s">
        <v>9963</v>
      </c>
    </row>
    <row r="626" spans="1:3" x14ac:dyDescent="0.25">
      <c r="A626" s="74" t="s">
        <v>344</v>
      </c>
      <c r="B626" s="134" t="s">
        <v>9964</v>
      </c>
      <c r="C626" s="76" t="s">
        <v>6329</v>
      </c>
    </row>
    <row r="627" spans="1:3" x14ac:dyDescent="0.25">
      <c r="A627" s="74" t="s">
        <v>344</v>
      </c>
      <c r="B627" s="134" t="s">
        <v>9965</v>
      </c>
      <c r="C627" s="76" t="s">
        <v>9966</v>
      </c>
    </row>
    <row r="628" spans="1:3" x14ac:dyDescent="0.25">
      <c r="A628" s="74" t="s">
        <v>344</v>
      </c>
      <c r="B628" s="134" t="s">
        <v>9967</v>
      </c>
      <c r="C628" s="76" t="s">
        <v>9968</v>
      </c>
    </row>
    <row r="629" spans="1:3" x14ac:dyDescent="0.25">
      <c r="A629" s="74" t="s">
        <v>344</v>
      </c>
      <c r="B629" s="134" t="s">
        <v>9969</v>
      </c>
      <c r="C629" s="76" t="s">
        <v>9970</v>
      </c>
    </row>
    <row r="630" spans="1:3" x14ac:dyDescent="0.25">
      <c r="A630" s="74" t="s">
        <v>344</v>
      </c>
      <c r="B630" s="134" t="s">
        <v>9971</v>
      </c>
      <c r="C630" s="76" t="s">
        <v>9972</v>
      </c>
    </row>
    <row r="631" spans="1:3" x14ac:dyDescent="0.25">
      <c r="A631" s="74" t="s">
        <v>344</v>
      </c>
      <c r="B631" s="134" t="s">
        <v>9973</v>
      </c>
      <c r="C631" s="76" t="s">
        <v>9974</v>
      </c>
    </row>
    <row r="632" spans="1:3" x14ac:dyDescent="0.25">
      <c r="A632" s="74" t="s">
        <v>344</v>
      </c>
      <c r="B632" s="134" t="s">
        <v>9975</v>
      </c>
      <c r="C632" s="76" t="s">
        <v>9976</v>
      </c>
    </row>
    <row r="633" spans="1:3" x14ac:dyDescent="0.25">
      <c r="A633" s="74" t="s">
        <v>344</v>
      </c>
      <c r="B633" s="134" t="s">
        <v>9977</v>
      </c>
      <c r="C633" s="76" t="s">
        <v>9978</v>
      </c>
    </row>
    <row r="634" spans="1:3" x14ac:dyDescent="0.25">
      <c r="A634" s="74" t="s">
        <v>344</v>
      </c>
      <c r="B634" s="134" t="s">
        <v>9979</v>
      </c>
      <c r="C634" s="76" t="s">
        <v>9980</v>
      </c>
    </row>
    <row r="635" spans="1:3" x14ac:dyDescent="0.25">
      <c r="A635" s="74" t="s">
        <v>344</v>
      </c>
      <c r="B635" s="134" t="s">
        <v>9981</v>
      </c>
      <c r="C635" s="76" t="s">
        <v>9982</v>
      </c>
    </row>
    <row r="636" spans="1:3" x14ac:dyDescent="0.25">
      <c r="A636" s="74" t="s">
        <v>344</v>
      </c>
      <c r="B636" s="134" t="s">
        <v>9983</v>
      </c>
      <c r="C636" s="76" t="s">
        <v>9984</v>
      </c>
    </row>
    <row r="637" spans="1:3" x14ac:dyDescent="0.25">
      <c r="A637" s="74" t="s">
        <v>344</v>
      </c>
      <c r="B637" s="134" t="s">
        <v>9985</v>
      </c>
      <c r="C637" s="76" t="s">
        <v>9986</v>
      </c>
    </row>
    <row r="638" spans="1:3" x14ac:dyDescent="0.25">
      <c r="A638" s="74" t="s">
        <v>344</v>
      </c>
      <c r="B638" s="134" t="s">
        <v>9987</v>
      </c>
      <c r="C638" s="76" t="s">
        <v>9988</v>
      </c>
    </row>
    <row r="639" spans="1:3" x14ac:dyDescent="0.25">
      <c r="A639" s="74" t="s">
        <v>344</v>
      </c>
      <c r="B639" s="134" t="s">
        <v>9989</v>
      </c>
      <c r="C639" s="76" t="s">
        <v>9990</v>
      </c>
    </row>
    <row r="640" spans="1:3" x14ac:dyDescent="0.25">
      <c r="A640" s="74" t="s">
        <v>344</v>
      </c>
      <c r="B640" s="134" t="s">
        <v>9991</v>
      </c>
      <c r="C640" s="76" t="s">
        <v>9992</v>
      </c>
    </row>
    <row r="641" spans="1:3" x14ac:dyDescent="0.25">
      <c r="A641" s="74" t="s">
        <v>344</v>
      </c>
      <c r="B641" s="134" t="s">
        <v>9993</v>
      </c>
      <c r="C641" s="76" t="s">
        <v>9994</v>
      </c>
    </row>
    <row r="642" spans="1:3" x14ac:dyDescent="0.25">
      <c r="A642" s="74" t="s">
        <v>344</v>
      </c>
      <c r="B642" s="134" t="s">
        <v>9995</v>
      </c>
      <c r="C642" s="76" t="s">
        <v>9996</v>
      </c>
    </row>
    <row r="643" spans="1:3" x14ac:dyDescent="0.25">
      <c r="A643" s="74" t="s">
        <v>344</v>
      </c>
      <c r="B643" s="134" t="s">
        <v>9997</v>
      </c>
      <c r="C643" s="76" t="s">
        <v>9998</v>
      </c>
    </row>
    <row r="644" spans="1:3" x14ac:dyDescent="0.25">
      <c r="A644" s="74" t="s">
        <v>344</v>
      </c>
      <c r="B644" s="134" t="s">
        <v>9999</v>
      </c>
      <c r="C644" s="76" t="s">
        <v>10000</v>
      </c>
    </row>
    <row r="645" spans="1:3" x14ac:dyDescent="0.25">
      <c r="A645" s="74" t="s">
        <v>344</v>
      </c>
      <c r="B645" s="134" t="s">
        <v>10001</v>
      </c>
      <c r="C645" s="76" t="s">
        <v>10002</v>
      </c>
    </row>
    <row r="646" spans="1:3" x14ac:dyDescent="0.25">
      <c r="A646" s="74" t="s">
        <v>344</v>
      </c>
      <c r="B646" s="134" t="s">
        <v>10003</v>
      </c>
      <c r="C646" s="76" t="s">
        <v>10004</v>
      </c>
    </row>
    <row r="647" spans="1:3" x14ac:dyDescent="0.25">
      <c r="A647" s="74" t="s">
        <v>344</v>
      </c>
      <c r="B647" s="134" t="s">
        <v>10005</v>
      </c>
      <c r="C647" s="76" t="s">
        <v>10006</v>
      </c>
    </row>
    <row r="648" spans="1:3" x14ac:dyDescent="0.25">
      <c r="A648" s="74" t="s">
        <v>344</v>
      </c>
      <c r="B648" s="134" t="s">
        <v>10007</v>
      </c>
      <c r="C648" s="76" t="s">
        <v>10008</v>
      </c>
    </row>
    <row r="649" spans="1:3" x14ac:dyDescent="0.25">
      <c r="A649" s="74" t="s">
        <v>344</v>
      </c>
      <c r="B649" s="134" t="s">
        <v>10009</v>
      </c>
      <c r="C649" s="76" t="s">
        <v>10010</v>
      </c>
    </row>
    <row r="650" spans="1:3" x14ac:dyDescent="0.25">
      <c r="A650" s="74" t="s">
        <v>344</v>
      </c>
      <c r="B650" s="134" t="s">
        <v>10011</v>
      </c>
      <c r="C650" s="76" t="s">
        <v>10012</v>
      </c>
    </row>
    <row r="651" spans="1:3" x14ac:dyDescent="0.25">
      <c r="A651" s="74" t="s">
        <v>344</v>
      </c>
      <c r="B651" s="134" t="s">
        <v>10013</v>
      </c>
      <c r="C651" s="76" t="s">
        <v>10014</v>
      </c>
    </row>
    <row r="652" spans="1:3" x14ac:dyDescent="0.25">
      <c r="A652" s="74" t="s">
        <v>344</v>
      </c>
      <c r="B652" s="134" t="s">
        <v>10015</v>
      </c>
      <c r="C652" s="76" t="s">
        <v>10016</v>
      </c>
    </row>
    <row r="653" spans="1:3" x14ac:dyDescent="0.25">
      <c r="A653" s="74" t="s">
        <v>344</v>
      </c>
      <c r="B653" s="134" t="s">
        <v>10017</v>
      </c>
      <c r="C653" s="76" t="s">
        <v>10018</v>
      </c>
    </row>
    <row r="654" spans="1:3" x14ac:dyDescent="0.25">
      <c r="A654" s="74" t="s">
        <v>344</v>
      </c>
      <c r="B654" s="134" t="s">
        <v>10019</v>
      </c>
      <c r="C654" s="76" t="s">
        <v>10020</v>
      </c>
    </row>
    <row r="655" spans="1:3" x14ac:dyDescent="0.25">
      <c r="A655" s="74" t="s">
        <v>344</v>
      </c>
      <c r="B655" s="134" t="s">
        <v>10021</v>
      </c>
      <c r="C655" s="76" t="s">
        <v>10022</v>
      </c>
    </row>
    <row r="656" spans="1:3" x14ac:dyDescent="0.25">
      <c r="A656" s="74" t="s">
        <v>344</v>
      </c>
      <c r="B656" s="134" t="s">
        <v>10023</v>
      </c>
      <c r="C656" s="76" t="s">
        <v>10024</v>
      </c>
    </row>
    <row r="657" spans="1:3" x14ac:dyDescent="0.25">
      <c r="A657" s="74" t="s">
        <v>344</v>
      </c>
      <c r="B657" s="134" t="s">
        <v>10025</v>
      </c>
      <c r="C657" s="76" t="s">
        <v>6346</v>
      </c>
    </row>
    <row r="658" spans="1:3" x14ac:dyDescent="0.25">
      <c r="A658" s="74" t="s">
        <v>344</v>
      </c>
      <c r="B658" s="134" t="s">
        <v>10026</v>
      </c>
      <c r="C658" s="76" t="s">
        <v>10027</v>
      </c>
    </row>
    <row r="659" spans="1:3" x14ac:dyDescent="0.25">
      <c r="A659" s="74" t="s">
        <v>344</v>
      </c>
      <c r="B659" s="134" t="s">
        <v>10028</v>
      </c>
      <c r="C659" s="76" t="s">
        <v>10029</v>
      </c>
    </row>
    <row r="660" spans="1:3" x14ac:dyDescent="0.25">
      <c r="A660" s="74" t="s">
        <v>344</v>
      </c>
      <c r="B660" s="134" t="s">
        <v>10030</v>
      </c>
      <c r="C660" s="76" t="s">
        <v>10031</v>
      </c>
    </row>
    <row r="661" spans="1:3" x14ac:dyDescent="0.25">
      <c r="A661" s="74" t="s">
        <v>344</v>
      </c>
      <c r="B661" s="134" t="s">
        <v>10032</v>
      </c>
      <c r="C661" s="76" t="s">
        <v>10033</v>
      </c>
    </row>
    <row r="662" spans="1:3" x14ac:dyDescent="0.25">
      <c r="A662" s="74" t="s">
        <v>344</v>
      </c>
      <c r="B662" s="134" t="s">
        <v>10034</v>
      </c>
      <c r="C662" s="76" t="s">
        <v>10035</v>
      </c>
    </row>
    <row r="663" spans="1:3" x14ac:dyDescent="0.25">
      <c r="A663" s="74" t="s">
        <v>344</v>
      </c>
      <c r="B663" s="134" t="s">
        <v>10036</v>
      </c>
      <c r="C663" s="76" t="s">
        <v>10037</v>
      </c>
    </row>
    <row r="664" spans="1:3" x14ac:dyDescent="0.25">
      <c r="A664" s="74" t="s">
        <v>344</v>
      </c>
      <c r="B664" s="134" t="s">
        <v>10038</v>
      </c>
      <c r="C664" s="76" t="s">
        <v>10039</v>
      </c>
    </row>
    <row r="665" spans="1:3" x14ac:dyDescent="0.25">
      <c r="A665" s="74" t="s">
        <v>344</v>
      </c>
      <c r="B665" s="134" t="s">
        <v>10040</v>
      </c>
      <c r="C665" s="76" t="s">
        <v>10041</v>
      </c>
    </row>
    <row r="666" spans="1:3" x14ac:dyDescent="0.25">
      <c r="A666" s="74" t="s">
        <v>344</v>
      </c>
      <c r="B666" s="134" t="s">
        <v>10042</v>
      </c>
      <c r="C666" s="76" t="s">
        <v>6362</v>
      </c>
    </row>
    <row r="667" spans="1:3" x14ac:dyDescent="0.25">
      <c r="A667" s="74" t="s">
        <v>344</v>
      </c>
      <c r="B667" s="134" t="s">
        <v>10043</v>
      </c>
      <c r="C667" s="76" t="s">
        <v>6680</v>
      </c>
    </row>
    <row r="668" spans="1:3" x14ac:dyDescent="0.25">
      <c r="A668" s="74" t="s">
        <v>344</v>
      </c>
      <c r="B668" s="134" t="s">
        <v>10044</v>
      </c>
      <c r="C668" s="76" t="s">
        <v>10045</v>
      </c>
    </row>
    <row r="669" spans="1:3" x14ac:dyDescent="0.25">
      <c r="A669" s="74" t="s">
        <v>344</v>
      </c>
      <c r="B669" s="134" t="s">
        <v>10046</v>
      </c>
      <c r="C669" s="76" t="s">
        <v>10047</v>
      </c>
    </row>
    <row r="670" spans="1:3" x14ac:dyDescent="0.25">
      <c r="A670" s="74" t="s">
        <v>344</v>
      </c>
      <c r="B670" s="134" t="s">
        <v>10048</v>
      </c>
      <c r="C670" s="76" t="s">
        <v>6366</v>
      </c>
    </row>
    <row r="671" spans="1:3" x14ac:dyDescent="0.25">
      <c r="A671" s="74" t="s">
        <v>344</v>
      </c>
      <c r="B671" s="134" t="s">
        <v>10049</v>
      </c>
      <c r="C671" s="76" t="s">
        <v>10050</v>
      </c>
    </row>
    <row r="672" spans="1:3" x14ac:dyDescent="0.25">
      <c r="A672" s="74" t="s">
        <v>344</v>
      </c>
      <c r="B672" s="134" t="s">
        <v>10051</v>
      </c>
      <c r="C672" s="76" t="s">
        <v>10052</v>
      </c>
    </row>
    <row r="673" spans="1:3" x14ac:dyDescent="0.25">
      <c r="A673" s="74" t="s">
        <v>344</v>
      </c>
      <c r="B673" s="134" t="s">
        <v>10053</v>
      </c>
      <c r="C673" s="76" t="s">
        <v>10054</v>
      </c>
    </row>
    <row r="674" spans="1:3" x14ac:dyDescent="0.25">
      <c r="A674" s="74" t="s">
        <v>344</v>
      </c>
      <c r="B674" s="134" t="s">
        <v>10055</v>
      </c>
      <c r="C674" s="76" t="s">
        <v>10056</v>
      </c>
    </row>
    <row r="675" spans="1:3" x14ac:dyDescent="0.25">
      <c r="A675" s="74" t="s">
        <v>344</v>
      </c>
      <c r="B675" s="134" t="s">
        <v>10057</v>
      </c>
      <c r="C675" s="76" t="s">
        <v>10058</v>
      </c>
    </row>
    <row r="676" spans="1:3" x14ac:dyDescent="0.25">
      <c r="A676" s="74" t="s">
        <v>344</v>
      </c>
      <c r="B676" s="134" t="s">
        <v>10059</v>
      </c>
      <c r="C676" s="76" t="s">
        <v>10060</v>
      </c>
    </row>
    <row r="677" spans="1:3" x14ac:dyDescent="0.25">
      <c r="A677" s="74" t="s">
        <v>344</v>
      </c>
      <c r="B677" s="134" t="s">
        <v>10061</v>
      </c>
      <c r="C677" s="76" t="s">
        <v>10062</v>
      </c>
    </row>
    <row r="678" spans="1:3" x14ac:dyDescent="0.25">
      <c r="A678" s="74" t="s">
        <v>344</v>
      </c>
      <c r="B678" s="134" t="s">
        <v>10063</v>
      </c>
      <c r="C678" s="76" t="s">
        <v>10064</v>
      </c>
    </row>
    <row r="679" spans="1:3" x14ac:dyDescent="0.25">
      <c r="A679" s="74" t="s">
        <v>344</v>
      </c>
      <c r="B679" s="134" t="s">
        <v>10065</v>
      </c>
      <c r="C679" s="76" t="s">
        <v>10066</v>
      </c>
    </row>
    <row r="680" spans="1:3" x14ac:dyDescent="0.25">
      <c r="A680" s="74" t="s">
        <v>344</v>
      </c>
      <c r="B680" s="134" t="s">
        <v>10067</v>
      </c>
      <c r="C680" s="76" t="s">
        <v>10068</v>
      </c>
    </row>
    <row r="681" spans="1:3" x14ac:dyDescent="0.25">
      <c r="A681" s="74" t="s">
        <v>344</v>
      </c>
      <c r="B681" s="134" t="s">
        <v>10069</v>
      </c>
      <c r="C681" s="76" t="s">
        <v>10070</v>
      </c>
    </row>
    <row r="682" spans="1:3" x14ac:dyDescent="0.25">
      <c r="A682" s="74" t="s">
        <v>344</v>
      </c>
      <c r="B682" s="134" t="s">
        <v>10071</v>
      </c>
      <c r="C682" s="76" t="s">
        <v>10072</v>
      </c>
    </row>
    <row r="683" spans="1:3" x14ac:dyDescent="0.25">
      <c r="A683" s="74" t="s">
        <v>344</v>
      </c>
      <c r="B683" s="134" t="s">
        <v>10073</v>
      </c>
      <c r="C683" s="76" t="s">
        <v>10074</v>
      </c>
    </row>
    <row r="684" spans="1:3" x14ac:dyDescent="0.25">
      <c r="A684" s="74" t="s">
        <v>344</v>
      </c>
      <c r="B684" s="134" t="s">
        <v>10075</v>
      </c>
      <c r="C684" s="76" t="s">
        <v>10076</v>
      </c>
    </row>
    <row r="685" spans="1:3" x14ac:dyDescent="0.25">
      <c r="A685" s="74" t="s">
        <v>344</v>
      </c>
      <c r="B685" s="134" t="s">
        <v>10077</v>
      </c>
      <c r="C685" s="76" t="s">
        <v>10078</v>
      </c>
    </row>
    <row r="686" spans="1:3" x14ac:dyDescent="0.25">
      <c r="A686" s="74" t="s">
        <v>344</v>
      </c>
      <c r="B686" s="134" t="s">
        <v>10079</v>
      </c>
      <c r="C686" s="76" t="s">
        <v>10080</v>
      </c>
    </row>
    <row r="687" spans="1:3" x14ac:dyDescent="0.25">
      <c r="A687" s="74" t="s">
        <v>344</v>
      </c>
      <c r="B687" s="134" t="s">
        <v>10081</v>
      </c>
      <c r="C687" s="76" t="s">
        <v>10082</v>
      </c>
    </row>
    <row r="688" spans="1:3" x14ac:dyDescent="0.25">
      <c r="A688" s="74" t="s">
        <v>344</v>
      </c>
      <c r="B688" s="134" t="s">
        <v>10083</v>
      </c>
      <c r="C688" s="76" t="s">
        <v>10084</v>
      </c>
    </row>
    <row r="689" spans="1:3" x14ac:dyDescent="0.25">
      <c r="A689" s="74" t="s">
        <v>344</v>
      </c>
      <c r="B689" s="134" t="s">
        <v>10085</v>
      </c>
      <c r="C689" s="76" t="s">
        <v>10086</v>
      </c>
    </row>
    <row r="690" spans="1:3" x14ac:dyDescent="0.25">
      <c r="A690" s="74" t="s">
        <v>344</v>
      </c>
      <c r="B690" s="134" t="s">
        <v>10087</v>
      </c>
      <c r="C690" s="76" t="s">
        <v>10088</v>
      </c>
    </row>
    <row r="691" spans="1:3" x14ac:dyDescent="0.25">
      <c r="A691" s="74" t="s">
        <v>344</v>
      </c>
      <c r="B691" s="134" t="s">
        <v>10089</v>
      </c>
      <c r="C691" s="76" t="s">
        <v>9486</v>
      </c>
    </row>
    <row r="692" spans="1:3" x14ac:dyDescent="0.25">
      <c r="A692" s="74" t="s">
        <v>344</v>
      </c>
      <c r="B692" s="134" t="s">
        <v>10090</v>
      </c>
      <c r="C692" s="76" t="s">
        <v>10091</v>
      </c>
    </row>
    <row r="693" spans="1:3" x14ac:dyDescent="0.25">
      <c r="A693" s="74" t="s">
        <v>344</v>
      </c>
      <c r="B693" s="134" t="s">
        <v>10092</v>
      </c>
      <c r="C693" s="76" t="s">
        <v>10093</v>
      </c>
    </row>
    <row r="694" spans="1:3" x14ac:dyDescent="0.25">
      <c r="A694" s="74" t="s">
        <v>344</v>
      </c>
      <c r="B694" s="134" t="s">
        <v>10094</v>
      </c>
      <c r="C694" s="76" t="s">
        <v>10095</v>
      </c>
    </row>
    <row r="695" spans="1:3" x14ac:dyDescent="0.25">
      <c r="A695" s="74" t="s">
        <v>344</v>
      </c>
      <c r="B695" s="134" t="s">
        <v>10096</v>
      </c>
      <c r="C695" s="76" t="s">
        <v>10097</v>
      </c>
    </row>
    <row r="696" spans="1:3" x14ac:dyDescent="0.25">
      <c r="A696" s="74" t="s">
        <v>344</v>
      </c>
      <c r="B696" s="134" t="s">
        <v>10098</v>
      </c>
      <c r="C696" s="76" t="s">
        <v>10099</v>
      </c>
    </row>
    <row r="697" spans="1:3" x14ac:dyDescent="0.25">
      <c r="A697" s="74" t="s">
        <v>344</v>
      </c>
      <c r="B697" s="134" t="s">
        <v>10100</v>
      </c>
      <c r="C697" s="76" t="s">
        <v>10101</v>
      </c>
    </row>
    <row r="698" spans="1:3" x14ac:dyDescent="0.25">
      <c r="A698" s="74" t="s">
        <v>344</v>
      </c>
      <c r="B698" s="134" t="s">
        <v>10102</v>
      </c>
      <c r="C698" s="76" t="s">
        <v>10103</v>
      </c>
    </row>
    <row r="699" spans="1:3" x14ac:dyDescent="0.25">
      <c r="A699" s="74" t="s">
        <v>344</v>
      </c>
      <c r="B699" s="134" t="s">
        <v>10104</v>
      </c>
      <c r="C699" s="76" t="s">
        <v>10105</v>
      </c>
    </row>
    <row r="700" spans="1:3" x14ac:dyDescent="0.25">
      <c r="A700" s="74" t="s">
        <v>344</v>
      </c>
      <c r="B700" s="134" t="s">
        <v>10106</v>
      </c>
      <c r="C700" s="76" t="s">
        <v>10107</v>
      </c>
    </row>
    <row r="701" spans="1:3" x14ac:dyDescent="0.25">
      <c r="A701" s="74" t="s">
        <v>344</v>
      </c>
      <c r="B701" s="134" t="s">
        <v>10108</v>
      </c>
      <c r="C701" s="76" t="s">
        <v>10109</v>
      </c>
    </row>
    <row r="702" spans="1:3" x14ac:dyDescent="0.25">
      <c r="A702" s="74" t="s">
        <v>344</v>
      </c>
      <c r="B702" s="134" t="s">
        <v>10110</v>
      </c>
      <c r="C702" s="76" t="s">
        <v>10111</v>
      </c>
    </row>
    <row r="703" spans="1:3" x14ac:dyDescent="0.25">
      <c r="A703" s="74" t="s">
        <v>344</v>
      </c>
      <c r="B703" s="134" t="s">
        <v>10112</v>
      </c>
      <c r="C703" s="76" t="s">
        <v>10113</v>
      </c>
    </row>
    <row r="704" spans="1:3" x14ac:dyDescent="0.25">
      <c r="A704" s="74" t="s">
        <v>344</v>
      </c>
      <c r="B704" s="134" t="s">
        <v>10114</v>
      </c>
      <c r="C704" s="76" t="s">
        <v>10115</v>
      </c>
    </row>
    <row r="705" spans="1:3" x14ac:dyDescent="0.25">
      <c r="A705" s="74" t="s">
        <v>344</v>
      </c>
      <c r="B705" s="134" t="s">
        <v>10116</v>
      </c>
      <c r="C705" s="76" t="s">
        <v>10117</v>
      </c>
    </row>
    <row r="706" spans="1:3" x14ac:dyDescent="0.25">
      <c r="A706" s="74" t="s">
        <v>344</v>
      </c>
      <c r="B706" s="134" t="s">
        <v>10118</v>
      </c>
      <c r="C706" s="76" t="s">
        <v>10119</v>
      </c>
    </row>
    <row r="707" spans="1:3" x14ac:dyDescent="0.25">
      <c r="A707" s="74" t="s">
        <v>344</v>
      </c>
      <c r="B707" s="134" t="s">
        <v>10120</v>
      </c>
      <c r="C707" s="76" t="s">
        <v>10121</v>
      </c>
    </row>
    <row r="708" spans="1:3" x14ac:dyDescent="0.25">
      <c r="A708" s="74" t="s">
        <v>344</v>
      </c>
      <c r="B708" s="134" t="s">
        <v>10122</v>
      </c>
      <c r="C708" s="76" t="s">
        <v>10123</v>
      </c>
    </row>
    <row r="709" spans="1:3" x14ac:dyDescent="0.25">
      <c r="A709" s="74" t="s">
        <v>344</v>
      </c>
      <c r="B709" s="134" t="s">
        <v>10124</v>
      </c>
      <c r="C709" s="76" t="s">
        <v>10125</v>
      </c>
    </row>
    <row r="710" spans="1:3" x14ac:dyDescent="0.25">
      <c r="A710" s="74" t="s">
        <v>344</v>
      </c>
      <c r="B710" s="134" t="s">
        <v>10126</v>
      </c>
      <c r="C710" s="76" t="s">
        <v>10127</v>
      </c>
    </row>
    <row r="711" spans="1:3" x14ac:dyDescent="0.25">
      <c r="A711" s="74" t="s">
        <v>344</v>
      </c>
      <c r="B711" s="134" t="s">
        <v>10128</v>
      </c>
      <c r="C711" s="76" t="s">
        <v>10129</v>
      </c>
    </row>
    <row r="712" spans="1:3" x14ac:dyDescent="0.25">
      <c r="A712" s="74" t="s">
        <v>344</v>
      </c>
      <c r="B712" s="134" t="s">
        <v>10130</v>
      </c>
      <c r="C712" s="76" t="s">
        <v>10131</v>
      </c>
    </row>
    <row r="713" spans="1:3" x14ac:dyDescent="0.25">
      <c r="A713" s="74" t="s">
        <v>344</v>
      </c>
      <c r="B713" s="134" t="s">
        <v>10132</v>
      </c>
      <c r="C713" s="76" t="s">
        <v>10133</v>
      </c>
    </row>
    <row r="714" spans="1:3" x14ac:dyDescent="0.25">
      <c r="A714" s="74" t="s">
        <v>344</v>
      </c>
      <c r="B714" s="134" t="s">
        <v>10134</v>
      </c>
      <c r="C714" s="76" t="s">
        <v>10135</v>
      </c>
    </row>
    <row r="715" spans="1:3" x14ac:dyDescent="0.25">
      <c r="A715" s="74" t="s">
        <v>344</v>
      </c>
      <c r="B715" s="134" t="s">
        <v>10136</v>
      </c>
      <c r="C715" s="76" t="s">
        <v>10137</v>
      </c>
    </row>
    <row r="716" spans="1:3" x14ac:dyDescent="0.25">
      <c r="A716" s="74" t="s">
        <v>344</v>
      </c>
      <c r="B716" s="134" t="s">
        <v>10138</v>
      </c>
      <c r="C716" s="76" t="s">
        <v>10139</v>
      </c>
    </row>
    <row r="717" spans="1:3" x14ac:dyDescent="0.25">
      <c r="A717" s="74" t="s">
        <v>344</v>
      </c>
      <c r="B717" s="134" t="s">
        <v>10140</v>
      </c>
      <c r="C717" s="76" t="s">
        <v>10141</v>
      </c>
    </row>
    <row r="718" spans="1:3" x14ac:dyDescent="0.25">
      <c r="A718" s="74" t="s">
        <v>344</v>
      </c>
      <c r="B718" s="134" t="s">
        <v>10142</v>
      </c>
      <c r="C718" s="76" t="s">
        <v>10143</v>
      </c>
    </row>
    <row r="719" spans="1:3" x14ac:dyDescent="0.25">
      <c r="A719" s="74" t="s">
        <v>344</v>
      </c>
      <c r="B719" s="134" t="s">
        <v>10144</v>
      </c>
      <c r="C719" s="76" t="s">
        <v>10145</v>
      </c>
    </row>
    <row r="720" spans="1:3" x14ac:dyDescent="0.25">
      <c r="A720" s="74" t="s">
        <v>344</v>
      </c>
      <c r="B720" s="134" t="s">
        <v>10146</v>
      </c>
      <c r="C720" s="76" t="s">
        <v>10147</v>
      </c>
    </row>
    <row r="721" spans="1:3" x14ac:dyDescent="0.25">
      <c r="A721" s="74" t="s">
        <v>344</v>
      </c>
      <c r="B721" s="134" t="s">
        <v>10148</v>
      </c>
      <c r="C721" s="76" t="s">
        <v>10149</v>
      </c>
    </row>
    <row r="722" spans="1:3" x14ac:dyDescent="0.25">
      <c r="A722" s="74" t="s">
        <v>344</v>
      </c>
      <c r="B722" s="134" t="s">
        <v>10150</v>
      </c>
      <c r="C722" s="76" t="s">
        <v>10151</v>
      </c>
    </row>
    <row r="723" spans="1:3" x14ac:dyDescent="0.25">
      <c r="A723" s="74" t="s">
        <v>344</v>
      </c>
      <c r="B723" s="134" t="s">
        <v>10152</v>
      </c>
      <c r="C723" s="76" t="s">
        <v>10153</v>
      </c>
    </row>
    <row r="724" spans="1:3" x14ac:dyDescent="0.25">
      <c r="A724" s="74" t="s">
        <v>344</v>
      </c>
      <c r="B724" s="134" t="s">
        <v>10154</v>
      </c>
      <c r="C724" s="76" t="s">
        <v>10155</v>
      </c>
    </row>
    <row r="725" spans="1:3" x14ac:dyDescent="0.25">
      <c r="A725" s="74" t="s">
        <v>344</v>
      </c>
      <c r="B725" s="134" t="s">
        <v>10156</v>
      </c>
      <c r="C725" s="76" t="s">
        <v>10157</v>
      </c>
    </row>
    <row r="726" spans="1:3" x14ac:dyDescent="0.25">
      <c r="A726" s="74" t="s">
        <v>344</v>
      </c>
      <c r="B726" s="134" t="s">
        <v>10158</v>
      </c>
      <c r="C726" s="76" t="s">
        <v>10159</v>
      </c>
    </row>
    <row r="727" spans="1:3" x14ac:dyDescent="0.25">
      <c r="A727" s="74" t="s">
        <v>344</v>
      </c>
      <c r="B727" s="134" t="s">
        <v>10160</v>
      </c>
      <c r="C727" s="76" t="s">
        <v>10161</v>
      </c>
    </row>
    <row r="728" spans="1:3" x14ac:dyDescent="0.25">
      <c r="A728" s="74" t="s">
        <v>344</v>
      </c>
      <c r="B728" s="134" t="s">
        <v>10162</v>
      </c>
      <c r="C728" s="76" t="s">
        <v>10163</v>
      </c>
    </row>
    <row r="729" spans="1:3" x14ac:dyDescent="0.25">
      <c r="A729" s="74" t="s">
        <v>344</v>
      </c>
      <c r="B729" s="134" t="s">
        <v>10164</v>
      </c>
      <c r="C729" s="76" t="s">
        <v>10165</v>
      </c>
    </row>
    <row r="730" spans="1:3" x14ac:dyDescent="0.25">
      <c r="A730" s="74" t="s">
        <v>344</v>
      </c>
      <c r="B730" s="134" t="s">
        <v>10166</v>
      </c>
      <c r="C730" s="76" t="s">
        <v>10167</v>
      </c>
    </row>
    <row r="731" spans="1:3" x14ac:dyDescent="0.25">
      <c r="A731" s="74" t="s">
        <v>344</v>
      </c>
      <c r="B731" s="134" t="s">
        <v>10168</v>
      </c>
      <c r="C731" s="76" t="s">
        <v>10169</v>
      </c>
    </row>
    <row r="732" spans="1:3" x14ac:dyDescent="0.25">
      <c r="A732" s="74" t="s">
        <v>344</v>
      </c>
      <c r="B732" s="134" t="s">
        <v>10170</v>
      </c>
      <c r="C732" s="76" t="s">
        <v>10171</v>
      </c>
    </row>
    <row r="733" spans="1:3" x14ac:dyDescent="0.25">
      <c r="A733" s="74" t="s">
        <v>344</v>
      </c>
      <c r="B733" s="134" t="s">
        <v>10172</v>
      </c>
      <c r="C733" s="76" t="s">
        <v>10173</v>
      </c>
    </row>
    <row r="734" spans="1:3" x14ac:dyDescent="0.25">
      <c r="A734" s="74" t="s">
        <v>344</v>
      </c>
      <c r="B734" s="134" t="s">
        <v>10174</v>
      </c>
      <c r="C734" s="76" t="s">
        <v>10175</v>
      </c>
    </row>
    <row r="735" spans="1:3" x14ac:dyDescent="0.25">
      <c r="A735" s="74" t="s">
        <v>344</v>
      </c>
      <c r="B735" s="134" t="s">
        <v>10176</v>
      </c>
      <c r="C735" s="76" t="s">
        <v>10177</v>
      </c>
    </row>
    <row r="736" spans="1:3" x14ac:dyDescent="0.25">
      <c r="A736" s="74" t="s">
        <v>344</v>
      </c>
      <c r="B736" s="134" t="s">
        <v>10178</v>
      </c>
      <c r="C736" s="76" t="s">
        <v>10179</v>
      </c>
    </row>
    <row r="737" spans="1:3" x14ac:dyDescent="0.25">
      <c r="A737" s="74" t="s">
        <v>344</v>
      </c>
      <c r="B737" s="134" t="s">
        <v>10180</v>
      </c>
      <c r="C737" s="76" t="s">
        <v>10181</v>
      </c>
    </row>
    <row r="738" spans="1:3" x14ac:dyDescent="0.25">
      <c r="A738" s="74" t="s">
        <v>344</v>
      </c>
      <c r="B738" s="134" t="s">
        <v>10182</v>
      </c>
      <c r="C738" s="76" t="s">
        <v>10183</v>
      </c>
    </row>
    <row r="739" spans="1:3" x14ac:dyDescent="0.25">
      <c r="A739" s="74" t="s">
        <v>344</v>
      </c>
      <c r="B739" s="134" t="s">
        <v>10184</v>
      </c>
      <c r="C739" s="76" t="s">
        <v>10185</v>
      </c>
    </row>
    <row r="740" spans="1:3" x14ac:dyDescent="0.25">
      <c r="A740" s="74" t="s">
        <v>344</v>
      </c>
      <c r="B740" s="134" t="s">
        <v>10186</v>
      </c>
      <c r="C740" s="76" t="s">
        <v>10187</v>
      </c>
    </row>
    <row r="741" spans="1:3" x14ac:dyDescent="0.25">
      <c r="A741" s="74" t="s">
        <v>344</v>
      </c>
      <c r="B741" s="134" t="s">
        <v>10188</v>
      </c>
      <c r="C741" s="76" t="s">
        <v>10189</v>
      </c>
    </row>
    <row r="742" spans="1:3" x14ac:dyDescent="0.25">
      <c r="A742" s="74" t="s">
        <v>344</v>
      </c>
      <c r="B742" s="134" t="s">
        <v>10190</v>
      </c>
      <c r="C742" s="76" t="s">
        <v>10191</v>
      </c>
    </row>
    <row r="743" spans="1:3" x14ac:dyDescent="0.25">
      <c r="A743" s="74" t="s">
        <v>344</v>
      </c>
      <c r="B743" s="134" t="s">
        <v>10192</v>
      </c>
      <c r="C743" s="76" t="s">
        <v>10193</v>
      </c>
    </row>
    <row r="744" spans="1:3" x14ac:dyDescent="0.25">
      <c r="A744" s="74" t="s">
        <v>344</v>
      </c>
      <c r="B744" s="134" t="s">
        <v>10194</v>
      </c>
      <c r="C744" s="76" t="s">
        <v>10195</v>
      </c>
    </row>
    <row r="745" spans="1:3" x14ac:dyDescent="0.25">
      <c r="A745" s="74" t="s">
        <v>344</v>
      </c>
      <c r="B745" s="134" t="s">
        <v>10196</v>
      </c>
      <c r="C745" s="76" t="s">
        <v>10197</v>
      </c>
    </row>
    <row r="746" spans="1:3" x14ac:dyDescent="0.25">
      <c r="A746" s="74" t="s">
        <v>344</v>
      </c>
      <c r="B746" s="134" t="s">
        <v>10198</v>
      </c>
      <c r="C746" s="76" t="s">
        <v>10199</v>
      </c>
    </row>
    <row r="747" spans="1:3" x14ac:dyDescent="0.25">
      <c r="A747" s="74" t="s">
        <v>344</v>
      </c>
      <c r="B747" s="134" t="s">
        <v>10200</v>
      </c>
      <c r="C747" s="76" t="s">
        <v>10201</v>
      </c>
    </row>
    <row r="748" spans="1:3" x14ac:dyDescent="0.25">
      <c r="A748" s="74" t="s">
        <v>344</v>
      </c>
      <c r="B748" s="134" t="s">
        <v>10202</v>
      </c>
      <c r="C748" s="76" t="s">
        <v>10203</v>
      </c>
    </row>
    <row r="749" spans="1:3" x14ac:dyDescent="0.25">
      <c r="A749" s="74" t="s">
        <v>344</v>
      </c>
      <c r="B749" s="134" t="s">
        <v>10204</v>
      </c>
      <c r="C749" s="76" t="s">
        <v>10205</v>
      </c>
    </row>
    <row r="750" spans="1:3" x14ac:dyDescent="0.25">
      <c r="A750" s="74" t="s">
        <v>344</v>
      </c>
      <c r="B750" s="134" t="s">
        <v>10206</v>
      </c>
      <c r="C750" s="76" t="s">
        <v>10207</v>
      </c>
    </row>
    <row r="751" spans="1:3" x14ac:dyDescent="0.25">
      <c r="A751" s="74" t="s">
        <v>344</v>
      </c>
      <c r="B751" s="134" t="s">
        <v>10208</v>
      </c>
      <c r="C751" s="76" t="s">
        <v>6430</v>
      </c>
    </row>
    <row r="752" spans="1:3" x14ac:dyDescent="0.25">
      <c r="A752" s="74" t="s">
        <v>344</v>
      </c>
      <c r="B752" s="134" t="s">
        <v>10209</v>
      </c>
      <c r="C752" s="76" t="s">
        <v>10210</v>
      </c>
    </row>
    <row r="753" spans="1:3" x14ac:dyDescent="0.25">
      <c r="A753" s="74" t="s">
        <v>344</v>
      </c>
      <c r="B753" s="134" t="s">
        <v>10211</v>
      </c>
      <c r="C753" s="76" t="s">
        <v>10212</v>
      </c>
    </row>
    <row r="754" spans="1:3" x14ac:dyDescent="0.25">
      <c r="A754" s="74" t="s">
        <v>344</v>
      </c>
      <c r="B754" s="134" t="s">
        <v>10213</v>
      </c>
      <c r="C754" s="76" t="s">
        <v>10214</v>
      </c>
    </row>
    <row r="755" spans="1:3" x14ac:dyDescent="0.25">
      <c r="A755" s="74" t="s">
        <v>344</v>
      </c>
      <c r="B755" s="134" t="s">
        <v>10215</v>
      </c>
      <c r="C755" s="76" t="s">
        <v>10216</v>
      </c>
    </row>
    <row r="756" spans="1:3" x14ac:dyDescent="0.25">
      <c r="A756" s="74" t="s">
        <v>344</v>
      </c>
      <c r="B756" s="134" t="s">
        <v>10217</v>
      </c>
      <c r="C756" s="76" t="s">
        <v>6438</v>
      </c>
    </row>
    <row r="757" spans="1:3" x14ac:dyDescent="0.25">
      <c r="A757" s="74" t="s">
        <v>344</v>
      </c>
      <c r="B757" s="134" t="s">
        <v>10218</v>
      </c>
      <c r="C757" s="76" t="s">
        <v>6442</v>
      </c>
    </row>
    <row r="758" spans="1:3" x14ac:dyDescent="0.25">
      <c r="A758" s="74" t="s">
        <v>344</v>
      </c>
      <c r="B758" s="134" t="s">
        <v>10219</v>
      </c>
      <c r="C758" s="76" t="s">
        <v>6444</v>
      </c>
    </row>
    <row r="759" spans="1:3" x14ac:dyDescent="0.25">
      <c r="A759" s="74" t="s">
        <v>344</v>
      </c>
      <c r="B759" s="134" t="s">
        <v>10220</v>
      </c>
      <c r="C759" s="76" t="s">
        <v>6447</v>
      </c>
    </row>
    <row r="760" spans="1:3" x14ac:dyDescent="0.25">
      <c r="A760" s="74" t="s">
        <v>344</v>
      </c>
      <c r="B760" s="134" t="s">
        <v>10221</v>
      </c>
      <c r="C760" s="76" t="s">
        <v>6449</v>
      </c>
    </row>
    <row r="761" spans="1:3" x14ac:dyDescent="0.25">
      <c r="A761" s="74" t="s">
        <v>344</v>
      </c>
      <c r="B761" s="134" t="s">
        <v>10222</v>
      </c>
      <c r="C761" s="76" t="s">
        <v>6451</v>
      </c>
    </row>
    <row r="762" spans="1:3" x14ac:dyDescent="0.25">
      <c r="A762" s="74" t="s">
        <v>344</v>
      </c>
      <c r="B762" s="134" t="s">
        <v>10223</v>
      </c>
      <c r="C762" s="76" t="s">
        <v>10224</v>
      </c>
    </row>
    <row r="763" spans="1:3" x14ac:dyDescent="0.25">
      <c r="A763" s="74" t="s">
        <v>344</v>
      </c>
      <c r="B763" s="134" t="s">
        <v>10225</v>
      </c>
      <c r="C763" s="76" t="s">
        <v>10226</v>
      </c>
    </row>
    <row r="764" spans="1:3" x14ac:dyDescent="0.25">
      <c r="A764" s="74" t="s">
        <v>344</v>
      </c>
      <c r="B764" s="134" t="s">
        <v>10227</v>
      </c>
      <c r="C764" s="76" t="s">
        <v>10228</v>
      </c>
    </row>
    <row r="765" spans="1:3" x14ac:dyDescent="0.25">
      <c r="A765" s="74" t="s">
        <v>344</v>
      </c>
      <c r="B765" s="134" t="s">
        <v>10229</v>
      </c>
      <c r="C765" s="76" t="s">
        <v>10230</v>
      </c>
    </row>
    <row r="766" spans="1:3" x14ac:dyDescent="0.25">
      <c r="A766" s="74" t="s">
        <v>344</v>
      </c>
      <c r="B766" s="134" t="s">
        <v>10231</v>
      </c>
      <c r="C766" s="76" t="s">
        <v>10232</v>
      </c>
    </row>
    <row r="767" spans="1:3" x14ac:dyDescent="0.25">
      <c r="A767" s="74" t="s">
        <v>344</v>
      </c>
      <c r="B767" s="134" t="s">
        <v>10233</v>
      </c>
      <c r="C767" s="76" t="s">
        <v>10234</v>
      </c>
    </row>
    <row r="768" spans="1:3" x14ac:dyDescent="0.25">
      <c r="A768" s="74" t="s">
        <v>344</v>
      </c>
      <c r="B768" s="134" t="s">
        <v>10235</v>
      </c>
      <c r="C768" s="76" t="s">
        <v>10236</v>
      </c>
    </row>
    <row r="769" spans="1:3" x14ac:dyDescent="0.25">
      <c r="A769" s="74" t="s">
        <v>344</v>
      </c>
      <c r="B769" s="134" t="s">
        <v>10237</v>
      </c>
      <c r="C769" s="76" t="s">
        <v>10238</v>
      </c>
    </row>
    <row r="770" spans="1:3" x14ac:dyDescent="0.25">
      <c r="A770" s="74" t="s">
        <v>344</v>
      </c>
      <c r="B770" s="134" t="s">
        <v>10239</v>
      </c>
      <c r="C770" s="76" t="s">
        <v>10240</v>
      </c>
    </row>
    <row r="771" spans="1:3" x14ac:dyDescent="0.25">
      <c r="A771" s="74" t="s">
        <v>344</v>
      </c>
      <c r="B771" s="134" t="s">
        <v>10241</v>
      </c>
      <c r="C771" s="76" t="s">
        <v>10242</v>
      </c>
    </row>
    <row r="772" spans="1:3" x14ac:dyDescent="0.25">
      <c r="A772" s="74" t="s">
        <v>344</v>
      </c>
      <c r="B772" s="134" t="s">
        <v>10243</v>
      </c>
      <c r="C772" s="76" t="s">
        <v>10244</v>
      </c>
    </row>
    <row r="773" spans="1:3" x14ac:dyDescent="0.25">
      <c r="A773" s="74" t="s">
        <v>344</v>
      </c>
      <c r="B773" s="134" t="s">
        <v>10245</v>
      </c>
      <c r="C773" s="76" t="s">
        <v>10246</v>
      </c>
    </row>
    <row r="774" spans="1:3" x14ac:dyDescent="0.25">
      <c r="A774" s="74" t="s">
        <v>344</v>
      </c>
      <c r="B774" s="134" t="s">
        <v>10247</v>
      </c>
      <c r="C774" s="76" t="s">
        <v>10248</v>
      </c>
    </row>
    <row r="775" spans="1:3" x14ac:dyDescent="0.25">
      <c r="A775" s="74" t="s">
        <v>344</v>
      </c>
      <c r="B775" s="134" t="s">
        <v>10249</v>
      </c>
      <c r="C775" s="76" t="s">
        <v>10250</v>
      </c>
    </row>
    <row r="776" spans="1:3" x14ac:dyDescent="0.25">
      <c r="A776" s="74" t="s">
        <v>344</v>
      </c>
      <c r="B776" s="134" t="s">
        <v>10251</v>
      </c>
      <c r="C776" s="76" t="s">
        <v>10252</v>
      </c>
    </row>
    <row r="777" spans="1:3" x14ac:dyDescent="0.25">
      <c r="A777" s="74" t="s">
        <v>344</v>
      </c>
      <c r="B777" s="134" t="s">
        <v>10253</v>
      </c>
      <c r="C777" s="76" t="s">
        <v>10254</v>
      </c>
    </row>
    <row r="778" spans="1:3" x14ac:dyDescent="0.25">
      <c r="A778" s="74" t="s">
        <v>344</v>
      </c>
      <c r="B778" s="134" t="s">
        <v>10255</v>
      </c>
      <c r="C778" s="76" t="s">
        <v>10256</v>
      </c>
    </row>
    <row r="779" spans="1:3" x14ac:dyDescent="0.25">
      <c r="A779" s="74" t="s">
        <v>344</v>
      </c>
      <c r="B779" s="134" t="s">
        <v>10257</v>
      </c>
      <c r="C779" s="76" t="s">
        <v>10258</v>
      </c>
    </row>
    <row r="780" spans="1:3" x14ac:dyDescent="0.25">
      <c r="A780" s="74" t="s">
        <v>344</v>
      </c>
      <c r="B780" s="134" t="s">
        <v>10259</v>
      </c>
      <c r="C780" s="76" t="s">
        <v>9505</v>
      </c>
    </row>
    <row r="781" spans="1:3" x14ac:dyDescent="0.25">
      <c r="A781" s="74" t="s">
        <v>344</v>
      </c>
      <c r="B781" s="134" t="s">
        <v>10260</v>
      </c>
      <c r="C781" s="76" t="s">
        <v>6483</v>
      </c>
    </row>
    <row r="782" spans="1:3" x14ac:dyDescent="0.25">
      <c r="A782" s="74" t="s">
        <v>344</v>
      </c>
      <c r="B782" s="134" t="s">
        <v>10261</v>
      </c>
      <c r="C782" s="76" t="s">
        <v>10262</v>
      </c>
    </row>
    <row r="783" spans="1:3" x14ac:dyDescent="0.25">
      <c r="A783" s="74" t="s">
        <v>344</v>
      </c>
      <c r="B783" s="134" t="s">
        <v>10263</v>
      </c>
      <c r="C783" s="76" t="s">
        <v>10264</v>
      </c>
    </row>
    <row r="784" spans="1:3" x14ac:dyDescent="0.25">
      <c r="A784" s="74" t="s">
        <v>344</v>
      </c>
      <c r="B784" s="134" t="s">
        <v>10265</v>
      </c>
      <c r="C784" s="76" t="s">
        <v>10266</v>
      </c>
    </row>
    <row r="785" spans="1:3" x14ac:dyDescent="0.25">
      <c r="A785" s="74" t="s">
        <v>344</v>
      </c>
      <c r="B785" s="134" t="s">
        <v>10267</v>
      </c>
      <c r="C785" s="76" t="s">
        <v>10268</v>
      </c>
    </row>
    <row r="786" spans="1:3" x14ac:dyDescent="0.25">
      <c r="A786" s="74" t="s">
        <v>344</v>
      </c>
      <c r="B786" s="134" t="s">
        <v>10269</v>
      </c>
      <c r="C786" s="76" t="s">
        <v>10270</v>
      </c>
    </row>
    <row r="787" spans="1:3" x14ac:dyDescent="0.25">
      <c r="A787" s="74" t="s">
        <v>344</v>
      </c>
      <c r="B787" s="134" t="s">
        <v>10271</v>
      </c>
      <c r="C787" s="76" t="s">
        <v>10272</v>
      </c>
    </row>
    <row r="788" spans="1:3" x14ac:dyDescent="0.25">
      <c r="A788" s="74" t="s">
        <v>344</v>
      </c>
      <c r="B788" s="134" t="s">
        <v>10273</v>
      </c>
      <c r="C788" s="76" t="s">
        <v>10274</v>
      </c>
    </row>
    <row r="789" spans="1:3" x14ac:dyDescent="0.25">
      <c r="A789" s="74" t="s">
        <v>344</v>
      </c>
      <c r="B789" s="134" t="s">
        <v>10275</v>
      </c>
      <c r="C789" s="76" t="s">
        <v>10276</v>
      </c>
    </row>
    <row r="790" spans="1:3" x14ac:dyDescent="0.25">
      <c r="A790" s="74" t="s">
        <v>344</v>
      </c>
      <c r="B790" s="134" t="s">
        <v>10277</v>
      </c>
      <c r="C790" s="76" t="s">
        <v>10278</v>
      </c>
    </row>
    <row r="791" spans="1:3" x14ac:dyDescent="0.25">
      <c r="A791" s="74" t="s">
        <v>344</v>
      </c>
      <c r="B791" s="134" t="s">
        <v>10279</v>
      </c>
      <c r="C791" s="76" t="s">
        <v>10280</v>
      </c>
    </row>
    <row r="792" spans="1:3" x14ac:dyDescent="0.25">
      <c r="A792" s="74" t="s">
        <v>344</v>
      </c>
      <c r="B792" s="134" t="s">
        <v>10281</v>
      </c>
      <c r="C792" s="76" t="s">
        <v>10282</v>
      </c>
    </row>
    <row r="793" spans="1:3" x14ac:dyDescent="0.25">
      <c r="A793" s="74" t="s">
        <v>344</v>
      </c>
      <c r="B793" s="134" t="s">
        <v>10283</v>
      </c>
      <c r="C793" s="76" t="s">
        <v>10284</v>
      </c>
    </row>
    <row r="794" spans="1:3" x14ac:dyDescent="0.25">
      <c r="A794" s="74" t="s">
        <v>344</v>
      </c>
      <c r="B794" s="134" t="s">
        <v>10285</v>
      </c>
      <c r="C794" s="76" t="s">
        <v>10286</v>
      </c>
    </row>
    <row r="795" spans="1:3" x14ac:dyDescent="0.25">
      <c r="A795" s="74" t="s">
        <v>344</v>
      </c>
      <c r="B795" s="134" t="s">
        <v>10287</v>
      </c>
      <c r="C795" s="76" t="s">
        <v>10288</v>
      </c>
    </row>
    <row r="796" spans="1:3" x14ac:dyDescent="0.25">
      <c r="A796" s="74" t="s">
        <v>344</v>
      </c>
      <c r="B796" s="134" t="s">
        <v>10289</v>
      </c>
      <c r="C796" s="76" t="s">
        <v>10290</v>
      </c>
    </row>
    <row r="797" spans="1:3" x14ac:dyDescent="0.25">
      <c r="A797" s="74" t="s">
        <v>344</v>
      </c>
      <c r="B797" s="134" t="s">
        <v>10291</v>
      </c>
      <c r="C797" s="76" t="s">
        <v>6487</v>
      </c>
    </row>
    <row r="798" spans="1:3" x14ac:dyDescent="0.25">
      <c r="A798" s="74" t="s">
        <v>344</v>
      </c>
      <c r="B798" s="134" t="s">
        <v>10292</v>
      </c>
      <c r="C798" s="76" t="s">
        <v>10293</v>
      </c>
    </row>
    <row r="799" spans="1:3" x14ac:dyDescent="0.25">
      <c r="A799" s="74" t="s">
        <v>344</v>
      </c>
      <c r="B799" s="134" t="s">
        <v>10294</v>
      </c>
      <c r="C799" s="76" t="s">
        <v>10295</v>
      </c>
    </row>
    <row r="800" spans="1:3" x14ac:dyDescent="0.25">
      <c r="A800" s="74" t="s">
        <v>344</v>
      </c>
      <c r="B800" s="134" t="s">
        <v>10296</v>
      </c>
      <c r="C800" s="76" t="s">
        <v>10297</v>
      </c>
    </row>
    <row r="801" spans="1:3" x14ac:dyDescent="0.25">
      <c r="A801" s="74" t="s">
        <v>344</v>
      </c>
      <c r="B801" s="134" t="s">
        <v>10298</v>
      </c>
      <c r="C801" s="76" t="s">
        <v>10299</v>
      </c>
    </row>
    <row r="802" spans="1:3" x14ac:dyDescent="0.25">
      <c r="A802" s="74" t="s">
        <v>344</v>
      </c>
      <c r="B802" s="134" t="s">
        <v>10300</v>
      </c>
      <c r="C802" s="76" t="s">
        <v>10301</v>
      </c>
    </row>
    <row r="803" spans="1:3" x14ac:dyDescent="0.25">
      <c r="A803" s="74" t="s">
        <v>344</v>
      </c>
      <c r="B803" s="134" t="s">
        <v>10302</v>
      </c>
      <c r="C803" s="76" t="s">
        <v>10303</v>
      </c>
    </row>
    <row r="804" spans="1:3" x14ac:dyDescent="0.25">
      <c r="A804" s="74" t="s">
        <v>344</v>
      </c>
      <c r="B804" s="134" t="s">
        <v>10304</v>
      </c>
      <c r="C804" s="76" t="s">
        <v>10305</v>
      </c>
    </row>
    <row r="805" spans="1:3" x14ac:dyDescent="0.25">
      <c r="A805" s="74" t="s">
        <v>344</v>
      </c>
      <c r="B805" s="134" t="s">
        <v>10306</v>
      </c>
      <c r="C805" s="76" t="s">
        <v>10307</v>
      </c>
    </row>
    <row r="806" spans="1:3" x14ac:dyDescent="0.25">
      <c r="A806" s="74" t="s">
        <v>344</v>
      </c>
      <c r="B806" s="134" t="s">
        <v>10308</v>
      </c>
      <c r="C806" s="76" t="s">
        <v>10309</v>
      </c>
    </row>
    <row r="807" spans="1:3" x14ac:dyDescent="0.25">
      <c r="A807" s="74" t="s">
        <v>344</v>
      </c>
      <c r="B807" s="134" t="s">
        <v>10310</v>
      </c>
      <c r="C807" s="76" t="s">
        <v>10311</v>
      </c>
    </row>
    <row r="808" spans="1:3" x14ac:dyDescent="0.25">
      <c r="A808" s="74" t="s">
        <v>344</v>
      </c>
      <c r="B808" s="134" t="s">
        <v>10312</v>
      </c>
      <c r="C808" s="76" t="s">
        <v>10313</v>
      </c>
    </row>
    <row r="809" spans="1:3" x14ac:dyDescent="0.25">
      <c r="A809" s="74" t="s">
        <v>344</v>
      </c>
      <c r="B809" s="134" t="s">
        <v>10314</v>
      </c>
      <c r="C809" s="76" t="s">
        <v>6493</v>
      </c>
    </row>
    <row r="810" spans="1:3" x14ac:dyDescent="0.25">
      <c r="A810" s="74" t="s">
        <v>344</v>
      </c>
      <c r="B810" s="134" t="s">
        <v>10315</v>
      </c>
      <c r="C810" s="76" t="s">
        <v>10316</v>
      </c>
    </row>
    <row r="811" spans="1:3" x14ac:dyDescent="0.25">
      <c r="A811" s="74" t="s">
        <v>344</v>
      </c>
      <c r="B811" s="134" t="s">
        <v>10317</v>
      </c>
      <c r="C811" s="76" t="s">
        <v>10318</v>
      </c>
    </row>
    <row r="812" spans="1:3" x14ac:dyDescent="0.25">
      <c r="A812" s="74" t="s">
        <v>344</v>
      </c>
      <c r="B812" s="134" t="s">
        <v>10319</v>
      </c>
      <c r="C812" s="76" t="s">
        <v>10320</v>
      </c>
    </row>
    <row r="813" spans="1:3" x14ac:dyDescent="0.25">
      <c r="A813" s="74" t="s">
        <v>344</v>
      </c>
      <c r="B813" s="134" t="s">
        <v>10321</v>
      </c>
      <c r="C813" s="76" t="s">
        <v>10322</v>
      </c>
    </row>
    <row r="814" spans="1:3" x14ac:dyDescent="0.25">
      <c r="A814" s="74" t="s">
        <v>344</v>
      </c>
      <c r="B814" s="134" t="s">
        <v>10323</v>
      </c>
      <c r="C814" s="76" t="s">
        <v>10324</v>
      </c>
    </row>
    <row r="815" spans="1:3" x14ac:dyDescent="0.25">
      <c r="A815" s="74" t="s">
        <v>344</v>
      </c>
      <c r="B815" s="134" t="s">
        <v>10325</v>
      </c>
      <c r="C815" s="76" t="s">
        <v>10326</v>
      </c>
    </row>
    <row r="816" spans="1:3" x14ac:dyDescent="0.25">
      <c r="A816" s="74" t="s">
        <v>344</v>
      </c>
      <c r="B816" s="134" t="s">
        <v>10327</v>
      </c>
      <c r="C816" s="76" t="s">
        <v>10328</v>
      </c>
    </row>
    <row r="817" spans="1:3" x14ac:dyDescent="0.25">
      <c r="A817" s="74" t="s">
        <v>344</v>
      </c>
      <c r="B817" s="134" t="s">
        <v>10329</v>
      </c>
      <c r="C817" s="76" t="s">
        <v>10330</v>
      </c>
    </row>
    <row r="818" spans="1:3" x14ac:dyDescent="0.25">
      <c r="A818" s="74" t="s">
        <v>344</v>
      </c>
      <c r="B818" s="134" t="s">
        <v>10331</v>
      </c>
      <c r="C818" s="76" t="s">
        <v>10332</v>
      </c>
    </row>
    <row r="819" spans="1:3" x14ac:dyDescent="0.25">
      <c r="A819" s="74" t="s">
        <v>344</v>
      </c>
      <c r="B819" s="134" t="s">
        <v>10333</v>
      </c>
      <c r="C819" s="76" t="s">
        <v>10334</v>
      </c>
    </row>
    <row r="820" spans="1:3" x14ac:dyDescent="0.25">
      <c r="A820" s="74" t="s">
        <v>344</v>
      </c>
      <c r="B820" s="134" t="s">
        <v>10335</v>
      </c>
      <c r="C820" s="76" t="s">
        <v>10336</v>
      </c>
    </row>
    <row r="821" spans="1:3" x14ac:dyDescent="0.25">
      <c r="A821" s="74" t="s">
        <v>344</v>
      </c>
      <c r="B821" s="134" t="s">
        <v>10337</v>
      </c>
      <c r="C821" s="76" t="s">
        <v>10338</v>
      </c>
    </row>
    <row r="822" spans="1:3" x14ac:dyDescent="0.25">
      <c r="A822" s="74" t="s">
        <v>344</v>
      </c>
      <c r="B822" s="134" t="s">
        <v>10339</v>
      </c>
      <c r="C822" s="76" t="s">
        <v>10340</v>
      </c>
    </row>
    <row r="823" spans="1:3" x14ac:dyDescent="0.25">
      <c r="A823" s="74" t="s">
        <v>344</v>
      </c>
      <c r="B823" s="134" t="s">
        <v>10341</v>
      </c>
      <c r="C823" s="76" t="s">
        <v>10342</v>
      </c>
    </row>
    <row r="824" spans="1:3" x14ac:dyDescent="0.25">
      <c r="A824" s="74" t="s">
        <v>344</v>
      </c>
      <c r="B824" s="134" t="s">
        <v>10343</v>
      </c>
      <c r="C824" s="76" t="s">
        <v>10344</v>
      </c>
    </row>
    <row r="825" spans="1:3" x14ac:dyDescent="0.25">
      <c r="A825" s="74" t="s">
        <v>344</v>
      </c>
      <c r="B825" s="134" t="s">
        <v>10345</v>
      </c>
      <c r="C825" s="76" t="s">
        <v>10346</v>
      </c>
    </row>
    <row r="826" spans="1:3" x14ac:dyDescent="0.25">
      <c r="A826" s="74" t="s">
        <v>344</v>
      </c>
      <c r="B826" s="134" t="s">
        <v>10347</v>
      </c>
      <c r="C826" s="76" t="s">
        <v>10348</v>
      </c>
    </row>
    <row r="827" spans="1:3" x14ac:dyDescent="0.25">
      <c r="A827" s="74" t="s">
        <v>344</v>
      </c>
      <c r="B827" s="134" t="s">
        <v>10349</v>
      </c>
      <c r="C827" s="76" t="s">
        <v>10350</v>
      </c>
    </row>
    <row r="828" spans="1:3" x14ac:dyDescent="0.25">
      <c r="A828" s="74" t="s">
        <v>344</v>
      </c>
      <c r="B828" s="134" t="s">
        <v>10351</v>
      </c>
      <c r="C828" s="76" t="s">
        <v>10352</v>
      </c>
    </row>
    <row r="829" spans="1:3" x14ac:dyDescent="0.25">
      <c r="A829" s="74" t="s">
        <v>344</v>
      </c>
      <c r="B829" s="134" t="s">
        <v>10353</v>
      </c>
      <c r="C829" s="76" t="s">
        <v>10354</v>
      </c>
    </row>
    <row r="830" spans="1:3" x14ac:dyDescent="0.25">
      <c r="A830" s="74" t="s">
        <v>344</v>
      </c>
      <c r="B830" s="134" t="s">
        <v>10355</v>
      </c>
      <c r="C830" s="76" t="s">
        <v>10356</v>
      </c>
    </row>
    <row r="831" spans="1:3" x14ac:dyDescent="0.25">
      <c r="A831" s="74" t="s">
        <v>344</v>
      </c>
      <c r="B831" s="134" t="s">
        <v>10357</v>
      </c>
      <c r="C831" s="76" t="s">
        <v>10358</v>
      </c>
    </row>
    <row r="832" spans="1:3" x14ac:dyDescent="0.25">
      <c r="A832" s="74" t="s">
        <v>344</v>
      </c>
      <c r="B832" s="134" t="s">
        <v>10359</v>
      </c>
      <c r="C832" s="76" t="s">
        <v>10360</v>
      </c>
    </row>
    <row r="833" spans="1:3" x14ac:dyDescent="0.25">
      <c r="A833" s="74" t="s">
        <v>344</v>
      </c>
      <c r="B833" s="134" t="s">
        <v>10361</v>
      </c>
      <c r="C833" s="76" t="s">
        <v>10362</v>
      </c>
    </row>
    <row r="834" spans="1:3" x14ac:dyDescent="0.25">
      <c r="A834" s="74" t="s">
        <v>344</v>
      </c>
      <c r="B834" s="134" t="s">
        <v>10363</v>
      </c>
      <c r="C834" s="76" t="s">
        <v>10364</v>
      </c>
    </row>
    <row r="835" spans="1:3" x14ac:dyDescent="0.25">
      <c r="A835" s="74" t="s">
        <v>344</v>
      </c>
      <c r="B835" s="134" t="s">
        <v>10365</v>
      </c>
      <c r="C835" s="76" t="s">
        <v>10366</v>
      </c>
    </row>
    <row r="836" spans="1:3" x14ac:dyDescent="0.25">
      <c r="A836" s="74" t="s">
        <v>344</v>
      </c>
      <c r="B836" s="134" t="s">
        <v>10367</v>
      </c>
      <c r="C836" s="76" t="s">
        <v>10368</v>
      </c>
    </row>
    <row r="837" spans="1:3" x14ac:dyDescent="0.25">
      <c r="A837" s="74" t="s">
        <v>344</v>
      </c>
      <c r="B837" s="134" t="s">
        <v>10369</v>
      </c>
      <c r="C837" s="76" t="s">
        <v>10370</v>
      </c>
    </row>
    <row r="838" spans="1:3" x14ac:dyDescent="0.25">
      <c r="A838" s="74" t="s">
        <v>344</v>
      </c>
      <c r="B838" s="134" t="s">
        <v>10371</v>
      </c>
      <c r="C838" s="76" t="s">
        <v>6516</v>
      </c>
    </row>
    <row r="839" spans="1:3" x14ac:dyDescent="0.25">
      <c r="A839" s="74" t="s">
        <v>344</v>
      </c>
      <c r="B839" s="134" t="s">
        <v>10372</v>
      </c>
      <c r="C839" s="76" t="s">
        <v>10373</v>
      </c>
    </row>
    <row r="840" spans="1:3" x14ac:dyDescent="0.25">
      <c r="A840" s="74" t="s">
        <v>344</v>
      </c>
      <c r="B840" s="134" t="s">
        <v>10374</v>
      </c>
      <c r="C840" s="76" t="s">
        <v>10375</v>
      </c>
    </row>
    <row r="841" spans="1:3" x14ac:dyDescent="0.25">
      <c r="A841" s="74" t="s">
        <v>344</v>
      </c>
      <c r="B841" s="134" t="s">
        <v>10376</v>
      </c>
      <c r="C841" s="76" t="s">
        <v>10377</v>
      </c>
    </row>
    <row r="842" spans="1:3" x14ac:dyDescent="0.25">
      <c r="A842" s="74" t="s">
        <v>344</v>
      </c>
      <c r="B842" s="134" t="s">
        <v>10378</v>
      </c>
      <c r="C842" s="76" t="s">
        <v>10379</v>
      </c>
    </row>
    <row r="843" spans="1:3" x14ac:dyDescent="0.25">
      <c r="A843" s="74" t="s">
        <v>344</v>
      </c>
      <c r="B843" s="134" t="s">
        <v>10380</v>
      </c>
      <c r="C843" s="76" t="s">
        <v>10381</v>
      </c>
    </row>
    <row r="844" spans="1:3" x14ac:dyDescent="0.25">
      <c r="A844" s="74" t="s">
        <v>344</v>
      </c>
      <c r="B844" s="134" t="s">
        <v>10382</v>
      </c>
      <c r="C844" s="76" t="s">
        <v>10383</v>
      </c>
    </row>
    <row r="845" spans="1:3" x14ac:dyDescent="0.25">
      <c r="A845" s="74" t="s">
        <v>344</v>
      </c>
      <c r="B845" s="134" t="s">
        <v>10384</v>
      </c>
      <c r="C845" s="76" t="s">
        <v>10385</v>
      </c>
    </row>
    <row r="846" spans="1:3" x14ac:dyDescent="0.25">
      <c r="A846" s="74" t="s">
        <v>344</v>
      </c>
      <c r="B846" s="134" t="s">
        <v>10386</v>
      </c>
      <c r="C846" s="76" t="s">
        <v>10387</v>
      </c>
    </row>
    <row r="847" spans="1:3" x14ac:dyDescent="0.25">
      <c r="A847" s="74" t="s">
        <v>344</v>
      </c>
      <c r="B847" s="134" t="s">
        <v>10388</v>
      </c>
      <c r="C847" s="76" t="s">
        <v>10389</v>
      </c>
    </row>
    <row r="848" spans="1:3" x14ac:dyDescent="0.25">
      <c r="A848" s="74" t="s">
        <v>344</v>
      </c>
      <c r="B848" s="134" t="s">
        <v>10390</v>
      </c>
      <c r="C848" s="76" t="s">
        <v>10391</v>
      </c>
    </row>
    <row r="849" spans="1:3" x14ac:dyDescent="0.25">
      <c r="A849" s="74" t="s">
        <v>344</v>
      </c>
      <c r="B849" s="134" t="s">
        <v>10392</v>
      </c>
      <c r="C849" s="76" t="s">
        <v>6522</v>
      </c>
    </row>
    <row r="850" spans="1:3" x14ac:dyDescent="0.25">
      <c r="A850" s="74" t="s">
        <v>344</v>
      </c>
      <c r="B850" s="134" t="s">
        <v>10393</v>
      </c>
      <c r="C850" s="76" t="s">
        <v>6526</v>
      </c>
    </row>
    <row r="851" spans="1:3" x14ac:dyDescent="0.25">
      <c r="A851" s="74" t="s">
        <v>344</v>
      </c>
      <c r="B851" s="134" t="s">
        <v>10394</v>
      </c>
      <c r="C851" s="76" t="s">
        <v>10395</v>
      </c>
    </row>
    <row r="852" spans="1:3" x14ac:dyDescent="0.25">
      <c r="A852" s="74" t="s">
        <v>344</v>
      </c>
      <c r="B852" s="134" t="s">
        <v>10396</v>
      </c>
      <c r="C852" s="76" t="s">
        <v>10397</v>
      </c>
    </row>
    <row r="853" spans="1:3" x14ac:dyDescent="0.25">
      <c r="A853" s="74" t="s">
        <v>344</v>
      </c>
      <c r="B853" s="134" t="s">
        <v>10398</v>
      </c>
      <c r="C853" s="76" t="s">
        <v>10399</v>
      </c>
    </row>
    <row r="854" spans="1:3" x14ac:dyDescent="0.25">
      <c r="A854" s="74" t="s">
        <v>344</v>
      </c>
      <c r="B854" s="134" t="s">
        <v>10400</v>
      </c>
      <c r="C854" s="76" t="s">
        <v>10401</v>
      </c>
    </row>
    <row r="855" spans="1:3" x14ac:dyDescent="0.25">
      <c r="A855" s="74" t="s">
        <v>344</v>
      </c>
      <c r="B855" s="134" t="s">
        <v>10402</v>
      </c>
      <c r="C855" s="76" t="s">
        <v>10403</v>
      </c>
    </row>
    <row r="856" spans="1:3" x14ac:dyDescent="0.25">
      <c r="A856" s="74" t="s">
        <v>344</v>
      </c>
      <c r="B856" s="134" t="s">
        <v>10404</v>
      </c>
      <c r="C856" s="76" t="s">
        <v>10405</v>
      </c>
    </row>
    <row r="857" spans="1:3" x14ac:dyDescent="0.25">
      <c r="A857" s="74" t="s">
        <v>344</v>
      </c>
      <c r="B857" s="134" t="s">
        <v>10406</v>
      </c>
      <c r="C857" s="76" t="s">
        <v>10407</v>
      </c>
    </row>
    <row r="858" spans="1:3" x14ac:dyDescent="0.25">
      <c r="A858" s="74" t="s">
        <v>344</v>
      </c>
      <c r="B858" s="134" t="s">
        <v>10408</v>
      </c>
      <c r="C858" s="76" t="s">
        <v>10409</v>
      </c>
    </row>
    <row r="859" spans="1:3" x14ac:dyDescent="0.25">
      <c r="A859" s="74" t="s">
        <v>344</v>
      </c>
      <c r="B859" s="134" t="s">
        <v>10410</v>
      </c>
      <c r="C859" s="76" t="s">
        <v>10411</v>
      </c>
    </row>
    <row r="860" spans="1:3" x14ac:dyDescent="0.25">
      <c r="A860" s="74" t="s">
        <v>344</v>
      </c>
      <c r="B860" s="134" t="s">
        <v>10412</v>
      </c>
      <c r="C860" s="76" t="s">
        <v>10413</v>
      </c>
    </row>
    <row r="861" spans="1:3" x14ac:dyDescent="0.25">
      <c r="A861" s="74" t="s">
        <v>344</v>
      </c>
      <c r="B861" s="134" t="s">
        <v>10414</v>
      </c>
      <c r="C861" s="76" t="s">
        <v>10415</v>
      </c>
    </row>
    <row r="862" spans="1:3" x14ac:dyDescent="0.25">
      <c r="A862" s="74" t="s">
        <v>344</v>
      </c>
      <c r="B862" s="134" t="s">
        <v>10416</v>
      </c>
      <c r="C862" s="76" t="s">
        <v>10417</v>
      </c>
    </row>
    <row r="863" spans="1:3" x14ac:dyDescent="0.25">
      <c r="A863" s="74" t="s">
        <v>344</v>
      </c>
      <c r="B863" s="134" t="s">
        <v>10418</v>
      </c>
      <c r="C863" s="76" t="s">
        <v>10419</v>
      </c>
    </row>
    <row r="864" spans="1:3" x14ac:dyDescent="0.25">
      <c r="A864" s="74" t="s">
        <v>344</v>
      </c>
      <c r="B864" s="134" t="s">
        <v>10420</v>
      </c>
      <c r="C864" s="76" t="s">
        <v>10421</v>
      </c>
    </row>
    <row r="865" spans="1:3" x14ac:dyDescent="0.25">
      <c r="A865" s="74" t="s">
        <v>344</v>
      </c>
      <c r="B865" s="134" t="s">
        <v>10422</v>
      </c>
      <c r="C865" s="76" t="s">
        <v>10423</v>
      </c>
    </row>
    <row r="866" spans="1:3" x14ac:dyDescent="0.25">
      <c r="A866" s="74" t="s">
        <v>344</v>
      </c>
      <c r="B866" s="134" t="s">
        <v>10424</v>
      </c>
      <c r="C866" s="76" t="s">
        <v>10425</v>
      </c>
    </row>
    <row r="867" spans="1:3" x14ac:dyDescent="0.25">
      <c r="A867" s="74" t="s">
        <v>344</v>
      </c>
      <c r="B867" s="134" t="s">
        <v>10426</v>
      </c>
      <c r="C867" s="76" t="s">
        <v>10427</v>
      </c>
    </row>
    <row r="868" spans="1:3" x14ac:dyDescent="0.25">
      <c r="A868" s="74" t="s">
        <v>344</v>
      </c>
      <c r="B868" s="134" t="s">
        <v>10428</v>
      </c>
      <c r="C868" s="76" t="s">
        <v>10429</v>
      </c>
    </row>
    <row r="869" spans="1:3" x14ac:dyDescent="0.25">
      <c r="A869" s="74" t="s">
        <v>344</v>
      </c>
      <c r="B869" s="134" t="s">
        <v>10430</v>
      </c>
      <c r="C869" s="76" t="s">
        <v>10431</v>
      </c>
    </row>
    <row r="870" spans="1:3" x14ac:dyDescent="0.25">
      <c r="A870" s="74" t="s">
        <v>344</v>
      </c>
      <c r="B870" s="134" t="s">
        <v>10432</v>
      </c>
      <c r="C870" s="76" t="s">
        <v>10433</v>
      </c>
    </row>
    <row r="871" spans="1:3" x14ac:dyDescent="0.25">
      <c r="A871" s="74" t="s">
        <v>344</v>
      </c>
      <c r="B871" s="134" t="s">
        <v>10434</v>
      </c>
      <c r="C871" s="76" t="s">
        <v>10435</v>
      </c>
    </row>
    <row r="872" spans="1:3" x14ac:dyDescent="0.25">
      <c r="A872" s="74" t="s">
        <v>344</v>
      </c>
      <c r="B872" s="134" t="s">
        <v>10436</v>
      </c>
      <c r="C872" s="76" t="s">
        <v>10437</v>
      </c>
    </row>
    <row r="873" spans="1:3" x14ac:dyDescent="0.25">
      <c r="A873" s="74" t="s">
        <v>344</v>
      </c>
      <c r="B873" s="134" t="s">
        <v>10438</v>
      </c>
      <c r="C873" s="76" t="s">
        <v>10439</v>
      </c>
    </row>
    <row r="874" spans="1:3" x14ac:dyDescent="0.25">
      <c r="A874" s="74" t="s">
        <v>344</v>
      </c>
      <c r="B874" s="134" t="s">
        <v>10440</v>
      </c>
      <c r="C874" s="76" t="s">
        <v>10441</v>
      </c>
    </row>
    <row r="875" spans="1:3" x14ac:dyDescent="0.25">
      <c r="A875" s="74" t="s">
        <v>344</v>
      </c>
      <c r="B875" s="134" t="s">
        <v>10442</v>
      </c>
      <c r="C875" s="76" t="s">
        <v>10443</v>
      </c>
    </row>
    <row r="876" spans="1:3" x14ac:dyDescent="0.25">
      <c r="A876" s="74" t="s">
        <v>344</v>
      </c>
      <c r="B876" s="134" t="s">
        <v>10444</v>
      </c>
      <c r="C876" s="76" t="s">
        <v>10445</v>
      </c>
    </row>
    <row r="877" spans="1:3" x14ac:dyDescent="0.25">
      <c r="A877" s="74" t="s">
        <v>344</v>
      </c>
      <c r="B877" s="134" t="s">
        <v>10446</v>
      </c>
      <c r="C877" s="76" t="s">
        <v>10447</v>
      </c>
    </row>
    <row r="878" spans="1:3" x14ac:dyDescent="0.25">
      <c r="A878" s="74" t="s">
        <v>344</v>
      </c>
      <c r="B878" s="134" t="s">
        <v>10448</v>
      </c>
      <c r="C878" s="76" t="s">
        <v>10449</v>
      </c>
    </row>
    <row r="879" spans="1:3" x14ac:dyDescent="0.25">
      <c r="A879" s="74" t="s">
        <v>344</v>
      </c>
      <c r="B879" s="134" t="s">
        <v>10450</v>
      </c>
      <c r="C879" s="76" t="s">
        <v>10451</v>
      </c>
    </row>
    <row r="880" spans="1:3" x14ac:dyDescent="0.25">
      <c r="A880" s="74" t="s">
        <v>344</v>
      </c>
      <c r="B880" s="134" t="s">
        <v>10452</v>
      </c>
      <c r="C880" s="76" t="s">
        <v>10453</v>
      </c>
    </row>
    <row r="881" spans="1:3" x14ac:dyDescent="0.25">
      <c r="A881" s="74" t="s">
        <v>344</v>
      </c>
      <c r="B881" s="134" t="s">
        <v>10454</v>
      </c>
      <c r="C881" s="76" t="s">
        <v>10455</v>
      </c>
    </row>
    <row r="882" spans="1:3" x14ac:dyDescent="0.25">
      <c r="A882" s="74" t="s">
        <v>344</v>
      </c>
      <c r="B882" s="134" t="s">
        <v>10456</v>
      </c>
      <c r="C882" s="76" t="s">
        <v>10457</v>
      </c>
    </row>
    <row r="883" spans="1:3" x14ac:dyDescent="0.25">
      <c r="A883" s="74" t="s">
        <v>344</v>
      </c>
      <c r="B883" s="134" t="s">
        <v>10458</v>
      </c>
      <c r="C883" s="76" t="s">
        <v>10459</v>
      </c>
    </row>
    <row r="884" spans="1:3" x14ac:dyDescent="0.25">
      <c r="A884" s="74" t="s">
        <v>344</v>
      </c>
      <c r="B884" s="134" t="s">
        <v>10460</v>
      </c>
      <c r="C884" s="76" t="s">
        <v>10461</v>
      </c>
    </row>
    <row r="885" spans="1:3" x14ac:dyDescent="0.25">
      <c r="A885" s="74" t="s">
        <v>344</v>
      </c>
      <c r="B885" s="134" t="s">
        <v>10462</v>
      </c>
      <c r="C885" s="76" t="s">
        <v>6540</v>
      </c>
    </row>
    <row r="886" spans="1:3" x14ac:dyDescent="0.25">
      <c r="A886" s="74" t="s">
        <v>344</v>
      </c>
      <c r="B886" s="134" t="s">
        <v>10463</v>
      </c>
      <c r="C886" s="76" t="s">
        <v>10464</v>
      </c>
    </row>
    <row r="887" spans="1:3" x14ac:dyDescent="0.25">
      <c r="A887" s="74" t="s">
        <v>344</v>
      </c>
      <c r="B887" s="134" t="s">
        <v>10465</v>
      </c>
      <c r="C887" s="76" t="s">
        <v>10466</v>
      </c>
    </row>
    <row r="888" spans="1:3" x14ac:dyDescent="0.25">
      <c r="A888" s="74" t="s">
        <v>344</v>
      </c>
      <c r="B888" s="134" t="s">
        <v>10467</v>
      </c>
      <c r="C888" s="76" t="s">
        <v>10468</v>
      </c>
    </row>
    <row r="889" spans="1:3" x14ac:dyDescent="0.25">
      <c r="A889" s="74" t="s">
        <v>344</v>
      </c>
      <c r="B889" s="134" t="s">
        <v>10469</v>
      </c>
      <c r="C889" s="76" t="s">
        <v>10470</v>
      </c>
    </row>
    <row r="890" spans="1:3" x14ac:dyDescent="0.25">
      <c r="A890" s="74" t="s">
        <v>344</v>
      </c>
      <c r="B890" s="134" t="s">
        <v>10471</v>
      </c>
      <c r="C890" s="76" t="s">
        <v>10472</v>
      </c>
    </row>
    <row r="891" spans="1:3" x14ac:dyDescent="0.25">
      <c r="A891" s="74" t="s">
        <v>344</v>
      </c>
      <c r="B891" s="134" t="s">
        <v>10473</v>
      </c>
      <c r="C891" s="76" t="s">
        <v>10474</v>
      </c>
    </row>
    <row r="892" spans="1:3" x14ac:dyDescent="0.25">
      <c r="A892" s="74" t="s">
        <v>344</v>
      </c>
      <c r="B892" s="134" t="s">
        <v>10475</v>
      </c>
      <c r="C892" s="76" t="s">
        <v>10476</v>
      </c>
    </row>
    <row r="893" spans="1:3" x14ac:dyDescent="0.25">
      <c r="A893" s="74" t="s">
        <v>344</v>
      </c>
      <c r="B893" s="134" t="s">
        <v>10477</v>
      </c>
      <c r="C893" s="76" t="s">
        <v>10478</v>
      </c>
    </row>
    <row r="894" spans="1:3" x14ac:dyDescent="0.25">
      <c r="A894" s="74" t="s">
        <v>344</v>
      </c>
      <c r="B894" s="134" t="s">
        <v>10479</v>
      </c>
      <c r="C894" s="76" t="s">
        <v>10480</v>
      </c>
    </row>
    <row r="895" spans="1:3" x14ac:dyDescent="0.25">
      <c r="A895" s="74" t="s">
        <v>344</v>
      </c>
      <c r="B895" s="134" t="s">
        <v>10481</v>
      </c>
      <c r="C895" s="76" t="s">
        <v>10482</v>
      </c>
    </row>
    <row r="896" spans="1:3" x14ac:dyDescent="0.25">
      <c r="A896" s="74" t="s">
        <v>344</v>
      </c>
      <c r="B896" s="134" t="s">
        <v>10483</v>
      </c>
      <c r="C896" s="76" t="s">
        <v>6550</v>
      </c>
    </row>
    <row r="897" spans="1:3" x14ac:dyDescent="0.25">
      <c r="A897" s="74" t="s">
        <v>344</v>
      </c>
      <c r="B897" s="134" t="s">
        <v>10484</v>
      </c>
      <c r="C897" s="76" t="s">
        <v>6552</v>
      </c>
    </row>
    <row r="898" spans="1:3" x14ac:dyDescent="0.25">
      <c r="A898" s="74" t="s">
        <v>344</v>
      </c>
      <c r="B898" s="134" t="s">
        <v>10485</v>
      </c>
      <c r="C898" s="76" t="s">
        <v>10486</v>
      </c>
    </row>
    <row r="899" spans="1:3" x14ac:dyDescent="0.25">
      <c r="A899" s="74" t="s">
        <v>344</v>
      </c>
      <c r="B899" s="134" t="s">
        <v>10487</v>
      </c>
      <c r="C899" s="76" t="s">
        <v>10488</v>
      </c>
    </row>
    <row r="900" spans="1:3" x14ac:dyDescent="0.25">
      <c r="A900" s="74" t="s">
        <v>344</v>
      </c>
      <c r="B900" s="134" t="s">
        <v>10489</v>
      </c>
      <c r="C900" s="76" t="s">
        <v>10490</v>
      </c>
    </row>
    <row r="901" spans="1:3" x14ac:dyDescent="0.25">
      <c r="A901" s="74" t="s">
        <v>344</v>
      </c>
      <c r="B901" s="134" t="s">
        <v>10491</v>
      </c>
      <c r="C901" s="76" t="s">
        <v>10492</v>
      </c>
    </row>
    <row r="902" spans="1:3" x14ac:dyDescent="0.25">
      <c r="A902" s="74" t="s">
        <v>344</v>
      </c>
      <c r="B902" s="134" t="s">
        <v>10493</v>
      </c>
      <c r="C902" s="76" t="s">
        <v>10494</v>
      </c>
    </row>
    <row r="903" spans="1:3" x14ac:dyDescent="0.25">
      <c r="A903" s="74" t="s">
        <v>344</v>
      </c>
      <c r="B903" s="134" t="s">
        <v>10495</v>
      </c>
      <c r="C903" s="76" t="s">
        <v>10496</v>
      </c>
    </row>
    <row r="904" spans="1:3" x14ac:dyDescent="0.25">
      <c r="A904" s="74" t="s">
        <v>344</v>
      </c>
      <c r="B904" s="134" t="s">
        <v>10497</v>
      </c>
      <c r="C904" s="76" t="s">
        <v>10498</v>
      </c>
    </row>
    <row r="905" spans="1:3" x14ac:dyDescent="0.25">
      <c r="A905" s="74" t="s">
        <v>344</v>
      </c>
      <c r="B905" s="134" t="s">
        <v>10499</v>
      </c>
      <c r="C905" s="76" t="s">
        <v>10500</v>
      </c>
    </row>
    <row r="906" spans="1:3" x14ac:dyDescent="0.25">
      <c r="A906" s="74" t="s">
        <v>344</v>
      </c>
      <c r="B906" s="134" t="s">
        <v>10501</v>
      </c>
      <c r="C906" s="76" t="s">
        <v>10502</v>
      </c>
    </row>
    <row r="907" spans="1:3" x14ac:dyDescent="0.25">
      <c r="A907" s="74" t="s">
        <v>344</v>
      </c>
      <c r="B907" s="134" t="s">
        <v>10503</v>
      </c>
      <c r="C907" s="76" t="s">
        <v>10504</v>
      </c>
    </row>
    <row r="908" spans="1:3" x14ac:dyDescent="0.25">
      <c r="A908" s="74" t="s">
        <v>344</v>
      </c>
      <c r="B908" s="134" t="s">
        <v>10505</v>
      </c>
      <c r="C908" s="76" t="s">
        <v>10506</v>
      </c>
    </row>
    <row r="909" spans="1:3" x14ac:dyDescent="0.25">
      <c r="A909" s="74" t="s">
        <v>344</v>
      </c>
      <c r="B909" s="134" t="s">
        <v>10507</v>
      </c>
      <c r="C909" s="76" t="s">
        <v>6556</v>
      </c>
    </row>
    <row r="910" spans="1:3" x14ac:dyDescent="0.25">
      <c r="A910" s="74" t="s">
        <v>344</v>
      </c>
      <c r="B910" s="134" t="s">
        <v>10508</v>
      </c>
      <c r="C910" s="76" t="s">
        <v>10509</v>
      </c>
    </row>
    <row r="911" spans="1:3" x14ac:dyDescent="0.25">
      <c r="A911" s="74" t="s">
        <v>344</v>
      </c>
      <c r="B911" s="134" t="s">
        <v>10510</v>
      </c>
      <c r="C911" s="76" t="s">
        <v>10511</v>
      </c>
    </row>
    <row r="912" spans="1:3" x14ac:dyDescent="0.25">
      <c r="A912" s="74" t="s">
        <v>344</v>
      </c>
      <c r="B912" s="134" t="s">
        <v>10512</v>
      </c>
      <c r="C912" s="76" t="s">
        <v>10513</v>
      </c>
    </row>
    <row r="913" spans="1:3" x14ac:dyDescent="0.25">
      <c r="A913" s="74" t="s">
        <v>344</v>
      </c>
      <c r="B913" s="134" t="s">
        <v>10514</v>
      </c>
      <c r="C913" s="76" t="s">
        <v>10515</v>
      </c>
    </row>
    <row r="914" spans="1:3" x14ac:dyDescent="0.25">
      <c r="A914" s="74" t="s">
        <v>344</v>
      </c>
      <c r="B914" s="134" t="s">
        <v>10516</v>
      </c>
      <c r="C914" s="76" t="s">
        <v>10517</v>
      </c>
    </row>
    <row r="915" spans="1:3" x14ac:dyDescent="0.25">
      <c r="A915" s="74" t="s">
        <v>344</v>
      </c>
      <c r="B915" s="134" t="s">
        <v>10518</v>
      </c>
      <c r="C915" s="76" t="s">
        <v>10519</v>
      </c>
    </row>
    <row r="916" spans="1:3" x14ac:dyDescent="0.25">
      <c r="A916" s="74" t="s">
        <v>344</v>
      </c>
      <c r="B916" s="134" t="s">
        <v>10520</v>
      </c>
      <c r="C916" s="76" t="s">
        <v>10521</v>
      </c>
    </row>
    <row r="917" spans="1:3" x14ac:dyDescent="0.25">
      <c r="A917" s="74" t="s">
        <v>344</v>
      </c>
      <c r="B917" s="134" t="s">
        <v>10522</v>
      </c>
      <c r="C917" s="76" t="s">
        <v>10523</v>
      </c>
    </row>
    <row r="918" spans="1:3" x14ac:dyDescent="0.25">
      <c r="A918" s="74" t="s">
        <v>344</v>
      </c>
      <c r="B918" s="134" t="s">
        <v>10524</v>
      </c>
      <c r="C918" s="76" t="s">
        <v>10525</v>
      </c>
    </row>
    <row r="919" spans="1:3" x14ac:dyDescent="0.25">
      <c r="A919" s="74" t="s">
        <v>344</v>
      </c>
      <c r="B919" s="134" t="s">
        <v>10526</v>
      </c>
      <c r="C919" s="76" t="s">
        <v>10527</v>
      </c>
    </row>
    <row r="920" spans="1:3" x14ac:dyDescent="0.25">
      <c r="A920" s="74" t="s">
        <v>344</v>
      </c>
      <c r="B920" s="134" t="s">
        <v>10528</v>
      </c>
      <c r="C920" s="76" t="s">
        <v>10529</v>
      </c>
    </row>
    <row r="921" spans="1:3" x14ac:dyDescent="0.25">
      <c r="A921" s="74" t="s">
        <v>344</v>
      </c>
      <c r="B921" s="134" t="s">
        <v>10530</v>
      </c>
      <c r="C921" s="76" t="s">
        <v>10531</v>
      </c>
    </row>
    <row r="922" spans="1:3" x14ac:dyDescent="0.25">
      <c r="A922" s="74" t="s">
        <v>344</v>
      </c>
      <c r="B922" s="134" t="s">
        <v>10532</v>
      </c>
      <c r="C922" s="76" t="s">
        <v>10533</v>
      </c>
    </row>
    <row r="923" spans="1:3" x14ac:dyDescent="0.25">
      <c r="A923" s="74" t="s">
        <v>344</v>
      </c>
      <c r="B923" s="134" t="s">
        <v>10534</v>
      </c>
      <c r="C923" s="76" t="s">
        <v>10535</v>
      </c>
    </row>
    <row r="924" spans="1:3" x14ac:dyDescent="0.25">
      <c r="A924" s="74" t="s">
        <v>344</v>
      </c>
      <c r="B924" s="134" t="s">
        <v>10536</v>
      </c>
      <c r="C924" s="76" t="s">
        <v>6562</v>
      </c>
    </row>
    <row r="925" spans="1:3" x14ac:dyDescent="0.25">
      <c r="A925" s="74" t="s">
        <v>344</v>
      </c>
      <c r="B925" s="134" t="s">
        <v>10537</v>
      </c>
      <c r="C925" s="76" t="s">
        <v>10538</v>
      </c>
    </row>
    <row r="926" spans="1:3" x14ac:dyDescent="0.25">
      <c r="A926" s="74" t="s">
        <v>344</v>
      </c>
      <c r="B926" s="134" t="s">
        <v>10539</v>
      </c>
      <c r="C926" s="76" t="s">
        <v>10540</v>
      </c>
    </row>
    <row r="927" spans="1:3" x14ac:dyDescent="0.25">
      <c r="A927" s="74" t="s">
        <v>344</v>
      </c>
      <c r="B927" s="134" t="s">
        <v>10541</v>
      </c>
      <c r="C927" s="76" t="s">
        <v>10542</v>
      </c>
    </row>
    <row r="928" spans="1:3" x14ac:dyDescent="0.25">
      <c r="A928" s="74" t="s">
        <v>344</v>
      </c>
      <c r="B928" s="134" t="s">
        <v>10543</v>
      </c>
      <c r="C928" s="76" t="s">
        <v>10544</v>
      </c>
    </row>
    <row r="929" spans="1:3" x14ac:dyDescent="0.25">
      <c r="A929" s="74" t="s">
        <v>344</v>
      </c>
      <c r="B929" s="134" t="s">
        <v>10545</v>
      </c>
      <c r="C929" s="76" t="s">
        <v>10546</v>
      </c>
    </row>
    <row r="930" spans="1:3" x14ac:dyDescent="0.25">
      <c r="A930" s="74" t="s">
        <v>344</v>
      </c>
      <c r="B930" s="134" t="s">
        <v>10547</v>
      </c>
      <c r="C930" s="76" t="s">
        <v>10548</v>
      </c>
    </row>
    <row r="931" spans="1:3" x14ac:dyDescent="0.25">
      <c r="A931" s="74" t="s">
        <v>344</v>
      </c>
      <c r="B931" s="134" t="s">
        <v>10549</v>
      </c>
      <c r="C931" s="76" t="s">
        <v>10550</v>
      </c>
    </row>
    <row r="932" spans="1:3" x14ac:dyDescent="0.25">
      <c r="A932" s="74" t="s">
        <v>344</v>
      </c>
      <c r="B932" s="134" t="s">
        <v>10551</v>
      </c>
      <c r="C932" s="76" t="s">
        <v>10552</v>
      </c>
    </row>
    <row r="933" spans="1:3" x14ac:dyDescent="0.25">
      <c r="A933" s="74" t="s">
        <v>344</v>
      </c>
      <c r="B933" s="134" t="s">
        <v>10553</v>
      </c>
      <c r="C933" s="76" t="s">
        <v>10554</v>
      </c>
    </row>
    <row r="934" spans="1:3" x14ac:dyDescent="0.25">
      <c r="A934" s="74" t="s">
        <v>344</v>
      </c>
      <c r="B934" s="134" t="s">
        <v>10555</v>
      </c>
      <c r="C934" s="76" t="s">
        <v>10556</v>
      </c>
    </row>
    <row r="935" spans="1:3" x14ac:dyDescent="0.25">
      <c r="A935" s="74" t="s">
        <v>344</v>
      </c>
      <c r="B935" s="134" t="s">
        <v>10557</v>
      </c>
      <c r="C935" s="76" t="s">
        <v>10558</v>
      </c>
    </row>
    <row r="936" spans="1:3" x14ac:dyDescent="0.25">
      <c r="A936" s="74" t="s">
        <v>344</v>
      </c>
      <c r="B936" s="134" t="s">
        <v>10559</v>
      </c>
      <c r="C936" s="76" t="s">
        <v>10560</v>
      </c>
    </row>
    <row r="937" spans="1:3" x14ac:dyDescent="0.25">
      <c r="A937" s="74" t="s">
        <v>344</v>
      </c>
      <c r="B937" s="134" t="s">
        <v>10561</v>
      </c>
      <c r="C937" s="76" t="s">
        <v>10562</v>
      </c>
    </row>
    <row r="938" spans="1:3" x14ac:dyDescent="0.25">
      <c r="A938" s="74" t="s">
        <v>344</v>
      </c>
      <c r="B938" s="134" t="s">
        <v>10563</v>
      </c>
      <c r="C938" s="76" t="s">
        <v>10564</v>
      </c>
    </row>
    <row r="939" spans="1:3" x14ac:dyDescent="0.25">
      <c r="A939" s="74" t="s">
        <v>344</v>
      </c>
      <c r="B939" s="134" t="s">
        <v>10565</v>
      </c>
      <c r="C939" s="76" t="s">
        <v>10566</v>
      </c>
    </row>
    <row r="940" spans="1:3" x14ac:dyDescent="0.25">
      <c r="A940" s="74" t="s">
        <v>344</v>
      </c>
      <c r="B940" s="134" t="s">
        <v>10567</v>
      </c>
      <c r="C940" s="76" t="s">
        <v>10568</v>
      </c>
    </row>
    <row r="941" spans="1:3" x14ac:dyDescent="0.25">
      <c r="A941" s="74" t="s">
        <v>344</v>
      </c>
      <c r="B941" s="134" t="s">
        <v>10569</v>
      </c>
      <c r="C941" s="76" t="s">
        <v>10570</v>
      </c>
    </row>
    <row r="942" spans="1:3" x14ac:dyDescent="0.25">
      <c r="A942" s="74" t="s">
        <v>344</v>
      </c>
      <c r="B942" s="134" t="s">
        <v>10571</v>
      </c>
      <c r="C942" s="76" t="s">
        <v>10572</v>
      </c>
    </row>
    <row r="943" spans="1:3" x14ac:dyDescent="0.25">
      <c r="A943" s="74" t="s">
        <v>344</v>
      </c>
      <c r="B943" s="134" t="s">
        <v>10573</v>
      </c>
      <c r="C943" s="76" t="s">
        <v>10574</v>
      </c>
    </row>
    <row r="944" spans="1:3" x14ac:dyDescent="0.25">
      <c r="A944" s="74" t="s">
        <v>344</v>
      </c>
      <c r="B944" s="134" t="s">
        <v>10575</v>
      </c>
      <c r="C944" s="76" t="s">
        <v>10576</v>
      </c>
    </row>
    <row r="945" spans="1:3" x14ac:dyDescent="0.25">
      <c r="A945" s="74" t="s">
        <v>344</v>
      </c>
      <c r="B945" s="134" t="s">
        <v>10577</v>
      </c>
      <c r="C945" s="76" t="s">
        <v>10578</v>
      </c>
    </row>
    <row r="946" spans="1:3" x14ac:dyDescent="0.25">
      <c r="A946" s="74" t="s">
        <v>344</v>
      </c>
      <c r="B946" s="134" t="s">
        <v>10579</v>
      </c>
      <c r="C946" s="76" t="s">
        <v>10580</v>
      </c>
    </row>
    <row r="947" spans="1:3" x14ac:dyDescent="0.25">
      <c r="A947" s="74" t="s">
        <v>344</v>
      </c>
      <c r="B947" s="134" t="s">
        <v>10581</v>
      </c>
      <c r="C947" s="76" t="s">
        <v>10582</v>
      </c>
    </row>
    <row r="948" spans="1:3" x14ac:dyDescent="0.25">
      <c r="A948" s="74" t="s">
        <v>344</v>
      </c>
      <c r="B948" s="134" t="s">
        <v>10583</v>
      </c>
      <c r="C948" s="76" t="s">
        <v>10584</v>
      </c>
    </row>
    <row r="949" spans="1:3" x14ac:dyDescent="0.25">
      <c r="A949" s="74" t="s">
        <v>344</v>
      </c>
      <c r="B949" s="134" t="s">
        <v>10585</v>
      </c>
      <c r="C949" s="76" t="s">
        <v>10586</v>
      </c>
    </row>
    <row r="950" spans="1:3" x14ac:dyDescent="0.25">
      <c r="A950" s="74" t="s">
        <v>344</v>
      </c>
      <c r="B950" s="134" t="s">
        <v>10587</v>
      </c>
      <c r="C950" s="76" t="s">
        <v>10588</v>
      </c>
    </row>
    <row r="951" spans="1:3" x14ac:dyDescent="0.25">
      <c r="A951" s="74" t="s">
        <v>344</v>
      </c>
      <c r="B951" s="134" t="s">
        <v>10589</v>
      </c>
      <c r="C951" s="76" t="s">
        <v>10590</v>
      </c>
    </row>
    <row r="952" spans="1:3" x14ac:dyDescent="0.25">
      <c r="A952" s="74" t="s">
        <v>344</v>
      </c>
      <c r="B952" s="134" t="s">
        <v>10591</v>
      </c>
      <c r="C952" s="76" t="s">
        <v>10592</v>
      </c>
    </row>
    <row r="953" spans="1:3" x14ac:dyDescent="0.25">
      <c r="A953" s="74" t="s">
        <v>344</v>
      </c>
      <c r="B953" s="134" t="s">
        <v>10593</v>
      </c>
      <c r="C953" s="76" t="s">
        <v>6580</v>
      </c>
    </row>
    <row r="954" spans="1:3" x14ac:dyDescent="0.25">
      <c r="A954" s="74" t="s">
        <v>344</v>
      </c>
      <c r="B954" s="134" t="s">
        <v>10594</v>
      </c>
      <c r="C954" s="76" t="s">
        <v>10595</v>
      </c>
    </row>
    <row r="955" spans="1:3" x14ac:dyDescent="0.25">
      <c r="A955" s="74" t="s">
        <v>344</v>
      </c>
      <c r="B955" s="134" t="s">
        <v>10596</v>
      </c>
      <c r="C955" s="76" t="s">
        <v>6585</v>
      </c>
    </row>
    <row r="956" spans="1:3" x14ac:dyDescent="0.25">
      <c r="A956" s="74" t="s">
        <v>344</v>
      </c>
      <c r="B956" s="134" t="s">
        <v>10597</v>
      </c>
      <c r="C956" s="76" t="s">
        <v>10598</v>
      </c>
    </row>
    <row r="957" spans="1:3" x14ac:dyDescent="0.25">
      <c r="A957" s="74" t="s">
        <v>344</v>
      </c>
      <c r="B957" s="134" t="s">
        <v>10599</v>
      </c>
      <c r="C957" s="76" t="s">
        <v>10600</v>
      </c>
    </row>
    <row r="958" spans="1:3" x14ac:dyDescent="0.25">
      <c r="A958" s="74" t="s">
        <v>344</v>
      </c>
      <c r="B958" s="134" t="s">
        <v>10601</v>
      </c>
      <c r="C958" s="76" t="s">
        <v>10602</v>
      </c>
    </row>
    <row r="959" spans="1:3" x14ac:dyDescent="0.25">
      <c r="A959" s="74" t="s">
        <v>344</v>
      </c>
      <c r="B959" s="134" t="s">
        <v>10603</v>
      </c>
      <c r="C959" s="76" t="s">
        <v>10604</v>
      </c>
    </row>
    <row r="960" spans="1:3" x14ac:dyDescent="0.25">
      <c r="A960" s="74" t="s">
        <v>344</v>
      </c>
      <c r="B960" s="134" t="s">
        <v>10605</v>
      </c>
      <c r="C960" s="76" t="s">
        <v>10606</v>
      </c>
    </row>
    <row r="961" spans="1:3" x14ac:dyDescent="0.25">
      <c r="A961" s="74" t="s">
        <v>344</v>
      </c>
      <c r="B961" s="134" t="s">
        <v>10607</v>
      </c>
      <c r="C961" s="76" t="s">
        <v>10608</v>
      </c>
    </row>
    <row r="962" spans="1:3" x14ac:dyDescent="0.25">
      <c r="A962" s="74" t="s">
        <v>344</v>
      </c>
      <c r="B962" s="134" t="s">
        <v>10609</v>
      </c>
      <c r="C962" s="76" t="s">
        <v>10610</v>
      </c>
    </row>
    <row r="963" spans="1:3" x14ac:dyDescent="0.25">
      <c r="A963" s="74" t="s">
        <v>344</v>
      </c>
      <c r="B963" s="134" t="s">
        <v>10611</v>
      </c>
      <c r="C963" s="76" t="s">
        <v>10612</v>
      </c>
    </row>
    <row r="964" spans="1:3" x14ac:dyDescent="0.25">
      <c r="A964" s="74" t="s">
        <v>344</v>
      </c>
      <c r="B964" s="134" t="s">
        <v>10613</v>
      </c>
      <c r="C964" s="76" t="s">
        <v>10614</v>
      </c>
    </row>
    <row r="965" spans="1:3" x14ac:dyDescent="0.25">
      <c r="A965" s="74" t="s">
        <v>344</v>
      </c>
      <c r="B965" s="134" t="s">
        <v>10615</v>
      </c>
      <c r="C965" s="76" t="s">
        <v>10616</v>
      </c>
    </row>
    <row r="966" spans="1:3" x14ac:dyDescent="0.25">
      <c r="A966" s="74" t="s">
        <v>344</v>
      </c>
      <c r="B966" s="134" t="s">
        <v>10617</v>
      </c>
      <c r="C966" s="76" t="s">
        <v>10618</v>
      </c>
    </row>
    <row r="967" spans="1:3" x14ac:dyDescent="0.25">
      <c r="A967" s="74" t="s">
        <v>344</v>
      </c>
      <c r="B967" s="134" t="s">
        <v>10619</v>
      </c>
      <c r="C967" s="76" t="s">
        <v>10620</v>
      </c>
    </row>
    <row r="968" spans="1:3" x14ac:dyDescent="0.25">
      <c r="A968" s="74" t="s">
        <v>344</v>
      </c>
      <c r="B968" s="134" t="s">
        <v>10621</v>
      </c>
      <c r="C968" s="76" t="s">
        <v>10622</v>
      </c>
    </row>
    <row r="969" spans="1:3" x14ac:dyDescent="0.25">
      <c r="A969" s="74" t="s">
        <v>344</v>
      </c>
      <c r="B969" s="134" t="s">
        <v>10623</v>
      </c>
      <c r="C969" s="76" t="s">
        <v>10624</v>
      </c>
    </row>
    <row r="970" spans="1:3" x14ac:dyDescent="0.25">
      <c r="A970" s="74" t="s">
        <v>344</v>
      </c>
      <c r="B970" s="134" t="s">
        <v>10625</v>
      </c>
      <c r="C970" s="76" t="s">
        <v>10626</v>
      </c>
    </row>
    <row r="971" spans="1:3" x14ac:dyDescent="0.25">
      <c r="A971" s="74" t="s">
        <v>344</v>
      </c>
      <c r="B971" s="134" t="s">
        <v>10627</v>
      </c>
      <c r="C971" s="76" t="s">
        <v>10628</v>
      </c>
    </row>
    <row r="972" spans="1:3" x14ac:dyDescent="0.25">
      <c r="A972" s="74" t="s">
        <v>344</v>
      </c>
      <c r="B972" s="134" t="s">
        <v>10629</v>
      </c>
      <c r="C972" s="76" t="s">
        <v>6597</v>
      </c>
    </row>
    <row r="973" spans="1:3" x14ac:dyDescent="0.25">
      <c r="A973" s="74" t="s">
        <v>344</v>
      </c>
      <c r="B973" s="134" t="s">
        <v>10630</v>
      </c>
      <c r="C973" s="76" t="s">
        <v>10631</v>
      </c>
    </row>
    <row r="974" spans="1:3" x14ac:dyDescent="0.25">
      <c r="A974" s="74" t="s">
        <v>344</v>
      </c>
      <c r="B974" s="134" t="s">
        <v>10632</v>
      </c>
      <c r="C974" s="76" t="s">
        <v>10633</v>
      </c>
    </row>
    <row r="975" spans="1:3" x14ac:dyDescent="0.25">
      <c r="A975" s="74" t="s">
        <v>344</v>
      </c>
      <c r="B975" s="134" t="s">
        <v>10634</v>
      </c>
      <c r="C975" s="76" t="s">
        <v>10635</v>
      </c>
    </row>
    <row r="976" spans="1:3" x14ac:dyDescent="0.25">
      <c r="A976" s="74" t="s">
        <v>344</v>
      </c>
      <c r="B976" s="134" t="s">
        <v>10636</v>
      </c>
      <c r="C976" s="76" t="s">
        <v>10637</v>
      </c>
    </row>
    <row r="977" spans="1:3" x14ac:dyDescent="0.25">
      <c r="A977" s="74" t="s">
        <v>344</v>
      </c>
      <c r="B977" s="134" t="s">
        <v>10638</v>
      </c>
      <c r="C977" s="76" t="s">
        <v>10639</v>
      </c>
    </row>
    <row r="978" spans="1:3" x14ac:dyDescent="0.25">
      <c r="A978" s="74" t="s">
        <v>344</v>
      </c>
      <c r="B978" s="134" t="s">
        <v>10640</v>
      </c>
      <c r="C978" s="76" t="s">
        <v>10641</v>
      </c>
    </row>
    <row r="979" spans="1:3" x14ac:dyDescent="0.25">
      <c r="A979" s="74" t="s">
        <v>344</v>
      </c>
      <c r="B979" s="134" t="s">
        <v>10642</v>
      </c>
      <c r="C979" s="76" t="s">
        <v>10643</v>
      </c>
    </row>
    <row r="980" spans="1:3" x14ac:dyDescent="0.25">
      <c r="A980" s="74" t="s">
        <v>344</v>
      </c>
      <c r="B980" s="134" t="s">
        <v>10644</v>
      </c>
      <c r="C980" s="76" t="s">
        <v>10645</v>
      </c>
    </row>
    <row r="981" spans="1:3" x14ac:dyDescent="0.25">
      <c r="A981" s="74" t="s">
        <v>344</v>
      </c>
      <c r="B981" s="134" t="s">
        <v>10646</v>
      </c>
      <c r="C981" s="76" t="s">
        <v>10647</v>
      </c>
    </row>
    <row r="982" spans="1:3" x14ac:dyDescent="0.25">
      <c r="A982" s="74" t="s">
        <v>344</v>
      </c>
      <c r="B982" s="134" t="s">
        <v>10648</v>
      </c>
      <c r="C982" s="76" t="s">
        <v>10649</v>
      </c>
    </row>
    <row r="983" spans="1:3" x14ac:dyDescent="0.25">
      <c r="A983" s="74" t="s">
        <v>344</v>
      </c>
      <c r="B983" s="134" t="s">
        <v>10650</v>
      </c>
      <c r="C983" s="76" t="s">
        <v>10651</v>
      </c>
    </row>
    <row r="984" spans="1:3" x14ac:dyDescent="0.25">
      <c r="A984" s="74" t="s">
        <v>344</v>
      </c>
      <c r="B984" s="134" t="s">
        <v>10652</v>
      </c>
      <c r="C984" s="76" t="s">
        <v>10653</v>
      </c>
    </row>
    <row r="985" spans="1:3" x14ac:dyDescent="0.25">
      <c r="A985" s="74" t="s">
        <v>344</v>
      </c>
      <c r="B985" s="134" t="s">
        <v>10654</v>
      </c>
      <c r="C985" s="76" t="s">
        <v>10655</v>
      </c>
    </row>
    <row r="986" spans="1:3" x14ac:dyDescent="0.25">
      <c r="A986" s="74" t="s">
        <v>344</v>
      </c>
      <c r="B986" s="134" t="s">
        <v>10656</v>
      </c>
      <c r="C986" s="76" t="s">
        <v>10657</v>
      </c>
    </row>
    <row r="987" spans="1:3" x14ac:dyDescent="0.25">
      <c r="A987" s="74" t="s">
        <v>344</v>
      </c>
      <c r="B987" s="134" t="s">
        <v>10658</v>
      </c>
      <c r="C987" s="76" t="s">
        <v>10659</v>
      </c>
    </row>
    <row r="988" spans="1:3" x14ac:dyDescent="0.25">
      <c r="A988" s="74" t="s">
        <v>344</v>
      </c>
      <c r="B988" s="134" t="s">
        <v>10660</v>
      </c>
      <c r="C988" s="76" t="s">
        <v>10661</v>
      </c>
    </row>
    <row r="989" spans="1:3" x14ac:dyDescent="0.25">
      <c r="A989" s="74" t="s">
        <v>344</v>
      </c>
      <c r="B989" s="134" t="s">
        <v>10662</v>
      </c>
      <c r="C989" s="76" t="s">
        <v>10663</v>
      </c>
    </row>
    <row r="990" spans="1:3" x14ac:dyDescent="0.25">
      <c r="A990" s="74" t="s">
        <v>344</v>
      </c>
      <c r="B990" s="134" t="s">
        <v>10664</v>
      </c>
      <c r="C990" s="76" t="s">
        <v>10665</v>
      </c>
    </row>
    <row r="991" spans="1:3" x14ac:dyDescent="0.25">
      <c r="A991" s="74" t="s">
        <v>344</v>
      </c>
      <c r="B991" s="134" t="s">
        <v>10666</v>
      </c>
      <c r="C991" s="76" t="s">
        <v>10667</v>
      </c>
    </row>
    <row r="992" spans="1:3" x14ac:dyDescent="0.25">
      <c r="A992" s="74" t="s">
        <v>344</v>
      </c>
      <c r="B992" s="134" t="s">
        <v>10668</v>
      </c>
      <c r="C992" s="76" t="s">
        <v>10669</v>
      </c>
    </row>
    <row r="993" spans="1:3" x14ac:dyDescent="0.25">
      <c r="A993" s="74" t="s">
        <v>344</v>
      </c>
      <c r="B993" s="134" t="s">
        <v>10670</v>
      </c>
      <c r="C993" s="76" t="s">
        <v>10671</v>
      </c>
    </row>
    <row r="994" spans="1:3" x14ac:dyDescent="0.25">
      <c r="A994" s="74" t="s">
        <v>344</v>
      </c>
      <c r="B994" s="134" t="s">
        <v>10672</v>
      </c>
      <c r="C994" s="76" t="s">
        <v>10673</v>
      </c>
    </row>
    <row r="995" spans="1:3" x14ac:dyDescent="0.25">
      <c r="A995" s="74" t="s">
        <v>344</v>
      </c>
      <c r="B995" s="134" t="s">
        <v>10674</v>
      </c>
      <c r="C995" s="76" t="s">
        <v>10675</v>
      </c>
    </row>
    <row r="996" spans="1:3" x14ac:dyDescent="0.25">
      <c r="A996" s="74" t="s">
        <v>344</v>
      </c>
      <c r="B996" s="134" t="s">
        <v>10676</v>
      </c>
      <c r="C996" s="76" t="s">
        <v>10677</v>
      </c>
    </row>
    <row r="997" spans="1:3" x14ac:dyDescent="0.25">
      <c r="A997" s="74" t="s">
        <v>344</v>
      </c>
      <c r="B997" s="134" t="s">
        <v>10678</v>
      </c>
      <c r="C997" s="76" t="s">
        <v>10679</v>
      </c>
    </row>
    <row r="998" spans="1:3" x14ac:dyDescent="0.25">
      <c r="A998" s="74" t="s">
        <v>344</v>
      </c>
      <c r="B998" s="134" t="s">
        <v>10680</v>
      </c>
      <c r="C998" s="76" t="s">
        <v>10681</v>
      </c>
    </row>
    <row r="999" spans="1:3" x14ac:dyDescent="0.25">
      <c r="A999" s="74" t="s">
        <v>344</v>
      </c>
      <c r="B999" s="134" t="s">
        <v>10682</v>
      </c>
      <c r="C999" s="76" t="s">
        <v>10683</v>
      </c>
    </row>
    <row r="1000" spans="1:3" x14ac:dyDescent="0.25">
      <c r="A1000" s="74" t="s">
        <v>344</v>
      </c>
      <c r="B1000" s="134" t="s">
        <v>10684</v>
      </c>
      <c r="C1000" s="76" t="s">
        <v>10685</v>
      </c>
    </row>
    <row r="1001" spans="1:3" x14ac:dyDescent="0.25">
      <c r="A1001" s="74" t="s">
        <v>344</v>
      </c>
      <c r="B1001" s="134" t="s">
        <v>10686</v>
      </c>
      <c r="C1001" s="76" t="s">
        <v>10687</v>
      </c>
    </row>
    <row r="1002" spans="1:3" x14ac:dyDescent="0.25">
      <c r="A1002" s="74" t="s">
        <v>344</v>
      </c>
      <c r="B1002" s="134" t="s">
        <v>10688</v>
      </c>
      <c r="C1002" s="76" t="s">
        <v>10689</v>
      </c>
    </row>
    <row r="1003" spans="1:3" x14ac:dyDescent="0.25">
      <c r="A1003" s="74" t="s">
        <v>344</v>
      </c>
      <c r="B1003" s="134" t="s">
        <v>10690</v>
      </c>
      <c r="C1003" s="76" t="s">
        <v>10691</v>
      </c>
    </row>
    <row r="1004" spans="1:3" x14ac:dyDescent="0.25">
      <c r="A1004" s="74" t="s">
        <v>344</v>
      </c>
      <c r="B1004" s="134" t="s">
        <v>10692</v>
      </c>
      <c r="C1004" s="76" t="s">
        <v>10693</v>
      </c>
    </row>
    <row r="1005" spans="1:3" x14ac:dyDescent="0.25">
      <c r="A1005" s="74" t="s">
        <v>344</v>
      </c>
      <c r="B1005" s="134" t="s">
        <v>10694</v>
      </c>
      <c r="C1005" s="76" t="s">
        <v>10695</v>
      </c>
    </row>
    <row r="1006" spans="1:3" x14ac:dyDescent="0.25">
      <c r="A1006" s="74" t="s">
        <v>344</v>
      </c>
      <c r="B1006" s="134" t="s">
        <v>10696</v>
      </c>
      <c r="C1006" s="76" t="s">
        <v>10697</v>
      </c>
    </row>
    <row r="1007" spans="1:3" x14ac:dyDescent="0.25">
      <c r="A1007" s="74" t="s">
        <v>344</v>
      </c>
      <c r="B1007" s="134" t="s">
        <v>10698</v>
      </c>
      <c r="C1007" s="76" t="s">
        <v>10699</v>
      </c>
    </row>
    <row r="1008" spans="1:3" x14ac:dyDescent="0.25">
      <c r="A1008" s="74" t="s">
        <v>344</v>
      </c>
      <c r="B1008" s="134" t="s">
        <v>10700</v>
      </c>
      <c r="C1008" s="76" t="s">
        <v>10701</v>
      </c>
    </row>
    <row r="1009" spans="1:3" x14ac:dyDescent="0.25">
      <c r="A1009" s="74" t="s">
        <v>344</v>
      </c>
      <c r="B1009" s="134" t="s">
        <v>10702</v>
      </c>
      <c r="C1009" s="76" t="s">
        <v>10703</v>
      </c>
    </row>
    <row r="1010" spans="1:3" x14ac:dyDescent="0.25">
      <c r="A1010" s="74" t="s">
        <v>344</v>
      </c>
      <c r="B1010" s="134" t="s">
        <v>10704</v>
      </c>
      <c r="C1010" s="76" t="s">
        <v>10705</v>
      </c>
    </row>
    <row r="1011" spans="1:3" x14ac:dyDescent="0.25">
      <c r="A1011" s="74" t="s">
        <v>344</v>
      </c>
      <c r="B1011" s="134" t="s">
        <v>10706</v>
      </c>
      <c r="C1011" s="76" t="s">
        <v>10707</v>
      </c>
    </row>
    <row r="1012" spans="1:3" x14ac:dyDescent="0.25">
      <c r="A1012" s="74" t="s">
        <v>344</v>
      </c>
      <c r="B1012" s="134" t="s">
        <v>10708</v>
      </c>
      <c r="C1012" s="76" t="s">
        <v>10709</v>
      </c>
    </row>
    <row r="1013" spans="1:3" x14ac:dyDescent="0.25">
      <c r="A1013" s="74" t="s">
        <v>344</v>
      </c>
      <c r="B1013" s="134" t="s">
        <v>10710</v>
      </c>
      <c r="C1013" s="76" t="s">
        <v>10711</v>
      </c>
    </row>
    <row r="1014" spans="1:3" x14ac:dyDescent="0.25">
      <c r="A1014" s="74" t="s">
        <v>344</v>
      </c>
      <c r="B1014" s="134" t="s">
        <v>10712</v>
      </c>
      <c r="C1014" s="76" t="s">
        <v>10713</v>
      </c>
    </row>
    <row r="1015" spans="1:3" x14ac:dyDescent="0.25">
      <c r="A1015" s="74" t="s">
        <v>344</v>
      </c>
      <c r="B1015" s="134" t="s">
        <v>10714</v>
      </c>
      <c r="C1015" s="76" t="s">
        <v>10715</v>
      </c>
    </row>
    <row r="1016" spans="1:3" x14ac:dyDescent="0.25">
      <c r="A1016" s="74" t="s">
        <v>344</v>
      </c>
      <c r="B1016" s="134" t="s">
        <v>10716</v>
      </c>
      <c r="C1016" s="76" t="s">
        <v>10717</v>
      </c>
    </row>
    <row r="1017" spans="1:3" x14ac:dyDescent="0.25">
      <c r="A1017" s="74" t="s">
        <v>344</v>
      </c>
      <c r="B1017" s="134" t="s">
        <v>10718</v>
      </c>
      <c r="C1017" s="76" t="s">
        <v>10719</v>
      </c>
    </row>
    <row r="1018" spans="1:3" x14ac:dyDescent="0.25">
      <c r="A1018" s="74" t="s">
        <v>344</v>
      </c>
      <c r="B1018" s="134" t="s">
        <v>10720</v>
      </c>
      <c r="C1018" s="76" t="s">
        <v>10721</v>
      </c>
    </row>
    <row r="1019" spans="1:3" x14ac:dyDescent="0.25">
      <c r="A1019" s="74" t="s">
        <v>344</v>
      </c>
      <c r="B1019" s="134" t="s">
        <v>10722</v>
      </c>
      <c r="C1019" s="76" t="s">
        <v>10723</v>
      </c>
    </row>
    <row r="1020" spans="1:3" x14ac:dyDescent="0.25">
      <c r="A1020" s="74" t="s">
        <v>344</v>
      </c>
      <c r="B1020" s="134" t="s">
        <v>10724</v>
      </c>
      <c r="C1020" s="76" t="s">
        <v>10725</v>
      </c>
    </row>
    <row r="1021" spans="1:3" x14ac:dyDescent="0.25">
      <c r="A1021" s="74" t="s">
        <v>344</v>
      </c>
      <c r="B1021" s="134" t="s">
        <v>10726</v>
      </c>
      <c r="C1021" s="76" t="s">
        <v>10727</v>
      </c>
    </row>
    <row r="1022" spans="1:3" x14ac:dyDescent="0.25">
      <c r="A1022" s="74" t="s">
        <v>344</v>
      </c>
      <c r="B1022" s="134" t="s">
        <v>10728</v>
      </c>
      <c r="C1022" s="76" t="s">
        <v>10729</v>
      </c>
    </row>
    <row r="1023" spans="1:3" x14ac:dyDescent="0.25">
      <c r="A1023" s="74" t="s">
        <v>344</v>
      </c>
      <c r="B1023" s="134" t="s">
        <v>10730</v>
      </c>
      <c r="C1023" s="76" t="s">
        <v>10731</v>
      </c>
    </row>
    <row r="1024" spans="1:3" x14ac:dyDescent="0.25">
      <c r="A1024" s="74" t="s">
        <v>344</v>
      </c>
      <c r="B1024" s="134" t="s">
        <v>10732</v>
      </c>
      <c r="C1024" s="76" t="s">
        <v>10733</v>
      </c>
    </row>
    <row r="1025" spans="1:3" x14ac:dyDescent="0.25">
      <c r="A1025" s="74" t="s">
        <v>344</v>
      </c>
      <c r="B1025" s="134" t="s">
        <v>10734</v>
      </c>
      <c r="C1025" s="76" t="s">
        <v>10735</v>
      </c>
    </row>
    <row r="1026" spans="1:3" x14ac:dyDescent="0.25">
      <c r="A1026" s="74" t="s">
        <v>344</v>
      </c>
      <c r="B1026" s="134" t="s">
        <v>10736</v>
      </c>
      <c r="C1026" s="76" t="s">
        <v>10737</v>
      </c>
    </row>
    <row r="1027" spans="1:3" x14ac:dyDescent="0.25">
      <c r="A1027" s="74" t="s">
        <v>344</v>
      </c>
      <c r="B1027" s="134" t="s">
        <v>10738</v>
      </c>
      <c r="C1027" s="76" t="s">
        <v>10739</v>
      </c>
    </row>
    <row r="1028" spans="1:3" x14ac:dyDescent="0.25">
      <c r="A1028" s="74" t="s">
        <v>344</v>
      </c>
      <c r="B1028" s="134" t="s">
        <v>10740</v>
      </c>
      <c r="C1028" s="76" t="s">
        <v>10741</v>
      </c>
    </row>
    <row r="1029" spans="1:3" x14ac:dyDescent="0.25">
      <c r="A1029" s="74" t="s">
        <v>344</v>
      </c>
      <c r="B1029" s="134" t="s">
        <v>10742</v>
      </c>
      <c r="C1029" s="76" t="s">
        <v>10743</v>
      </c>
    </row>
    <row r="1030" spans="1:3" x14ac:dyDescent="0.25">
      <c r="A1030" s="74" t="s">
        <v>344</v>
      </c>
      <c r="B1030" s="134" t="s">
        <v>10744</v>
      </c>
      <c r="C1030" s="76" t="s">
        <v>10745</v>
      </c>
    </row>
    <row r="1031" spans="1:3" x14ac:dyDescent="0.25">
      <c r="A1031" s="74" t="s">
        <v>344</v>
      </c>
      <c r="B1031" s="134" t="s">
        <v>10746</v>
      </c>
      <c r="C1031" s="76" t="s">
        <v>10747</v>
      </c>
    </row>
    <row r="1032" spans="1:3" x14ac:dyDescent="0.25">
      <c r="A1032" s="74" t="s">
        <v>344</v>
      </c>
      <c r="B1032" s="134" t="s">
        <v>10748</v>
      </c>
      <c r="C1032" s="76" t="s">
        <v>10749</v>
      </c>
    </row>
    <row r="1033" spans="1:3" x14ac:dyDescent="0.25">
      <c r="A1033" s="74" t="s">
        <v>344</v>
      </c>
      <c r="B1033" s="134" t="s">
        <v>10750</v>
      </c>
      <c r="C1033" s="76" t="s">
        <v>10751</v>
      </c>
    </row>
    <row r="1034" spans="1:3" x14ac:dyDescent="0.25">
      <c r="A1034" s="74" t="s">
        <v>344</v>
      </c>
      <c r="B1034" s="134" t="s">
        <v>10752</v>
      </c>
      <c r="C1034" s="76" t="s">
        <v>10753</v>
      </c>
    </row>
    <row r="1035" spans="1:3" x14ac:dyDescent="0.25">
      <c r="A1035" s="74" t="s">
        <v>344</v>
      </c>
      <c r="B1035" s="134" t="s">
        <v>10754</v>
      </c>
      <c r="C1035" s="76" t="s">
        <v>10755</v>
      </c>
    </row>
    <row r="1036" spans="1:3" x14ac:dyDescent="0.25">
      <c r="A1036" s="74" t="s">
        <v>344</v>
      </c>
      <c r="B1036" s="134" t="s">
        <v>10756</v>
      </c>
      <c r="C1036" s="76" t="s">
        <v>10757</v>
      </c>
    </row>
    <row r="1037" spans="1:3" x14ac:dyDescent="0.25">
      <c r="A1037" s="74" t="s">
        <v>344</v>
      </c>
      <c r="B1037" s="134" t="s">
        <v>10758</v>
      </c>
      <c r="C1037" s="76" t="s">
        <v>10759</v>
      </c>
    </row>
    <row r="1038" spans="1:3" x14ac:dyDescent="0.25">
      <c r="A1038" s="74" t="s">
        <v>344</v>
      </c>
      <c r="B1038" s="134" t="s">
        <v>10760</v>
      </c>
      <c r="C1038" s="76" t="s">
        <v>10761</v>
      </c>
    </row>
    <row r="1039" spans="1:3" x14ac:dyDescent="0.25">
      <c r="A1039" s="74" t="s">
        <v>344</v>
      </c>
      <c r="B1039" s="134" t="s">
        <v>10762</v>
      </c>
      <c r="C1039" s="76" t="s">
        <v>10763</v>
      </c>
    </row>
    <row r="1040" spans="1:3" x14ac:dyDescent="0.25">
      <c r="A1040" s="74" t="s">
        <v>344</v>
      </c>
      <c r="B1040" s="134" t="s">
        <v>10764</v>
      </c>
      <c r="C1040" s="76" t="s">
        <v>10765</v>
      </c>
    </row>
    <row r="1041" spans="1:3" x14ac:dyDescent="0.25">
      <c r="A1041" s="74" t="s">
        <v>344</v>
      </c>
      <c r="B1041" s="134" t="s">
        <v>10766</v>
      </c>
      <c r="C1041" s="76" t="s">
        <v>10767</v>
      </c>
    </row>
    <row r="1042" spans="1:3" x14ac:dyDescent="0.25">
      <c r="A1042" s="74" t="s">
        <v>344</v>
      </c>
      <c r="B1042" s="134" t="s">
        <v>10768</v>
      </c>
      <c r="C1042" s="76" t="s">
        <v>10769</v>
      </c>
    </row>
    <row r="1043" spans="1:3" x14ac:dyDescent="0.25">
      <c r="A1043" s="74" t="s">
        <v>344</v>
      </c>
      <c r="B1043" s="134" t="s">
        <v>10770</v>
      </c>
      <c r="C1043" s="76" t="s">
        <v>10771</v>
      </c>
    </row>
    <row r="1044" spans="1:3" x14ac:dyDescent="0.25">
      <c r="A1044" s="74" t="s">
        <v>344</v>
      </c>
      <c r="B1044" s="134" t="s">
        <v>10772</v>
      </c>
      <c r="C1044" s="76" t="s">
        <v>10773</v>
      </c>
    </row>
    <row r="1045" spans="1:3" x14ac:dyDescent="0.25">
      <c r="A1045" s="74" t="s">
        <v>344</v>
      </c>
      <c r="B1045" s="134" t="s">
        <v>10774</v>
      </c>
      <c r="C1045" s="76" t="s">
        <v>10775</v>
      </c>
    </row>
    <row r="1046" spans="1:3" x14ac:dyDescent="0.25">
      <c r="A1046" s="74" t="s">
        <v>344</v>
      </c>
      <c r="B1046" s="134" t="s">
        <v>10776</v>
      </c>
      <c r="C1046" s="76" t="s">
        <v>10777</v>
      </c>
    </row>
    <row r="1047" spans="1:3" x14ac:dyDescent="0.25">
      <c r="A1047" s="74" t="s">
        <v>344</v>
      </c>
      <c r="B1047" s="134" t="s">
        <v>10778</v>
      </c>
      <c r="C1047" s="76" t="s">
        <v>10779</v>
      </c>
    </row>
    <row r="1048" spans="1:3" x14ac:dyDescent="0.25">
      <c r="A1048" s="74" t="s">
        <v>344</v>
      </c>
      <c r="B1048" s="134" t="s">
        <v>10780</v>
      </c>
      <c r="C1048" s="76" t="s">
        <v>10781</v>
      </c>
    </row>
    <row r="1049" spans="1:3" x14ac:dyDescent="0.25">
      <c r="A1049" s="74" t="s">
        <v>344</v>
      </c>
      <c r="B1049" s="134" t="s">
        <v>10782</v>
      </c>
      <c r="C1049" s="76" t="s">
        <v>10783</v>
      </c>
    </row>
    <row r="1050" spans="1:3" x14ac:dyDescent="0.25">
      <c r="A1050" s="74" t="s">
        <v>344</v>
      </c>
      <c r="B1050" s="134" t="s">
        <v>10784</v>
      </c>
      <c r="C1050" s="76" t="s">
        <v>10785</v>
      </c>
    </row>
    <row r="1051" spans="1:3" x14ac:dyDescent="0.25">
      <c r="A1051" s="74" t="s">
        <v>344</v>
      </c>
      <c r="B1051" s="134" t="s">
        <v>10786</v>
      </c>
      <c r="C1051" s="76" t="s">
        <v>10787</v>
      </c>
    </row>
    <row r="1052" spans="1:3" x14ac:dyDescent="0.25">
      <c r="A1052" s="74" t="s">
        <v>344</v>
      </c>
      <c r="B1052" s="134" t="s">
        <v>10788</v>
      </c>
      <c r="C1052" s="76" t="s">
        <v>10789</v>
      </c>
    </row>
    <row r="1053" spans="1:3" x14ac:dyDescent="0.25">
      <c r="A1053" s="74" t="s">
        <v>344</v>
      </c>
      <c r="B1053" s="134" t="s">
        <v>10790</v>
      </c>
      <c r="C1053" s="76" t="s">
        <v>6661</v>
      </c>
    </row>
    <row r="1054" spans="1:3" x14ac:dyDescent="0.25">
      <c r="A1054" s="74" t="s">
        <v>344</v>
      </c>
      <c r="B1054" s="134" t="s">
        <v>10791</v>
      </c>
      <c r="C1054" s="76" t="s">
        <v>10792</v>
      </c>
    </row>
    <row r="1055" spans="1:3" x14ac:dyDescent="0.25">
      <c r="A1055" s="74" t="s">
        <v>344</v>
      </c>
      <c r="B1055" s="134" t="s">
        <v>10793</v>
      </c>
      <c r="C1055" s="76" t="s">
        <v>10794</v>
      </c>
    </row>
    <row r="1056" spans="1:3" x14ac:dyDescent="0.25">
      <c r="A1056" s="74" t="s">
        <v>344</v>
      </c>
      <c r="B1056" s="134" t="s">
        <v>10795</v>
      </c>
      <c r="C1056" s="76" t="s">
        <v>10796</v>
      </c>
    </row>
    <row r="1057" spans="1:3" x14ac:dyDescent="0.25">
      <c r="A1057" s="74" t="s">
        <v>344</v>
      </c>
      <c r="B1057" s="134" t="s">
        <v>10797</v>
      </c>
      <c r="C1057" s="76" t="s">
        <v>10798</v>
      </c>
    </row>
    <row r="1058" spans="1:3" x14ac:dyDescent="0.25">
      <c r="A1058" s="74" t="s">
        <v>344</v>
      </c>
      <c r="B1058" s="134" t="s">
        <v>10799</v>
      </c>
      <c r="C1058" s="76" t="s">
        <v>10800</v>
      </c>
    </row>
    <row r="1059" spans="1:3" x14ac:dyDescent="0.25">
      <c r="A1059" s="74" t="s">
        <v>344</v>
      </c>
      <c r="B1059" s="134" t="s">
        <v>10801</v>
      </c>
      <c r="C1059" s="76" t="s">
        <v>10802</v>
      </c>
    </row>
    <row r="1060" spans="1:3" x14ac:dyDescent="0.25">
      <c r="A1060" s="74" t="s">
        <v>344</v>
      </c>
      <c r="B1060" s="134" t="s">
        <v>10803</v>
      </c>
      <c r="C1060" s="76" t="s">
        <v>10804</v>
      </c>
    </row>
    <row r="1061" spans="1:3" x14ac:dyDescent="0.25">
      <c r="A1061" s="74" t="s">
        <v>344</v>
      </c>
      <c r="B1061" s="134" t="s">
        <v>10805</v>
      </c>
      <c r="C1061" s="76" t="s">
        <v>10806</v>
      </c>
    </row>
    <row r="1062" spans="1:3" x14ac:dyDescent="0.25">
      <c r="A1062" s="74" t="s">
        <v>344</v>
      </c>
      <c r="B1062" s="134" t="s">
        <v>10807</v>
      </c>
      <c r="C1062" s="76" t="s">
        <v>10808</v>
      </c>
    </row>
    <row r="1063" spans="1:3" x14ac:dyDescent="0.25">
      <c r="A1063" s="74" t="s">
        <v>344</v>
      </c>
      <c r="B1063" s="134" t="s">
        <v>10809</v>
      </c>
      <c r="C1063" s="76" t="s">
        <v>10810</v>
      </c>
    </row>
    <row r="1064" spans="1:3" x14ac:dyDescent="0.25">
      <c r="A1064" s="74" t="s">
        <v>344</v>
      </c>
      <c r="B1064" s="134" t="s">
        <v>10811</v>
      </c>
      <c r="C1064" s="76" t="s">
        <v>10812</v>
      </c>
    </row>
    <row r="1065" spans="1:3" x14ac:dyDescent="0.25">
      <c r="A1065" s="74" t="s">
        <v>344</v>
      </c>
      <c r="B1065" s="134" t="s">
        <v>10813</v>
      </c>
      <c r="C1065" s="76" t="s">
        <v>10814</v>
      </c>
    </row>
    <row r="1066" spans="1:3" x14ac:dyDescent="0.25">
      <c r="A1066" s="74" t="s">
        <v>344</v>
      </c>
      <c r="B1066" s="134" t="s">
        <v>10815</v>
      </c>
      <c r="C1066" s="76" t="s">
        <v>10816</v>
      </c>
    </row>
    <row r="1067" spans="1:3" x14ac:dyDescent="0.25">
      <c r="A1067" s="74" t="s">
        <v>344</v>
      </c>
      <c r="B1067" s="134" t="s">
        <v>10817</v>
      </c>
      <c r="C1067" s="76" t="s">
        <v>10818</v>
      </c>
    </row>
    <row r="1068" spans="1:3" x14ac:dyDescent="0.25">
      <c r="A1068" s="74" t="s">
        <v>344</v>
      </c>
      <c r="B1068" s="134" t="s">
        <v>10819</v>
      </c>
      <c r="C1068" s="76" t="s">
        <v>10820</v>
      </c>
    </row>
    <row r="1069" spans="1:3" x14ac:dyDescent="0.25">
      <c r="A1069" s="74" t="s">
        <v>344</v>
      </c>
      <c r="B1069" s="134" t="s">
        <v>10821</v>
      </c>
      <c r="C1069" s="76" t="s">
        <v>10822</v>
      </c>
    </row>
    <row r="1070" spans="1:3" x14ac:dyDescent="0.25">
      <c r="A1070" s="74" t="s">
        <v>344</v>
      </c>
      <c r="B1070" s="134" t="s">
        <v>10823</v>
      </c>
      <c r="C1070" s="76" t="s">
        <v>10824</v>
      </c>
    </row>
    <row r="1071" spans="1:3" x14ac:dyDescent="0.25">
      <c r="A1071" s="74" t="s">
        <v>344</v>
      </c>
      <c r="B1071" s="134" t="s">
        <v>10825</v>
      </c>
      <c r="C1071" s="76" t="s">
        <v>10826</v>
      </c>
    </row>
    <row r="1072" spans="1:3" x14ac:dyDescent="0.25">
      <c r="A1072" s="74" t="s">
        <v>344</v>
      </c>
      <c r="B1072" s="134" t="s">
        <v>10827</v>
      </c>
      <c r="C1072" s="76" t="s">
        <v>10828</v>
      </c>
    </row>
    <row r="1073" spans="1:3" x14ac:dyDescent="0.25">
      <c r="A1073" s="74" t="s">
        <v>344</v>
      </c>
      <c r="B1073" s="134" t="s">
        <v>10829</v>
      </c>
      <c r="C1073" s="76" t="s">
        <v>10830</v>
      </c>
    </row>
    <row r="1074" spans="1:3" x14ac:dyDescent="0.25">
      <c r="A1074" s="74" t="s">
        <v>344</v>
      </c>
      <c r="B1074" s="134" t="s">
        <v>10831</v>
      </c>
      <c r="C1074" s="76" t="s">
        <v>10832</v>
      </c>
    </row>
    <row r="1075" spans="1:3" x14ac:dyDescent="0.25">
      <c r="A1075" s="74" t="s">
        <v>344</v>
      </c>
      <c r="B1075" s="134" t="s">
        <v>10833</v>
      </c>
      <c r="C1075" s="76" t="s">
        <v>10834</v>
      </c>
    </row>
    <row r="1076" spans="1:3" x14ac:dyDescent="0.25">
      <c r="A1076" s="74" t="s">
        <v>344</v>
      </c>
      <c r="B1076" s="134" t="s">
        <v>10835</v>
      </c>
      <c r="C1076" s="76" t="s">
        <v>10836</v>
      </c>
    </row>
    <row r="1077" spans="1:3" x14ac:dyDescent="0.25">
      <c r="A1077" s="74" t="s">
        <v>344</v>
      </c>
      <c r="B1077" s="134" t="s">
        <v>10837</v>
      </c>
      <c r="C1077" s="76" t="s">
        <v>10838</v>
      </c>
    </row>
    <row r="1078" spans="1:3" x14ac:dyDescent="0.25">
      <c r="A1078" s="74" t="s">
        <v>344</v>
      </c>
      <c r="B1078" s="134" t="s">
        <v>10839</v>
      </c>
      <c r="C1078" s="76" t="s">
        <v>10840</v>
      </c>
    </row>
    <row r="1079" spans="1:3" x14ac:dyDescent="0.25">
      <c r="A1079" s="74" t="s">
        <v>344</v>
      </c>
      <c r="B1079" s="134" t="s">
        <v>10841</v>
      </c>
      <c r="C1079" s="76" t="s">
        <v>10842</v>
      </c>
    </row>
    <row r="1080" spans="1:3" x14ac:dyDescent="0.25">
      <c r="A1080" s="74" t="s">
        <v>344</v>
      </c>
      <c r="B1080" s="134" t="s">
        <v>10843</v>
      </c>
      <c r="C1080" s="76" t="s">
        <v>10844</v>
      </c>
    </row>
    <row r="1081" spans="1:3" x14ac:dyDescent="0.25">
      <c r="A1081" s="74" t="s">
        <v>344</v>
      </c>
      <c r="B1081" s="134" t="s">
        <v>10845</v>
      </c>
      <c r="C1081" s="76" t="s">
        <v>10846</v>
      </c>
    </row>
    <row r="1082" spans="1:3" x14ac:dyDescent="0.25">
      <c r="A1082" s="74" t="s">
        <v>344</v>
      </c>
      <c r="B1082" s="134" t="s">
        <v>10847</v>
      </c>
      <c r="C1082" s="76" t="s">
        <v>10848</v>
      </c>
    </row>
    <row r="1083" spans="1:3" x14ac:dyDescent="0.25">
      <c r="A1083" s="74" t="s">
        <v>344</v>
      </c>
      <c r="B1083" s="134" t="s">
        <v>10849</v>
      </c>
      <c r="C1083" s="76" t="s">
        <v>10850</v>
      </c>
    </row>
    <row r="1084" spans="1:3" x14ac:dyDescent="0.25">
      <c r="A1084" s="74" t="s">
        <v>344</v>
      </c>
      <c r="B1084" s="134" t="s">
        <v>10851</v>
      </c>
      <c r="C1084" s="76" t="s">
        <v>10852</v>
      </c>
    </row>
    <row r="1085" spans="1:3" x14ac:dyDescent="0.25">
      <c r="A1085" s="74" t="s">
        <v>344</v>
      </c>
      <c r="B1085" s="134" t="s">
        <v>10853</v>
      </c>
      <c r="C1085" s="76" t="s">
        <v>10854</v>
      </c>
    </row>
    <row r="1086" spans="1:3" x14ac:dyDescent="0.25">
      <c r="A1086" s="74" t="s">
        <v>344</v>
      </c>
      <c r="B1086" s="134" t="s">
        <v>10855</v>
      </c>
      <c r="C1086" s="76" t="s">
        <v>10856</v>
      </c>
    </row>
    <row r="1087" spans="1:3" x14ac:dyDescent="0.25">
      <c r="A1087" s="74" t="s">
        <v>344</v>
      </c>
      <c r="B1087" s="134" t="s">
        <v>10857</v>
      </c>
      <c r="C1087" s="76" t="s">
        <v>10858</v>
      </c>
    </row>
    <row r="1088" spans="1:3" x14ac:dyDescent="0.25">
      <c r="A1088" s="74" t="s">
        <v>344</v>
      </c>
      <c r="B1088" s="134" t="s">
        <v>10859</v>
      </c>
      <c r="C1088" s="76" t="s">
        <v>10860</v>
      </c>
    </row>
    <row r="1089" spans="1:3" x14ac:dyDescent="0.25">
      <c r="A1089" s="74" t="s">
        <v>344</v>
      </c>
      <c r="B1089" s="134" t="s">
        <v>10861</v>
      </c>
      <c r="C1089" s="76" t="s">
        <v>10862</v>
      </c>
    </row>
    <row r="1090" spans="1:3" x14ac:dyDescent="0.25">
      <c r="A1090" s="74" t="s">
        <v>344</v>
      </c>
      <c r="B1090" s="134" t="s">
        <v>10863</v>
      </c>
      <c r="C1090" s="76" t="s">
        <v>10864</v>
      </c>
    </row>
    <row r="1091" spans="1:3" x14ac:dyDescent="0.25">
      <c r="A1091" s="74" t="s">
        <v>344</v>
      </c>
      <c r="B1091" s="134" t="s">
        <v>10865</v>
      </c>
      <c r="C1091" s="76" t="s">
        <v>10866</v>
      </c>
    </row>
    <row r="1092" spans="1:3" x14ac:dyDescent="0.25">
      <c r="A1092" s="74" t="s">
        <v>344</v>
      </c>
      <c r="B1092" s="134" t="s">
        <v>10867</v>
      </c>
      <c r="C1092" s="76" t="s">
        <v>10868</v>
      </c>
    </row>
    <row r="1093" spans="1:3" x14ac:dyDescent="0.25">
      <c r="A1093" s="74" t="s">
        <v>344</v>
      </c>
      <c r="B1093" s="134" t="s">
        <v>10869</v>
      </c>
      <c r="C1093" s="76" t="s">
        <v>10870</v>
      </c>
    </row>
    <row r="1094" spans="1:3" x14ac:dyDescent="0.25">
      <c r="A1094" s="74" t="s">
        <v>344</v>
      </c>
      <c r="B1094" s="134" t="s">
        <v>10871</v>
      </c>
      <c r="C1094" s="76" t="s">
        <v>10872</v>
      </c>
    </row>
    <row r="1095" spans="1:3" x14ac:dyDescent="0.25">
      <c r="A1095" s="74" t="s">
        <v>344</v>
      </c>
      <c r="B1095" s="134" t="s">
        <v>10873</v>
      </c>
      <c r="C1095" s="76" t="s">
        <v>10874</v>
      </c>
    </row>
    <row r="1096" spans="1:3" x14ac:dyDescent="0.25">
      <c r="A1096" s="74" t="s">
        <v>344</v>
      </c>
      <c r="B1096" s="134" t="s">
        <v>10875</v>
      </c>
      <c r="C1096" s="76" t="s">
        <v>10876</v>
      </c>
    </row>
    <row r="1097" spans="1:3" x14ac:dyDescent="0.25">
      <c r="A1097" s="74" t="s">
        <v>344</v>
      </c>
      <c r="B1097" s="134" t="s">
        <v>10877</v>
      </c>
      <c r="C1097" s="76" t="s">
        <v>10878</v>
      </c>
    </row>
    <row r="1098" spans="1:3" x14ac:dyDescent="0.25">
      <c r="A1098" s="74" t="s">
        <v>344</v>
      </c>
      <c r="B1098" s="134" t="s">
        <v>10879</v>
      </c>
      <c r="C1098" s="76" t="s">
        <v>10880</v>
      </c>
    </row>
    <row r="1099" spans="1:3" x14ac:dyDescent="0.25">
      <c r="A1099" s="74" t="s">
        <v>344</v>
      </c>
      <c r="B1099" s="134" t="s">
        <v>10881</v>
      </c>
      <c r="C1099" s="76" t="s">
        <v>10882</v>
      </c>
    </row>
    <row r="1100" spans="1:3" x14ac:dyDescent="0.25">
      <c r="A1100" s="74" t="s">
        <v>344</v>
      </c>
      <c r="B1100" s="134" t="s">
        <v>10883</v>
      </c>
      <c r="C1100" s="76" t="s">
        <v>10884</v>
      </c>
    </row>
    <row r="1101" spans="1:3" x14ac:dyDescent="0.25">
      <c r="A1101" s="74" t="s">
        <v>344</v>
      </c>
      <c r="B1101" s="134" t="s">
        <v>10885</v>
      </c>
      <c r="C1101" s="76" t="s">
        <v>10886</v>
      </c>
    </row>
    <row r="1102" spans="1:3" x14ac:dyDescent="0.25">
      <c r="A1102" s="74" t="s">
        <v>344</v>
      </c>
      <c r="B1102" s="134" t="s">
        <v>10887</v>
      </c>
      <c r="C1102" s="76" t="s">
        <v>10888</v>
      </c>
    </row>
    <row r="1103" spans="1:3" x14ac:dyDescent="0.25">
      <c r="A1103" s="74" t="s">
        <v>344</v>
      </c>
      <c r="B1103" s="134" t="s">
        <v>10889</v>
      </c>
      <c r="C1103" s="76" t="s">
        <v>10890</v>
      </c>
    </row>
    <row r="1104" spans="1:3" x14ac:dyDescent="0.25">
      <c r="A1104" s="74" t="s">
        <v>344</v>
      </c>
      <c r="B1104" s="134" t="s">
        <v>10891</v>
      </c>
      <c r="C1104" s="76" t="s">
        <v>10892</v>
      </c>
    </row>
    <row r="1105" spans="1:3" x14ac:dyDescent="0.25">
      <c r="A1105" s="74" t="s">
        <v>344</v>
      </c>
      <c r="B1105" s="134" t="s">
        <v>10893</v>
      </c>
      <c r="C1105" s="76" t="s">
        <v>10894</v>
      </c>
    </row>
    <row r="1106" spans="1:3" x14ac:dyDescent="0.25">
      <c r="A1106" s="74" t="s">
        <v>344</v>
      </c>
      <c r="B1106" s="134" t="s">
        <v>10895</v>
      </c>
      <c r="C1106" s="76" t="s">
        <v>10896</v>
      </c>
    </row>
    <row r="1107" spans="1:3" x14ac:dyDescent="0.25">
      <c r="A1107" s="74" t="s">
        <v>344</v>
      </c>
      <c r="B1107" s="134" t="s">
        <v>10897</v>
      </c>
      <c r="C1107" s="76" t="s">
        <v>10898</v>
      </c>
    </row>
    <row r="1108" spans="1:3" x14ac:dyDescent="0.25">
      <c r="A1108" s="74" t="s">
        <v>344</v>
      </c>
      <c r="B1108" s="134" t="s">
        <v>10899</v>
      </c>
      <c r="C1108" s="76" t="s">
        <v>10900</v>
      </c>
    </row>
    <row r="1109" spans="1:3" x14ac:dyDescent="0.25">
      <c r="A1109" s="74" t="s">
        <v>344</v>
      </c>
      <c r="B1109" s="134" t="s">
        <v>10901</v>
      </c>
      <c r="C1109" s="76" t="s">
        <v>10902</v>
      </c>
    </row>
    <row r="1110" spans="1:3" x14ac:dyDescent="0.25">
      <c r="A1110" s="74" t="s">
        <v>344</v>
      </c>
      <c r="B1110" s="134" t="s">
        <v>10903</v>
      </c>
      <c r="C1110" s="76" t="s">
        <v>10904</v>
      </c>
    </row>
    <row r="1111" spans="1:3" x14ac:dyDescent="0.25">
      <c r="A1111" s="74" t="s">
        <v>344</v>
      </c>
      <c r="B1111" s="134" t="s">
        <v>10905</v>
      </c>
      <c r="C1111" s="76" t="s">
        <v>10906</v>
      </c>
    </row>
    <row r="1112" spans="1:3" x14ac:dyDescent="0.25">
      <c r="A1112" s="74" t="s">
        <v>344</v>
      </c>
      <c r="B1112" s="134" t="s">
        <v>10907</v>
      </c>
      <c r="C1112" s="76" t="s">
        <v>10908</v>
      </c>
    </row>
    <row r="1113" spans="1:3" x14ac:dyDescent="0.25">
      <c r="A1113" s="74" t="s">
        <v>344</v>
      </c>
      <c r="B1113" s="134" t="s">
        <v>10909</v>
      </c>
      <c r="C1113" s="76" t="s">
        <v>10910</v>
      </c>
    </row>
    <row r="1114" spans="1:3" x14ac:dyDescent="0.25">
      <c r="A1114" s="74" t="s">
        <v>344</v>
      </c>
      <c r="B1114" s="134" t="s">
        <v>10911</v>
      </c>
      <c r="C1114" s="76" t="s">
        <v>10912</v>
      </c>
    </row>
    <row r="1115" spans="1:3" x14ac:dyDescent="0.25">
      <c r="A1115" s="74" t="s">
        <v>344</v>
      </c>
      <c r="B1115" s="134" t="s">
        <v>10913</v>
      </c>
      <c r="C1115" s="76" t="s">
        <v>10914</v>
      </c>
    </row>
    <row r="1116" spans="1:3" x14ac:dyDescent="0.25">
      <c r="A1116" s="74" t="s">
        <v>344</v>
      </c>
      <c r="B1116" s="134" t="s">
        <v>10915</v>
      </c>
      <c r="C1116" s="76" t="s">
        <v>10916</v>
      </c>
    </row>
    <row r="1117" spans="1:3" x14ac:dyDescent="0.25">
      <c r="A1117" s="74" t="s">
        <v>344</v>
      </c>
      <c r="B1117" s="134" t="s">
        <v>10917</v>
      </c>
      <c r="C1117" s="76" t="s">
        <v>10918</v>
      </c>
    </row>
    <row r="1118" spans="1:3" x14ac:dyDescent="0.25">
      <c r="A1118" s="74" t="s">
        <v>344</v>
      </c>
      <c r="B1118" s="134" t="s">
        <v>10919</v>
      </c>
      <c r="C1118" s="76" t="s">
        <v>10920</v>
      </c>
    </row>
    <row r="1119" spans="1:3" x14ac:dyDescent="0.25">
      <c r="A1119" s="74" t="s">
        <v>344</v>
      </c>
      <c r="B1119" s="134" t="s">
        <v>10921</v>
      </c>
      <c r="C1119" s="76" t="s">
        <v>10922</v>
      </c>
    </row>
    <row r="1120" spans="1:3" x14ac:dyDescent="0.25">
      <c r="A1120" s="74" t="s">
        <v>344</v>
      </c>
      <c r="B1120" s="134" t="s">
        <v>10923</v>
      </c>
      <c r="C1120" s="76" t="s">
        <v>10924</v>
      </c>
    </row>
    <row r="1121" spans="1:3" x14ac:dyDescent="0.25">
      <c r="A1121" s="74" t="s">
        <v>344</v>
      </c>
      <c r="B1121" s="134" t="s">
        <v>10925</v>
      </c>
      <c r="C1121" s="76" t="s">
        <v>10926</v>
      </c>
    </row>
    <row r="1122" spans="1:3" x14ac:dyDescent="0.25">
      <c r="A1122" s="74" t="s">
        <v>344</v>
      </c>
      <c r="B1122" s="134" t="s">
        <v>10927</v>
      </c>
      <c r="C1122" s="76" t="s">
        <v>10928</v>
      </c>
    </row>
    <row r="1123" spans="1:3" x14ac:dyDescent="0.25">
      <c r="A1123" s="74" t="s">
        <v>344</v>
      </c>
      <c r="B1123" s="134" t="s">
        <v>10929</v>
      </c>
      <c r="C1123" s="76" t="s">
        <v>10930</v>
      </c>
    </row>
    <row r="1124" spans="1:3" x14ac:dyDescent="0.25">
      <c r="A1124" s="74" t="s">
        <v>344</v>
      </c>
      <c r="B1124" s="134" t="s">
        <v>10931</v>
      </c>
      <c r="C1124" s="76" t="s">
        <v>10932</v>
      </c>
    </row>
    <row r="1125" spans="1:3" x14ac:dyDescent="0.25">
      <c r="A1125" s="74" t="s">
        <v>344</v>
      </c>
      <c r="B1125" s="134" t="s">
        <v>10933</v>
      </c>
      <c r="C1125" s="76" t="s">
        <v>10934</v>
      </c>
    </row>
    <row r="1126" spans="1:3" x14ac:dyDescent="0.25">
      <c r="A1126" s="74" t="s">
        <v>344</v>
      </c>
      <c r="B1126" s="134" t="s">
        <v>10935</v>
      </c>
      <c r="C1126" s="76" t="s">
        <v>10936</v>
      </c>
    </row>
    <row r="1127" spans="1:3" x14ac:dyDescent="0.25">
      <c r="A1127" s="74" t="s">
        <v>344</v>
      </c>
      <c r="B1127" s="134" t="s">
        <v>10937</v>
      </c>
      <c r="C1127" s="76" t="s">
        <v>10938</v>
      </c>
    </row>
    <row r="1128" spans="1:3" x14ac:dyDescent="0.25">
      <c r="A1128" s="74" t="s">
        <v>344</v>
      </c>
      <c r="B1128" s="134" t="s">
        <v>10939</v>
      </c>
      <c r="C1128" s="76" t="s">
        <v>10940</v>
      </c>
    </row>
    <row r="1129" spans="1:3" x14ac:dyDescent="0.25">
      <c r="A1129" s="74" t="s">
        <v>344</v>
      </c>
      <c r="B1129" s="134" t="s">
        <v>10941</v>
      </c>
      <c r="C1129" s="76" t="s">
        <v>10942</v>
      </c>
    </row>
    <row r="1130" spans="1:3" x14ac:dyDescent="0.25">
      <c r="A1130" s="74" t="s">
        <v>344</v>
      </c>
      <c r="B1130" s="134" t="s">
        <v>10943</v>
      </c>
      <c r="C1130" s="76" t="s">
        <v>10944</v>
      </c>
    </row>
    <row r="1131" spans="1:3" x14ac:dyDescent="0.25">
      <c r="A1131" s="74" t="s">
        <v>344</v>
      </c>
      <c r="B1131" s="134" t="s">
        <v>10945</v>
      </c>
      <c r="C1131" s="76" t="s">
        <v>10946</v>
      </c>
    </row>
    <row r="1132" spans="1:3" x14ac:dyDescent="0.25">
      <c r="A1132" s="74" t="s">
        <v>344</v>
      </c>
      <c r="B1132" s="134" t="s">
        <v>10947</v>
      </c>
      <c r="C1132" s="76" t="s">
        <v>10948</v>
      </c>
    </row>
    <row r="1133" spans="1:3" x14ac:dyDescent="0.25">
      <c r="A1133" s="74" t="s">
        <v>344</v>
      </c>
      <c r="B1133" s="134" t="s">
        <v>10949</v>
      </c>
      <c r="C1133" s="76" t="s">
        <v>10950</v>
      </c>
    </row>
    <row r="1134" spans="1:3" x14ac:dyDescent="0.25">
      <c r="A1134" s="74" t="s">
        <v>344</v>
      </c>
      <c r="B1134" s="134" t="s">
        <v>10951</v>
      </c>
      <c r="C1134" s="76" t="s">
        <v>10952</v>
      </c>
    </row>
    <row r="1135" spans="1:3" x14ac:dyDescent="0.25">
      <c r="A1135" s="74" t="s">
        <v>344</v>
      </c>
      <c r="B1135" s="134" t="s">
        <v>10953</v>
      </c>
      <c r="C1135" s="76" t="s">
        <v>10954</v>
      </c>
    </row>
    <row r="1136" spans="1:3" x14ac:dyDescent="0.25">
      <c r="A1136" s="74" t="s">
        <v>344</v>
      </c>
      <c r="B1136" s="134" t="s">
        <v>10955</v>
      </c>
      <c r="C1136" s="76" t="s">
        <v>10956</v>
      </c>
    </row>
    <row r="1137" spans="1:3" x14ac:dyDescent="0.25">
      <c r="A1137" s="74" t="s">
        <v>344</v>
      </c>
      <c r="B1137" s="134" t="s">
        <v>10957</v>
      </c>
      <c r="C1137" s="76" t="s">
        <v>10958</v>
      </c>
    </row>
    <row r="1138" spans="1:3" x14ac:dyDescent="0.25">
      <c r="A1138" s="74" t="s">
        <v>344</v>
      </c>
      <c r="B1138" s="134" t="s">
        <v>10959</v>
      </c>
      <c r="C1138" s="76" t="s">
        <v>10960</v>
      </c>
    </row>
    <row r="1139" spans="1:3" x14ac:dyDescent="0.25">
      <c r="A1139" s="74" t="s">
        <v>344</v>
      </c>
      <c r="B1139" s="134" t="s">
        <v>10961</v>
      </c>
      <c r="C1139" s="76" t="s">
        <v>10962</v>
      </c>
    </row>
    <row r="1140" spans="1:3" x14ac:dyDescent="0.25">
      <c r="A1140" s="74" t="s">
        <v>344</v>
      </c>
      <c r="B1140" s="134" t="s">
        <v>10963</v>
      </c>
      <c r="C1140" s="76" t="s">
        <v>10964</v>
      </c>
    </row>
    <row r="1141" spans="1:3" x14ac:dyDescent="0.25">
      <c r="A1141" s="74" t="s">
        <v>344</v>
      </c>
      <c r="B1141" s="134" t="s">
        <v>10965</v>
      </c>
      <c r="C1141" s="76" t="s">
        <v>10966</v>
      </c>
    </row>
    <row r="1142" spans="1:3" x14ac:dyDescent="0.25">
      <c r="A1142" s="74" t="s">
        <v>344</v>
      </c>
      <c r="B1142" s="134" t="s">
        <v>10967</v>
      </c>
      <c r="C1142" s="76" t="s">
        <v>10968</v>
      </c>
    </row>
    <row r="1143" spans="1:3" x14ac:dyDescent="0.25">
      <c r="A1143" s="74" t="s">
        <v>344</v>
      </c>
      <c r="B1143" s="134" t="s">
        <v>10969</v>
      </c>
      <c r="C1143" s="76" t="s">
        <v>10970</v>
      </c>
    </row>
    <row r="1144" spans="1:3" x14ac:dyDescent="0.25">
      <c r="A1144" s="74" t="s">
        <v>344</v>
      </c>
      <c r="B1144" s="134" t="s">
        <v>10971</v>
      </c>
      <c r="C1144" s="76" t="s">
        <v>10972</v>
      </c>
    </row>
    <row r="1145" spans="1:3" x14ac:dyDescent="0.25">
      <c r="A1145" s="74" t="s">
        <v>344</v>
      </c>
      <c r="B1145" s="134" t="s">
        <v>10973</v>
      </c>
      <c r="C1145" s="76" t="s">
        <v>10974</v>
      </c>
    </row>
    <row r="1146" spans="1:3" x14ac:dyDescent="0.25">
      <c r="A1146" s="74" t="s">
        <v>344</v>
      </c>
      <c r="B1146" s="134" t="s">
        <v>10975</v>
      </c>
      <c r="C1146" s="76" t="s">
        <v>10976</v>
      </c>
    </row>
    <row r="1147" spans="1:3" x14ac:dyDescent="0.25">
      <c r="A1147" s="74" t="s">
        <v>344</v>
      </c>
      <c r="B1147" s="134" t="s">
        <v>10977</v>
      </c>
      <c r="C1147" s="76" t="s">
        <v>10978</v>
      </c>
    </row>
    <row r="1148" spans="1:3" x14ac:dyDescent="0.25">
      <c r="A1148" s="74" t="s">
        <v>344</v>
      </c>
      <c r="B1148" s="134" t="s">
        <v>10979</v>
      </c>
      <c r="C1148" s="76" t="s">
        <v>10980</v>
      </c>
    </row>
    <row r="1149" spans="1:3" x14ac:dyDescent="0.25">
      <c r="A1149" s="74" t="s">
        <v>344</v>
      </c>
      <c r="B1149" s="134" t="s">
        <v>10981</v>
      </c>
      <c r="C1149" s="76" t="s">
        <v>10982</v>
      </c>
    </row>
    <row r="1150" spans="1:3" x14ac:dyDescent="0.25">
      <c r="A1150" s="74" t="s">
        <v>344</v>
      </c>
      <c r="B1150" s="134" t="s">
        <v>10983</v>
      </c>
      <c r="C1150" s="76" t="s">
        <v>10984</v>
      </c>
    </row>
    <row r="1151" spans="1:3" x14ac:dyDescent="0.25">
      <c r="A1151" s="74" t="s">
        <v>344</v>
      </c>
      <c r="B1151" s="134" t="s">
        <v>10985</v>
      </c>
      <c r="C1151" s="76" t="s">
        <v>10986</v>
      </c>
    </row>
    <row r="1152" spans="1:3" x14ac:dyDescent="0.25">
      <c r="A1152" s="74" t="s">
        <v>344</v>
      </c>
      <c r="B1152" s="134" t="s">
        <v>10987</v>
      </c>
      <c r="C1152" s="76" t="s">
        <v>10988</v>
      </c>
    </row>
    <row r="1153" spans="1:3" x14ac:dyDescent="0.25">
      <c r="A1153" s="74" t="s">
        <v>344</v>
      </c>
      <c r="B1153" s="134" t="s">
        <v>10989</v>
      </c>
      <c r="C1153" s="76" t="s">
        <v>10990</v>
      </c>
    </row>
    <row r="1154" spans="1:3" x14ac:dyDescent="0.25">
      <c r="A1154" s="74" t="s">
        <v>344</v>
      </c>
      <c r="B1154" s="134" t="s">
        <v>10991</v>
      </c>
      <c r="C1154" s="76" t="s">
        <v>10992</v>
      </c>
    </row>
    <row r="1155" spans="1:3" x14ac:dyDescent="0.25">
      <c r="A1155" s="74" t="s">
        <v>344</v>
      </c>
      <c r="B1155" s="134" t="s">
        <v>10993</v>
      </c>
      <c r="C1155" s="76" t="s">
        <v>10994</v>
      </c>
    </row>
    <row r="1156" spans="1:3" x14ac:dyDescent="0.25">
      <c r="A1156" s="74" t="s">
        <v>344</v>
      </c>
      <c r="B1156" s="134" t="s">
        <v>10995</v>
      </c>
      <c r="C1156" s="76" t="s">
        <v>10996</v>
      </c>
    </row>
    <row r="1157" spans="1:3" x14ac:dyDescent="0.25">
      <c r="A1157" s="74" t="s">
        <v>344</v>
      </c>
      <c r="B1157" s="134" t="s">
        <v>10997</v>
      </c>
      <c r="C1157" s="76" t="s">
        <v>10998</v>
      </c>
    </row>
    <row r="1158" spans="1:3" x14ac:dyDescent="0.25">
      <c r="A1158" s="74" t="s">
        <v>344</v>
      </c>
      <c r="B1158" s="134" t="s">
        <v>10999</v>
      </c>
      <c r="C1158" s="76" t="s">
        <v>11000</v>
      </c>
    </row>
    <row r="1159" spans="1:3" x14ac:dyDescent="0.25">
      <c r="A1159" s="74" t="s">
        <v>344</v>
      </c>
      <c r="B1159" s="134" t="s">
        <v>11001</v>
      </c>
      <c r="C1159" s="76" t="s">
        <v>11002</v>
      </c>
    </row>
    <row r="1160" spans="1:3" x14ac:dyDescent="0.25">
      <c r="A1160" s="74" t="s">
        <v>344</v>
      </c>
      <c r="B1160" s="134" t="s">
        <v>11003</v>
      </c>
      <c r="C1160" s="76" t="s">
        <v>11004</v>
      </c>
    </row>
    <row r="1161" spans="1:3" x14ac:dyDescent="0.25">
      <c r="A1161" s="74" t="s">
        <v>344</v>
      </c>
      <c r="B1161" s="134" t="s">
        <v>11005</v>
      </c>
      <c r="C1161" s="76" t="s">
        <v>11006</v>
      </c>
    </row>
    <row r="1162" spans="1:3" x14ac:dyDescent="0.25">
      <c r="A1162" s="74" t="s">
        <v>344</v>
      </c>
      <c r="B1162" s="134" t="s">
        <v>11007</v>
      </c>
      <c r="C1162" s="76" t="s">
        <v>11008</v>
      </c>
    </row>
    <row r="1163" spans="1:3" x14ac:dyDescent="0.25">
      <c r="A1163" s="74" t="s">
        <v>344</v>
      </c>
      <c r="B1163" s="134" t="s">
        <v>11009</v>
      </c>
      <c r="C1163" s="76" t="s">
        <v>11010</v>
      </c>
    </row>
    <row r="1164" spans="1:3" x14ac:dyDescent="0.25">
      <c r="A1164" s="74" t="s">
        <v>344</v>
      </c>
      <c r="B1164" s="134" t="s">
        <v>11011</v>
      </c>
      <c r="C1164" s="76" t="s">
        <v>11012</v>
      </c>
    </row>
    <row r="1165" spans="1:3" x14ac:dyDescent="0.25">
      <c r="A1165" s="74" t="s">
        <v>344</v>
      </c>
      <c r="B1165" s="134" t="s">
        <v>11013</v>
      </c>
      <c r="C1165" s="76" t="s">
        <v>11014</v>
      </c>
    </row>
    <row r="1166" spans="1:3" x14ac:dyDescent="0.25">
      <c r="A1166" s="74" t="s">
        <v>344</v>
      </c>
      <c r="B1166" s="134" t="s">
        <v>11015</v>
      </c>
      <c r="C1166" s="76" t="s">
        <v>11016</v>
      </c>
    </row>
    <row r="1167" spans="1:3" x14ac:dyDescent="0.25">
      <c r="A1167" s="74" t="s">
        <v>344</v>
      </c>
      <c r="B1167" s="134" t="s">
        <v>11017</v>
      </c>
      <c r="C1167" s="76" t="s">
        <v>11018</v>
      </c>
    </row>
    <row r="1168" spans="1:3" x14ac:dyDescent="0.25">
      <c r="A1168" s="74" t="s">
        <v>344</v>
      </c>
      <c r="B1168" s="134" t="s">
        <v>11019</v>
      </c>
      <c r="C1168" s="76" t="s">
        <v>6798</v>
      </c>
    </row>
    <row r="1169" spans="1:3" x14ac:dyDescent="0.25">
      <c r="A1169" s="74" t="s">
        <v>344</v>
      </c>
      <c r="B1169" s="134" t="s">
        <v>11020</v>
      </c>
      <c r="C1169" s="76" t="s">
        <v>6801</v>
      </c>
    </row>
    <row r="1170" spans="1:3" x14ac:dyDescent="0.25">
      <c r="A1170" s="74" t="s">
        <v>344</v>
      </c>
      <c r="B1170" s="134" t="s">
        <v>11021</v>
      </c>
      <c r="C1170" s="76" t="s">
        <v>11022</v>
      </c>
    </row>
    <row r="1171" spans="1:3" x14ac:dyDescent="0.25">
      <c r="A1171" s="74" t="s">
        <v>344</v>
      </c>
      <c r="B1171" s="134" t="s">
        <v>11023</v>
      </c>
      <c r="C1171" s="76" t="s">
        <v>11024</v>
      </c>
    </row>
    <row r="1172" spans="1:3" x14ac:dyDescent="0.25">
      <c r="A1172" s="74" t="s">
        <v>344</v>
      </c>
      <c r="B1172" s="134" t="s">
        <v>11025</v>
      </c>
      <c r="C1172" s="76" t="s">
        <v>11026</v>
      </c>
    </row>
    <row r="1173" spans="1:3" x14ac:dyDescent="0.25">
      <c r="A1173" s="74" t="s">
        <v>344</v>
      </c>
      <c r="B1173" s="134" t="s">
        <v>11027</v>
      </c>
      <c r="C1173" s="76" t="s">
        <v>11028</v>
      </c>
    </row>
    <row r="1174" spans="1:3" x14ac:dyDescent="0.25">
      <c r="A1174" s="74" t="s">
        <v>344</v>
      </c>
      <c r="B1174" s="134" t="s">
        <v>11029</v>
      </c>
      <c r="C1174" s="76" t="s">
        <v>11030</v>
      </c>
    </row>
    <row r="1175" spans="1:3" x14ac:dyDescent="0.25">
      <c r="A1175" s="74" t="s">
        <v>344</v>
      </c>
      <c r="B1175" s="134" t="s">
        <v>11031</v>
      </c>
      <c r="C1175" s="76" t="s">
        <v>11032</v>
      </c>
    </row>
    <row r="1176" spans="1:3" x14ac:dyDescent="0.25">
      <c r="A1176" s="74" t="s">
        <v>344</v>
      </c>
      <c r="B1176" s="134" t="s">
        <v>11033</v>
      </c>
      <c r="C1176" s="76" t="s">
        <v>11034</v>
      </c>
    </row>
    <row r="1177" spans="1:3" x14ac:dyDescent="0.25">
      <c r="A1177" s="74" t="s">
        <v>344</v>
      </c>
      <c r="B1177" s="134" t="s">
        <v>11035</v>
      </c>
      <c r="C1177" s="76" t="s">
        <v>11036</v>
      </c>
    </row>
    <row r="1178" spans="1:3" x14ac:dyDescent="0.25">
      <c r="A1178" s="74" t="s">
        <v>344</v>
      </c>
      <c r="B1178" s="134" t="s">
        <v>11037</v>
      </c>
      <c r="C1178" s="76" t="s">
        <v>11038</v>
      </c>
    </row>
    <row r="1179" spans="1:3" x14ac:dyDescent="0.25">
      <c r="A1179" s="74" t="s">
        <v>344</v>
      </c>
      <c r="B1179" s="134" t="s">
        <v>11039</v>
      </c>
      <c r="C1179" s="76" t="s">
        <v>11040</v>
      </c>
    </row>
    <row r="1180" spans="1:3" x14ac:dyDescent="0.25">
      <c r="A1180" s="74" t="s">
        <v>344</v>
      </c>
      <c r="B1180" s="134" t="s">
        <v>11041</v>
      </c>
      <c r="C1180" s="76" t="s">
        <v>11042</v>
      </c>
    </row>
    <row r="1181" spans="1:3" x14ac:dyDescent="0.25">
      <c r="A1181" s="74" t="s">
        <v>344</v>
      </c>
      <c r="B1181" s="134" t="s">
        <v>11043</v>
      </c>
      <c r="C1181" s="76" t="s">
        <v>11044</v>
      </c>
    </row>
    <row r="1182" spans="1:3" x14ac:dyDescent="0.25">
      <c r="A1182" s="74" t="s">
        <v>344</v>
      </c>
      <c r="B1182" s="134" t="s">
        <v>11045</v>
      </c>
      <c r="C1182" s="76" t="s">
        <v>11046</v>
      </c>
    </row>
    <row r="1183" spans="1:3" x14ac:dyDescent="0.25">
      <c r="A1183" s="74" t="s">
        <v>344</v>
      </c>
      <c r="B1183" s="134" t="s">
        <v>11047</v>
      </c>
      <c r="C1183" s="76" t="s">
        <v>11048</v>
      </c>
    </row>
    <row r="1184" spans="1:3" x14ac:dyDescent="0.25">
      <c r="A1184" s="74" t="s">
        <v>344</v>
      </c>
      <c r="B1184" s="134" t="s">
        <v>11049</v>
      </c>
      <c r="C1184" s="76" t="s">
        <v>11050</v>
      </c>
    </row>
    <row r="1185" spans="1:3" x14ac:dyDescent="0.25">
      <c r="A1185" s="74" t="s">
        <v>344</v>
      </c>
      <c r="B1185" s="134" t="s">
        <v>11051</v>
      </c>
      <c r="C1185" s="76" t="s">
        <v>11052</v>
      </c>
    </row>
    <row r="1186" spans="1:3" x14ac:dyDescent="0.25">
      <c r="A1186" s="74" t="s">
        <v>344</v>
      </c>
      <c r="B1186" s="134" t="s">
        <v>11053</v>
      </c>
      <c r="C1186" s="76" t="s">
        <v>11054</v>
      </c>
    </row>
    <row r="1187" spans="1:3" x14ac:dyDescent="0.25">
      <c r="A1187" s="74" t="s">
        <v>344</v>
      </c>
      <c r="B1187" s="134" t="s">
        <v>11055</v>
      </c>
      <c r="C1187" s="76" t="s">
        <v>11056</v>
      </c>
    </row>
    <row r="1188" spans="1:3" x14ac:dyDescent="0.25">
      <c r="A1188" s="74" t="s">
        <v>344</v>
      </c>
      <c r="B1188" s="134" t="s">
        <v>11057</v>
      </c>
      <c r="C1188" s="76" t="s">
        <v>11058</v>
      </c>
    </row>
    <row r="1189" spans="1:3" x14ac:dyDescent="0.25">
      <c r="A1189" s="74" t="s">
        <v>344</v>
      </c>
      <c r="B1189" s="134" t="s">
        <v>11059</v>
      </c>
      <c r="C1189" s="76" t="s">
        <v>11060</v>
      </c>
    </row>
    <row r="1190" spans="1:3" x14ac:dyDescent="0.25">
      <c r="A1190" s="74" t="s">
        <v>344</v>
      </c>
      <c r="B1190" s="134" t="s">
        <v>11061</v>
      </c>
      <c r="C1190" s="76" t="s">
        <v>11062</v>
      </c>
    </row>
    <row r="1191" spans="1:3" x14ac:dyDescent="0.25">
      <c r="A1191" s="74" t="s">
        <v>344</v>
      </c>
      <c r="B1191" s="134" t="s">
        <v>11063</v>
      </c>
      <c r="C1191" s="76" t="s">
        <v>11064</v>
      </c>
    </row>
    <row r="1192" spans="1:3" x14ac:dyDescent="0.25">
      <c r="A1192" s="74" t="s">
        <v>344</v>
      </c>
      <c r="B1192" s="134" t="s">
        <v>11065</v>
      </c>
      <c r="C1192" s="76" t="s">
        <v>11066</v>
      </c>
    </row>
    <row r="1193" spans="1:3" x14ac:dyDescent="0.25">
      <c r="A1193" s="74" t="s">
        <v>344</v>
      </c>
      <c r="B1193" s="134" t="s">
        <v>11067</v>
      </c>
      <c r="C1193" s="76" t="s">
        <v>11068</v>
      </c>
    </row>
    <row r="1194" spans="1:3" x14ac:dyDescent="0.25">
      <c r="A1194" s="74" t="s">
        <v>344</v>
      </c>
      <c r="B1194" s="134" t="s">
        <v>11069</v>
      </c>
      <c r="C1194" s="76" t="s">
        <v>11070</v>
      </c>
    </row>
    <row r="1195" spans="1:3" x14ac:dyDescent="0.25">
      <c r="A1195" s="74" t="s">
        <v>344</v>
      </c>
      <c r="B1195" s="134" t="s">
        <v>11071</v>
      </c>
      <c r="C1195" s="76" t="s">
        <v>11072</v>
      </c>
    </row>
    <row r="1196" spans="1:3" x14ac:dyDescent="0.25">
      <c r="A1196" s="74" t="s">
        <v>344</v>
      </c>
      <c r="B1196" s="134" t="s">
        <v>11073</v>
      </c>
      <c r="C1196" s="76" t="s">
        <v>11074</v>
      </c>
    </row>
    <row r="1197" spans="1:3" x14ac:dyDescent="0.25">
      <c r="A1197" s="74" t="s">
        <v>344</v>
      </c>
      <c r="B1197" s="134" t="s">
        <v>11075</v>
      </c>
      <c r="C1197" s="76" t="s">
        <v>11076</v>
      </c>
    </row>
    <row r="1198" spans="1:3" x14ac:dyDescent="0.25">
      <c r="A1198" s="74" t="s">
        <v>344</v>
      </c>
      <c r="B1198" s="134" t="s">
        <v>11077</v>
      </c>
      <c r="C1198" s="76" t="s">
        <v>11078</v>
      </c>
    </row>
    <row r="1199" spans="1:3" x14ac:dyDescent="0.25">
      <c r="A1199" s="74" t="s">
        <v>344</v>
      </c>
      <c r="B1199" s="134" t="s">
        <v>11079</v>
      </c>
      <c r="C1199" s="76" t="s">
        <v>11080</v>
      </c>
    </row>
    <row r="1200" spans="1:3" x14ac:dyDescent="0.25">
      <c r="A1200" s="74" t="s">
        <v>344</v>
      </c>
      <c r="B1200" s="134" t="s">
        <v>11081</v>
      </c>
      <c r="C1200" s="76" t="s">
        <v>11082</v>
      </c>
    </row>
    <row r="1201" spans="1:3" x14ac:dyDescent="0.25">
      <c r="A1201" s="74" t="s">
        <v>344</v>
      </c>
      <c r="B1201" s="134" t="s">
        <v>11083</v>
      </c>
      <c r="C1201" s="76" t="s">
        <v>11084</v>
      </c>
    </row>
    <row r="1202" spans="1:3" x14ac:dyDescent="0.25">
      <c r="A1202" s="74" t="s">
        <v>344</v>
      </c>
      <c r="B1202" s="134" t="s">
        <v>11085</v>
      </c>
      <c r="C1202" s="76" t="s">
        <v>11086</v>
      </c>
    </row>
    <row r="1203" spans="1:3" x14ac:dyDescent="0.25">
      <c r="A1203" s="74" t="s">
        <v>344</v>
      </c>
      <c r="B1203" s="134" t="s">
        <v>11087</v>
      </c>
      <c r="C1203" s="76" t="s">
        <v>11088</v>
      </c>
    </row>
    <row r="1204" spans="1:3" x14ac:dyDescent="0.25">
      <c r="A1204" s="74" t="s">
        <v>344</v>
      </c>
      <c r="B1204" s="134" t="s">
        <v>11089</v>
      </c>
      <c r="C1204" s="76" t="s">
        <v>11090</v>
      </c>
    </row>
    <row r="1205" spans="1:3" x14ac:dyDescent="0.25">
      <c r="A1205" s="74" t="s">
        <v>344</v>
      </c>
      <c r="B1205" s="134" t="s">
        <v>11091</v>
      </c>
      <c r="C1205" s="76" t="s">
        <v>11092</v>
      </c>
    </row>
    <row r="1206" spans="1:3" x14ac:dyDescent="0.25">
      <c r="A1206" s="74" t="s">
        <v>344</v>
      </c>
      <c r="B1206" s="134" t="s">
        <v>11093</v>
      </c>
      <c r="C1206" s="76" t="s">
        <v>11094</v>
      </c>
    </row>
    <row r="1207" spans="1:3" x14ac:dyDescent="0.25">
      <c r="A1207" s="74" t="s">
        <v>344</v>
      </c>
      <c r="B1207" s="134" t="s">
        <v>11095</v>
      </c>
      <c r="C1207" s="76" t="s">
        <v>11096</v>
      </c>
    </row>
    <row r="1208" spans="1:3" x14ac:dyDescent="0.25">
      <c r="A1208" s="74" t="s">
        <v>344</v>
      </c>
      <c r="B1208" s="134" t="s">
        <v>11097</v>
      </c>
      <c r="C1208" s="76" t="s">
        <v>11098</v>
      </c>
    </row>
    <row r="1209" spans="1:3" x14ac:dyDescent="0.25">
      <c r="A1209" s="74" t="s">
        <v>344</v>
      </c>
      <c r="B1209" s="134" t="s">
        <v>11099</v>
      </c>
      <c r="C1209" s="76" t="s">
        <v>11100</v>
      </c>
    </row>
    <row r="1210" spans="1:3" x14ac:dyDescent="0.25">
      <c r="A1210" s="74" t="s">
        <v>344</v>
      </c>
      <c r="B1210" s="134" t="s">
        <v>11101</v>
      </c>
      <c r="C1210" s="76" t="s">
        <v>11102</v>
      </c>
    </row>
    <row r="1211" spans="1:3" x14ac:dyDescent="0.25">
      <c r="A1211" s="74" t="s">
        <v>344</v>
      </c>
      <c r="B1211" s="134" t="s">
        <v>11103</v>
      </c>
      <c r="C1211" s="76" t="s">
        <v>11104</v>
      </c>
    </row>
    <row r="1212" spans="1:3" x14ac:dyDescent="0.25">
      <c r="A1212" s="74" t="s">
        <v>344</v>
      </c>
      <c r="B1212" s="134" t="s">
        <v>11105</v>
      </c>
      <c r="C1212" s="76" t="s">
        <v>11106</v>
      </c>
    </row>
    <row r="1213" spans="1:3" x14ac:dyDescent="0.25">
      <c r="A1213" s="74" t="s">
        <v>344</v>
      </c>
      <c r="B1213" s="134" t="s">
        <v>11107</v>
      </c>
      <c r="C1213" s="76" t="s">
        <v>11108</v>
      </c>
    </row>
    <row r="1214" spans="1:3" x14ac:dyDescent="0.25">
      <c r="A1214" s="74" t="s">
        <v>344</v>
      </c>
      <c r="B1214" s="134" t="s">
        <v>11109</v>
      </c>
      <c r="C1214" s="76" t="s">
        <v>11110</v>
      </c>
    </row>
    <row r="1215" spans="1:3" x14ac:dyDescent="0.25">
      <c r="A1215" s="74" t="s">
        <v>344</v>
      </c>
      <c r="B1215" s="134" t="s">
        <v>11111</v>
      </c>
      <c r="C1215" s="76" t="s">
        <v>11112</v>
      </c>
    </row>
    <row r="1216" spans="1:3" x14ac:dyDescent="0.25">
      <c r="A1216" s="74" t="s">
        <v>344</v>
      </c>
      <c r="B1216" s="134" t="s">
        <v>11113</v>
      </c>
      <c r="C1216" s="76" t="s">
        <v>11114</v>
      </c>
    </row>
    <row r="1217" spans="1:3" x14ac:dyDescent="0.25">
      <c r="A1217" s="74" t="s">
        <v>344</v>
      </c>
      <c r="B1217" s="134" t="s">
        <v>11115</v>
      </c>
      <c r="C1217" s="76" t="s">
        <v>11116</v>
      </c>
    </row>
    <row r="1218" spans="1:3" x14ac:dyDescent="0.25">
      <c r="A1218" s="74" t="s">
        <v>344</v>
      </c>
      <c r="B1218" s="134" t="s">
        <v>11117</v>
      </c>
      <c r="C1218" s="76" t="s">
        <v>11118</v>
      </c>
    </row>
    <row r="1219" spans="1:3" x14ac:dyDescent="0.25">
      <c r="A1219" s="74" t="s">
        <v>344</v>
      </c>
      <c r="B1219" s="134" t="s">
        <v>11119</v>
      </c>
      <c r="C1219" s="76" t="s">
        <v>6591</v>
      </c>
    </row>
    <row r="1220" spans="1:3" x14ac:dyDescent="0.25">
      <c r="A1220" s="74" t="s">
        <v>344</v>
      </c>
      <c r="B1220" s="134" t="s">
        <v>11120</v>
      </c>
      <c r="C1220" s="76" t="s">
        <v>11121</v>
      </c>
    </row>
    <row r="1221" spans="1:3" x14ac:dyDescent="0.25">
      <c r="A1221" s="74" t="s">
        <v>344</v>
      </c>
      <c r="B1221" s="134" t="s">
        <v>11122</v>
      </c>
      <c r="C1221" s="76" t="s">
        <v>11123</v>
      </c>
    </row>
    <row r="1222" spans="1:3" x14ac:dyDescent="0.25">
      <c r="A1222" s="74" t="s">
        <v>344</v>
      </c>
      <c r="B1222" s="134" t="s">
        <v>11124</v>
      </c>
      <c r="C1222" s="76" t="s">
        <v>11125</v>
      </c>
    </row>
    <row r="1223" spans="1:3" x14ac:dyDescent="0.25">
      <c r="A1223" s="74" t="s">
        <v>344</v>
      </c>
      <c r="B1223" s="134" t="s">
        <v>11126</v>
      </c>
      <c r="C1223" s="76" t="s">
        <v>11127</v>
      </c>
    </row>
    <row r="1224" spans="1:3" x14ac:dyDescent="0.25">
      <c r="A1224" s="74" t="s">
        <v>344</v>
      </c>
      <c r="B1224" s="134" t="s">
        <v>11128</v>
      </c>
      <c r="C1224" s="76" t="s">
        <v>11129</v>
      </c>
    </row>
    <row r="1225" spans="1:3" x14ac:dyDescent="0.25">
      <c r="A1225" s="74" t="s">
        <v>344</v>
      </c>
      <c r="B1225" s="134" t="s">
        <v>11130</v>
      </c>
      <c r="C1225" s="76" t="s">
        <v>11131</v>
      </c>
    </row>
    <row r="1226" spans="1:3" x14ac:dyDescent="0.25">
      <c r="A1226" s="74" t="s">
        <v>344</v>
      </c>
      <c r="B1226" s="134" t="s">
        <v>11132</v>
      </c>
      <c r="C1226" s="76" t="s">
        <v>11133</v>
      </c>
    </row>
    <row r="1227" spans="1:3" x14ac:dyDescent="0.25">
      <c r="A1227" s="74" t="s">
        <v>344</v>
      </c>
      <c r="B1227" s="134" t="s">
        <v>11134</v>
      </c>
      <c r="C1227" s="76" t="s">
        <v>11135</v>
      </c>
    </row>
    <row r="1228" spans="1:3" x14ac:dyDescent="0.25">
      <c r="A1228" s="74" t="s">
        <v>344</v>
      </c>
      <c r="B1228" s="134" t="s">
        <v>11136</v>
      </c>
      <c r="C1228" s="76" t="s">
        <v>11137</v>
      </c>
    </row>
    <row r="1229" spans="1:3" x14ac:dyDescent="0.25">
      <c r="A1229" s="74" t="s">
        <v>344</v>
      </c>
      <c r="B1229" s="134" t="s">
        <v>11138</v>
      </c>
      <c r="C1229" s="76" t="s">
        <v>6834</v>
      </c>
    </row>
    <row r="1230" spans="1:3" x14ac:dyDescent="0.25">
      <c r="A1230" s="74" t="s">
        <v>344</v>
      </c>
      <c r="B1230" s="134" t="s">
        <v>11139</v>
      </c>
      <c r="C1230" s="76" t="s">
        <v>6836</v>
      </c>
    </row>
    <row r="1231" spans="1:3" x14ac:dyDescent="0.25">
      <c r="A1231" s="74" t="s">
        <v>344</v>
      </c>
      <c r="B1231" s="134" t="s">
        <v>11140</v>
      </c>
      <c r="C1231" s="76" t="s">
        <v>11141</v>
      </c>
    </row>
    <row r="1232" spans="1:3" x14ac:dyDescent="0.25">
      <c r="A1232" s="74" t="s">
        <v>344</v>
      </c>
      <c r="B1232" s="134" t="s">
        <v>11142</v>
      </c>
      <c r="C1232" s="76" t="s">
        <v>11143</v>
      </c>
    </row>
    <row r="1233" spans="1:3" x14ac:dyDescent="0.25">
      <c r="A1233" s="74" t="s">
        <v>344</v>
      </c>
      <c r="B1233" s="134" t="s">
        <v>11144</v>
      </c>
      <c r="C1233" s="76" t="s">
        <v>11145</v>
      </c>
    </row>
    <row r="1234" spans="1:3" x14ac:dyDescent="0.25">
      <c r="A1234" s="74" t="s">
        <v>344</v>
      </c>
      <c r="B1234" s="134" t="s">
        <v>11146</v>
      </c>
      <c r="C1234" s="76" t="s">
        <v>11147</v>
      </c>
    </row>
    <row r="1235" spans="1:3" x14ac:dyDescent="0.25">
      <c r="A1235" s="74" t="s">
        <v>344</v>
      </c>
      <c r="B1235" s="134" t="s">
        <v>11148</v>
      </c>
      <c r="C1235" s="76" t="s">
        <v>11149</v>
      </c>
    </row>
    <row r="1236" spans="1:3" x14ac:dyDescent="0.25">
      <c r="A1236" s="74" t="s">
        <v>344</v>
      </c>
      <c r="B1236" s="134" t="s">
        <v>11150</v>
      </c>
      <c r="C1236" s="76" t="s">
        <v>11151</v>
      </c>
    </row>
    <row r="1237" spans="1:3" x14ac:dyDescent="0.25">
      <c r="A1237" s="74" t="s">
        <v>344</v>
      </c>
      <c r="B1237" s="134" t="s">
        <v>11152</v>
      </c>
      <c r="C1237" s="76" t="s">
        <v>11153</v>
      </c>
    </row>
    <row r="1238" spans="1:3" x14ac:dyDescent="0.25">
      <c r="A1238" s="74" t="s">
        <v>344</v>
      </c>
      <c r="B1238" s="134" t="s">
        <v>11154</v>
      </c>
      <c r="C1238" s="76" t="s">
        <v>11155</v>
      </c>
    </row>
    <row r="1239" spans="1:3" x14ac:dyDescent="0.25">
      <c r="A1239" s="74" t="s">
        <v>344</v>
      </c>
      <c r="B1239" s="134" t="s">
        <v>11156</v>
      </c>
      <c r="C1239" s="76" t="s">
        <v>11157</v>
      </c>
    </row>
    <row r="1240" spans="1:3" x14ac:dyDescent="0.25">
      <c r="A1240" s="74" t="s">
        <v>344</v>
      </c>
      <c r="B1240" s="134" t="s">
        <v>11158</v>
      </c>
      <c r="C1240" s="76" t="s">
        <v>11159</v>
      </c>
    </row>
    <row r="1241" spans="1:3" x14ac:dyDescent="0.25">
      <c r="A1241" s="74" t="s">
        <v>344</v>
      </c>
      <c r="B1241" s="134" t="s">
        <v>11160</v>
      </c>
      <c r="C1241" s="76" t="s">
        <v>11161</v>
      </c>
    </row>
    <row r="1242" spans="1:3" x14ac:dyDescent="0.25">
      <c r="A1242" s="74" t="s">
        <v>344</v>
      </c>
      <c r="B1242" s="134" t="s">
        <v>11162</v>
      </c>
      <c r="C1242" s="76" t="s">
        <v>11163</v>
      </c>
    </row>
    <row r="1243" spans="1:3" x14ac:dyDescent="0.25">
      <c r="A1243" s="74" t="s">
        <v>344</v>
      </c>
      <c r="B1243" s="134" t="s">
        <v>11164</v>
      </c>
      <c r="C1243" s="76" t="s">
        <v>11165</v>
      </c>
    </row>
    <row r="1244" spans="1:3" x14ac:dyDescent="0.25">
      <c r="A1244" s="74" t="s">
        <v>344</v>
      </c>
      <c r="B1244" s="134" t="s">
        <v>11166</v>
      </c>
      <c r="C1244" s="76" t="s">
        <v>11167</v>
      </c>
    </row>
    <row r="1245" spans="1:3" x14ac:dyDescent="0.25">
      <c r="A1245" s="74" t="s">
        <v>344</v>
      </c>
      <c r="B1245" s="134" t="s">
        <v>11168</v>
      </c>
      <c r="C1245" s="76" t="s">
        <v>11169</v>
      </c>
    </row>
    <row r="1246" spans="1:3" x14ac:dyDescent="0.25">
      <c r="A1246" s="74" t="s">
        <v>344</v>
      </c>
      <c r="B1246" s="134" t="s">
        <v>11170</v>
      </c>
      <c r="C1246" s="76" t="s">
        <v>11171</v>
      </c>
    </row>
    <row r="1247" spans="1:3" x14ac:dyDescent="0.25">
      <c r="A1247" s="74" t="s">
        <v>344</v>
      </c>
      <c r="B1247" s="134" t="s">
        <v>11172</v>
      </c>
      <c r="C1247" s="76" t="s">
        <v>11173</v>
      </c>
    </row>
    <row r="1248" spans="1:3" x14ac:dyDescent="0.25">
      <c r="A1248" s="74" t="s">
        <v>344</v>
      </c>
      <c r="B1248" s="134" t="s">
        <v>11174</v>
      </c>
      <c r="C1248" s="76" t="s">
        <v>11175</v>
      </c>
    </row>
    <row r="1249" spans="1:3" x14ac:dyDescent="0.25">
      <c r="A1249" s="74" t="s">
        <v>344</v>
      </c>
      <c r="B1249" s="134" t="s">
        <v>11176</v>
      </c>
      <c r="C1249" s="76" t="s">
        <v>11177</v>
      </c>
    </row>
    <row r="1250" spans="1:3" x14ac:dyDescent="0.25">
      <c r="A1250" s="74" t="s">
        <v>344</v>
      </c>
      <c r="B1250" s="134" t="s">
        <v>11178</v>
      </c>
      <c r="C1250" s="76" t="s">
        <v>11179</v>
      </c>
    </row>
    <row r="1251" spans="1:3" x14ac:dyDescent="0.25">
      <c r="A1251" s="74" t="s">
        <v>344</v>
      </c>
      <c r="B1251" s="134" t="s">
        <v>11180</v>
      </c>
      <c r="C1251" s="76" t="s">
        <v>11181</v>
      </c>
    </row>
    <row r="1252" spans="1:3" x14ac:dyDescent="0.25">
      <c r="A1252" s="74" t="s">
        <v>344</v>
      </c>
      <c r="B1252" s="134" t="s">
        <v>11182</v>
      </c>
      <c r="C1252" s="76" t="s">
        <v>11183</v>
      </c>
    </row>
    <row r="1253" spans="1:3" x14ac:dyDescent="0.25">
      <c r="A1253" s="74" t="s">
        <v>344</v>
      </c>
      <c r="B1253" s="134" t="s">
        <v>11184</v>
      </c>
      <c r="C1253" s="76" t="s">
        <v>11185</v>
      </c>
    </row>
    <row r="1254" spans="1:3" x14ac:dyDescent="0.25">
      <c r="A1254" s="74" t="s">
        <v>344</v>
      </c>
      <c r="B1254" s="134" t="s">
        <v>11186</v>
      </c>
      <c r="C1254" s="76" t="s">
        <v>11187</v>
      </c>
    </row>
    <row r="1255" spans="1:3" x14ac:dyDescent="0.25">
      <c r="A1255" s="74" t="s">
        <v>344</v>
      </c>
      <c r="B1255" s="134" t="s">
        <v>11188</v>
      </c>
      <c r="C1255" s="76" t="s">
        <v>11189</v>
      </c>
    </row>
    <row r="1256" spans="1:3" x14ac:dyDescent="0.25">
      <c r="A1256" s="74" t="s">
        <v>344</v>
      </c>
      <c r="B1256" s="134" t="s">
        <v>11190</v>
      </c>
      <c r="C1256" s="76" t="s">
        <v>11191</v>
      </c>
    </row>
    <row r="1257" spans="1:3" x14ac:dyDescent="0.25">
      <c r="A1257" s="74" t="s">
        <v>344</v>
      </c>
      <c r="B1257" s="134" t="s">
        <v>11192</v>
      </c>
      <c r="C1257" s="76" t="s">
        <v>11193</v>
      </c>
    </row>
    <row r="1258" spans="1:3" x14ac:dyDescent="0.25">
      <c r="A1258" s="74" t="s">
        <v>344</v>
      </c>
      <c r="B1258" s="134" t="s">
        <v>11194</v>
      </c>
      <c r="C1258" s="76" t="s">
        <v>11195</v>
      </c>
    </row>
    <row r="1259" spans="1:3" x14ac:dyDescent="0.25">
      <c r="A1259" s="74" t="s">
        <v>344</v>
      </c>
      <c r="B1259" s="134" t="s">
        <v>11196</v>
      </c>
      <c r="C1259" s="76" t="s">
        <v>11197</v>
      </c>
    </row>
    <row r="1260" spans="1:3" x14ac:dyDescent="0.25">
      <c r="A1260" s="74" t="s">
        <v>344</v>
      </c>
      <c r="B1260" s="134" t="s">
        <v>11198</v>
      </c>
      <c r="C1260" s="76" t="s">
        <v>11199</v>
      </c>
    </row>
    <row r="1261" spans="1:3" x14ac:dyDescent="0.25">
      <c r="A1261" s="74" t="s">
        <v>344</v>
      </c>
      <c r="B1261" s="134" t="s">
        <v>11200</v>
      </c>
      <c r="C1261" s="76" t="s">
        <v>11201</v>
      </c>
    </row>
    <row r="1262" spans="1:3" x14ac:dyDescent="0.25">
      <c r="A1262" s="74" t="s">
        <v>344</v>
      </c>
      <c r="B1262" s="134" t="s">
        <v>11202</v>
      </c>
      <c r="C1262" s="76" t="s">
        <v>11203</v>
      </c>
    </row>
    <row r="1263" spans="1:3" x14ac:dyDescent="0.25">
      <c r="A1263" s="74" t="s">
        <v>344</v>
      </c>
      <c r="B1263" s="134" t="s">
        <v>11204</v>
      </c>
      <c r="C1263" s="76" t="s">
        <v>11205</v>
      </c>
    </row>
    <row r="1264" spans="1:3" x14ac:dyDescent="0.25">
      <c r="A1264" s="74" t="s">
        <v>344</v>
      </c>
      <c r="B1264" s="134" t="s">
        <v>11206</v>
      </c>
      <c r="C1264" s="76" t="s">
        <v>11207</v>
      </c>
    </row>
    <row r="1265" spans="1:3" x14ac:dyDescent="0.25">
      <c r="A1265" s="74" t="s">
        <v>344</v>
      </c>
      <c r="B1265" s="134" t="s">
        <v>11208</v>
      </c>
      <c r="C1265" s="76" t="s">
        <v>11209</v>
      </c>
    </row>
    <row r="1266" spans="1:3" x14ac:dyDescent="0.25">
      <c r="A1266" s="74" t="s">
        <v>344</v>
      </c>
      <c r="B1266" s="134" t="s">
        <v>11210</v>
      </c>
      <c r="C1266" s="76" t="s">
        <v>11211</v>
      </c>
    </row>
    <row r="1267" spans="1:3" x14ac:dyDescent="0.25">
      <c r="A1267" s="74" t="s">
        <v>344</v>
      </c>
      <c r="B1267" s="134" t="s">
        <v>11212</v>
      </c>
      <c r="C1267" s="76" t="s">
        <v>11213</v>
      </c>
    </row>
    <row r="1268" spans="1:3" x14ac:dyDescent="0.25">
      <c r="A1268" s="74" t="s">
        <v>344</v>
      </c>
      <c r="B1268" s="134" t="s">
        <v>11214</v>
      </c>
      <c r="C1268" s="76" t="s">
        <v>11215</v>
      </c>
    </row>
    <row r="1269" spans="1:3" x14ac:dyDescent="0.25">
      <c r="A1269" s="74" t="s">
        <v>344</v>
      </c>
      <c r="B1269" s="134" t="s">
        <v>11216</v>
      </c>
      <c r="C1269" s="76" t="s">
        <v>11217</v>
      </c>
    </row>
    <row r="1270" spans="1:3" x14ac:dyDescent="0.25">
      <c r="A1270" s="74" t="s">
        <v>344</v>
      </c>
      <c r="B1270" s="134" t="s">
        <v>11218</v>
      </c>
      <c r="C1270" s="76" t="s">
        <v>11219</v>
      </c>
    </row>
    <row r="1271" spans="1:3" x14ac:dyDescent="0.25">
      <c r="A1271" s="74" t="s">
        <v>344</v>
      </c>
      <c r="B1271" s="134" t="s">
        <v>11220</v>
      </c>
      <c r="C1271" s="76" t="s">
        <v>11221</v>
      </c>
    </row>
    <row r="1272" spans="1:3" x14ac:dyDescent="0.25">
      <c r="A1272" s="74" t="s">
        <v>344</v>
      </c>
      <c r="B1272" s="134" t="s">
        <v>11222</v>
      </c>
      <c r="C1272" s="76" t="s">
        <v>11223</v>
      </c>
    </row>
    <row r="1273" spans="1:3" x14ac:dyDescent="0.25">
      <c r="A1273" s="74" t="s">
        <v>344</v>
      </c>
      <c r="B1273" s="134" t="s">
        <v>11224</v>
      </c>
      <c r="C1273" s="76" t="s">
        <v>11225</v>
      </c>
    </row>
    <row r="1274" spans="1:3" x14ac:dyDescent="0.25">
      <c r="A1274" s="74" t="s">
        <v>344</v>
      </c>
      <c r="B1274" s="134" t="s">
        <v>11226</v>
      </c>
      <c r="C1274" s="76" t="s">
        <v>6841</v>
      </c>
    </row>
    <row r="1275" spans="1:3" x14ac:dyDescent="0.25">
      <c r="A1275" s="74" t="s">
        <v>344</v>
      </c>
      <c r="B1275" s="134" t="s">
        <v>11227</v>
      </c>
      <c r="C1275" s="76" t="s">
        <v>6843</v>
      </c>
    </row>
    <row r="1276" spans="1:3" x14ac:dyDescent="0.25">
      <c r="A1276" s="74" t="s">
        <v>344</v>
      </c>
      <c r="B1276" s="134" t="s">
        <v>11228</v>
      </c>
      <c r="C1276" s="76" t="s">
        <v>11229</v>
      </c>
    </row>
    <row r="1277" spans="1:3" x14ac:dyDescent="0.25">
      <c r="A1277" s="74" t="s">
        <v>344</v>
      </c>
      <c r="B1277" s="134" t="s">
        <v>11230</v>
      </c>
      <c r="C1277" s="76" t="s">
        <v>11231</v>
      </c>
    </row>
    <row r="1278" spans="1:3" x14ac:dyDescent="0.25">
      <c r="A1278" s="74" t="s">
        <v>344</v>
      </c>
      <c r="B1278" s="134" t="s">
        <v>11232</v>
      </c>
      <c r="C1278" s="76" t="s">
        <v>11233</v>
      </c>
    </row>
    <row r="1279" spans="1:3" x14ac:dyDescent="0.25">
      <c r="A1279" s="74" t="s">
        <v>344</v>
      </c>
      <c r="B1279" s="134" t="s">
        <v>11234</v>
      </c>
      <c r="C1279" s="76" t="s">
        <v>11235</v>
      </c>
    </row>
    <row r="1280" spans="1:3" x14ac:dyDescent="0.25">
      <c r="A1280" s="74" t="s">
        <v>344</v>
      </c>
      <c r="B1280" s="134" t="s">
        <v>11236</v>
      </c>
      <c r="C1280" s="76" t="s">
        <v>11237</v>
      </c>
    </row>
    <row r="1281" spans="1:3" x14ac:dyDescent="0.25">
      <c r="A1281" s="74" t="s">
        <v>344</v>
      </c>
      <c r="B1281" s="134" t="s">
        <v>11238</v>
      </c>
      <c r="C1281" s="76" t="s">
        <v>11239</v>
      </c>
    </row>
    <row r="1282" spans="1:3" x14ac:dyDescent="0.25">
      <c r="A1282" s="74" t="s">
        <v>344</v>
      </c>
      <c r="B1282" s="134" t="s">
        <v>11240</v>
      </c>
      <c r="C1282" s="76" t="s">
        <v>11241</v>
      </c>
    </row>
    <row r="1283" spans="1:3" x14ac:dyDescent="0.25">
      <c r="A1283" s="74" t="s">
        <v>344</v>
      </c>
      <c r="B1283" s="134" t="s">
        <v>11242</v>
      </c>
      <c r="C1283" s="76" t="s">
        <v>11243</v>
      </c>
    </row>
    <row r="1284" spans="1:3" x14ac:dyDescent="0.25">
      <c r="A1284" s="74" t="s">
        <v>344</v>
      </c>
      <c r="B1284" s="134" t="s">
        <v>11244</v>
      </c>
      <c r="C1284" s="76" t="s">
        <v>11245</v>
      </c>
    </row>
    <row r="1285" spans="1:3" x14ac:dyDescent="0.25">
      <c r="A1285" s="74" t="s">
        <v>344</v>
      </c>
      <c r="B1285" s="134" t="s">
        <v>11246</v>
      </c>
      <c r="C1285" s="76" t="s">
        <v>11247</v>
      </c>
    </row>
    <row r="1286" spans="1:3" x14ac:dyDescent="0.25">
      <c r="A1286" s="74" t="s">
        <v>344</v>
      </c>
      <c r="B1286" s="134" t="s">
        <v>11248</v>
      </c>
      <c r="C1286" s="76" t="s">
        <v>11249</v>
      </c>
    </row>
    <row r="1287" spans="1:3" x14ac:dyDescent="0.25">
      <c r="A1287" s="74" t="s">
        <v>344</v>
      </c>
      <c r="B1287" s="134" t="s">
        <v>11250</v>
      </c>
      <c r="C1287" s="76" t="s">
        <v>11251</v>
      </c>
    </row>
    <row r="1288" spans="1:3" x14ac:dyDescent="0.25">
      <c r="A1288" s="74" t="s">
        <v>344</v>
      </c>
      <c r="B1288" s="134" t="s">
        <v>11252</v>
      </c>
      <c r="C1288" s="76" t="s">
        <v>11253</v>
      </c>
    </row>
    <row r="1289" spans="1:3" x14ac:dyDescent="0.25">
      <c r="A1289" s="74" t="s">
        <v>344</v>
      </c>
      <c r="B1289" s="134" t="s">
        <v>11254</v>
      </c>
      <c r="C1289" s="76" t="s">
        <v>11255</v>
      </c>
    </row>
    <row r="1290" spans="1:3" x14ac:dyDescent="0.25">
      <c r="A1290" s="74" t="s">
        <v>344</v>
      </c>
      <c r="B1290" s="134" t="s">
        <v>11256</v>
      </c>
      <c r="C1290" s="76" t="s">
        <v>11257</v>
      </c>
    </row>
    <row r="1291" spans="1:3" x14ac:dyDescent="0.25">
      <c r="A1291" s="74" t="s">
        <v>344</v>
      </c>
      <c r="B1291" s="134" t="s">
        <v>11258</v>
      </c>
      <c r="C1291" s="76" t="s">
        <v>11259</v>
      </c>
    </row>
    <row r="1292" spans="1:3" x14ac:dyDescent="0.25">
      <c r="A1292" s="74" t="s">
        <v>344</v>
      </c>
      <c r="B1292" s="134" t="s">
        <v>11260</v>
      </c>
      <c r="C1292" s="76" t="s">
        <v>11261</v>
      </c>
    </row>
    <row r="1293" spans="1:3" x14ac:dyDescent="0.25">
      <c r="A1293" s="74" t="s">
        <v>344</v>
      </c>
      <c r="B1293" s="134" t="s">
        <v>11262</v>
      </c>
      <c r="C1293" s="76" t="s">
        <v>11263</v>
      </c>
    </row>
    <row r="1294" spans="1:3" x14ac:dyDescent="0.25">
      <c r="A1294" s="74" t="s">
        <v>344</v>
      </c>
      <c r="B1294" s="134" t="s">
        <v>11264</v>
      </c>
      <c r="C1294" s="76" t="s">
        <v>11265</v>
      </c>
    </row>
    <row r="1295" spans="1:3" x14ac:dyDescent="0.25">
      <c r="A1295" s="74" t="s">
        <v>344</v>
      </c>
      <c r="B1295" s="134" t="s">
        <v>11266</v>
      </c>
      <c r="C1295" s="76" t="s">
        <v>11267</v>
      </c>
    </row>
    <row r="1296" spans="1:3" x14ac:dyDescent="0.25">
      <c r="A1296" s="74" t="s">
        <v>344</v>
      </c>
      <c r="B1296" s="134" t="s">
        <v>11268</v>
      </c>
      <c r="C1296" s="76" t="s">
        <v>11269</v>
      </c>
    </row>
    <row r="1297" spans="1:3" x14ac:dyDescent="0.25">
      <c r="A1297" s="74" t="s">
        <v>344</v>
      </c>
      <c r="B1297" s="134" t="s">
        <v>11270</v>
      </c>
      <c r="C1297" s="76" t="s">
        <v>11271</v>
      </c>
    </row>
    <row r="1298" spans="1:3" x14ac:dyDescent="0.25">
      <c r="A1298" s="74" t="s">
        <v>344</v>
      </c>
      <c r="B1298" s="134" t="s">
        <v>11272</v>
      </c>
      <c r="C1298" s="76" t="s">
        <v>11273</v>
      </c>
    </row>
    <row r="1299" spans="1:3" x14ac:dyDescent="0.25">
      <c r="A1299" s="74" t="s">
        <v>344</v>
      </c>
      <c r="B1299" s="134" t="s">
        <v>11274</v>
      </c>
      <c r="C1299" s="76" t="s">
        <v>11275</v>
      </c>
    </row>
    <row r="1300" spans="1:3" x14ac:dyDescent="0.25">
      <c r="A1300" s="74" t="s">
        <v>344</v>
      </c>
      <c r="B1300" s="134" t="s">
        <v>11276</v>
      </c>
      <c r="C1300" s="76" t="s">
        <v>11277</v>
      </c>
    </row>
    <row r="1301" spans="1:3" x14ac:dyDescent="0.25">
      <c r="A1301" s="74" t="s">
        <v>344</v>
      </c>
      <c r="B1301" s="134" t="s">
        <v>11278</v>
      </c>
      <c r="C1301" s="76" t="s">
        <v>11279</v>
      </c>
    </row>
    <row r="1302" spans="1:3" x14ac:dyDescent="0.25">
      <c r="A1302" s="74" t="s">
        <v>344</v>
      </c>
      <c r="B1302" s="134" t="s">
        <v>11280</v>
      </c>
      <c r="C1302" s="76" t="s">
        <v>11281</v>
      </c>
    </row>
    <row r="1303" spans="1:3" x14ac:dyDescent="0.25">
      <c r="A1303" s="74" t="s">
        <v>344</v>
      </c>
      <c r="B1303" s="134" t="s">
        <v>11282</v>
      </c>
      <c r="C1303" s="76" t="s">
        <v>11283</v>
      </c>
    </row>
    <row r="1304" spans="1:3" x14ac:dyDescent="0.25">
      <c r="A1304" s="74" t="s">
        <v>344</v>
      </c>
      <c r="B1304" s="134" t="s">
        <v>11284</v>
      </c>
      <c r="C1304" s="76" t="s">
        <v>11285</v>
      </c>
    </row>
    <row r="1305" spans="1:3" x14ac:dyDescent="0.25">
      <c r="A1305" s="74" t="s">
        <v>344</v>
      </c>
      <c r="B1305" s="134" t="s">
        <v>11286</v>
      </c>
      <c r="C1305" s="76" t="s">
        <v>11287</v>
      </c>
    </row>
    <row r="1306" spans="1:3" x14ac:dyDescent="0.25">
      <c r="A1306" s="74" t="s">
        <v>344</v>
      </c>
      <c r="B1306" s="134" t="s">
        <v>11288</v>
      </c>
      <c r="C1306" s="76" t="s">
        <v>11289</v>
      </c>
    </row>
    <row r="1307" spans="1:3" x14ac:dyDescent="0.25">
      <c r="A1307" s="74" t="s">
        <v>344</v>
      </c>
      <c r="B1307" s="134" t="s">
        <v>11290</v>
      </c>
      <c r="C1307" s="76" t="s">
        <v>11291</v>
      </c>
    </row>
    <row r="1308" spans="1:3" x14ac:dyDescent="0.25">
      <c r="A1308" s="74" t="s">
        <v>344</v>
      </c>
      <c r="B1308" s="134" t="s">
        <v>11292</v>
      </c>
      <c r="C1308" s="76" t="s">
        <v>11293</v>
      </c>
    </row>
    <row r="1309" spans="1:3" x14ac:dyDescent="0.25">
      <c r="A1309" s="74" t="s">
        <v>344</v>
      </c>
      <c r="B1309" s="134" t="s">
        <v>11294</v>
      </c>
      <c r="C1309" s="76" t="s">
        <v>11295</v>
      </c>
    </row>
    <row r="1310" spans="1:3" x14ac:dyDescent="0.25">
      <c r="A1310" s="74" t="s">
        <v>344</v>
      </c>
      <c r="B1310" s="134" t="s">
        <v>11296</v>
      </c>
      <c r="C1310" s="76" t="s">
        <v>11297</v>
      </c>
    </row>
    <row r="1311" spans="1:3" x14ac:dyDescent="0.25">
      <c r="A1311" s="74" t="s">
        <v>344</v>
      </c>
      <c r="B1311" s="134" t="s">
        <v>11298</v>
      </c>
      <c r="C1311" s="76" t="s">
        <v>11299</v>
      </c>
    </row>
    <row r="1312" spans="1:3" x14ac:dyDescent="0.25">
      <c r="A1312" s="74" t="s">
        <v>344</v>
      </c>
      <c r="B1312" s="134" t="s">
        <v>11300</v>
      </c>
      <c r="C1312" s="76" t="s">
        <v>11301</v>
      </c>
    </row>
    <row r="1313" spans="1:3" x14ac:dyDescent="0.25">
      <c r="A1313" s="74" t="s">
        <v>344</v>
      </c>
      <c r="B1313" s="134" t="s">
        <v>11302</v>
      </c>
      <c r="C1313" s="76" t="s">
        <v>11303</v>
      </c>
    </row>
    <row r="1314" spans="1:3" x14ac:dyDescent="0.25">
      <c r="A1314" s="74" t="s">
        <v>344</v>
      </c>
      <c r="B1314" s="134" t="s">
        <v>11304</v>
      </c>
      <c r="C1314" s="76" t="s">
        <v>11305</v>
      </c>
    </row>
    <row r="1315" spans="1:3" x14ac:dyDescent="0.25">
      <c r="A1315" s="74" t="s">
        <v>344</v>
      </c>
      <c r="B1315" s="134" t="s">
        <v>11306</v>
      </c>
      <c r="C1315" s="76" t="s">
        <v>11307</v>
      </c>
    </row>
    <row r="1316" spans="1:3" x14ac:dyDescent="0.25">
      <c r="A1316" s="74" t="s">
        <v>344</v>
      </c>
      <c r="B1316" s="134" t="s">
        <v>11308</v>
      </c>
      <c r="C1316" s="76" t="s">
        <v>11309</v>
      </c>
    </row>
    <row r="1317" spans="1:3" x14ac:dyDescent="0.25">
      <c r="A1317" s="74" t="s">
        <v>344</v>
      </c>
      <c r="B1317" s="134" t="s">
        <v>11310</v>
      </c>
      <c r="C1317" s="76" t="s">
        <v>11311</v>
      </c>
    </row>
    <row r="1318" spans="1:3" x14ac:dyDescent="0.25">
      <c r="A1318" s="74" t="s">
        <v>344</v>
      </c>
      <c r="B1318" s="134" t="s">
        <v>11312</v>
      </c>
      <c r="C1318" s="76" t="s">
        <v>11313</v>
      </c>
    </row>
    <row r="1319" spans="1:3" x14ac:dyDescent="0.25">
      <c r="A1319" s="74" t="s">
        <v>344</v>
      </c>
      <c r="B1319" s="134" t="s">
        <v>11314</v>
      </c>
      <c r="C1319" s="76" t="s">
        <v>11315</v>
      </c>
    </row>
    <row r="1320" spans="1:3" x14ac:dyDescent="0.25">
      <c r="A1320" s="74" t="s">
        <v>344</v>
      </c>
      <c r="B1320" s="134" t="s">
        <v>11316</v>
      </c>
      <c r="C1320" s="76" t="s">
        <v>11317</v>
      </c>
    </row>
    <row r="1321" spans="1:3" x14ac:dyDescent="0.25">
      <c r="A1321" s="74" t="s">
        <v>344</v>
      </c>
      <c r="B1321" s="134" t="s">
        <v>11318</v>
      </c>
      <c r="C1321" s="76" t="s">
        <v>11319</v>
      </c>
    </row>
    <row r="1322" spans="1:3" x14ac:dyDescent="0.25">
      <c r="A1322" s="74" t="s">
        <v>344</v>
      </c>
      <c r="B1322" s="134" t="s">
        <v>11320</v>
      </c>
      <c r="C1322" s="76" t="s">
        <v>11321</v>
      </c>
    </row>
    <row r="1323" spans="1:3" x14ac:dyDescent="0.25">
      <c r="A1323" s="74" t="s">
        <v>344</v>
      </c>
      <c r="B1323" s="134" t="s">
        <v>11322</v>
      </c>
      <c r="C1323" s="76" t="s">
        <v>11323</v>
      </c>
    </row>
    <row r="1324" spans="1:3" x14ac:dyDescent="0.25">
      <c r="A1324" s="74" t="s">
        <v>344</v>
      </c>
      <c r="B1324" s="134" t="s">
        <v>11324</v>
      </c>
      <c r="C1324" s="76" t="s">
        <v>11325</v>
      </c>
    </row>
    <row r="1325" spans="1:3" x14ac:dyDescent="0.25">
      <c r="A1325" s="74" t="s">
        <v>344</v>
      </c>
      <c r="B1325" s="134" t="s">
        <v>11326</v>
      </c>
      <c r="C1325" s="76" t="s">
        <v>11327</v>
      </c>
    </row>
    <row r="1326" spans="1:3" x14ac:dyDescent="0.25">
      <c r="A1326" s="74" t="s">
        <v>344</v>
      </c>
      <c r="B1326" s="134" t="s">
        <v>11328</v>
      </c>
      <c r="C1326" s="76" t="s">
        <v>11329</v>
      </c>
    </row>
    <row r="1327" spans="1:3" x14ac:dyDescent="0.25">
      <c r="A1327" s="74" t="s">
        <v>344</v>
      </c>
      <c r="B1327" s="134" t="s">
        <v>11330</v>
      </c>
      <c r="C1327" s="76" t="s">
        <v>11331</v>
      </c>
    </row>
    <row r="1328" spans="1:3" x14ac:dyDescent="0.25">
      <c r="A1328" s="74" t="s">
        <v>344</v>
      </c>
      <c r="B1328" s="134" t="s">
        <v>11332</v>
      </c>
      <c r="C1328" s="76" t="s">
        <v>11333</v>
      </c>
    </row>
    <row r="1329" spans="1:3" x14ac:dyDescent="0.25">
      <c r="A1329" s="74" t="s">
        <v>344</v>
      </c>
      <c r="B1329" s="134" t="s">
        <v>11334</v>
      </c>
      <c r="C1329" s="76" t="s">
        <v>11335</v>
      </c>
    </row>
    <row r="1330" spans="1:3" x14ac:dyDescent="0.25">
      <c r="A1330" s="74" t="s">
        <v>344</v>
      </c>
      <c r="B1330" s="134" t="s">
        <v>11336</v>
      </c>
      <c r="C1330" s="76" t="s">
        <v>11337</v>
      </c>
    </row>
    <row r="1331" spans="1:3" x14ac:dyDescent="0.25">
      <c r="A1331" s="74" t="s">
        <v>344</v>
      </c>
      <c r="B1331" s="134" t="s">
        <v>11338</v>
      </c>
      <c r="C1331" s="76" t="s">
        <v>11339</v>
      </c>
    </row>
    <row r="1332" spans="1:3" x14ac:dyDescent="0.25">
      <c r="A1332" s="74" t="s">
        <v>344</v>
      </c>
      <c r="B1332" s="134" t="s">
        <v>11340</v>
      </c>
      <c r="C1332" s="76" t="s">
        <v>11341</v>
      </c>
    </row>
    <row r="1333" spans="1:3" x14ac:dyDescent="0.25">
      <c r="A1333" s="74" t="s">
        <v>344</v>
      </c>
      <c r="B1333" s="134" t="s">
        <v>11342</v>
      </c>
      <c r="C1333" s="76" t="s">
        <v>11343</v>
      </c>
    </row>
    <row r="1334" spans="1:3" x14ac:dyDescent="0.25">
      <c r="A1334" s="74" t="s">
        <v>344</v>
      </c>
      <c r="B1334" s="134" t="s">
        <v>11344</v>
      </c>
      <c r="C1334" s="76" t="s">
        <v>11345</v>
      </c>
    </row>
    <row r="1335" spans="1:3" x14ac:dyDescent="0.25">
      <c r="A1335" s="74" t="s">
        <v>344</v>
      </c>
      <c r="B1335" s="134" t="s">
        <v>11346</v>
      </c>
      <c r="C1335" s="76" t="s">
        <v>11347</v>
      </c>
    </row>
    <row r="1336" spans="1:3" x14ac:dyDescent="0.25">
      <c r="A1336" s="74" t="s">
        <v>344</v>
      </c>
      <c r="B1336" s="134" t="s">
        <v>11348</v>
      </c>
      <c r="C1336" s="76" t="s">
        <v>11349</v>
      </c>
    </row>
    <row r="1337" spans="1:3" x14ac:dyDescent="0.25">
      <c r="A1337" s="74" t="s">
        <v>344</v>
      </c>
      <c r="B1337" s="134" t="s">
        <v>11350</v>
      </c>
      <c r="C1337" s="76" t="s">
        <v>11351</v>
      </c>
    </row>
    <row r="1338" spans="1:3" x14ac:dyDescent="0.25">
      <c r="A1338" s="74" t="s">
        <v>344</v>
      </c>
      <c r="B1338" s="134" t="s">
        <v>11352</v>
      </c>
      <c r="C1338" s="76" t="s">
        <v>11353</v>
      </c>
    </row>
    <row r="1339" spans="1:3" x14ac:dyDescent="0.25">
      <c r="A1339" s="74" t="s">
        <v>344</v>
      </c>
      <c r="B1339" s="134" t="s">
        <v>11354</v>
      </c>
      <c r="C1339" s="76" t="s">
        <v>11355</v>
      </c>
    </row>
    <row r="1340" spans="1:3" x14ac:dyDescent="0.25">
      <c r="A1340" s="74" t="s">
        <v>344</v>
      </c>
      <c r="B1340" s="134" t="s">
        <v>11356</v>
      </c>
      <c r="C1340" s="76" t="s">
        <v>11357</v>
      </c>
    </row>
    <row r="1341" spans="1:3" x14ac:dyDescent="0.25">
      <c r="A1341" s="74" t="s">
        <v>344</v>
      </c>
      <c r="B1341" s="134" t="s">
        <v>11358</v>
      </c>
      <c r="C1341" s="76" t="s">
        <v>11359</v>
      </c>
    </row>
    <row r="1342" spans="1:3" x14ac:dyDescent="0.25">
      <c r="A1342" s="74" t="s">
        <v>344</v>
      </c>
      <c r="B1342" s="134" t="s">
        <v>11360</v>
      </c>
      <c r="C1342" s="76" t="s">
        <v>11361</v>
      </c>
    </row>
    <row r="1343" spans="1:3" x14ac:dyDescent="0.25">
      <c r="A1343" s="74" t="s">
        <v>344</v>
      </c>
      <c r="B1343" s="134" t="s">
        <v>11362</v>
      </c>
      <c r="C1343" s="76" t="s">
        <v>11363</v>
      </c>
    </row>
    <row r="1344" spans="1:3" x14ac:dyDescent="0.25">
      <c r="A1344" s="74" t="s">
        <v>344</v>
      </c>
      <c r="B1344" s="134" t="s">
        <v>11364</v>
      </c>
      <c r="C1344" s="76" t="s">
        <v>11365</v>
      </c>
    </row>
    <row r="1345" spans="1:3" x14ac:dyDescent="0.25">
      <c r="A1345" s="74" t="s">
        <v>344</v>
      </c>
      <c r="B1345" s="134" t="s">
        <v>11366</v>
      </c>
      <c r="C1345" s="76" t="s">
        <v>11367</v>
      </c>
    </row>
    <row r="1346" spans="1:3" x14ac:dyDescent="0.25">
      <c r="A1346" s="74" t="s">
        <v>344</v>
      </c>
      <c r="B1346" s="134" t="s">
        <v>11368</v>
      </c>
      <c r="C1346" s="76" t="s">
        <v>11369</v>
      </c>
    </row>
    <row r="1347" spans="1:3" x14ac:dyDescent="0.25">
      <c r="A1347" s="74" t="s">
        <v>344</v>
      </c>
      <c r="B1347" s="134" t="s">
        <v>11370</v>
      </c>
      <c r="C1347" s="76" t="s">
        <v>11371</v>
      </c>
    </row>
    <row r="1348" spans="1:3" x14ac:dyDescent="0.25">
      <c r="A1348" s="74" t="s">
        <v>344</v>
      </c>
      <c r="B1348" s="134" t="s">
        <v>11372</v>
      </c>
      <c r="C1348" s="76" t="s">
        <v>11373</v>
      </c>
    </row>
    <row r="1349" spans="1:3" x14ac:dyDescent="0.25">
      <c r="A1349" s="74" t="s">
        <v>344</v>
      </c>
      <c r="B1349" s="134" t="s">
        <v>11374</v>
      </c>
      <c r="C1349" s="76" t="s">
        <v>11375</v>
      </c>
    </row>
    <row r="1350" spans="1:3" x14ac:dyDescent="0.25">
      <c r="A1350" s="74" t="s">
        <v>344</v>
      </c>
      <c r="B1350" s="134" t="s">
        <v>11376</v>
      </c>
      <c r="C1350" s="76" t="s">
        <v>11377</v>
      </c>
    </row>
    <row r="1351" spans="1:3" x14ac:dyDescent="0.25">
      <c r="A1351" s="74" t="s">
        <v>344</v>
      </c>
      <c r="B1351" s="134" t="s">
        <v>11378</v>
      </c>
      <c r="C1351" s="76" t="s">
        <v>11379</v>
      </c>
    </row>
    <row r="1352" spans="1:3" x14ac:dyDescent="0.25">
      <c r="A1352" s="74" t="s">
        <v>344</v>
      </c>
      <c r="B1352" s="134" t="s">
        <v>11380</v>
      </c>
      <c r="C1352" s="76" t="s">
        <v>11381</v>
      </c>
    </row>
    <row r="1353" spans="1:3" x14ac:dyDescent="0.25">
      <c r="A1353" s="74" t="s">
        <v>344</v>
      </c>
      <c r="B1353" s="134" t="s">
        <v>11382</v>
      </c>
      <c r="C1353" s="76" t="s">
        <v>11383</v>
      </c>
    </row>
    <row r="1354" spans="1:3" x14ac:dyDescent="0.25">
      <c r="A1354" s="74" t="s">
        <v>344</v>
      </c>
      <c r="B1354" s="134" t="s">
        <v>11384</v>
      </c>
      <c r="C1354" s="76" t="s">
        <v>11385</v>
      </c>
    </row>
    <row r="1355" spans="1:3" x14ac:dyDescent="0.25">
      <c r="A1355" s="74" t="s">
        <v>344</v>
      </c>
      <c r="B1355" s="134" t="s">
        <v>11386</v>
      </c>
      <c r="C1355" s="76" t="s">
        <v>11387</v>
      </c>
    </row>
    <row r="1356" spans="1:3" x14ac:dyDescent="0.25">
      <c r="A1356" s="74" t="s">
        <v>344</v>
      </c>
      <c r="B1356" s="134" t="s">
        <v>11388</v>
      </c>
      <c r="C1356" s="76" t="s">
        <v>11389</v>
      </c>
    </row>
    <row r="1357" spans="1:3" x14ac:dyDescent="0.25">
      <c r="A1357" s="74" t="s">
        <v>344</v>
      </c>
      <c r="B1357" s="134" t="s">
        <v>11390</v>
      </c>
      <c r="C1357" s="76" t="s">
        <v>11391</v>
      </c>
    </row>
    <row r="1358" spans="1:3" x14ac:dyDescent="0.25">
      <c r="A1358" s="74" t="s">
        <v>344</v>
      </c>
      <c r="B1358" s="134" t="s">
        <v>11392</v>
      </c>
      <c r="C1358" s="76" t="s">
        <v>11393</v>
      </c>
    </row>
    <row r="1359" spans="1:3" x14ac:dyDescent="0.25">
      <c r="A1359" s="74" t="s">
        <v>344</v>
      </c>
      <c r="B1359" s="134" t="s">
        <v>11394</v>
      </c>
      <c r="C1359" s="76" t="s">
        <v>11395</v>
      </c>
    </row>
    <row r="1360" spans="1:3" x14ac:dyDescent="0.25">
      <c r="A1360" s="74" t="s">
        <v>344</v>
      </c>
      <c r="B1360" s="134" t="s">
        <v>11396</v>
      </c>
      <c r="C1360" s="76" t="s">
        <v>11397</v>
      </c>
    </row>
    <row r="1361" spans="1:3" x14ac:dyDescent="0.25">
      <c r="A1361" s="74" t="s">
        <v>344</v>
      </c>
      <c r="B1361" s="134" t="s">
        <v>11398</v>
      </c>
      <c r="C1361" s="76" t="s">
        <v>11399</v>
      </c>
    </row>
    <row r="1362" spans="1:3" x14ac:dyDescent="0.25">
      <c r="A1362" s="74" t="s">
        <v>344</v>
      </c>
      <c r="B1362" s="134" t="s">
        <v>11400</v>
      </c>
      <c r="C1362" s="76" t="s">
        <v>11401</v>
      </c>
    </row>
    <row r="1363" spans="1:3" x14ac:dyDescent="0.25">
      <c r="A1363" s="74" t="s">
        <v>344</v>
      </c>
      <c r="B1363" s="134" t="s">
        <v>11402</v>
      </c>
      <c r="C1363" s="76" t="s">
        <v>11403</v>
      </c>
    </row>
    <row r="1364" spans="1:3" x14ac:dyDescent="0.25">
      <c r="A1364" s="74" t="s">
        <v>344</v>
      </c>
      <c r="B1364" s="134" t="s">
        <v>11404</v>
      </c>
      <c r="C1364" s="76" t="s">
        <v>11405</v>
      </c>
    </row>
    <row r="1365" spans="1:3" x14ac:dyDescent="0.25">
      <c r="A1365" s="74" t="s">
        <v>344</v>
      </c>
      <c r="B1365" s="134" t="s">
        <v>11406</v>
      </c>
      <c r="C1365" s="76" t="s">
        <v>11407</v>
      </c>
    </row>
    <row r="1366" spans="1:3" x14ac:dyDescent="0.25">
      <c r="A1366" s="74" t="s">
        <v>344</v>
      </c>
      <c r="B1366" s="134" t="s">
        <v>11408</v>
      </c>
      <c r="C1366" s="76" t="s">
        <v>11409</v>
      </c>
    </row>
    <row r="1367" spans="1:3" x14ac:dyDescent="0.25">
      <c r="A1367" s="74" t="s">
        <v>344</v>
      </c>
      <c r="B1367" s="134" t="s">
        <v>11410</v>
      </c>
      <c r="C1367" s="76" t="s">
        <v>11411</v>
      </c>
    </row>
    <row r="1368" spans="1:3" x14ac:dyDescent="0.25">
      <c r="A1368" s="74" t="s">
        <v>344</v>
      </c>
      <c r="B1368" s="134" t="s">
        <v>11412</v>
      </c>
      <c r="C1368" s="76" t="s">
        <v>11413</v>
      </c>
    </row>
    <row r="1369" spans="1:3" x14ac:dyDescent="0.25">
      <c r="A1369" s="74" t="s">
        <v>344</v>
      </c>
      <c r="B1369" s="134" t="s">
        <v>11414</v>
      </c>
      <c r="C1369" s="76" t="s">
        <v>11415</v>
      </c>
    </row>
    <row r="1370" spans="1:3" x14ac:dyDescent="0.25">
      <c r="A1370" s="74" t="s">
        <v>344</v>
      </c>
      <c r="B1370" s="134" t="s">
        <v>11416</v>
      </c>
      <c r="C1370" s="76" t="s">
        <v>11417</v>
      </c>
    </row>
    <row r="1371" spans="1:3" x14ac:dyDescent="0.25">
      <c r="A1371" s="74" t="s">
        <v>344</v>
      </c>
      <c r="B1371" s="134" t="s">
        <v>11418</v>
      </c>
      <c r="C1371" s="76" t="s">
        <v>11419</v>
      </c>
    </row>
    <row r="1372" spans="1:3" x14ac:dyDescent="0.25">
      <c r="A1372" s="74" t="s">
        <v>344</v>
      </c>
      <c r="B1372" s="134" t="s">
        <v>11420</v>
      </c>
      <c r="C1372" s="76" t="s">
        <v>11421</v>
      </c>
    </row>
    <row r="1373" spans="1:3" x14ac:dyDescent="0.25">
      <c r="A1373" s="74" t="s">
        <v>344</v>
      </c>
      <c r="B1373" s="134" t="s">
        <v>11422</v>
      </c>
      <c r="C1373" s="76" t="s">
        <v>11423</v>
      </c>
    </row>
    <row r="1374" spans="1:3" x14ac:dyDescent="0.25">
      <c r="A1374" s="74" t="s">
        <v>344</v>
      </c>
      <c r="B1374" s="134" t="s">
        <v>11424</v>
      </c>
      <c r="C1374" s="76" t="s">
        <v>11425</v>
      </c>
    </row>
    <row r="1375" spans="1:3" x14ac:dyDescent="0.25">
      <c r="A1375" s="74" t="s">
        <v>344</v>
      </c>
      <c r="B1375" s="134" t="s">
        <v>11426</v>
      </c>
      <c r="C1375" s="76" t="s">
        <v>11427</v>
      </c>
    </row>
    <row r="1376" spans="1:3" x14ac:dyDescent="0.25">
      <c r="A1376" s="74" t="s">
        <v>344</v>
      </c>
      <c r="B1376" s="134" t="s">
        <v>11428</v>
      </c>
      <c r="C1376" s="76" t="s">
        <v>11429</v>
      </c>
    </row>
    <row r="1377" spans="1:3" x14ac:dyDescent="0.25">
      <c r="A1377" s="74" t="s">
        <v>344</v>
      </c>
      <c r="B1377" s="134" t="s">
        <v>11430</v>
      </c>
      <c r="C1377" s="76" t="s">
        <v>11431</v>
      </c>
    </row>
    <row r="1378" spans="1:3" x14ac:dyDescent="0.25">
      <c r="A1378" s="74" t="s">
        <v>344</v>
      </c>
      <c r="B1378" s="134" t="s">
        <v>11432</v>
      </c>
      <c r="C1378" s="76" t="s">
        <v>11433</v>
      </c>
    </row>
    <row r="1379" spans="1:3" x14ac:dyDescent="0.25">
      <c r="A1379" s="74" t="s">
        <v>344</v>
      </c>
      <c r="B1379" s="134" t="s">
        <v>11434</v>
      </c>
      <c r="C1379" s="76" t="s">
        <v>11435</v>
      </c>
    </row>
    <row r="1380" spans="1:3" x14ac:dyDescent="0.25">
      <c r="A1380" s="74" t="s">
        <v>344</v>
      </c>
      <c r="B1380" s="134" t="s">
        <v>11436</v>
      </c>
      <c r="C1380" s="76" t="s">
        <v>11437</v>
      </c>
    </row>
    <row r="1381" spans="1:3" x14ac:dyDescent="0.25">
      <c r="A1381" s="74" t="s">
        <v>344</v>
      </c>
      <c r="B1381" s="134" t="s">
        <v>11438</v>
      </c>
      <c r="C1381" s="76" t="s">
        <v>11439</v>
      </c>
    </row>
    <row r="1382" spans="1:3" x14ac:dyDescent="0.25">
      <c r="A1382" s="74" t="s">
        <v>344</v>
      </c>
      <c r="B1382" s="134" t="s">
        <v>11440</v>
      </c>
      <c r="C1382" s="76" t="s">
        <v>11441</v>
      </c>
    </row>
    <row r="1383" spans="1:3" x14ac:dyDescent="0.25">
      <c r="A1383" s="74" t="s">
        <v>344</v>
      </c>
      <c r="B1383" s="134" t="s">
        <v>11442</v>
      </c>
      <c r="C1383" s="76" t="s">
        <v>11443</v>
      </c>
    </row>
    <row r="1384" spans="1:3" x14ac:dyDescent="0.25">
      <c r="A1384" s="74" t="s">
        <v>344</v>
      </c>
      <c r="B1384" s="134" t="s">
        <v>11444</v>
      </c>
      <c r="C1384" s="76" t="s">
        <v>11445</v>
      </c>
    </row>
    <row r="1385" spans="1:3" x14ac:dyDescent="0.25">
      <c r="A1385" s="74" t="s">
        <v>344</v>
      </c>
      <c r="B1385" s="134" t="s">
        <v>11446</v>
      </c>
      <c r="C1385" s="76" t="s">
        <v>11447</v>
      </c>
    </row>
    <row r="1386" spans="1:3" x14ac:dyDescent="0.25">
      <c r="A1386" s="74" t="s">
        <v>344</v>
      </c>
      <c r="B1386" s="134" t="s">
        <v>11448</v>
      </c>
      <c r="C1386" s="76" t="s">
        <v>11449</v>
      </c>
    </row>
    <row r="1387" spans="1:3" x14ac:dyDescent="0.25">
      <c r="A1387" s="74" t="s">
        <v>344</v>
      </c>
      <c r="B1387" s="134" t="s">
        <v>11450</v>
      </c>
      <c r="C1387" s="76" t="s">
        <v>11451</v>
      </c>
    </row>
    <row r="1388" spans="1:3" x14ac:dyDescent="0.25">
      <c r="A1388" s="74" t="s">
        <v>344</v>
      </c>
      <c r="B1388" s="134" t="s">
        <v>11452</v>
      </c>
      <c r="C1388" s="76" t="s">
        <v>11453</v>
      </c>
    </row>
    <row r="1389" spans="1:3" x14ac:dyDescent="0.25">
      <c r="A1389" s="74" t="s">
        <v>344</v>
      </c>
      <c r="B1389" s="134" t="s">
        <v>11454</v>
      </c>
      <c r="C1389" s="76" t="s">
        <v>11455</v>
      </c>
    </row>
    <row r="1390" spans="1:3" x14ac:dyDescent="0.25">
      <c r="A1390" s="74" t="s">
        <v>344</v>
      </c>
      <c r="B1390" s="134" t="s">
        <v>11456</v>
      </c>
      <c r="C1390" s="76" t="s">
        <v>11457</v>
      </c>
    </row>
    <row r="1391" spans="1:3" x14ac:dyDescent="0.25">
      <c r="A1391" s="74" t="s">
        <v>344</v>
      </c>
      <c r="B1391" s="134" t="s">
        <v>11458</v>
      </c>
      <c r="C1391" s="76" t="s">
        <v>11459</v>
      </c>
    </row>
    <row r="1392" spans="1:3" x14ac:dyDescent="0.25">
      <c r="A1392" s="74" t="s">
        <v>344</v>
      </c>
      <c r="B1392" s="134" t="s">
        <v>11460</v>
      </c>
      <c r="C1392" s="76" t="s">
        <v>11461</v>
      </c>
    </row>
    <row r="1393" spans="1:3" x14ac:dyDescent="0.25">
      <c r="A1393" s="74" t="s">
        <v>344</v>
      </c>
      <c r="B1393" s="134" t="s">
        <v>11462</v>
      </c>
      <c r="C1393" s="76" t="s">
        <v>11463</v>
      </c>
    </row>
    <row r="1394" spans="1:3" x14ac:dyDescent="0.25">
      <c r="A1394" s="74" t="s">
        <v>344</v>
      </c>
      <c r="B1394" s="134" t="s">
        <v>11464</v>
      </c>
      <c r="C1394" s="76" t="s">
        <v>11465</v>
      </c>
    </row>
    <row r="1395" spans="1:3" x14ac:dyDescent="0.25">
      <c r="A1395" s="74" t="s">
        <v>344</v>
      </c>
      <c r="B1395" s="134" t="s">
        <v>11466</v>
      </c>
      <c r="C1395" s="76" t="s">
        <v>11467</v>
      </c>
    </row>
    <row r="1396" spans="1:3" x14ac:dyDescent="0.25">
      <c r="A1396" s="74" t="s">
        <v>344</v>
      </c>
      <c r="B1396" s="134" t="s">
        <v>11468</v>
      </c>
      <c r="C1396" s="76" t="s">
        <v>9680</v>
      </c>
    </row>
    <row r="1397" spans="1:3" x14ac:dyDescent="0.25">
      <c r="A1397" s="74" t="s">
        <v>344</v>
      </c>
      <c r="B1397" s="134" t="s">
        <v>11469</v>
      </c>
      <c r="C1397" s="76" t="s">
        <v>11470</v>
      </c>
    </row>
    <row r="1398" spans="1:3" x14ac:dyDescent="0.25">
      <c r="A1398" s="74" t="s">
        <v>344</v>
      </c>
      <c r="B1398" s="134" t="s">
        <v>11471</v>
      </c>
      <c r="C1398" s="76" t="s">
        <v>11472</v>
      </c>
    </row>
    <row r="1399" spans="1:3" x14ac:dyDescent="0.25">
      <c r="A1399" s="74" t="s">
        <v>344</v>
      </c>
      <c r="B1399" s="134" t="s">
        <v>11473</v>
      </c>
      <c r="C1399" s="76" t="s">
        <v>11474</v>
      </c>
    </row>
    <row r="1400" spans="1:3" x14ac:dyDescent="0.25">
      <c r="A1400" s="74" t="s">
        <v>344</v>
      </c>
      <c r="B1400" s="134" t="s">
        <v>11475</v>
      </c>
      <c r="C1400" s="76" t="s">
        <v>11476</v>
      </c>
    </row>
    <row r="1401" spans="1:3" x14ac:dyDescent="0.25">
      <c r="A1401" s="74" t="s">
        <v>344</v>
      </c>
      <c r="B1401" s="134" t="s">
        <v>11477</v>
      </c>
      <c r="C1401" s="76" t="s">
        <v>11478</v>
      </c>
    </row>
    <row r="1402" spans="1:3" x14ac:dyDescent="0.25">
      <c r="A1402" s="74" t="s">
        <v>344</v>
      </c>
      <c r="B1402" s="134" t="s">
        <v>11479</v>
      </c>
      <c r="C1402" s="76" t="s">
        <v>11480</v>
      </c>
    </row>
    <row r="1403" spans="1:3" x14ac:dyDescent="0.25">
      <c r="A1403" s="74" t="s">
        <v>344</v>
      </c>
      <c r="B1403" s="134" t="s">
        <v>11481</v>
      </c>
      <c r="C1403" s="76" t="s">
        <v>11482</v>
      </c>
    </row>
    <row r="1404" spans="1:3" x14ac:dyDescent="0.25">
      <c r="A1404" s="74" t="s">
        <v>344</v>
      </c>
      <c r="B1404" s="134" t="s">
        <v>11483</v>
      </c>
      <c r="C1404" s="76" t="s">
        <v>11484</v>
      </c>
    </row>
    <row r="1405" spans="1:3" x14ac:dyDescent="0.25">
      <c r="A1405" s="74" t="s">
        <v>344</v>
      </c>
      <c r="B1405" s="134" t="s">
        <v>11485</v>
      </c>
      <c r="C1405" s="76" t="s">
        <v>11486</v>
      </c>
    </row>
    <row r="1406" spans="1:3" x14ac:dyDescent="0.25">
      <c r="A1406" s="74" t="s">
        <v>344</v>
      </c>
      <c r="B1406" s="134" t="s">
        <v>11487</v>
      </c>
      <c r="C1406" s="76" t="s">
        <v>11488</v>
      </c>
    </row>
    <row r="1407" spans="1:3" x14ac:dyDescent="0.25">
      <c r="A1407" s="74" t="s">
        <v>344</v>
      </c>
      <c r="B1407" s="134" t="s">
        <v>11489</v>
      </c>
      <c r="C1407" s="76" t="s">
        <v>11490</v>
      </c>
    </row>
    <row r="1408" spans="1:3" x14ac:dyDescent="0.25">
      <c r="A1408" s="74" t="s">
        <v>344</v>
      </c>
      <c r="B1408" s="134" t="s">
        <v>11491</v>
      </c>
      <c r="C1408" s="76" t="s">
        <v>11492</v>
      </c>
    </row>
    <row r="1409" spans="1:3" x14ac:dyDescent="0.25">
      <c r="A1409" s="74" t="s">
        <v>344</v>
      </c>
      <c r="B1409" s="134" t="s">
        <v>11493</v>
      </c>
      <c r="C1409" s="76" t="s">
        <v>11494</v>
      </c>
    </row>
    <row r="1410" spans="1:3" x14ac:dyDescent="0.25">
      <c r="A1410" s="74" t="s">
        <v>344</v>
      </c>
      <c r="B1410" s="134" t="s">
        <v>11495</v>
      </c>
      <c r="C1410" s="76" t="s">
        <v>11496</v>
      </c>
    </row>
    <row r="1411" spans="1:3" x14ac:dyDescent="0.25">
      <c r="A1411" s="74" t="s">
        <v>344</v>
      </c>
      <c r="B1411" s="134" t="s">
        <v>11497</v>
      </c>
      <c r="C1411" s="76" t="s">
        <v>11498</v>
      </c>
    </row>
    <row r="1412" spans="1:3" x14ac:dyDescent="0.25">
      <c r="A1412" s="74" t="s">
        <v>344</v>
      </c>
      <c r="B1412" s="134" t="s">
        <v>11499</v>
      </c>
      <c r="C1412" s="76" t="s">
        <v>11500</v>
      </c>
    </row>
    <row r="1413" spans="1:3" x14ac:dyDescent="0.25">
      <c r="A1413" s="74" t="s">
        <v>344</v>
      </c>
      <c r="B1413" s="134" t="s">
        <v>11501</v>
      </c>
      <c r="C1413" s="76" t="s">
        <v>11502</v>
      </c>
    </row>
    <row r="1414" spans="1:3" x14ac:dyDescent="0.25">
      <c r="A1414" s="74" t="s">
        <v>344</v>
      </c>
      <c r="B1414" s="134" t="s">
        <v>11503</v>
      </c>
      <c r="C1414" s="76" t="s">
        <v>11504</v>
      </c>
    </row>
    <row r="1415" spans="1:3" x14ac:dyDescent="0.25">
      <c r="A1415" s="74" t="s">
        <v>344</v>
      </c>
      <c r="B1415" s="134" t="s">
        <v>11505</v>
      </c>
      <c r="C1415" s="76" t="s">
        <v>11506</v>
      </c>
    </row>
    <row r="1416" spans="1:3" x14ac:dyDescent="0.25">
      <c r="A1416" s="74" t="s">
        <v>344</v>
      </c>
      <c r="B1416" s="134" t="s">
        <v>11507</v>
      </c>
      <c r="C1416" s="76" t="s">
        <v>11508</v>
      </c>
    </row>
    <row r="1417" spans="1:3" x14ac:dyDescent="0.25">
      <c r="A1417" s="74" t="s">
        <v>344</v>
      </c>
      <c r="B1417" s="134" t="s">
        <v>11509</v>
      </c>
      <c r="C1417" s="76" t="s">
        <v>11510</v>
      </c>
    </row>
    <row r="1418" spans="1:3" x14ac:dyDescent="0.25">
      <c r="A1418" s="74" t="s">
        <v>344</v>
      </c>
      <c r="B1418" s="134" t="s">
        <v>11511</v>
      </c>
      <c r="C1418" s="76" t="s">
        <v>11512</v>
      </c>
    </row>
    <row r="1419" spans="1:3" x14ac:dyDescent="0.25">
      <c r="A1419" s="74" t="s">
        <v>344</v>
      </c>
      <c r="B1419" s="134" t="s">
        <v>11513</v>
      </c>
      <c r="C1419" s="76" t="s">
        <v>11514</v>
      </c>
    </row>
    <row r="1420" spans="1:3" x14ac:dyDescent="0.25">
      <c r="A1420" s="74" t="s">
        <v>344</v>
      </c>
      <c r="B1420" s="134" t="s">
        <v>11515</v>
      </c>
      <c r="C1420" s="76" t="s">
        <v>11516</v>
      </c>
    </row>
    <row r="1421" spans="1:3" x14ac:dyDescent="0.25">
      <c r="A1421" s="74" t="s">
        <v>344</v>
      </c>
      <c r="B1421" s="134" t="s">
        <v>11517</v>
      </c>
      <c r="C1421" s="76" t="s">
        <v>11518</v>
      </c>
    </row>
    <row r="1422" spans="1:3" x14ac:dyDescent="0.25">
      <c r="A1422" s="74" t="s">
        <v>344</v>
      </c>
      <c r="B1422" s="134" t="s">
        <v>11519</v>
      </c>
      <c r="C1422" s="76" t="s">
        <v>11520</v>
      </c>
    </row>
    <row r="1423" spans="1:3" x14ac:dyDescent="0.25">
      <c r="A1423" s="74" t="s">
        <v>344</v>
      </c>
      <c r="B1423" s="134" t="s">
        <v>11521</v>
      </c>
      <c r="C1423" s="76" t="s">
        <v>11522</v>
      </c>
    </row>
    <row r="1424" spans="1:3" x14ac:dyDescent="0.25">
      <c r="A1424" s="74" t="s">
        <v>344</v>
      </c>
      <c r="B1424" s="134" t="s">
        <v>11523</v>
      </c>
      <c r="C1424" s="76" t="s">
        <v>11524</v>
      </c>
    </row>
    <row r="1425" spans="1:3" x14ac:dyDescent="0.25">
      <c r="A1425" s="74" t="s">
        <v>344</v>
      </c>
      <c r="B1425" s="134" t="s">
        <v>11525</v>
      </c>
      <c r="C1425" s="76" t="s">
        <v>11526</v>
      </c>
    </row>
    <row r="1426" spans="1:3" x14ac:dyDescent="0.25">
      <c r="A1426" s="74" t="s">
        <v>344</v>
      </c>
      <c r="B1426" s="134" t="s">
        <v>11527</v>
      </c>
      <c r="C1426" s="76" t="s">
        <v>11528</v>
      </c>
    </row>
    <row r="1427" spans="1:3" x14ac:dyDescent="0.25">
      <c r="A1427" s="74" t="s">
        <v>344</v>
      </c>
      <c r="B1427" s="134" t="s">
        <v>11529</v>
      </c>
      <c r="C1427" s="76" t="s">
        <v>11530</v>
      </c>
    </row>
    <row r="1428" spans="1:3" x14ac:dyDescent="0.25">
      <c r="A1428" s="74" t="s">
        <v>344</v>
      </c>
      <c r="B1428" s="134" t="s">
        <v>11531</v>
      </c>
      <c r="C1428" s="76" t="s">
        <v>11532</v>
      </c>
    </row>
    <row r="1429" spans="1:3" x14ac:dyDescent="0.25">
      <c r="A1429" s="74" t="s">
        <v>344</v>
      </c>
      <c r="B1429" s="134" t="s">
        <v>11533</v>
      </c>
      <c r="C1429" s="76" t="s">
        <v>11534</v>
      </c>
    </row>
    <row r="1430" spans="1:3" x14ac:dyDescent="0.25">
      <c r="A1430" s="74" t="s">
        <v>344</v>
      </c>
      <c r="B1430" s="134" t="s">
        <v>11535</v>
      </c>
      <c r="C1430" s="76" t="s">
        <v>11536</v>
      </c>
    </row>
    <row r="1431" spans="1:3" x14ac:dyDescent="0.25">
      <c r="A1431" s="74" t="s">
        <v>344</v>
      </c>
      <c r="B1431" s="134" t="s">
        <v>11537</v>
      </c>
      <c r="C1431" s="76" t="s">
        <v>11538</v>
      </c>
    </row>
    <row r="1432" spans="1:3" x14ac:dyDescent="0.25">
      <c r="A1432" s="74" t="s">
        <v>344</v>
      </c>
      <c r="B1432" s="134" t="s">
        <v>11539</v>
      </c>
      <c r="C1432" s="76" t="s">
        <v>11540</v>
      </c>
    </row>
    <row r="1433" spans="1:3" x14ac:dyDescent="0.25">
      <c r="A1433" s="74" t="s">
        <v>344</v>
      </c>
      <c r="B1433" s="134" t="s">
        <v>11541</v>
      </c>
      <c r="C1433" s="76" t="s">
        <v>11542</v>
      </c>
    </row>
    <row r="1434" spans="1:3" x14ac:dyDescent="0.25">
      <c r="A1434" s="74" t="s">
        <v>344</v>
      </c>
      <c r="B1434" s="134" t="s">
        <v>11543</v>
      </c>
      <c r="C1434" s="76" t="s">
        <v>11544</v>
      </c>
    </row>
    <row r="1435" spans="1:3" x14ac:dyDescent="0.25">
      <c r="A1435" s="74" t="s">
        <v>344</v>
      </c>
      <c r="B1435" s="134" t="s">
        <v>11545</v>
      </c>
      <c r="C1435" s="76" t="s">
        <v>6954</v>
      </c>
    </row>
    <row r="1436" spans="1:3" x14ac:dyDescent="0.25">
      <c r="A1436" s="74" t="s">
        <v>344</v>
      </c>
      <c r="B1436" s="134" t="s">
        <v>11546</v>
      </c>
      <c r="C1436" s="76" t="s">
        <v>11547</v>
      </c>
    </row>
    <row r="1437" spans="1:3" x14ac:dyDescent="0.25">
      <c r="A1437" s="74" t="s">
        <v>344</v>
      </c>
      <c r="B1437" s="134" t="s">
        <v>11548</v>
      </c>
      <c r="C1437" s="76" t="s">
        <v>11549</v>
      </c>
    </row>
    <row r="1438" spans="1:3" x14ac:dyDescent="0.25">
      <c r="A1438" s="74" t="s">
        <v>344</v>
      </c>
      <c r="B1438" s="134" t="s">
        <v>11550</v>
      </c>
      <c r="C1438" s="76" t="s">
        <v>11551</v>
      </c>
    </row>
    <row r="1439" spans="1:3" x14ac:dyDescent="0.25">
      <c r="A1439" s="74" t="s">
        <v>344</v>
      </c>
      <c r="B1439" s="134" t="s">
        <v>11552</v>
      </c>
      <c r="C1439" s="76" t="s">
        <v>11553</v>
      </c>
    </row>
    <row r="1440" spans="1:3" x14ac:dyDescent="0.25">
      <c r="A1440" s="74" t="s">
        <v>344</v>
      </c>
      <c r="B1440" s="134" t="s">
        <v>11554</v>
      </c>
      <c r="C1440" s="76" t="s">
        <v>11555</v>
      </c>
    </row>
    <row r="1441" spans="1:3" x14ac:dyDescent="0.25">
      <c r="A1441" s="74" t="s">
        <v>344</v>
      </c>
      <c r="B1441" s="134" t="s">
        <v>11556</v>
      </c>
      <c r="C1441" s="76" t="s">
        <v>11557</v>
      </c>
    </row>
    <row r="1442" spans="1:3" x14ac:dyDescent="0.25">
      <c r="A1442" s="74" t="s">
        <v>344</v>
      </c>
      <c r="B1442" s="134" t="s">
        <v>11558</v>
      </c>
      <c r="C1442" s="76" t="s">
        <v>11559</v>
      </c>
    </row>
    <row r="1443" spans="1:3" x14ac:dyDescent="0.25">
      <c r="A1443" s="74" t="s">
        <v>344</v>
      </c>
      <c r="B1443" s="134" t="s">
        <v>11560</v>
      </c>
      <c r="C1443" s="76" t="s">
        <v>11561</v>
      </c>
    </row>
    <row r="1444" spans="1:3" x14ac:dyDescent="0.25">
      <c r="A1444" s="74" t="s">
        <v>344</v>
      </c>
      <c r="B1444" s="134" t="s">
        <v>11562</v>
      </c>
      <c r="C1444" s="76" t="s">
        <v>11563</v>
      </c>
    </row>
    <row r="1445" spans="1:3" x14ac:dyDescent="0.25">
      <c r="A1445" s="74" t="s">
        <v>344</v>
      </c>
      <c r="B1445" s="134" t="s">
        <v>11564</v>
      </c>
      <c r="C1445" s="76" t="s">
        <v>11565</v>
      </c>
    </row>
    <row r="1446" spans="1:3" x14ac:dyDescent="0.25">
      <c r="A1446" s="74" t="s">
        <v>344</v>
      </c>
      <c r="B1446" s="134" t="s">
        <v>11566</v>
      </c>
      <c r="C1446" s="76" t="s">
        <v>11567</v>
      </c>
    </row>
    <row r="1447" spans="1:3" x14ac:dyDescent="0.25">
      <c r="A1447" s="74" t="s">
        <v>344</v>
      </c>
      <c r="B1447" s="134" t="s">
        <v>11568</v>
      </c>
      <c r="C1447" s="76" t="s">
        <v>11569</v>
      </c>
    </row>
    <row r="1448" spans="1:3" x14ac:dyDescent="0.25">
      <c r="A1448" s="74" t="s">
        <v>344</v>
      </c>
      <c r="B1448" s="134" t="s">
        <v>11570</v>
      </c>
      <c r="C1448" s="76" t="s">
        <v>6977</v>
      </c>
    </row>
    <row r="1449" spans="1:3" x14ac:dyDescent="0.25">
      <c r="A1449" s="74" t="s">
        <v>344</v>
      </c>
      <c r="B1449" s="134" t="s">
        <v>11571</v>
      </c>
      <c r="C1449" s="76" t="s">
        <v>11572</v>
      </c>
    </row>
    <row r="1450" spans="1:3" x14ac:dyDescent="0.25">
      <c r="A1450" s="74" t="s">
        <v>344</v>
      </c>
      <c r="B1450" s="134" t="s">
        <v>11573</v>
      </c>
      <c r="C1450" s="76" t="s">
        <v>11574</v>
      </c>
    </row>
    <row r="1451" spans="1:3" x14ac:dyDescent="0.25">
      <c r="A1451" s="74" t="s">
        <v>344</v>
      </c>
      <c r="B1451" s="134" t="s">
        <v>11575</v>
      </c>
      <c r="C1451" s="76" t="s">
        <v>11576</v>
      </c>
    </row>
    <row r="1452" spans="1:3" x14ac:dyDescent="0.25">
      <c r="A1452" s="74" t="s">
        <v>344</v>
      </c>
      <c r="B1452" s="134" t="s">
        <v>11577</v>
      </c>
      <c r="C1452" s="76" t="s">
        <v>11578</v>
      </c>
    </row>
    <row r="1453" spans="1:3" x14ac:dyDescent="0.25">
      <c r="A1453" s="74" t="s">
        <v>344</v>
      </c>
      <c r="B1453" s="134" t="s">
        <v>11579</v>
      </c>
      <c r="C1453" s="76" t="s">
        <v>11580</v>
      </c>
    </row>
    <row r="1454" spans="1:3" x14ac:dyDescent="0.25">
      <c r="A1454" s="74" t="s">
        <v>344</v>
      </c>
      <c r="B1454" s="134" t="s">
        <v>11581</v>
      </c>
      <c r="C1454" s="76" t="s">
        <v>11582</v>
      </c>
    </row>
    <row r="1455" spans="1:3" x14ac:dyDescent="0.25">
      <c r="A1455" s="74" t="s">
        <v>344</v>
      </c>
      <c r="B1455" s="134" t="s">
        <v>11583</v>
      </c>
      <c r="C1455" s="76" t="s">
        <v>11584</v>
      </c>
    </row>
    <row r="1456" spans="1:3" x14ac:dyDescent="0.25">
      <c r="A1456" s="74" t="s">
        <v>344</v>
      </c>
      <c r="B1456" s="134" t="s">
        <v>11585</v>
      </c>
      <c r="C1456" s="76" t="s">
        <v>6985</v>
      </c>
    </row>
    <row r="1457" spans="1:3" x14ac:dyDescent="0.25">
      <c r="A1457" s="74" t="s">
        <v>344</v>
      </c>
      <c r="B1457" s="134" t="s">
        <v>11586</v>
      </c>
      <c r="C1457" s="76" t="s">
        <v>11587</v>
      </c>
    </row>
    <row r="1458" spans="1:3" x14ac:dyDescent="0.25">
      <c r="A1458" s="74" t="s">
        <v>344</v>
      </c>
      <c r="B1458" s="134" t="s">
        <v>11588</v>
      </c>
      <c r="C1458" s="76" t="s">
        <v>11589</v>
      </c>
    </row>
    <row r="1459" spans="1:3" x14ac:dyDescent="0.25">
      <c r="A1459" s="74" t="s">
        <v>344</v>
      </c>
      <c r="B1459" s="134" t="s">
        <v>11590</v>
      </c>
      <c r="C1459" s="76" t="s">
        <v>11591</v>
      </c>
    </row>
    <row r="1460" spans="1:3" x14ac:dyDescent="0.25">
      <c r="A1460" s="74" t="s">
        <v>344</v>
      </c>
      <c r="B1460" s="134" t="s">
        <v>11592</v>
      </c>
      <c r="C1460" s="76" t="s">
        <v>11593</v>
      </c>
    </row>
    <row r="1461" spans="1:3" x14ac:dyDescent="0.25">
      <c r="A1461" s="74" t="s">
        <v>344</v>
      </c>
      <c r="B1461" s="134" t="s">
        <v>11594</v>
      </c>
      <c r="C1461" s="76" t="s">
        <v>11595</v>
      </c>
    </row>
    <row r="1462" spans="1:3" x14ac:dyDescent="0.25">
      <c r="A1462" s="74" t="s">
        <v>344</v>
      </c>
      <c r="B1462" s="134" t="s">
        <v>11596</v>
      </c>
      <c r="C1462" s="76" t="s">
        <v>11597</v>
      </c>
    </row>
    <row r="1463" spans="1:3" x14ac:dyDescent="0.25">
      <c r="A1463" s="74" t="s">
        <v>344</v>
      </c>
      <c r="B1463" s="134" t="s">
        <v>11598</v>
      </c>
      <c r="C1463" s="76" t="s">
        <v>11599</v>
      </c>
    </row>
    <row r="1464" spans="1:3" x14ac:dyDescent="0.25">
      <c r="A1464" s="74" t="s">
        <v>344</v>
      </c>
      <c r="B1464" s="134" t="s">
        <v>11600</v>
      </c>
      <c r="C1464" s="76" t="s">
        <v>11601</v>
      </c>
    </row>
    <row r="1465" spans="1:3" x14ac:dyDescent="0.25">
      <c r="A1465" s="74" t="s">
        <v>344</v>
      </c>
      <c r="B1465" s="134" t="s">
        <v>11602</v>
      </c>
      <c r="C1465" s="76" t="s">
        <v>11603</v>
      </c>
    </row>
    <row r="1466" spans="1:3" x14ac:dyDescent="0.25">
      <c r="A1466" s="74" t="s">
        <v>344</v>
      </c>
      <c r="B1466" s="134" t="s">
        <v>11604</v>
      </c>
      <c r="C1466" s="76" t="s">
        <v>6998</v>
      </c>
    </row>
    <row r="1467" spans="1:3" x14ac:dyDescent="0.25">
      <c r="A1467" s="74" t="s">
        <v>344</v>
      </c>
      <c r="B1467" s="134" t="s">
        <v>11605</v>
      </c>
      <c r="C1467" s="76" t="s">
        <v>11606</v>
      </c>
    </row>
    <row r="1468" spans="1:3" x14ac:dyDescent="0.25">
      <c r="A1468" s="74" t="s">
        <v>344</v>
      </c>
      <c r="B1468" s="134" t="s">
        <v>11607</v>
      </c>
      <c r="C1468" s="76" t="s">
        <v>11608</v>
      </c>
    </row>
    <row r="1469" spans="1:3" x14ac:dyDescent="0.25">
      <c r="A1469" s="74" t="s">
        <v>344</v>
      </c>
      <c r="B1469" s="134" t="s">
        <v>11609</v>
      </c>
      <c r="C1469" s="76" t="s">
        <v>11610</v>
      </c>
    </row>
    <row r="1470" spans="1:3" x14ac:dyDescent="0.25">
      <c r="A1470" s="74" t="s">
        <v>344</v>
      </c>
      <c r="B1470" s="134" t="s">
        <v>11611</v>
      </c>
      <c r="C1470" s="76" t="s">
        <v>11612</v>
      </c>
    </row>
    <row r="1471" spans="1:3" x14ac:dyDescent="0.25">
      <c r="A1471" s="74" t="s">
        <v>344</v>
      </c>
      <c r="B1471" s="134" t="s">
        <v>11613</v>
      </c>
      <c r="C1471" s="76" t="s">
        <v>11614</v>
      </c>
    </row>
    <row r="1472" spans="1:3" x14ac:dyDescent="0.25">
      <c r="A1472" s="74" t="s">
        <v>344</v>
      </c>
      <c r="B1472" s="134" t="s">
        <v>11615</v>
      </c>
      <c r="C1472" s="76" t="s">
        <v>11616</v>
      </c>
    </row>
    <row r="1473" spans="1:3" x14ac:dyDescent="0.25">
      <c r="A1473" s="74" t="s">
        <v>344</v>
      </c>
      <c r="B1473" s="134" t="s">
        <v>11617</v>
      </c>
      <c r="C1473" s="76" t="s">
        <v>11618</v>
      </c>
    </row>
    <row r="1474" spans="1:3" x14ac:dyDescent="0.25">
      <c r="A1474" s="74" t="s">
        <v>344</v>
      </c>
      <c r="B1474" s="134" t="s">
        <v>11619</v>
      </c>
      <c r="C1474" s="76" t="s">
        <v>11620</v>
      </c>
    </row>
    <row r="1475" spans="1:3" x14ac:dyDescent="0.25">
      <c r="A1475" s="74" t="s">
        <v>344</v>
      </c>
      <c r="B1475" s="134" t="s">
        <v>11621</v>
      </c>
      <c r="C1475" s="76" t="s">
        <v>11622</v>
      </c>
    </row>
    <row r="1476" spans="1:3" x14ac:dyDescent="0.25">
      <c r="A1476" s="74" t="s">
        <v>344</v>
      </c>
      <c r="B1476" s="134" t="s">
        <v>11623</v>
      </c>
      <c r="C1476" s="76" t="s">
        <v>11624</v>
      </c>
    </row>
    <row r="1477" spans="1:3" x14ac:dyDescent="0.25">
      <c r="A1477" s="74" t="s">
        <v>344</v>
      </c>
      <c r="B1477" s="134" t="s">
        <v>11625</v>
      </c>
      <c r="C1477" s="76" t="s">
        <v>11626</v>
      </c>
    </row>
    <row r="1478" spans="1:3" x14ac:dyDescent="0.25">
      <c r="A1478" s="74" t="s">
        <v>344</v>
      </c>
      <c r="B1478" s="134" t="s">
        <v>11627</v>
      </c>
      <c r="C1478" s="76" t="s">
        <v>11628</v>
      </c>
    </row>
    <row r="1479" spans="1:3" x14ac:dyDescent="0.25">
      <c r="A1479" s="74" t="s">
        <v>344</v>
      </c>
      <c r="B1479" s="134" t="s">
        <v>11629</v>
      </c>
      <c r="C1479" s="76" t="s">
        <v>11630</v>
      </c>
    </row>
    <row r="1480" spans="1:3" x14ac:dyDescent="0.25">
      <c r="A1480" s="74" t="s">
        <v>344</v>
      </c>
      <c r="B1480" s="134" t="s">
        <v>11631</v>
      </c>
      <c r="C1480" s="76" t="s">
        <v>11632</v>
      </c>
    </row>
    <row r="1481" spans="1:3" x14ac:dyDescent="0.25">
      <c r="A1481" s="74" t="s">
        <v>344</v>
      </c>
      <c r="B1481" s="134" t="s">
        <v>11633</v>
      </c>
      <c r="C1481" s="76" t="s">
        <v>11634</v>
      </c>
    </row>
    <row r="1482" spans="1:3" x14ac:dyDescent="0.25">
      <c r="A1482" s="74" t="s">
        <v>344</v>
      </c>
      <c r="B1482" s="134" t="s">
        <v>11635</v>
      </c>
      <c r="C1482" s="76" t="s">
        <v>11636</v>
      </c>
    </row>
    <row r="1483" spans="1:3" x14ac:dyDescent="0.25">
      <c r="A1483" s="74" t="s">
        <v>344</v>
      </c>
      <c r="B1483" s="134" t="s">
        <v>11637</v>
      </c>
      <c r="C1483" s="76" t="s">
        <v>11638</v>
      </c>
    </row>
    <row r="1484" spans="1:3" x14ac:dyDescent="0.25">
      <c r="A1484" s="74" t="s">
        <v>344</v>
      </c>
      <c r="B1484" s="134" t="s">
        <v>11639</v>
      </c>
      <c r="C1484" s="76" t="s">
        <v>7065</v>
      </c>
    </row>
    <row r="1485" spans="1:3" x14ac:dyDescent="0.25">
      <c r="A1485" s="74" t="s">
        <v>344</v>
      </c>
      <c r="B1485" s="134" t="s">
        <v>11640</v>
      </c>
      <c r="C1485" s="76" t="s">
        <v>11641</v>
      </c>
    </row>
    <row r="1486" spans="1:3" x14ac:dyDescent="0.25">
      <c r="A1486" s="74" t="s">
        <v>344</v>
      </c>
      <c r="B1486" s="134" t="s">
        <v>11642</v>
      </c>
      <c r="C1486" s="76" t="s">
        <v>11643</v>
      </c>
    </row>
    <row r="1487" spans="1:3" x14ac:dyDescent="0.25">
      <c r="A1487" s="74" t="s">
        <v>344</v>
      </c>
      <c r="B1487" s="134" t="s">
        <v>11644</v>
      </c>
      <c r="C1487" s="76" t="s">
        <v>7000</v>
      </c>
    </row>
    <row r="1488" spans="1:3" x14ac:dyDescent="0.25">
      <c r="A1488" s="74" t="s">
        <v>344</v>
      </c>
      <c r="B1488" s="134" t="s">
        <v>11645</v>
      </c>
      <c r="C1488" s="76" t="s">
        <v>11646</v>
      </c>
    </row>
    <row r="1489" spans="1:3" x14ac:dyDescent="0.25">
      <c r="A1489" s="74" t="s">
        <v>344</v>
      </c>
      <c r="B1489" s="134" t="s">
        <v>11647</v>
      </c>
      <c r="C1489" s="76" t="s">
        <v>11648</v>
      </c>
    </row>
    <row r="1490" spans="1:3" x14ac:dyDescent="0.25">
      <c r="A1490" s="74" t="s">
        <v>344</v>
      </c>
      <c r="B1490" s="134" t="s">
        <v>11649</v>
      </c>
      <c r="C1490" s="76" t="s">
        <v>11650</v>
      </c>
    </row>
    <row r="1491" spans="1:3" x14ac:dyDescent="0.25">
      <c r="A1491" s="74" t="s">
        <v>344</v>
      </c>
      <c r="B1491" s="134" t="s">
        <v>11651</v>
      </c>
      <c r="C1491" s="76" t="s">
        <v>11652</v>
      </c>
    </row>
    <row r="1492" spans="1:3" x14ac:dyDescent="0.25">
      <c r="A1492" s="74" t="s">
        <v>344</v>
      </c>
      <c r="B1492" s="134" t="s">
        <v>11653</v>
      </c>
      <c r="C1492" s="76" t="s">
        <v>11654</v>
      </c>
    </row>
    <row r="1493" spans="1:3" x14ac:dyDescent="0.25">
      <c r="A1493" s="74" t="s">
        <v>344</v>
      </c>
      <c r="B1493" s="134" t="s">
        <v>11655</v>
      </c>
      <c r="C1493" s="76" t="s">
        <v>11656</v>
      </c>
    </row>
    <row r="1494" spans="1:3" x14ac:dyDescent="0.25">
      <c r="A1494" s="74" t="s">
        <v>344</v>
      </c>
      <c r="B1494" s="134" t="s">
        <v>11657</v>
      </c>
      <c r="C1494" s="76" t="s">
        <v>11658</v>
      </c>
    </row>
    <row r="1495" spans="1:3" x14ac:dyDescent="0.25">
      <c r="A1495" s="74" t="s">
        <v>344</v>
      </c>
      <c r="B1495" s="134" t="s">
        <v>11659</v>
      </c>
      <c r="C1495" s="76" t="s">
        <v>11660</v>
      </c>
    </row>
    <row r="1496" spans="1:3" x14ac:dyDescent="0.25">
      <c r="A1496" s="74" t="s">
        <v>344</v>
      </c>
      <c r="B1496" s="134" t="s">
        <v>11661</v>
      </c>
      <c r="C1496" s="76" t="s">
        <v>7008</v>
      </c>
    </row>
    <row r="1497" spans="1:3" x14ac:dyDescent="0.25">
      <c r="A1497" s="74" t="s">
        <v>344</v>
      </c>
      <c r="B1497" s="134" t="s">
        <v>11662</v>
      </c>
      <c r="C1497" s="76" t="s">
        <v>11663</v>
      </c>
    </row>
    <row r="1498" spans="1:3" x14ac:dyDescent="0.25">
      <c r="A1498" s="74" t="s">
        <v>344</v>
      </c>
      <c r="B1498" s="134" t="s">
        <v>11664</v>
      </c>
      <c r="C1498" s="76" t="s">
        <v>11665</v>
      </c>
    </row>
    <row r="1499" spans="1:3" x14ac:dyDescent="0.25">
      <c r="A1499" s="74" t="s">
        <v>344</v>
      </c>
      <c r="B1499" s="134" t="s">
        <v>11666</v>
      </c>
      <c r="C1499" s="76" t="s">
        <v>11667</v>
      </c>
    </row>
    <row r="1500" spans="1:3" x14ac:dyDescent="0.25">
      <c r="A1500" s="74" t="s">
        <v>344</v>
      </c>
      <c r="B1500" s="134" t="s">
        <v>11668</v>
      </c>
      <c r="C1500" s="76" t="s">
        <v>11669</v>
      </c>
    </row>
    <row r="1501" spans="1:3" x14ac:dyDescent="0.25">
      <c r="A1501" s="74" t="s">
        <v>344</v>
      </c>
      <c r="B1501" s="134" t="s">
        <v>11670</v>
      </c>
      <c r="C1501" s="76" t="s">
        <v>11671</v>
      </c>
    </row>
    <row r="1502" spans="1:3" x14ac:dyDescent="0.25">
      <c r="A1502" s="74" t="s">
        <v>344</v>
      </c>
      <c r="B1502" s="134" t="s">
        <v>11672</v>
      </c>
      <c r="C1502" s="76" t="s">
        <v>11673</v>
      </c>
    </row>
    <row r="1503" spans="1:3" x14ac:dyDescent="0.25">
      <c r="A1503" s="74" t="s">
        <v>344</v>
      </c>
      <c r="B1503" s="134" t="s">
        <v>11674</v>
      </c>
      <c r="C1503" s="76" t="s">
        <v>11675</v>
      </c>
    </row>
    <row r="1504" spans="1:3" x14ac:dyDescent="0.25">
      <c r="A1504" s="74" t="s">
        <v>344</v>
      </c>
      <c r="B1504" s="134" t="s">
        <v>11676</v>
      </c>
      <c r="C1504" s="76" t="s">
        <v>11677</v>
      </c>
    </row>
    <row r="1505" spans="1:3" x14ac:dyDescent="0.25">
      <c r="A1505" s="74" t="s">
        <v>344</v>
      </c>
      <c r="B1505" s="134" t="s">
        <v>11678</v>
      </c>
      <c r="C1505" s="76" t="s">
        <v>7010</v>
      </c>
    </row>
    <row r="1506" spans="1:3" x14ac:dyDescent="0.25">
      <c r="A1506" s="74" t="s">
        <v>344</v>
      </c>
      <c r="B1506" s="134" t="s">
        <v>11679</v>
      </c>
      <c r="C1506" s="76" t="s">
        <v>7013</v>
      </c>
    </row>
    <row r="1507" spans="1:3" x14ac:dyDescent="0.25">
      <c r="A1507" s="74" t="s">
        <v>344</v>
      </c>
      <c r="B1507" s="134" t="s">
        <v>11680</v>
      </c>
      <c r="C1507" s="76" t="s">
        <v>11681</v>
      </c>
    </row>
    <row r="1508" spans="1:3" x14ac:dyDescent="0.25">
      <c r="A1508" s="74" t="s">
        <v>344</v>
      </c>
      <c r="B1508" s="134" t="s">
        <v>11682</v>
      </c>
      <c r="C1508" s="76" t="s">
        <v>11683</v>
      </c>
    </row>
    <row r="1509" spans="1:3" x14ac:dyDescent="0.25">
      <c r="A1509" s="74" t="s">
        <v>344</v>
      </c>
      <c r="B1509" s="134" t="s">
        <v>11684</v>
      </c>
      <c r="C1509" s="76" t="s">
        <v>11685</v>
      </c>
    </row>
    <row r="1510" spans="1:3" x14ac:dyDescent="0.25">
      <c r="A1510" s="74" t="s">
        <v>344</v>
      </c>
      <c r="B1510" s="134" t="s">
        <v>11686</v>
      </c>
      <c r="C1510" s="76" t="s">
        <v>11687</v>
      </c>
    </row>
    <row r="1511" spans="1:3" x14ac:dyDescent="0.25">
      <c r="A1511" s="74" t="s">
        <v>344</v>
      </c>
      <c r="B1511" s="134" t="s">
        <v>11688</v>
      </c>
      <c r="C1511" s="76" t="s">
        <v>11689</v>
      </c>
    </row>
    <row r="1512" spans="1:3" x14ac:dyDescent="0.25">
      <c r="A1512" s="74" t="s">
        <v>344</v>
      </c>
      <c r="B1512" s="134" t="s">
        <v>11690</v>
      </c>
      <c r="C1512" s="76" t="s">
        <v>11691</v>
      </c>
    </row>
    <row r="1513" spans="1:3" x14ac:dyDescent="0.25">
      <c r="A1513" s="74" t="s">
        <v>344</v>
      </c>
      <c r="B1513" s="134" t="s">
        <v>11692</v>
      </c>
      <c r="C1513" s="76" t="s">
        <v>11693</v>
      </c>
    </row>
    <row r="1514" spans="1:3" x14ac:dyDescent="0.25">
      <c r="A1514" s="74" t="s">
        <v>344</v>
      </c>
      <c r="B1514" s="134" t="s">
        <v>11694</v>
      </c>
      <c r="C1514" s="76" t="s">
        <v>11695</v>
      </c>
    </row>
    <row r="1515" spans="1:3" x14ac:dyDescent="0.25">
      <c r="A1515" s="74" t="s">
        <v>344</v>
      </c>
      <c r="B1515" s="134" t="s">
        <v>11696</v>
      </c>
      <c r="C1515" s="76" t="s">
        <v>11697</v>
      </c>
    </row>
    <row r="1516" spans="1:3" x14ac:dyDescent="0.25">
      <c r="A1516" s="74" t="s">
        <v>344</v>
      </c>
      <c r="B1516" s="134" t="s">
        <v>11698</v>
      </c>
      <c r="C1516" s="76" t="s">
        <v>11699</v>
      </c>
    </row>
    <row r="1517" spans="1:3" x14ac:dyDescent="0.25">
      <c r="A1517" s="74" t="s">
        <v>344</v>
      </c>
      <c r="B1517" s="134" t="s">
        <v>11700</v>
      </c>
      <c r="C1517" s="76" t="s">
        <v>11701</v>
      </c>
    </row>
    <row r="1518" spans="1:3" x14ac:dyDescent="0.25">
      <c r="A1518" s="74" t="s">
        <v>344</v>
      </c>
      <c r="B1518" s="134" t="s">
        <v>11702</v>
      </c>
      <c r="C1518" s="76" t="s">
        <v>11703</v>
      </c>
    </row>
    <row r="1519" spans="1:3" x14ac:dyDescent="0.25">
      <c r="A1519" s="74" t="s">
        <v>344</v>
      </c>
      <c r="B1519" s="134" t="s">
        <v>11704</v>
      </c>
      <c r="C1519" s="76" t="s">
        <v>11705</v>
      </c>
    </row>
    <row r="1520" spans="1:3" x14ac:dyDescent="0.25">
      <c r="A1520" s="74" t="s">
        <v>344</v>
      </c>
      <c r="B1520" s="134" t="s">
        <v>11706</v>
      </c>
      <c r="C1520" s="76" t="s">
        <v>11707</v>
      </c>
    </row>
    <row r="1521" spans="1:3" x14ac:dyDescent="0.25">
      <c r="A1521" s="74" t="s">
        <v>344</v>
      </c>
      <c r="B1521" s="134" t="s">
        <v>11708</v>
      </c>
      <c r="C1521" s="76" t="s">
        <v>11709</v>
      </c>
    </row>
    <row r="1522" spans="1:3" x14ac:dyDescent="0.25">
      <c r="A1522" s="74" t="s">
        <v>344</v>
      </c>
      <c r="B1522" s="134" t="s">
        <v>11710</v>
      </c>
      <c r="C1522" s="76" t="s">
        <v>11711</v>
      </c>
    </row>
    <row r="1523" spans="1:3" x14ac:dyDescent="0.25">
      <c r="A1523" s="74" t="s">
        <v>344</v>
      </c>
      <c r="B1523" s="134" t="s">
        <v>11712</v>
      </c>
      <c r="C1523" s="76" t="s">
        <v>11713</v>
      </c>
    </row>
    <row r="1524" spans="1:3" x14ac:dyDescent="0.25">
      <c r="A1524" s="74" t="s">
        <v>344</v>
      </c>
      <c r="B1524" s="134" t="s">
        <v>11714</v>
      </c>
      <c r="C1524" s="76" t="s">
        <v>11715</v>
      </c>
    </row>
    <row r="1525" spans="1:3" x14ac:dyDescent="0.25">
      <c r="A1525" s="74" t="s">
        <v>344</v>
      </c>
      <c r="B1525" s="134" t="s">
        <v>11716</v>
      </c>
      <c r="C1525" s="76" t="s">
        <v>11717</v>
      </c>
    </row>
    <row r="1526" spans="1:3" x14ac:dyDescent="0.25">
      <c r="A1526" s="74" t="s">
        <v>344</v>
      </c>
      <c r="B1526" s="134" t="s">
        <v>11718</v>
      </c>
      <c r="C1526" s="76" t="s">
        <v>11719</v>
      </c>
    </row>
    <row r="1527" spans="1:3" x14ac:dyDescent="0.25">
      <c r="A1527" s="74" t="s">
        <v>344</v>
      </c>
      <c r="B1527" s="134" t="s">
        <v>11720</v>
      </c>
      <c r="C1527" s="76" t="s">
        <v>11721</v>
      </c>
    </row>
    <row r="1528" spans="1:3" x14ac:dyDescent="0.25">
      <c r="A1528" s="74" t="s">
        <v>344</v>
      </c>
      <c r="B1528" s="134" t="s">
        <v>11722</v>
      </c>
      <c r="C1528" s="76" t="s">
        <v>11723</v>
      </c>
    </row>
    <row r="1529" spans="1:3" x14ac:dyDescent="0.25">
      <c r="A1529" s="74" t="s">
        <v>344</v>
      </c>
      <c r="B1529" s="134" t="s">
        <v>11724</v>
      </c>
      <c r="C1529" s="76" t="s">
        <v>11725</v>
      </c>
    </row>
    <row r="1530" spans="1:3" x14ac:dyDescent="0.25">
      <c r="A1530" s="74" t="s">
        <v>344</v>
      </c>
      <c r="B1530" s="134" t="s">
        <v>11726</v>
      </c>
      <c r="C1530" s="76" t="s">
        <v>11727</v>
      </c>
    </row>
    <row r="1531" spans="1:3" x14ac:dyDescent="0.25">
      <c r="A1531" s="74" t="s">
        <v>344</v>
      </c>
      <c r="B1531" s="134" t="s">
        <v>11728</v>
      </c>
      <c r="C1531" s="76" t="s">
        <v>11729</v>
      </c>
    </row>
    <row r="1532" spans="1:3" x14ac:dyDescent="0.25">
      <c r="A1532" s="74" t="s">
        <v>344</v>
      </c>
      <c r="B1532" s="134" t="s">
        <v>11730</v>
      </c>
      <c r="C1532" s="76" t="s">
        <v>11731</v>
      </c>
    </row>
    <row r="1533" spans="1:3" x14ac:dyDescent="0.25">
      <c r="A1533" s="74" t="s">
        <v>344</v>
      </c>
      <c r="B1533" s="134" t="s">
        <v>11732</v>
      </c>
      <c r="C1533" s="76" t="s">
        <v>11733</v>
      </c>
    </row>
    <row r="1534" spans="1:3" x14ac:dyDescent="0.25">
      <c r="A1534" s="74" t="s">
        <v>344</v>
      </c>
      <c r="B1534" s="134" t="s">
        <v>11734</v>
      </c>
      <c r="C1534" s="76" t="s">
        <v>11735</v>
      </c>
    </row>
    <row r="1535" spans="1:3" x14ac:dyDescent="0.25">
      <c r="A1535" s="74" t="s">
        <v>344</v>
      </c>
      <c r="B1535" s="134" t="s">
        <v>11736</v>
      </c>
      <c r="C1535" s="76" t="s">
        <v>11737</v>
      </c>
    </row>
    <row r="1536" spans="1:3" x14ac:dyDescent="0.25">
      <c r="A1536" s="74" t="s">
        <v>344</v>
      </c>
      <c r="B1536" s="134" t="s">
        <v>11738</v>
      </c>
      <c r="C1536" s="76" t="s">
        <v>11739</v>
      </c>
    </row>
    <row r="1537" spans="1:3" x14ac:dyDescent="0.25">
      <c r="A1537" s="74" t="s">
        <v>344</v>
      </c>
      <c r="B1537" s="134" t="s">
        <v>11740</v>
      </c>
      <c r="C1537" s="76" t="s">
        <v>11741</v>
      </c>
    </row>
    <row r="1538" spans="1:3" x14ac:dyDescent="0.25">
      <c r="A1538" s="74" t="s">
        <v>344</v>
      </c>
      <c r="B1538" s="134" t="s">
        <v>11742</v>
      </c>
      <c r="C1538" s="76" t="s">
        <v>11743</v>
      </c>
    </row>
    <row r="1539" spans="1:3" x14ac:dyDescent="0.25">
      <c r="A1539" s="74" t="s">
        <v>344</v>
      </c>
      <c r="B1539" s="134" t="s">
        <v>11744</v>
      </c>
      <c r="C1539" s="76" t="s">
        <v>11745</v>
      </c>
    </row>
    <row r="1540" spans="1:3" x14ac:dyDescent="0.25">
      <c r="A1540" s="74" t="s">
        <v>344</v>
      </c>
      <c r="B1540" s="134" t="s">
        <v>11746</v>
      </c>
      <c r="C1540" s="76" t="s">
        <v>11747</v>
      </c>
    </row>
    <row r="1541" spans="1:3" x14ac:dyDescent="0.25">
      <c r="A1541" s="74" t="s">
        <v>344</v>
      </c>
      <c r="B1541" s="134" t="s">
        <v>11748</v>
      </c>
      <c r="C1541" s="76" t="s">
        <v>11749</v>
      </c>
    </row>
    <row r="1542" spans="1:3" x14ac:dyDescent="0.25">
      <c r="A1542" s="74" t="s">
        <v>344</v>
      </c>
      <c r="B1542" s="134" t="s">
        <v>11750</v>
      </c>
      <c r="C1542" s="76" t="s">
        <v>11751</v>
      </c>
    </row>
    <row r="1543" spans="1:3" x14ac:dyDescent="0.25">
      <c r="A1543" s="74" t="s">
        <v>344</v>
      </c>
      <c r="B1543" s="134" t="s">
        <v>11752</v>
      </c>
      <c r="C1543" s="76" t="s">
        <v>11753</v>
      </c>
    </row>
    <row r="1544" spans="1:3" x14ac:dyDescent="0.25">
      <c r="A1544" s="74" t="s">
        <v>344</v>
      </c>
      <c r="B1544" s="134" t="s">
        <v>11754</v>
      </c>
      <c r="C1544" s="76" t="s">
        <v>11755</v>
      </c>
    </row>
    <row r="1545" spans="1:3" x14ac:dyDescent="0.25">
      <c r="A1545" s="74" t="s">
        <v>344</v>
      </c>
      <c r="B1545" s="134" t="s">
        <v>11756</v>
      </c>
      <c r="C1545" s="76" t="s">
        <v>11757</v>
      </c>
    </row>
    <row r="1546" spans="1:3" x14ac:dyDescent="0.25">
      <c r="A1546" s="74" t="s">
        <v>344</v>
      </c>
      <c r="B1546" s="134" t="s">
        <v>11758</v>
      </c>
      <c r="C1546" s="76" t="s">
        <v>11759</v>
      </c>
    </row>
    <row r="1547" spans="1:3" x14ac:dyDescent="0.25">
      <c r="A1547" s="74" t="s">
        <v>344</v>
      </c>
      <c r="B1547" s="134" t="s">
        <v>11760</v>
      </c>
      <c r="C1547" s="76" t="s">
        <v>11761</v>
      </c>
    </row>
    <row r="1548" spans="1:3" x14ac:dyDescent="0.25">
      <c r="A1548" s="74" t="s">
        <v>344</v>
      </c>
      <c r="B1548" s="134" t="s">
        <v>11762</v>
      </c>
      <c r="C1548" s="76" t="s">
        <v>11763</v>
      </c>
    </row>
    <row r="1549" spans="1:3" x14ac:dyDescent="0.25">
      <c r="A1549" s="74" t="s">
        <v>344</v>
      </c>
      <c r="B1549" s="134" t="s">
        <v>11764</v>
      </c>
      <c r="C1549" s="76" t="s">
        <v>11765</v>
      </c>
    </row>
    <row r="1550" spans="1:3" x14ac:dyDescent="0.25">
      <c r="A1550" s="74" t="s">
        <v>344</v>
      </c>
      <c r="B1550" s="134" t="s">
        <v>11766</v>
      </c>
      <c r="C1550" s="76" t="s">
        <v>11767</v>
      </c>
    </row>
    <row r="1551" spans="1:3" x14ac:dyDescent="0.25">
      <c r="A1551" s="74" t="s">
        <v>344</v>
      </c>
      <c r="B1551" s="134" t="s">
        <v>11768</v>
      </c>
      <c r="C1551" s="76" t="s">
        <v>11769</v>
      </c>
    </row>
    <row r="1552" spans="1:3" x14ac:dyDescent="0.25">
      <c r="A1552" s="74" t="s">
        <v>344</v>
      </c>
      <c r="B1552" s="134" t="s">
        <v>11770</v>
      </c>
      <c r="C1552" s="76" t="s">
        <v>11771</v>
      </c>
    </row>
    <row r="1553" spans="1:3" x14ac:dyDescent="0.25">
      <c r="A1553" s="74" t="s">
        <v>344</v>
      </c>
      <c r="B1553" s="134" t="s">
        <v>11772</v>
      </c>
      <c r="C1553" s="76" t="s">
        <v>11773</v>
      </c>
    </row>
    <row r="1554" spans="1:3" x14ac:dyDescent="0.25">
      <c r="A1554" s="74" t="s">
        <v>344</v>
      </c>
      <c r="B1554" s="134" t="s">
        <v>11774</v>
      </c>
      <c r="C1554" s="76" t="s">
        <v>11775</v>
      </c>
    </row>
    <row r="1555" spans="1:3" x14ac:dyDescent="0.25">
      <c r="A1555" s="74" t="s">
        <v>344</v>
      </c>
      <c r="B1555" s="134" t="s">
        <v>11776</v>
      </c>
      <c r="C1555" s="76" t="s">
        <v>11777</v>
      </c>
    </row>
    <row r="1556" spans="1:3" x14ac:dyDescent="0.25">
      <c r="A1556" s="74" t="s">
        <v>344</v>
      </c>
      <c r="B1556" s="134" t="s">
        <v>11778</v>
      </c>
      <c r="C1556" s="76" t="s">
        <v>11779</v>
      </c>
    </row>
    <row r="1557" spans="1:3" x14ac:dyDescent="0.25">
      <c r="A1557" s="74" t="s">
        <v>344</v>
      </c>
      <c r="B1557" s="134" t="s">
        <v>11780</v>
      </c>
      <c r="C1557" s="76" t="s">
        <v>11781</v>
      </c>
    </row>
    <row r="1558" spans="1:3" x14ac:dyDescent="0.25">
      <c r="A1558" s="74" t="s">
        <v>344</v>
      </c>
      <c r="B1558" s="134" t="s">
        <v>11782</v>
      </c>
      <c r="C1558" s="76" t="s">
        <v>11783</v>
      </c>
    </row>
    <row r="1559" spans="1:3" x14ac:dyDescent="0.25">
      <c r="A1559" s="74" t="s">
        <v>344</v>
      </c>
      <c r="B1559" s="134" t="s">
        <v>11784</v>
      </c>
      <c r="C1559" s="76" t="s">
        <v>11785</v>
      </c>
    </row>
    <row r="1560" spans="1:3" x14ac:dyDescent="0.25">
      <c r="A1560" s="74" t="s">
        <v>344</v>
      </c>
      <c r="B1560" s="134" t="s">
        <v>11786</v>
      </c>
      <c r="C1560" s="76" t="s">
        <v>11787</v>
      </c>
    </row>
    <row r="1561" spans="1:3" x14ac:dyDescent="0.25">
      <c r="A1561" s="74" t="s">
        <v>344</v>
      </c>
      <c r="B1561" s="134" t="s">
        <v>11788</v>
      </c>
      <c r="C1561" s="76" t="s">
        <v>11789</v>
      </c>
    </row>
    <row r="1562" spans="1:3" x14ac:dyDescent="0.25">
      <c r="A1562" s="74" t="s">
        <v>344</v>
      </c>
      <c r="B1562" s="134" t="s">
        <v>11790</v>
      </c>
      <c r="C1562" s="76" t="s">
        <v>11791</v>
      </c>
    </row>
    <row r="1563" spans="1:3" x14ac:dyDescent="0.25">
      <c r="A1563" s="74" t="s">
        <v>344</v>
      </c>
      <c r="B1563" s="134" t="s">
        <v>11792</v>
      </c>
      <c r="C1563" s="76" t="s">
        <v>11793</v>
      </c>
    </row>
    <row r="1564" spans="1:3" x14ac:dyDescent="0.25">
      <c r="A1564" s="74" t="s">
        <v>344</v>
      </c>
      <c r="B1564" s="134" t="s">
        <v>11794</v>
      </c>
      <c r="C1564" s="76" t="s">
        <v>11795</v>
      </c>
    </row>
    <row r="1565" spans="1:3" x14ac:dyDescent="0.25">
      <c r="A1565" s="74" t="s">
        <v>344</v>
      </c>
      <c r="B1565" s="134" t="s">
        <v>11796</v>
      </c>
      <c r="C1565" s="76" t="s">
        <v>11797</v>
      </c>
    </row>
    <row r="1566" spans="1:3" x14ac:dyDescent="0.25">
      <c r="A1566" s="74" t="s">
        <v>344</v>
      </c>
      <c r="B1566" s="134" t="s">
        <v>11798</v>
      </c>
      <c r="C1566" s="76" t="s">
        <v>11799</v>
      </c>
    </row>
    <row r="1567" spans="1:3" x14ac:dyDescent="0.25">
      <c r="A1567" s="74" t="s">
        <v>344</v>
      </c>
      <c r="B1567" s="134" t="s">
        <v>11800</v>
      </c>
      <c r="C1567" s="76" t="s">
        <v>11801</v>
      </c>
    </row>
    <row r="1568" spans="1:3" x14ac:dyDescent="0.25">
      <c r="A1568" s="74" t="s">
        <v>344</v>
      </c>
      <c r="B1568" s="134" t="s">
        <v>11802</v>
      </c>
      <c r="C1568" s="76" t="s">
        <v>11803</v>
      </c>
    </row>
    <row r="1569" spans="1:3" x14ac:dyDescent="0.25">
      <c r="A1569" s="74" t="s">
        <v>344</v>
      </c>
      <c r="B1569" s="134" t="s">
        <v>11804</v>
      </c>
      <c r="C1569" s="76" t="s">
        <v>11805</v>
      </c>
    </row>
    <row r="1570" spans="1:3" x14ac:dyDescent="0.25">
      <c r="A1570" s="74" t="s">
        <v>344</v>
      </c>
      <c r="B1570" s="134" t="s">
        <v>11806</v>
      </c>
      <c r="C1570" s="76" t="s">
        <v>11807</v>
      </c>
    </row>
    <row r="1571" spans="1:3" x14ac:dyDescent="0.25">
      <c r="A1571" s="74" t="s">
        <v>344</v>
      </c>
      <c r="B1571" s="134" t="s">
        <v>11808</v>
      </c>
      <c r="C1571" s="76" t="s">
        <v>11809</v>
      </c>
    </row>
    <row r="1572" spans="1:3" x14ac:dyDescent="0.25">
      <c r="A1572" s="74" t="s">
        <v>344</v>
      </c>
      <c r="B1572" s="134" t="s">
        <v>11810</v>
      </c>
      <c r="C1572" s="76" t="s">
        <v>11811</v>
      </c>
    </row>
    <row r="1573" spans="1:3" x14ac:dyDescent="0.25">
      <c r="A1573" s="74" t="s">
        <v>344</v>
      </c>
      <c r="B1573" s="134" t="s">
        <v>11812</v>
      </c>
      <c r="C1573" s="76" t="s">
        <v>11813</v>
      </c>
    </row>
    <row r="1574" spans="1:3" x14ac:dyDescent="0.25">
      <c r="A1574" s="74" t="s">
        <v>344</v>
      </c>
      <c r="B1574" s="134" t="s">
        <v>11814</v>
      </c>
      <c r="C1574" s="76" t="s">
        <v>11815</v>
      </c>
    </row>
    <row r="1575" spans="1:3" x14ac:dyDescent="0.25">
      <c r="A1575" s="74" t="s">
        <v>344</v>
      </c>
      <c r="B1575" s="134" t="s">
        <v>11816</v>
      </c>
      <c r="C1575" s="76" t="s">
        <v>11817</v>
      </c>
    </row>
    <row r="1576" spans="1:3" x14ac:dyDescent="0.25">
      <c r="A1576" s="74" t="s">
        <v>344</v>
      </c>
      <c r="B1576" s="134" t="s">
        <v>11818</v>
      </c>
      <c r="C1576" s="76" t="s">
        <v>11819</v>
      </c>
    </row>
    <row r="1577" spans="1:3" x14ac:dyDescent="0.25">
      <c r="A1577" s="74" t="s">
        <v>344</v>
      </c>
      <c r="B1577" s="134" t="s">
        <v>11820</v>
      </c>
      <c r="C1577" s="76" t="s">
        <v>11821</v>
      </c>
    </row>
    <row r="1578" spans="1:3" x14ac:dyDescent="0.25">
      <c r="A1578" s="74" t="s">
        <v>344</v>
      </c>
      <c r="B1578" s="134" t="s">
        <v>11822</v>
      </c>
      <c r="C1578" s="76" t="s">
        <v>11823</v>
      </c>
    </row>
    <row r="1579" spans="1:3" x14ac:dyDescent="0.25">
      <c r="A1579" s="74" t="s">
        <v>344</v>
      </c>
      <c r="B1579" s="134" t="s">
        <v>11824</v>
      </c>
      <c r="C1579" s="76" t="s">
        <v>11825</v>
      </c>
    </row>
    <row r="1580" spans="1:3" x14ac:dyDescent="0.25">
      <c r="A1580" s="74" t="s">
        <v>344</v>
      </c>
      <c r="B1580" s="134" t="s">
        <v>11826</v>
      </c>
      <c r="C1580" s="76" t="s">
        <v>11827</v>
      </c>
    </row>
    <row r="1581" spans="1:3" x14ac:dyDescent="0.25">
      <c r="A1581" s="74" t="s">
        <v>344</v>
      </c>
      <c r="B1581" s="134" t="s">
        <v>11828</v>
      </c>
      <c r="C1581" s="76" t="s">
        <v>11829</v>
      </c>
    </row>
    <row r="1582" spans="1:3" x14ac:dyDescent="0.25">
      <c r="A1582" s="74" t="s">
        <v>344</v>
      </c>
      <c r="B1582" s="134" t="s">
        <v>11830</v>
      </c>
      <c r="C1582" s="76" t="s">
        <v>11831</v>
      </c>
    </row>
    <row r="1583" spans="1:3" x14ac:dyDescent="0.25">
      <c r="A1583" s="74" t="s">
        <v>344</v>
      </c>
      <c r="B1583" s="134" t="s">
        <v>11832</v>
      </c>
      <c r="C1583" s="76" t="s">
        <v>11833</v>
      </c>
    </row>
    <row r="1584" spans="1:3" x14ac:dyDescent="0.25">
      <c r="A1584" s="74" t="s">
        <v>344</v>
      </c>
      <c r="B1584" s="134" t="s">
        <v>11834</v>
      </c>
      <c r="C1584" s="76" t="s">
        <v>11835</v>
      </c>
    </row>
    <row r="1585" spans="1:3" x14ac:dyDescent="0.25">
      <c r="A1585" s="74" t="s">
        <v>344</v>
      </c>
      <c r="B1585" s="134" t="s">
        <v>11836</v>
      </c>
      <c r="C1585" s="76" t="s">
        <v>11837</v>
      </c>
    </row>
    <row r="1586" spans="1:3" x14ac:dyDescent="0.25">
      <c r="A1586" s="74" t="s">
        <v>344</v>
      </c>
      <c r="B1586" s="134" t="s">
        <v>11838</v>
      </c>
      <c r="C1586" s="76" t="s">
        <v>11839</v>
      </c>
    </row>
    <row r="1587" spans="1:3" x14ac:dyDescent="0.25">
      <c r="A1587" s="74" t="s">
        <v>344</v>
      </c>
      <c r="B1587" s="134" t="s">
        <v>11840</v>
      </c>
      <c r="C1587" s="76" t="s">
        <v>11841</v>
      </c>
    </row>
    <row r="1588" spans="1:3" x14ac:dyDescent="0.25">
      <c r="A1588" s="74" t="s">
        <v>344</v>
      </c>
      <c r="B1588" s="134" t="s">
        <v>11842</v>
      </c>
      <c r="C1588" s="76" t="s">
        <v>11843</v>
      </c>
    </row>
    <row r="1589" spans="1:3" x14ac:dyDescent="0.25">
      <c r="A1589" s="74" t="s">
        <v>344</v>
      </c>
      <c r="B1589" s="134" t="s">
        <v>11844</v>
      </c>
      <c r="C1589" s="76" t="s">
        <v>11845</v>
      </c>
    </row>
    <row r="1590" spans="1:3" x14ac:dyDescent="0.25">
      <c r="A1590" s="74" t="s">
        <v>344</v>
      </c>
      <c r="B1590" s="134" t="s">
        <v>11846</v>
      </c>
      <c r="C1590" s="76" t="s">
        <v>11847</v>
      </c>
    </row>
    <row r="1591" spans="1:3" x14ac:dyDescent="0.25">
      <c r="A1591" s="74" t="s">
        <v>344</v>
      </c>
      <c r="B1591" s="134" t="s">
        <v>11848</v>
      </c>
      <c r="C1591" s="76" t="s">
        <v>11849</v>
      </c>
    </row>
    <row r="1592" spans="1:3" x14ac:dyDescent="0.25">
      <c r="A1592" s="74" t="s">
        <v>344</v>
      </c>
      <c r="B1592" s="134" t="s">
        <v>11850</v>
      </c>
      <c r="C1592" s="76" t="s">
        <v>11851</v>
      </c>
    </row>
    <row r="1593" spans="1:3" x14ac:dyDescent="0.25">
      <c r="A1593" s="74" t="s">
        <v>344</v>
      </c>
      <c r="B1593" s="134" t="s">
        <v>11852</v>
      </c>
      <c r="C1593" s="76" t="s">
        <v>11853</v>
      </c>
    </row>
    <row r="1594" spans="1:3" x14ac:dyDescent="0.25">
      <c r="A1594" s="74" t="s">
        <v>344</v>
      </c>
      <c r="B1594" s="134" t="s">
        <v>11854</v>
      </c>
      <c r="C1594" s="76" t="s">
        <v>11855</v>
      </c>
    </row>
    <row r="1595" spans="1:3" x14ac:dyDescent="0.25">
      <c r="A1595" s="74" t="s">
        <v>344</v>
      </c>
      <c r="B1595" s="134" t="s">
        <v>11856</v>
      </c>
      <c r="C1595" s="76" t="s">
        <v>11857</v>
      </c>
    </row>
    <row r="1596" spans="1:3" x14ac:dyDescent="0.25">
      <c r="A1596" s="74" t="s">
        <v>344</v>
      </c>
      <c r="B1596" s="134" t="s">
        <v>11858</v>
      </c>
      <c r="C1596" s="76" t="s">
        <v>11859</v>
      </c>
    </row>
    <row r="1597" spans="1:3" x14ac:dyDescent="0.25">
      <c r="A1597" s="74" t="s">
        <v>344</v>
      </c>
      <c r="B1597" s="134" t="s">
        <v>11860</v>
      </c>
      <c r="C1597" s="76" t="s">
        <v>11861</v>
      </c>
    </row>
    <row r="1598" spans="1:3" x14ac:dyDescent="0.25">
      <c r="A1598" s="74" t="s">
        <v>344</v>
      </c>
      <c r="B1598" s="134" t="s">
        <v>11862</v>
      </c>
      <c r="C1598" s="76" t="s">
        <v>11863</v>
      </c>
    </row>
    <row r="1599" spans="1:3" x14ac:dyDescent="0.25">
      <c r="A1599" s="74" t="s">
        <v>344</v>
      </c>
      <c r="B1599" s="134" t="s">
        <v>11864</v>
      </c>
      <c r="C1599" s="76" t="s">
        <v>11865</v>
      </c>
    </row>
    <row r="1600" spans="1:3" x14ac:dyDescent="0.25">
      <c r="A1600" s="74" t="s">
        <v>344</v>
      </c>
      <c r="B1600" s="134" t="s">
        <v>11866</v>
      </c>
      <c r="C1600" s="76" t="s">
        <v>11867</v>
      </c>
    </row>
    <row r="1601" spans="1:3" x14ac:dyDescent="0.25">
      <c r="A1601" s="74" t="s">
        <v>344</v>
      </c>
      <c r="B1601" s="134" t="s">
        <v>11868</v>
      </c>
      <c r="C1601" s="76" t="s">
        <v>11869</v>
      </c>
    </row>
    <row r="1602" spans="1:3" x14ac:dyDescent="0.25">
      <c r="A1602" s="74" t="s">
        <v>344</v>
      </c>
      <c r="B1602" s="134" t="s">
        <v>11870</v>
      </c>
      <c r="C1602" s="76" t="s">
        <v>11871</v>
      </c>
    </row>
    <row r="1603" spans="1:3" x14ac:dyDescent="0.25">
      <c r="A1603" s="74" t="s">
        <v>344</v>
      </c>
      <c r="B1603" s="134" t="s">
        <v>11872</v>
      </c>
      <c r="C1603" s="76" t="s">
        <v>11873</v>
      </c>
    </row>
    <row r="1604" spans="1:3" x14ac:dyDescent="0.25">
      <c r="A1604" s="74" t="s">
        <v>344</v>
      </c>
      <c r="B1604" s="134" t="s">
        <v>11874</v>
      </c>
      <c r="C1604" s="76" t="s">
        <v>11875</v>
      </c>
    </row>
    <row r="1605" spans="1:3" x14ac:dyDescent="0.25">
      <c r="A1605" s="74" t="s">
        <v>344</v>
      </c>
      <c r="B1605" s="134" t="s">
        <v>11876</v>
      </c>
      <c r="C1605" s="76" t="s">
        <v>11877</v>
      </c>
    </row>
    <row r="1606" spans="1:3" x14ac:dyDescent="0.25">
      <c r="A1606" s="74" t="s">
        <v>344</v>
      </c>
      <c r="B1606" s="134" t="s">
        <v>11878</v>
      </c>
      <c r="C1606" s="76" t="s">
        <v>11879</v>
      </c>
    </row>
    <row r="1607" spans="1:3" x14ac:dyDescent="0.25">
      <c r="A1607" s="74" t="s">
        <v>344</v>
      </c>
      <c r="B1607" s="134" t="s">
        <v>11880</v>
      </c>
      <c r="C1607" s="76" t="s">
        <v>11881</v>
      </c>
    </row>
    <row r="1608" spans="1:3" x14ac:dyDescent="0.25">
      <c r="A1608" s="74" t="s">
        <v>344</v>
      </c>
      <c r="B1608" s="134" t="s">
        <v>11882</v>
      </c>
      <c r="C1608" s="76" t="s">
        <v>6772</v>
      </c>
    </row>
    <row r="1609" spans="1:3" x14ac:dyDescent="0.25">
      <c r="A1609" s="74" t="s">
        <v>344</v>
      </c>
      <c r="B1609" s="134" t="s">
        <v>11883</v>
      </c>
      <c r="C1609" s="76" t="s">
        <v>11884</v>
      </c>
    </row>
    <row r="1610" spans="1:3" x14ac:dyDescent="0.25">
      <c r="A1610" s="74" t="s">
        <v>344</v>
      </c>
      <c r="B1610" s="134" t="s">
        <v>11885</v>
      </c>
      <c r="C1610" s="76" t="s">
        <v>7046</v>
      </c>
    </row>
    <row r="1611" spans="1:3" x14ac:dyDescent="0.25">
      <c r="A1611" s="74" t="s">
        <v>344</v>
      </c>
      <c r="B1611" s="134" t="s">
        <v>11886</v>
      </c>
      <c r="C1611" s="76" t="s">
        <v>11887</v>
      </c>
    </row>
    <row r="1612" spans="1:3" x14ac:dyDescent="0.25">
      <c r="A1612" s="74" t="s">
        <v>344</v>
      </c>
      <c r="B1612" s="134" t="s">
        <v>11888</v>
      </c>
      <c r="C1612" s="76" t="s">
        <v>11889</v>
      </c>
    </row>
    <row r="1613" spans="1:3" x14ac:dyDescent="0.25">
      <c r="A1613" s="74" t="s">
        <v>344</v>
      </c>
      <c r="B1613" s="134" t="s">
        <v>11890</v>
      </c>
      <c r="C1613" s="76" t="s">
        <v>11891</v>
      </c>
    </row>
    <row r="1614" spans="1:3" x14ac:dyDescent="0.25">
      <c r="A1614" s="74" t="s">
        <v>344</v>
      </c>
      <c r="B1614" s="134" t="s">
        <v>11892</v>
      </c>
      <c r="C1614" s="76" t="s">
        <v>11893</v>
      </c>
    </row>
    <row r="1615" spans="1:3" x14ac:dyDescent="0.25">
      <c r="A1615" s="74" t="s">
        <v>344</v>
      </c>
      <c r="B1615" s="134" t="s">
        <v>11894</v>
      </c>
      <c r="C1615" s="76" t="s">
        <v>11895</v>
      </c>
    </row>
    <row r="1616" spans="1:3" x14ac:dyDescent="0.25">
      <c r="A1616" s="74" t="s">
        <v>344</v>
      </c>
      <c r="B1616" s="134" t="s">
        <v>11896</v>
      </c>
      <c r="C1616" s="76" t="s">
        <v>7048</v>
      </c>
    </row>
    <row r="1617" spans="1:3" x14ac:dyDescent="0.25">
      <c r="A1617" s="74" t="s">
        <v>344</v>
      </c>
      <c r="B1617" s="134" t="s">
        <v>11897</v>
      </c>
      <c r="C1617" s="76" t="s">
        <v>7049</v>
      </c>
    </row>
    <row r="1618" spans="1:3" x14ac:dyDescent="0.25">
      <c r="A1618" s="74" t="s">
        <v>344</v>
      </c>
      <c r="B1618" s="134" t="s">
        <v>11898</v>
      </c>
      <c r="C1618" s="76" t="s">
        <v>7051</v>
      </c>
    </row>
    <row r="1619" spans="1:3" x14ac:dyDescent="0.25">
      <c r="A1619" s="74" t="s">
        <v>344</v>
      </c>
      <c r="B1619" s="134" t="s">
        <v>11899</v>
      </c>
      <c r="C1619" s="76" t="s">
        <v>7053</v>
      </c>
    </row>
    <row r="1620" spans="1:3" x14ac:dyDescent="0.25">
      <c r="A1620" s="74" t="s">
        <v>344</v>
      </c>
      <c r="B1620" s="134" t="s">
        <v>11900</v>
      </c>
      <c r="C1620" s="76" t="s">
        <v>7055</v>
      </c>
    </row>
    <row r="1621" spans="1:3" x14ac:dyDescent="0.25">
      <c r="A1621" s="74" t="s">
        <v>344</v>
      </c>
      <c r="B1621" s="134" t="s">
        <v>11901</v>
      </c>
      <c r="C1621" s="76" t="s">
        <v>11902</v>
      </c>
    </row>
    <row r="1622" spans="1:3" x14ac:dyDescent="0.25">
      <c r="A1622" s="74" t="s">
        <v>344</v>
      </c>
      <c r="B1622" s="134" t="s">
        <v>11903</v>
      </c>
      <c r="C1622" s="76" t="s">
        <v>11904</v>
      </c>
    </row>
    <row r="1623" spans="1:3" x14ac:dyDescent="0.25">
      <c r="A1623" s="74" t="s">
        <v>344</v>
      </c>
      <c r="B1623" s="134" t="s">
        <v>11905</v>
      </c>
      <c r="C1623" s="76" t="s">
        <v>11906</v>
      </c>
    </row>
    <row r="1624" spans="1:3" x14ac:dyDescent="0.25">
      <c r="A1624" s="74" t="s">
        <v>344</v>
      </c>
      <c r="B1624" s="134" t="s">
        <v>11907</v>
      </c>
      <c r="C1624" s="76" t="s">
        <v>11908</v>
      </c>
    </row>
    <row r="1625" spans="1:3" x14ac:dyDescent="0.25">
      <c r="A1625" s="74" t="s">
        <v>344</v>
      </c>
      <c r="B1625" s="134" t="s">
        <v>11909</v>
      </c>
      <c r="C1625" s="76" t="s">
        <v>11910</v>
      </c>
    </row>
    <row r="1626" spans="1:3" x14ac:dyDescent="0.25">
      <c r="A1626" s="74" t="s">
        <v>344</v>
      </c>
      <c r="B1626" s="134" t="s">
        <v>11911</v>
      </c>
      <c r="C1626" s="76" t="s">
        <v>11912</v>
      </c>
    </row>
    <row r="1627" spans="1:3" x14ac:dyDescent="0.25">
      <c r="A1627" s="74" t="s">
        <v>344</v>
      </c>
      <c r="B1627" s="134" t="s">
        <v>11913</v>
      </c>
      <c r="C1627" s="76" t="s">
        <v>11914</v>
      </c>
    </row>
    <row r="1628" spans="1:3" x14ac:dyDescent="0.25">
      <c r="A1628" s="74" t="s">
        <v>344</v>
      </c>
      <c r="B1628" s="134" t="s">
        <v>11915</v>
      </c>
      <c r="C1628" s="76" t="s">
        <v>11916</v>
      </c>
    </row>
    <row r="1629" spans="1:3" x14ac:dyDescent="0.25">
      <c r="A1629" s="74" t="s">
        <v>344</v>
      </c>
      <c r="B1629" s="134" t="s">
        <v>11917</v>
      </c>
      <c r="C1629" s="76" t="s">
        <v>11918</v>
      </c>
    </row>
    <row r="1630" spans="1:3" x14ac:dyDescent="0.25">
      <c r="A1630" s="74" t="s">
        <v>344</v>
      </c>
      <c r="B1630" s="134" t="s">
        <v>11919</v>
      </c>
      <c r="C1630" s="76" t="s">
        <v>11920</v>
      </c>
    </row>
    <row r="1631" spans="1:3" x14ac:dyDescent="0.25">
      <c r="A1631" s="74" t="s">
        <v>344</v>
      </c>
      <c r="B1631" s="134" t="s">
        <v>11921</v>
      </c>
      <c r="C1631" s="76" t="s">
        <v>11922</v>
      </c>
    </row>
    <row r="1632" spans="1:3" x14ac:dyDescent="0.25">
      <c r="A1632" s="74" t="s">
        <v>344</v>
      </c>
      <c r="B1632" s="134" t="s">
        <v>11923</v>
      </c>
      <c r="C1632" s="76" t="s">
        <v>7061</v>
      </c>
    </row>
    <row r="1633" spans="1:3" x14ac:dyDescent="0.25">
      <c r="A1633" s="74" t="s">
        <v>344</v>
      </c>
      <c r="B1633" s="134" t="s">
        <v>11924</v>
      </c>
      <c r="C1633" s="76" t="s">
        <v>7063</v>
      </c>
    </row>
    <row r="1634" spans="1:3" x14ac:dyDescent="0.25">
      <c r="A1634" s="74" t="s">
        <v>344</v>
      </c>
      <c r="B1634" s="134" t="s">
        <v>11925</v>
      </c>
      <c r="C1634" s="76" t="s">
        <v>7065</v>
      </c>
    </row>
    <row r="1635" spans="1:3" x14ac:dyDescent="0.25">
      <c r="A1635" s="74" t="s">
        <v>344</v>
      </c>
      <c r="B1635" s="134" t="s">
        <v>11926</v>
      </c>
      <c r="C1635" s="76" t="s">
        <v>7067</v>
      </c>
    </row>
    <row r="1636" spans="1:3" x14ac:dyDescent="0.25">
      <c r="A1636" s="74" t="s">
        <v>344</v>
      </c>
      <c r="B1636" s="134" t="s">
        <v>11927</v>
      </c>
      <c r="C1636" s="76" t="s">
        <v>7069</v>
      </c>
    </row>
    <row r="1637" spans="1:3" x14ac:dyDescent="0.25">
      <c r="A1637" s="74" t="s">
        <v>344</v>
      </c>
      <c r="B1637" s="134" t="s">
        <v>11928</v>
      </c>
      <c r="C1637" s="76" t="s">
        <v>7071</v>
      </c>
    </row>
    <row r="1638" spans="1:3" x14ac:dyDescent="0.25">
      <c r="A1638" s="74" t="s">
        <v>344</v>
      </c>
      <c r="B1638" s="134" t="s">
        <v>11929</v>
      </c>
      <c r="C1638" s="76" t="s">
        <v>7074</v>
      </c>
    </row>
    <row r="1639" spans="1:3" x14ac:dyDescent="0.25">
      <c r="A1639" s="74" t="s">
        <v>344</v>
      </c>
      <c r="B1639" s="134" t="s">
        <v>11930</v>
      </c>
      <c r="C1639" s="76" t="s">
        <v>7076</v>
      </c>
    </row>
    <row r="1640" spans="1:3" x14ac:dyDescent="0.25">
      <c r="A1640" s="74" t="s">
        <v>344</v>
      </c>
      <c r="B1640" s="134" t="s">
        <v>11931</v>
      </c>
      <c r="C1640" s="76" t="s">
        <v>7078</v>
      </c>
    </row>
    <row r="1641" spans="1:3" x14ac:dyDescent="0.25">
      <c r="A1641" s="74" t="s">
        <v>344</v>
      </c>
      <c r="B1641" s="134" t="s">
        <v>11932</v>
      </c>
      <c r="C1641" s="76" t="s">
        <v>11933</v>
      </c>
    </row>
    <row r="1642" spans="1:3" x14ac:dyDescent="0.25">
      <c r="A1642" s="74" t="s">
        <v>344</v>
      </c>
      <c r="B1642" s="134" t="s">
        <v>11934</v>
      </c>
      <c r="C1642" s="76" t="s">
        <v>11935</v>
      </c>
    </row>
    <row r="1643" spans="1:3" x14ac:dyDescent="0.25">
      <c r="A1643" s="74" t="s">
        <v>344</v>
      </c>
      <c r="B1643" s="134" t="s">
        <v>11936</v>
      </c>
      <c r="C1643" s="76" t="s">
        <v>11937</v>
      </c>
    </row>
    <row r="1644" spans="1:3" x14ac:dyDescent="0.25">
      <c r="A1644" s="74" t="s">
        <v>344</v>
      </c>
      <c r="B1644" s="134" t="s">
        <v>11938</v>
      </c>
      <c r="C1644" s="76" t="s">
        <v>11939</v>
      </c>
    </row>
    <row r="1645" spans="1:3" x14ac:dyDescent="0.25">
      <c r="A1645" s="74" t="s">
        <v>344</v>
      </c>
      <c r="B1645" s="134" t="s">
        <v>11940</v>
      </c>
      <c r="C1645" s="76" t="s">
        <v>11941</v>
      </c>
    </row>
    <row r="1646" spans="1:3" x14ac:dyDescent="0.25">
      <c r="A1646" s="74" t="s">
        <v>344</v>
      </c>
      <c r="B1646" s="134" t="s">
        <v>11942</v>
      </c>
      <c r="C1646" s="76" t="s">
        <v>11943</v>
      </c>
    </row>
    <row r="1647" spans="1:3" x14ac:dyDescent="0.25">
      <c r="A1647" s="74" t="s">
        <v>344</v>
      </c>
      <c r="B1647" s="134" t="s">
        <v>11944</v>
      </c>
      <c r="C1647" s="76" t="s">
        <v>11945</v>
      </c>
    </row>
    <row r="1648" spans="1:3" x14ac:dyDescent="0.25">
      <c r="A1648" s="74" t="s">
        <v>344</v>
      </c>
      <c r="B1648" s="134" t="s">
        <v>11946</v>
      </c>
      <c r="C1648" s="76" t="s">
        <v>11947</v>
      </c>
    </row>
    <row r="1649" spans="1:3" x14ac:dyDescent="0.25">
      <c r="A1649" s="74" t="s">
        <v>344</v>
      </c>
      <c r="B1649" s="134" t="s">
        <v>11948</v>
      </c>
      <c r="C1649" s="76" t="s">
        <v>11949</v>
      </c>
    </row>
    <row r="1650" spans="1:3" x14ac:dyDescent="0.25">
      <c r="A1650" s="74" t="s">
        <v>344</v>
      </c>
      <c r="B1650" s="134" t="s">
        <v>11950</v>
      </c>
      <c r="C1650" s="76" t="s">
        <v>11951</v>
      </c>
    </row>
    <row r="1651" spans="1:3" x14ac:dyDescent="0.25">
      <c r="A1651" s="74" t="s">
        <v>344</v>
      </c>
      <c r="B1651" s="134" t="s">
        <v>11952</v>
      </c>
      <c r="C1651" s="76" t="s">
        <v>7089</v>
      </c>
    </row>
    <row r="1652" spans="1:3" x14ac:dyDescent="0.25">
      <c r="A1652" s="74" t="s">
        <v>344</v>
      </c>
      <c r="B1652" s="134" t="s">
        <v>11953</v>
      </c>
      <c r="C1652" s="76" t="s">
        <v>9738</v>
      </c>
    </row>
    <row r="1653" spans="1:3" x14ac:dyDescent="0.25">
      <c r="A1653" s="74" t="s">
        <v>344</v>
      </c>
      <c r="B1653" s="134" t="s">
        <v>11954</v>
      </c>
      <c r="C1653" s="76" t="s">
        <v>11955</v>
      </c>
    </row>
    <row r="1654" spans="1:3" x14ac:dyDescent="0.25">
      <c r="A1654" s="74" t="s">
        <v>344</v>
      </c>
      <c r="B1654" s="134" t="s">
        <v>11956</v>
      </c>
      <c r="C1654" s="76" t="s">
        <v>11957</v>
      </c>
    </row>
    <row r="1655" spans="1:3" x14ac:dyDescent="0.25">
      <c r="A1655" s="74" t="s">
        <v>344</v>
      </c>
      <c r="B1655" s="134" t="s">
        <v>11958</v>
      </c>
      <c r="C1655" s="76" t="s">
        <v>11959</v>
      </c>
    </row>
    <row r="1656" spans="1:3" x14ac:dyDescent="0.25">
      <c r="A1656" s="74" t="s">
        <v>344</v>
      </c>
      <c r="B1656" s="134" t="s">
        <v>11960</v>
      </c>
      <c r="C1656" s="76" t="s">
        <v>11961</v>
      </c>
    </row>
    <row r="1657" spans="1:3" x14ac:dyDescent="0.25">
      <c r="A1657" s="74" t="s">
        <v>344</v>
      </c>
      <c r="B1657" s="134" t="s">
        <v>11962</v>
      </c>
      <c r="C1657" s="76" t="s">
        <v>11963</v>
      </c>
    </row>
    <row r="1658" spans="1:3" x14ac:dyDescent="0.25">
      <c r="A1658" s="74" t="s">
        <v>344</v>
      </c>
      <c r="B1658" s="134" t="s">
        <v>11964</v>
      </c>
      <c r="C1658" s="76" t="s">
        <v>11965</v>
      </c>
    </row>
    <row r="1659" spans="1:3" x14ac:dyDescent="0.25">
      <c r="A1659" s="74" t="s">
        <v>344</v>
      </c>
      <c r="B1659" s="134" t="s">
        <v>11966</v>
      </c>
      <c r="C1659" s="76" t="s">
        <v>7093</v>
      </c>
    </row>
    <row r="1660" spans="1:3" x14ac:dyDescent="0.25">
      <c r="A1660" s="74" t="s">
        <v>344</v>
      </c>
      <c r="B1660" s="134" t="s">
        <v>11967</v>
      </c>
      <c r="C1660" s="76" t="s">
        <v>7095</v>
      </c>
    </row>
    <row r="1661" spans="1:3" x14ac:dyDescent="0.25">
      <c r="A1661" s="74" t="s">
        <v>344</v>
      </c>
      <c r="B1661" s="134" t="s">
        <v>11968</v>
      </c>
      <c r="C1661" s="76" t="s">
        <v>7099</v>
      </c>
    </row>
    <row r="1662" spans="1:3" x14ac:dyDescent="0.25">
      <c r="A1662" s="74" t="s">
        <v>344</v>
      </c>
      <c r="B1662" s="134" t="s">
        <v>11969</v>
      </c>
      <c r="C1662" s="76" t="s">
        <v>11970</v>
      </c>
    </row>
    <row r="1663" spans="1:3" x14ac:dyDescent="0.25">
      <c r="A1663" s="74" t="s">
        <v>344</v>
      </c>
      <c r="B1663" s="134" t="s">
        <v>11971</v>
      </c>
      <c r="C1663" s="76" t="s">
        <v>11972</v>
      </c>
    </row>
    <row r="1664" spans="1:3" x14ac:dyDescent="0.25">
      <c r="A1664" s="74" t="s">
        <v>344</v>
      </c>
      <c r="B1664" s="134" t="s">
        <v>11973</v>
      </c>
      <c r="C1664" s="76" t="s">
        <v>11974</v>
      </c>
    </row>
    <row r="1665" spans="1:3" x14ac:dyDescent="0.25">
      <c r="A1665" s="74" t="s">
        <v>344</v>
      </c>
      <c r="B1665" s="134" t="s">
        <v>11975</v>
      </c>
      <c r="C1665" s="76" t="s">
        <v>11976</v>
      </c>
    </row>
    <row r="1666" spans="1:3" x14ac:dyDescent="0.25">
      <c r="A1666" s="74" t="s">
        <v>344</v>
      </c>
      <c r="B1666" s="134" t="s">
        <v>11977</v>
      </c>
      <c r="C1666" s="76" t="s">
        <v>11978</v>
      </c>
    </row>
    <row r="1667" spans="1:3" x14ac:dyDescent="0.25">
      <c r="A1667" s="74" t="s">
        <v>344</v>
      </c>
      <c r="B1667" s="134" t="s">
        <v>11979</v>
      </c>
      <c r="C1667" s="76" t="s">
        <v>11980</v>
      </c>
    </row>
    <row r="1668" spans="1:3" x14ac:dyDescent="0.25">
      <c r="A1668" s="74" t="s">
        <v>344</v>
      </c>
      <c r="B1668" s="134" t="s">
        <v>11981</v>
      </c>
      <c r="C1668" s="76" t="s">
        <v>11982</v>
      </c>
    </row>
    <row r="1669" spans="1:3" x14ac:dyDescent="0.25">
      <c r="A1669" s="74" t="s">
        <v>344</v>
      </c>
      <c r="B1669" s="134" t="s">
        <v>11983</v>
      </c>
      <c r="C1669" s="76" t="s">
        <v>11984</v>
      </c>
    </row>
    <row r="1670" spans="1:3" x14ac:dyDescent="0.25">
      <c r="A1670" s="74" t="s">
        <v>344</v>
      </c>
      <c r="B1670" s="134" t="s">
        <v>11985</v>
      </c>
      <c r="C1670" s="76" t="s">
        <v>11986</v>
      </c>
    </row>
    <row r="1671" spans="1:3" x14ac:dyDescent="0.25">
      <c r="A1671" s="74" t="s">
        <v>344</v>
      </c>
      <c r="B1671" s="134" t="s">
        <v>11987</v>
      </c>
      <c r="C1671" s="76" t="s">
        <v>11988</v>
      </c>
    </row>
    <row r="1672" spans="1:3" x14ac:dyDescent="0.25">
      <c r="A1672" s="74" t="s">
        <v>344</v>
      </c>
      <c r="B1672" s="134" t="s">
        <v>11989</v>
      </c>
      <c r="C1672" s="76" t="s">
        <v>11990</v>
      </c>
    </row>
    <row r="1673" spans="1:3" x14ac:dyDescent="0.25">
      <c r="A1673" s="74" t="s">
        <v>344</v>
      </c>
      <c r="B1673" s="134" t="s">
        <v>11991</v>
      </c>
      <c r="C1673" s="76" t="s">
        <v>11992</v>
      </c>
    </row>
    <row r="1674" spans="1:3" x14ac:dyDescent="0.25">
      <c r="A1674" s="74" t="s">
        <v>344</v>
      </c>
      <c r="B1674" s="134" t="s">
        <v>11993</v>
      </c>
      <c r="C1674" s="76" t="s">
        <v>11994</v>
      </c>
    </row>
    <row r="1675" spans="1:3" x14ac:dyDescent="0.25">
      <c r="A1675" s="74" t="s">
        <v>344</v>
      </c>
      <c r="B1675" s="134" t="s">
        <v>11995</v>
      </c>
      <c r="C1675" s="76" t="s">
        <v>11996</v>
      </c>
    </row>
    <row r="1676" spans="1:3" x14ac:dyDescent="0.25">
      <c r="A1676" s="74" t="s">
        <v>344</v>
      </c>
      <c r="B1676" s="134" t="s">
        <v>11997</v>
      </c>
      <c r="C1676" s="76" t="s">
        <v>11998</v>
      </c>
    </row>
    <row r="1677" spans="1:3" x14ac:dyDescent="0.25">
      <c r="A1677" s="74" t="s">
        <v>344</v>
      </c>
      <c r="B1677" s="134" t="s">
        <v>11999</v>
      </c>
      <c r="C1677" s="76" t="s">
        <v>12000</v>
      </c>
    </row>
    <row r="1678" spans="1:3" x14ac:dyDescent="0.25">
      <c r="A1678" s="74" t="s">
        <v>344</v>
      </c>
      <c r="B1678" s="134" t="s">
        <v>12001</v>
      </c>
      <c r="C1678" s="76" t="s">
        <v>12002</v>
      </c>
    </row>
    <row r="1679" spans="1:3" x14ac:dyDescent="0.25">
      <c r="A1679" s="74" t="s">
        <v>344</v>
      </c>
      <c r="B1679" s="134" t="s">
        <v>12003</v>
      </c>
      <c r="C1679" s="76" t="s">
        <v>12004</v>
      </c>
    </row>
    <row r="1680" spans="1:3" x14ac:dyDescent="0.25">
      <c r="A1680" s="74" t="s">
        <v>344</v>
      </c>
      <c r="B1680" s="134" t="s">
        <v>12005</v>
      </c>
      <c r="C1680" s="76" t="s">
        <v>12006</v>
      </c>
    </row>
    <row r="1681" spans="1:3" x14ac:dyDescent="0.25">
      <c r="A1681" s="74" t="s">
        <v>344</v>
      </c>
      <c r="B1681" s="134" t="s">
        <v>12007</v>
      </c>
      <c r="C1681" s="76" t="s">
        <v>12008</v>
      </c>
    </row>
    <row r="1682" spans="1:3" x14ac:dyDescent="0.25">
      <c r="A1682" s="74" t="s">
        <v>344</v>
      </c>
      <c r="B1682" s="134" t="s">
        <v>12009</v>
      </c>
      <c r="C1682" s="76" t="s">
        <v>12010</v>
      </c>
    </row>
    <row r="1683" spans="1:3" x14ac:dyDescent="0.25">
      <c r="A1683" s="74" t="s">
        <v>344</v>
      </c>
      <c r="B1683" s="134" t="s">
        <v>12011</v>
      </c>
      <c r="C1683" s="76" t="s">
        <v>12012</v>
      </c>
    </row>
    <row r="1684" spans="1:3" x14ac:dyDescent="0.25">
      <c r="A1684" s="74" t="s">
        <v>344</v>
      </c>
      <c r="B1684" s="134" t="s">
        <v>12013</v>
      </c>
      <c r="C1684" s="76" t="s">
        <v>12014</v>
      </c>
    </row>
    <row r="1685" spans="1:3" x14ac:dyDescent="0.25">
      <c r="A1685" s="74" t="s">
        <v>344</v>
      </c>
      <c r="B1685" s="134" t="s">
        <v>12015</v>
      </c>
      <c r="C1685" s="76" t="s">
        <v>12016</v>
      </c>
    </row>
    <row r="1686" spans="1:3" x14ac:dyDescent="0.25">
      <c r="A1686" s="74" t="s">
        <v>344</v>
      </c>
      <c r="B1686" s="134" t="s">
        <v>12017</v>
      </c>
      <c r="C1686" s="76" t="s">
        <v>12018</v>
      </c>
    </row>
    <row r="1687" spans="1:3" x14ac:dyDescent="0.25">
      <c r="A1687" s="74" t="s">
        <v>344</v>
      </c>
      <c r="B1687" s="134" t="s">
        <v>12019</v>
      </c>
      <c r="C1687" s="76" t="s">
        <v>12020</v>
      </c>
    </row>
    <row r="1688" spans="1:3" x14ac:dyDescent="0.25">
      <c r="A1688" s="74" t="s">
        <v>344</v>
      </c>
      <c r="B1688" s="134" t="s">
        <v>12021</v>
      </c>
      <c r="C1688" s="76" t="s">
        <v>12022</v>
      </c>
    </row>
    <row r="1689" spans="1:3" x14ac:dyDescent="0.25">
      <c r="A1689" s="74" t="s">
        <v>344</v>
      </c>
      <c r="B1689" s="134" t="s">
        <v>12023</v>
      </c>
      <c r="C1689" s="76" t="s">
        <v>12024</v>
      </c>
    </row>
    <row r="1690" spans="1:3" x14ac:dyDescent="0.25">
      <c r="A1690" s="74" t="s">
        <v>344</v>
      </c>
      <c r="B1690" s="134" t="s">
        <v>12025</v>
      </c>
      <c r="C1690" s="76" t="s">
        <v>12026</v>
      </c>
    </row>
    <row r="1691" spans="1:3" x14ac:dyDescent="0.25">
      <c r="A1691" s="74" t="s">
        <v>344</v>
      </c>
      <c r="B1691" s="134" t="s">
        <v>12027</v>
      </c>
      <c r="C1691" s="76" t="s">
        <v>12028</v>
      </c>
    </row>
    <row r="1692" spans="1:3" x14ac:dyDescent="0.25">
      <c r="A1692" s="74" t="s">
        <v>344</v>
      </c>
      <c r="B1692" s="134" t="s">
        <v>12029</v>
      </c>
      <c r="C1692" s="76" t="s">
        <v>12030</v>
      </c>
    </row>
    <row r="1693" spans="1:3" x14ac:dyDescent="0.25">
      <c r="A1693" s="74" t="s">
        <v>344</v>
      </c>
      <c r="B1693" s="134" t="s">
        <v>12031</v>
      </c>
      <c r="C1693" s="76" t="s">
        <v>12032</v>
      </c>
    </row>
    <row r="1694" spans="1:3" x14ac:dyDescent="0.25">
      <c r="A1694" s="74" t="s">
        <v>344</v>
      </c>
      <c r="B1694" s="134" t="s">
        <v>12033</v>
      </c>
      <c r="C1694" s="76" t="s">
        <v>12034</v>
      </c>
    </row>
    <row r="1695" spans="1:3" x14ac:dyDescent="0.25">
      <c r="A1695" s="74" t="s">
        <v>344</v>
      </c>
      <c r="B1695" s="134" t="s">
        <v>12035</v>
      </c>
      <c r="C1695" s="76" t="s">
        <v>12036</v>
      </c>
    </row>
    <row r="1696" spans="1:3" x14ac:dyDescent="0.25">
      <c r="A1696" s="74" t="s">
        <v>344</v>
      </c>
      <c r="B1696" s="134" t="s">
        <v>12037</v>
      </c>
      <c r="C1696" s="76" t="s">
        <v>12038</v>
      </c>
    </row>
    <row r="1697" spans="1:3" x14ac:dyDescent="0.25">
      <c r="A1697" s="74" t="s">
        <v>344</v>
      </c>
      <c r="B1697" s="134" t="s">
        <v>12039</v>
      </c>
      <c r="C1697" s="76" t="s">
        <v>12040</v>
      </c>
    </row>
    <row r="1698" spans="1:3" x14ac:dyDescent="0.25">
      <c r="A1698" s="74" t="s">
        <v>344</v>
      </c>
      <c r="B1698" s="134" t="s">
        <v>12041</v>
      </c>
      <c r="C1698" s="76" t="s">
        <v>12042</v>
      </c>
    </row>
    <row r="1699" spans="1:3" x14ac:dyDescent="0.25">
      <c r="A1699" s="74" t="s">
        <v>344</v>
      </c>
      <c r="B1699" s="134" t="s">
        <v>12043</v>
      </c>
      <c r="C1699" s="76" t="s">
        <v>12044</v>
      </c>
    </row>
    <row r="1700" spans="1:3" x14ac:dyDescent="0.25">
      <c r="A1700" s="74" t="s">
        <v>344</v>
      </c>
      <c r="B1700" s="134" t="s">
        <v>12045</v>
      </c>
      <c r="C1700" s="76" t="s">
        <v>12046</v>
      </c>
    </row>
    <row r="1701" spans="1:3" x14ac:dyDescent="0.25">
      <c r="A1701" s="74" t="s">
        <v>344</v>
      </c>
      <c r="B1701" s="134" t="s">
        <v>12047</v>
      </c>
      <c r="C1701" s="76" t="s">
        <v>12048</v>
      </c>
    </row>
    <row r="1702" spans="1:3" x14ac:dyDescent="0.25">
      <c r="A1702" s="74" t="s">
        <v>344</v>
      </c>
      <c r="B1702" s="134" t="s">
        <v>12049</v>
      </c>
      <c r="C1702" s="76" t="s">
        <v>12050</v>
      </c>
    </row>
    <row r="1703" spans="1:3" x14ac:dyDescent="0.25">
      <c r="A1703" s="74" t="s">
        <v>344</v>
      </c>
      <c r="B1703" s="134" t="s">
        <v>12051</v>
      </c>
      <c r="C1703" s="76" t="s">
        <v>12052</v>
      </c>
    </row>
    <row r="1704" spans="1:3" x14ac:dyDescent="0.25">
      <c r="A1704" s="74" t="s">
        <v>344</v>
      </c>
      <c r="B1704" s="134" t="s">
        <v>12053</v>
      </c>
      <c r="C1704" s="76" t="s">
        <v>12054</v>
      </c>
    </row>
    <row r="1705" spans="1:3" x14ac:dyDescent="0.25">
      <c r="A1705" s="74" t="s">
        <v>344</v>
      </c>
      <c r="B1705" s="134" t="s">
        <v>12055</v>
      </c>
      <c r="C1705" s="76" t="s">
        <v>12056</v>
      </c>
    </row>
    <row r="1706" spans="1:3" x14ac:dyDescent="0.25">
      <c r="A1706" s="74" t="s">
        <v>344</v>
      </c>
      <c r="B1706" s="134" t="s">
        <v>12057</v>
      </c>
      <c r="C1706" s="76" t="s">
        <v>12058</v>
      </c>
    </row>
    <row r="1707" spans="1:3" x14ac:dyDescent="0.25">
      <c r="A1707" s="74" t="s">
        <v>344</v>
      </c>
      <c r="B1707" s="134" t="s">
        <v>12059</v>
      </c>
      <c r="C1707" s="76" t="s">
        <v>12060</v>
      </c>
    </row>
    <row r="1708" spans="1:3" x14ac:dyDescent="0.25">
      <c r="A1708" s="74" t="s">
        <v>344</v>
      </c>
      <c r="B1708" s="134" t="s">
        <v>12061</v>
      </c>
      <c r="C1708" s="76" t="s">
        <v>12062</v>
      </c>
    </row>
    <row r="1709" spans="1:3" x14ac:dyDescent="0.25">
      <c r="A1709" s="74" t="s">
        <v>344</v>
      </c>
      <c r="B1709" s="134" t="s">
        <v>12063</v>
      </c>
      <c r="C1709" s="76" t="s">
        <v>12064</v>
      </c>
    </row>
    <row r="1710" spans="1:3" x14ac:dyDescent="0.25">
      <c r="A1710" s="74" t="s">
        <v>344</v>
      </c>
      <c r="B1710" s="134" t="s">
        <v>12065</v>
      </c>
      <c r="C1710" s="76" t="s">
        <v>12066</v>
      </c>
    </row>
    <row r="1711" spans="1:3" x14ac:dyDescent="0.25">
      <c r="A1711" s="74" t="s">
        <v>344</v>
      </c>
      <c r="B1711" s="134" t="s">
        <v>12067</v>
      </c>
      <c r="C1711" s="76" t="s">
        <v>12068</v>
      </c>
    </row>
    <row r="1712" spans="1:3" x14ac:dyDescent="0.25">
      <c r="A1712" s="74" t="s">
        <v>344</v>
      </c>
      <c r="B1712" s="134" t="s">
        <v>12069</v>
      </c>
      <c r="C1712" s="76" t="s">
        <v>12070</v>
      </c>
    </row>
    <row r="1713" spans="1:3" x14ac:dyDescent="0.25">
      <c r="A1713" s="74" t="s">
        <v>344</v>
      </c>
      <c r="B1713" s="134" t="s">
        <v>12071</v>
      </c>
      <c r="C1713" s="76" t="s">
        <v>12072</v>
      </c>
    </row>
    <row r="1714" spans="1:3" x14ac:dyDescent="0.25">
      <c r="A1714" s="74" t="s">
        <v>344</v>
      </c>
      <c r="B1714" s="134" t="s">
        <v>12073</v>
      </c>
      <c r="C1714" s="76" t="s">
        <v>12074</v>
      </c>
    </row>
    <row r="1715" spans="1:3" x14ac:dyDescent="0.25">
      <c r="A1715" s="74" t="s">
        <v>344</v>
      </c>
      <c r="B1715" s="134" t="s">
        <v>12075</v>
      </c>
      <c r="C1715" s="76" t="s">
        <v>12076</v>
      </c>
    </row>
    <row r="1716" spans="1:3" x14ac:dyDescent="0.25">
      <c r="A1716" s="74" t="s">
        <v>344</v>
      </c>
      <c r="B1716" s="134" t="s">
        <v>12077</v>
      </c>
      <c r="C1716" s="76" t="s">
        <v>12078</v>
      </c>
    </row>
    <row r="1717" spans="1:3" x14ac:dyDescent="0.25">
      <c r="A1717" s="74" t="s">
        <v>344</v>
      </c>
      <c r="B1717" s="134" t="s">
        <v>12079</v>
      </c>
      <c r="C1717" s="76" t="s">
        <v>12080</v>
      </c>
    </row>
    <row r="1718" spans="1:3" x14ac:dyDescent="0.25">
      <c r="A1718" s="74" t="s">
        <v>344</v>
      </c>
      <c r="B1718" s="134" t="s">
        <v>12081</v>
      </c>
      <c r="C1718" s="76" t="s">
        <v>12082</v>
      </c>
    </row>
    <row r="1719" spans="1:3" x14ac:dyDescent="0.25">
      <c r="A1719" s="74" t="s">
        <v>344</v>
      </c>
      <c r="B1719" s="134" t="s">
        <v>12083</v>
      </c>
      <c r="C1719" s="76" t="s">
        <v>12084</v>
      </c>
    </row>
    <row r="1720" spans="1:3" x14ac:dyDescent="0.25">
      <c r="A1720" s="74" t="s">
        <v>344</v>
      </c>
      <c r="B1720" s="134" t="s">
        <v>12085</v>
      </c>
      <c r="C1720" s="76" t="s">
        <v>12086</v>
      </c>
    </row>
    <row r="1721" spans="1:3" x14ac:dyDescent="0.25">
      <c r="A1721" s="74" t="s">
        <v>344</v>
      </c>
      <c r="B1721" s="134" t="s">
        <v>12087</v>
      </c>
      <c r="C1721" s="76" t="s">
        <v>12088</v>
      </c>
    </row>
    <row r="1722" spans="1:3" x14ac:dyDescent="0.25">
      <c r="A1722" s="74" t="s">
        <v>344</v>
      </c>
      <c r="B1722" s="134" t="s">
        <v>12089</v>
      </c>
      <c r="C1722" s="76" t="s">
        <v>12090</v>
      </c>
    </row>
    <row r="1723" spans="1:3" x14ac:dyDescent="0.25">
      <c r="A1723" s="74" t="s">
        <v>344</v>
      </c>
      <c r="B1723" s="134" t="s">
        <v>12091</v>
      </c>
      <c r="C1723" s="76" t="s">
        <v>12092</v>
      </c>
    </row>
    <row r="1724" spans="1:3" x14ac:dyDescent="0.25">
      <c r="A1724" s="74" t="s">
        <v>344</v>
      </c>
      <c r="B1724" s="134" t="s">
        <v>12093</v>
      </c>
      <c r="C1724" s="76" t="s">
        <v>12094</v>
      </c>
    </row>
    <row r="1725" spans="1:3" x14ac:dyDescent="0.25">
      <c r="A1725" s="74" t="s">
        <v>344</v>
      </c>
      <c r="B1725" s="134" t="s">
        <v>12095</v>
      </c>
      <c r="C1725" s="76" t="s">
        <v>12096</v>
      </c>
    </row>
    <row r="1726" spans="1:3" x14ac:dyDescent="0.25">
      <c r="A1726" s="74" t="s">
        <v>344</v>
      </c>
      <c r="B1726" s="134" t="s">
        <v>12097</v>
      </c>
      <c r="C1726" s="76" t="s">
        <v>12098</v>
      </c>
    </row>
    <row r="1727" spans="1:3" x14ac:dyDescent="0.25">
      <c r="A1727" s="74" t="s">
        <v>344</v>
      </c>
      <c r="B1727" s="134" t="s">
        <v>12099</v>
      </c>
      <c r="C1727" s="76" t="s">
        <v>12100</v>
      </c>
    </row>
    <row r="1728" spans="1:3" x14ac:dyDescent="0.25">
      <c r="A1728" s="74" t="s">
        <v>344</v>
      </c>
      <c r="B1728" s="134" t="s">
        <v>12101</v>
      </c>
      <c r="C1728" s="76" t="s">
        <v>12102</v>
      </c>
    </row>
    <row r="1729" spans="1:3" x14ac:dyDescent="0.25">
      <c r="A1729" s="74" t="s">
        <v>344</v>
      </c>
      <c r="B1729" s="134" t="s">
        <v>12103</v>
      </c>
      <c r="C1729" s="76" t="s">
        <v>12104</v>
      </c>
    </row>
    <row r="1730" spans="1:3" x14ac:dyDescent="0.25">
      <c r="A1730" s="74" t="s">
        <v>344</v>
      </c>
      <c r="B1730" s="134" t="s">
        <v>12105</v>
      </c>
      <c r="C1730" s="76" t="s">
        <v>12106</v>
      </c>
    </row>
    <row r="1731" spans="1:3" x14ac:dyDescent="0.25">
      <c r="A1731" s="74" t="s">
        <v>344</v>
      </c>
      <c r="B1731" s="134" t="s">
        <v>12107</v>
      </c>
      <c r="C1731" s="76" t="s">
        <v>12108</v>
      </c>
    </row>
    <row r="1732" spans="1:3" x14ac:dyDescent="0.25">
      <c r="A1732" s="74" t="s">
        <v>344</v>
      </c>
      <c r="B1732" s="134" t="s">
        <v>12109</v>
      </c>
      <c r="C1732" s="76" t="s">
        <v>12110</v>
      </c>
    </row>
    <row r="1733" spans="1:3" x14ac:dyDescent="0.25">
      <c r="A1733" s="74" t="s">
        <v>344</v>
      </c>
      <c r="B1733" s="134" t="s">
        <v>12111</v>
      </c>
      <c r="C1733" s="76" t="s">
        <v>12112</v>
      </c>
    </row>
    <row r="1734" spans="1:3" x14ac:dyDescent="0.25">
      <c r="A1734" s="74" t="s">
        <v>344</v>
      </c>
      <c r="B1734" s="134" t="s">
        <v>12113</v>
      </c>
      <c r="C1734" s="76" t="s">
        <v>12114</v>
      </c>
    </row>
    <row r="1735" spans="1:3" x14ac:dyDescent="0.25">
      <c r="A1735" s="74" t="s">
        <v>344</v>
      </c>
      <c r="B1735" s="134" t="s">
        <v>12115</v>
      </c>
      <c r="C1735" s="76" t="s">
        <v>12116</v>
      </c>
    </row>
    <row r="1736" spans="1:3" x14ac:dyDescent="0.25">
      <c r="A1736" s="74" t="s">
        <v>344</v>
      </c>
      <c r="B1736" s="134" t="s">
        <v>12117</v>
      </c>
      <c r="C1736" s="76" t="s">
        <v>12118</v>
      </c>
    </row>
    <row r="1737" spans="1:3" x14ac:dyDescent="0.25">
      <c r="A1737" s="74" t="s">
        <v>344</v>
      </c>
      <c r="B1737" s="134" t="s">
        <v>12119</v>
      </c>
      <c r="C1737" s="76" t="s">
        <v>12120</v>
      </c>
    </row>
    <row r="1738" spans="1:3" x14ac:dyDescent="0.25">
      <c r="A1738" s="74" t="s">
        <v>344</v>
      </c>
      <c r="B1738" s="134" t="s">
        <v>12121</v>
      </c>
      <c r="C1738" s="76" t="s">
        <v>12122</v>
      </c>
    </row>
    <row r="1739" spans="1:3" x14ac:dyDescent="0.25">
      <c r="A1739" s="74" t="s">
        <v>344</v>
      </c>
      <c r="B1739" s="134" t="s">
        <v>12123</v>
      </c>
      <c r="C1739" s="76" t="s">
        <v>12124</v>
      </c>
    </row>
    <row r="1740" spans="1:3" x14ac:dyDescent="0.25">
      <c r="A1740" s="74" t="s">
        <v>344</v>
      </c>
      <c r="B1740" s="134" t="s">
        <v>12125</v>
      </c>
      <c r="C1740" s="76" t="s">
        <v>12126</v>
      </c>
    </row>
    <row r="1741" spans="1:3" x14ac:dyDescent="0.25">
      <c r="A1741" s="74" t="s">
        <v>344</v>
      </c>
      <c r="B1741" s="134" t="s">
        <v>12127</v>
      </c>
      <c r="C1741" s="76" t="s">
        <v>12128</v>
      </c>
    </row>
    <row r="1742" spans="1:3" x14ac:dyDescent="0.25">
      <c r="A1742" s="74" t="s">
        <v>344</v>
      </c>
      <c r="B1742" s="134" t="s">
        <v>12129</v>
      </c>
      <c r="C1742" s="76" t="s">
        <v>12130</v>
      </c>
    </row>
    <row r="1743" spans="1:3" x14ac:dyDescent="0.25">
      <c r="A1743" s="74" t="s">
        <v>344</v>
      </c>
      <c r="B1743" s="134" t="s">
        <v>12131</v>
      </c>
      <c r="C1743" s="76" t="s">
        <v>12132</v>
      </c>
    </row>
    <row r="1744" spans="1:3" x14ac:dyDescent="0.25">
      <c r="A1744" s="74" t="s">
        <v>344</v>
      </c>
      <c r="B1744" s="134" t="s">
        <v>12133</v>
      </c>
      <c r="C1744" s="76" t="s">
        <v>12134</v>
      </c>
    </row>
    <row r="1745" spans="1:3" x14ac:dyDescent="0.25">
      <c r="A1745" s="74" t="s">
        <v>344</v>
      </c>
      <c r="B1745" s="134" t="s">
        <v>12135</v>
      </c>
      <c r="C1745" s="76" t="s">
        <v>12136</v>
      </c>
    </row>
    <row r="1746" spans="1:3" x14ac:dyDescent="0.25">
      <c r="A1746" s="74" t="s">
        <v>344</v>
      </c>
      <c r="B1746" s="134" t="s">
        <v>12137</v>
      </c>
      <c r="C1746" s="76" t="s">
        <v>12138</v>
      </c>
    </row>
    <row r="1747" spans="1:3" x14ac:dyDescent="0.25">
      <c r="A1747" s="74" t="s">
        <v>344</v>
      </c>
      <c r="B1747" s="134" t="s">
        <v>12139</v>
      </c>
      <c r="C1747" s="76" t="s">
        <v>12140</v>
      </c>
    </row>
    <row r="1748" spans="1:3" x14ac:dyDescent="0.25">
      <c r="A1748" s="74" t="s">
        <v>344</v>
      </c>
      <c r="B1748" s="134" t="s">
        <v>12141</v>
      </c>
      <c r="C1748" s="76" t="s">
        <v>12142</v>
      </c>
    </row>
    <row r="1749" spans="1:3" x14ac:dyDescent="0.25">
      <c r="A1749" s="74" t="s">
        <v>344</v>
      </c>
      <c r="B1749" s="134" t="s">
        <v>12143</v>
      </c>
      <c r="C1749" s="76" t="s">
        <v>12144</v>
      </c>
    </row>
    <row r="1750" spans="1:3" x14ac:dyDescent="0.25">
      <c r="A1750" s="74" t="s">
        <v>344</v>
      </c>
      <c r="B1750" s="134" t="s">
        <v>12145</v>
      </c>
      <c r="C1750" s="76" t="s">
        <v>12146</v>
      </c>
    </row>
    <row r="1751" spans="1:3" x14ac:dyDescent="0.25">
      <c r="A1751" s="74" t="s">
        <v>344</v>
      </c>
      <c r="B1751" s="134" t="s">
        <v>12147</v>
      </c>
      <c r="C1751" s="76" t="s">
        <v>12148</v>
      </c>
    </row>
    <row r="1752" spans="1:3" x14ac:dyDescent="0.25">
      <c r="A1752" s="74" t="s">
        <v>344</v>
      </c>
      <c r="B1752" s="134" t="s">
        <v>12149</v>
      </c>
      <c r="C1752" s="76" t="s">
        <v>12150</v>
      </c>
    </row>
    <row r="1753" spans="1:3" x14ac:dyDescent="0.25">
      <c r="A1753" s="74" t="s">
        <v>344</v>
      </c>
      <c r="B1753" s="134" t="s">
        <v>12151</v>
      </c>
      <c r="C1753" s="76" t="s">
        <v>12152</v>
      </c>
    </row>
    <row r="1754" spans="1:3" x14ac:dyDescent="0.25">
      <c r="A1754" s="74" t="s">
        <v>344</v>
      </c>
      <c r="B1754" s="134" t="s">
        <v>12153</v>
      </c>
      <c r="C1754" s="76" t="s">
        <v>12154</v>
      </c>
    </row>
    <row r="1755" spans="1:3" x14ac:dyDescent="0.25">
      <c r="A1755" s="74" t="s">
        <v>344</v>
      </c>
      <c r="B1755" s="134" t="s">
        <v>12155</v>
      </c>
      <c r="C1755" s="76" t="s">
        <v>12156</v>
      </c>
    </row>
    <row r="1756" spans="1:3" x14ac:dyDescent="0.25">
      <c r="A1756" s="74" t="s">
        <v>344</v>
      </c>
      <c r="B1756" s="134" t="s">
        <v>12157</v>
      </c>
      <c r="C1756" s="76" t="s">
        <v>12158</v>
      </c>
    </row>
    <row r="1757" spans="1:3" x14ac:dyDescent="0.25">
      <c r="A1757" s="74" t="s">
        <v>344</v>
      </c>
      <c r="B1757" s="134" t="s">
        <v>12159</v>
      </c>
      <c r="C1757" s="76" t="s">
        <v>12160</v>
      </c>
    </row>
    <row r="1758" spans="1:3" x14ac:dyDescent="0.25">
      <c r="A1758" s="74" t="s">
        <v>344</v>
      </c>
      <c r="B1758" s="134" t="s">
        <v>12161</v>
      </c>
      <c r="C1758" s="76" t="s">
        <v>12162</v>
      </c>
    </row>
    <row r="1759" spans="1:3" x14ac:dyDescent="0.25">
      <c r="A1759" s="74" t="s">
        <v>344</v>
      </c>
      <c r="B1759" s="134" t="s">
        <v>12163</v>
      </c>
      <c r="C1759" s="76" t="s">
        <v>12164</v>
      </c>
    </row>
    <row r="1760" spans="1:3" x14ac:dyDescent="0.25">
      <c r="A1760" s="74" t="s">
        <v>344</v>
      </c>
      <c r="B1760" s="134" t="s">
        <v>12165</v>
      </c>
      <c r="C1760" s="76" t="s">
        <v>12166</v>
      </c>
    </row>
    <row r="1761" spans="1:3" x14ac:dyDescent="0.25">
      <c r="A1761" s="74" t="s">
        <v>344</v>
      </c>
      <c r="B1761" s="134" t="s">
        <v>12167</v>
      </c>
      <c r="C1761" s="76" t="s">
        <v>12168</v>
      </c>
    </row>
    <row r="1762" spans="1:3" x14ac:dyDescent="0.25">
      <c r="A1762" s="74" t="s">
        <v>344</v>
      </c>
      <c r="B1762" s="134" t="s">
        <v>12169</v>
      </c>
      <c r="C1762" s="76" t="s">
        <v>12170</v>
      </c>
    </row>
    <row r="1763" spans="1:3" x14ac:dyDescent="0.25">
      <c r="A1763" s="74" t="s">
        <v>344</v>
      </c>
      <c r="B1763" s="134" t="s">
        <v>12171</v>
      </c>
      <c r="C1763" s="76" t="s">
        <v>12172</v>
      </c>
    </row>
    <row r="1764" spans="1:3" x14ac:dyDescent="0.25">
      <c r="A1764" s="74" t="s">
        <v>344</v>
      </c>
      <c r="B1764" s="134" t="s">
        <v>12173</v>
      </c>
      <c r="C1764" s="76" t="s">
        <v>12174</v>
      </c>
    </row>
    <row r="1765" spans="1:3" x14ac:dyDescent="0.25">
      <c r="A1765" s="74" t="s">
        <v>344</v>
      </c>
      <c r="B1765" s="134" t="s">
        <v>12175</v>
      </c>
      <c r="C1765" s="76" t="s">
        <v>12176</v>
      </c>
    </row>
    <row r="1766" spans="1:3" x14ac:dyDescent="0.25">
      <c r="A1766" s="74" t="s">
        <v>344</v>
      </c>
      <c r="B1766" s="134" t="s">
        <v>12177</v>
      </c>
      <c r="C1766" s="76" t="s">
        <v>12178</v>
      </c>
    </row>
    <row r="1767" spans="1:3" x14ac:dyDescent="0.25">
      <c r="A1767" s="74" t="s">
        <v>344</v>
      </c>
      <c r="B1767" s="134" t="s">
        <v>12179</v>
      </c>
      <c r="C1767" s="76" t="s">
        <v>12180</v>
      </c>
    </row>
    <row r="1768" spans="1:3" x14ac:dyDescent="0.25">
      <c r="A1768" s="74" t="s">
        <v>344</v>
      </c>
      <c r="B1768" s="134" t="s">
        <v>12181</v>
      </c>
      <c r="C1768" s="76" t="s">
        <v>12182</v>
      </c>
    </row>
    <row r="1769" spans="1:3" x14ac:dyDescent="0.25">
      <c r="A1769" s="74" t="s">
        <v>344</v>
      </c>
      <c r="B1769" s="134" t="s">
        <v>12183</v>
      </c>
      <c r="C1769" s="76" t="s">
        <v>12184</v>
      </c>
    </row>
    <row r="1770" spans="1:3" x14ac:dyDescent="0.25">
      <c r="A1770" s="74" t="s">
        <v>344</v>
      </c>
      <c r="B1770" s="134" t="s">
        <v>12185</v>
      </c>
      <c r="C1770" s="76" t="s">
        <v>12186</v>
      </c>
    </row>
    <row r="1771" spans="1:3" x14ac:dyDescent="0.25">
      <c r="A1771" s="74" t="s">
        <v>344</v>
      </c>
      <c r="B1771" s="134" t="s">
        <v>12187</v>
      </c>
      <c r="C1771" s="76" t="s">
        <v>12188</v>
      </c>
    </row>
    <row r="1772" spans="1:3" x14ac:dyDescent="0.25">
      <c r="A1772" s="74" t="s">
        <v>344</v>
      </c>
      <c r="B1772" s="134" t="s">
        <v>12189</v>
      </c>
      <c r="C1772" s="76" t="s">
        <v>12190</v>
      </c>
    </row>
    <row r="1773" spans="1:3" x14ac:dyDescent="0.25">
      <c r="A1773" s="74" t="s">
        <v>344</v>
      </c>
      <c r="B1773" s="134" t="s">
        <v>12191</v>
      </c>
      <c r="C1773" s="76" t="s">
        <v>12192</v>
      </c>
    </row>
    <row r="1774" spans="1:3" x14ac:dyDescent="0.25">
      <c r="A1774" s="74" t="s">
        <v>344</v>
      </c>
      <c r="B1774" s="134" t="s">
        <v>12193</v>
      </c>
      <c r="C1774" s="76" t="s">
        <v>12194</v>
      </c>
    </row>
    <row r="1775" spans="1:3" x14ac:dyDescent="0.25">
      <c r="A1775" s="74" t="s">
        <v>344</v>
      </c>
      <c r="B1775" s="134" t="s">
        <v>12195</v>
      </c>
      <c r="C1775" s="76" t="s">
        <v>12196</v>
      </c>
    </row>
    <row r="1776" spans="1:3" x14ac:dyDescent="0.25">
      <c r="A1776" s="74" t="s">
        <v>344</v>
      </c>
      <c r="B1776" s="134" t="s">
        <v>12197</v>
      </c>
      <c r="C1776" s="76" t="s">
        <v>12198</v>
      </c>
    </row>
    <row r="1777" spans="1:3" x14ac:dyDescent="0.25">
      <c r="A1777" s="74" t="s">
        <v>344</v>
      </c>
      <c r="B1777" s="134" t="s">
        <v>12199</v>
      </c>
      <c r="C1777" s="76" t="s">
        <v>12200</v>
      </c>
    </row>
    <row r="1778" spans="1:3" x14ac:dyDescent="0.25">
      <c r="A1778" s="74" t="s">
        <v>344</v>
      </c>
      <c r="B1778" s="134" t="s">
        <v>12201</v>
      </c>
      <c r="C1778" s="76" t="s">
        <v>12202</v>
      </c>
    </row>
    <row r="1779" spans="1:3" x14ac:dyDescent="0.25">
      <c r="A1779" s="74" t="s">
        <v>344</v>
      </c>
      <c r="B1779" s="134" t="s">
        <v>12203</v>
      </c>
      <c r="C1779" s="76" t="s">
        <v>12204</v>
      </c>
    </row>
    <row r="1780" spans="1:3" x14ac:dyDescent="0.25">
      <c r="A1780" s="74" t="s">
        <v>344</v>
      </c>
      <c r="B1780" s="134" t="s">
        <v>12205</v>
      </c>
      <c r="C1780" s="76" t="s">
        <v>12206</v>
      </c>
    </row>
    <row r="1781" spans="1:3" x14ac:dyDescent="0.25">
      <c r="A1781" s="74" t="s">
        <v>344</v>
      </c>
      <c r="B1781" s="134" t="s">
        <v>12207</v>
      </c>
      <c r="C1781" s="76" t="s">
        <v>12208</v>
      </c>
    </row>
    <row r="1782" spans="1:3" x14ac:dyDescent="0.25">
      <c r="A1782" s="74" t="s">
        <v>344</v>
      </c>
      <c r="B1782" s="134" t="s">
        <v>12209</v>
      </c>
      <c r="C1782" s="76" t="s">
        <v>12210</v>
      </c>
    </row>
    <row r="1783" spans="1:3" x14ac:dyDescent="0.25">
      <c r="A1783" s="74" t="s">
        <v>344</v>
      </c>
      <c r="B1783" s="134" t="s">
        <v>12211</v>
      </c>
      <c r="C1783" s="76" t="s">
        <v>12212</v>
      </c>
    </row>
    <row r="1784" spans="1:3" x14ac:dyDescent="0.25">
      <c r="A1784" s="74" t="s">
        <v>344</v>
      </c>
      <c r="B1784" s="134" t="s">
        <v>12213</v>
      </c>
      <c r="C1784" s="76" t="s">
        <v>12214</v>
      </c>
    </row>
    <row r="1785" spans="1:3" x14ac:dyDescent="0.25">
      <c r="A1785" s="74" t="s">
        <v>344</v>
      </c>
      <c r="B1785" s="134" t="s">
        <v>12215</v>
      </c>
      <c r="C1785" s="76" t="s">
        <v>12216</v>
      </c>
    </row>
    <row r="1786" spans="1:3" x14ac:dyDescent="0.25">
      <c r="A1786" s="74" t="s">
        <v>344</v>
      </c>
      <c r="B1786" s="134" t="s">
        <v>12217</v>
      </c>
      <c r="C1786" s="76" t="s">
        <v>12218</v>
      </c>
    </row>
    <row r="1787" spans="1:3" x14ac:dyDescent="0.25">
      <c r="A1787" s="74" t="s">
        <v>344</v>
      </c>
      <c r="B1787" s="134" t="s">
        <v>12219</v>
      </c>
      <c r="C1787" s="76" t="s">
        <v>12220</v>
      </c>
    </row>
    <row r="1788" spans="1:3" x14ac:dyDescent="0.25">
      <c r="A1788" s="74" t="s">
        <v>344</v>
      </c>
      <c r="B1788" s="134" t="s">
        <v>12221</v>
      </c>
      <c r="C1788" s="76" t="s">
        <v>12222</v>
      </c>
    </row>
    <row r="1789" spans="1:3" x14ac:dyDescent="0.25">
      <c r="A1789" s="74" t="s">
        <v>344</v>
      </c>
      <c r="B1789" s="134" t="s">
        <v>12223</v>
      </c>
      <c r="C1789" s="76" t="s">
        <v>12224</v>
      </c>
    </row>
    <row r="1790" spans="1:3" x14ac:dyDescent="0.25">
      <c r="A1790" s="74" t="s">
        <v>344</v>
      </c>
      <c r="B1790" s="134" t="s">
        <v>12225</v>
      </c>
      <c r="C1790" s="76" t="s">
        <v>12226</v>
      </c>
    </row>
    <row r="1791" spans="1:3" x14ac:dyDescent="0.25">
      <c r="A1791" s="74" t="s">
        <v>344</v>
      </c>
      <c r="B1791" s="134" t="s">
        <v>12227</v>
      </c>
      <c r="C1791" s="76" t="s">
        <v>12228</v>
      </c>
    </row>
    <row r="1792" spans="1:3" x14ac:dyDescent="0.25">
      <c r="A1792" s="74" t="s">
        <v>344</v>
      </c>
      <c r="B1792" s="134" t="s">
        <v>12229</v>
      </c>
      <c r="C1792" s="76" t="s">
        <v>12230</v>
      </c>
    </row>
    <row r="1793" spans="1:3" x14ac:dyDescent="0.25">
      <c r="A1793" s="74" t="s">
        <v>344</v>
      </c>
      <c r="B1793" s="134" t="s">
        <v>12231</v>
      </c>
      <c r="C1793" s="76" t="s">
        <v>12232</v>
      </c>
    </row>
    <row r="1794" spans="1:3" x14ac:dyDescent="0.25">
      <c r="A1794" s="74" t="s">
        <v>344</v>
      </c>
      <c r="B1794" s="134" t="s">
        <v>12233</v>
      </c>
      <c r="C1794" s="76" t="s">
        <v>12234</v>
      </c>
    </row>
    <row r="1795" spans="1:3" x14ac:dyDescent="0.25">
      <c r="A1795" s="74" t="s">
        <v>344</v>
      </c>
      <c r="B1795" s="134" t="s">
        <v>12235</v>
      </c>
      <c r="C1795" s="76" t="s">
        <v>12236</v>
      </c>
    </row>
    <row r="1796" spans="1:3" x14ac:dyDescent="0.25">
      <c r="A1796" s="74" t="s">
        <v>344</v>
      </c>
      <c r="B1796" s="134" t="s">
        <v>12237</v>
      </c>
      <c r="C1796" s="76" t="s">
        <v>12238</v>
      </c>
    </row>
    <row r="1797" spans="1:3" x14ac:dyDescent="0.25">
      <c r="A1797" s="74" t="s">
        <v>344</v>
      </c>
      <c r="B1797" s="134" t="s">
        <v>12239</v>
      </c>
      <c r="C1797" s="76" t="s">
        <v>12240</v>
      </c>
    </row>
    <row r="1798" spans="1:3" x14ac:dyDescent="0.25">
      <c r="A1798" s="74" t="s">
        <v>344</v>
      </c>
      <c r="B1798" s="134" t="s">
        <v>12241</v>
      </c>
      <c r="C1798" s="76" t="s">
        <v>12242</v>
      </c>
    </row>
    <row r="1799" spans="1:3" x14ac:dyDescent="0.25">
      <c r="A1799" s="74" t="s">
        <v>344</v>
      </c>
      <c r="B1799" s="134" t="s">
        <v>12243</v>
      </c>
      <c r="C1799" s="76" t="s">
        <v>12244</v>
      </c>
    </row>
    <row r="1800" spans="1:3" x14ac:dyDescent="0.25">
      <c r="A1800" s="74" t="s">
        <v>344</v>
      </c>
      <c r="B1800" s="134" t="s">
        <v>12245</v>
      </c>
      <c r="C1800" s="76" t="s">
        <v>12246</v>
      </c>
    </row>
    <row r="1801" spans="1:3" x14ac:dyDescent="0.25">
      <c r="A1801" s="74" t="s">
        <v>344</v>
      </c>
      <c r="B1801" s="134" t="s">
        <v>12247</v>
      </c>
      <c r="C1801" s="76" t="s">
        <v>12248</v>
      </c>
    </row>
    <row r="1802" spans="1:3" x14ac:dyDescent="0.25">
      <c r="A1802" s="74" t="s">
        <v>344</v>
      </c>
      <c r="B1802" s="134" t="s">
        <v>12249</v>
      </c>
      <c r="C1802" s="76" t="s">
        <v>12250</v>
      </c>
    </row>
    <row r="1803" spans="1:3" x14ac:dyDescent="0.25">
      <c r="A1803" s="74" t="s">
        <v>344</v>
      </c>
      <c r="B1803" s="134" t="s">
        <v>12251</v>
      </c>
      <c r="C1803" s="76" t="s">
        <v>12252</v>
      </c>
    </row>
    <row r="1804" spans="1:3" x14ac:dyDescent="0.25">
      <c r="A1804" s="74" t="s">
        <v>344</v>
      </c>
      <c r="B1804" s="134" t="s">
        <v>12253</v>
      </c>
      <c r="C1804" s="76" t="s">
        <v>12254</v>
      </c>
    </row>
    <row r="1805" spans="1:3" x14ac:dyDescent="0.25">
      <c r="A1805" s="74" t="s">
        <v>344</v>
      </c>
      <c r="B1805" s="134" t="s">
        <v>12255</v>
      </c>
      <c r="C1805" s="76" t="s">
        <v>12256</v>
      </c>
    </row>
    <row r="1806" spans="1:3" x14ac:dyDescent="0.25">
      <c r="A1806" s="74" t="s">
        <v>344</v>
      </c>
      <c r="B1806" s="134" t="s">
        <v>12257</v>
      </c>
      <c r="C1806" s="76" t="s">
        <v>12258</v>
      </c>
    </row>
    <row r="1807" spans="1:3" x14ac:dyDescent="0.25">
      <c r="A1807" s="74" t="s">
        <v>344</v>
      </c>
      <c r="B1807" s="134" t="s">
        <v>12259</v>
      </c>
      <c r="C1807" s="76" t="s">
        <v>12260</v>
      </c>
    </row>
    <row r="1808" spans="1:3" x14ac:dyDescent="0.25">
      <c r="A1808" s="74" t="s">
        <v>344</v>
      </c>
      <c r="B1808" s="134" t="s">
        <v>12261</v>
      </c>
      <c r="C1808" s="76" t="s">
        <v>12262</v>
      </c>
    </row>
    <row r="1809" spans="1:3" x14ac:dyDescent="0.25">
      <c r="A1809" s="74" t="s">
        <v>344</v>
      </c>
      <c r="B1809" s="134" t="s">
        <v>12263</v>
      </c>
      <c r="C1809" s="76" t="s">
        <v>12264</v>
      </c>
    </row>
    <row r="1810" spans="1:3" x14ac:dyDescent="0.25">
      <c r="A1810" s="74" t="s">
        <v>344</v>
      </c>
      <c r="B1810" s="134" t="s">
        <v>12265</v>
      </c>
      <c r="C1810" s="76" t="s">
        <v>12266</v>
      </c>
    </row>
    <row r="1811" spans="1:3" x14ac:dyDescent="0.25">
      <c r="A1811" s="74" t="s">
        <v>344</v>
      </c>
      <c r="B1811" s="134" t="s">
        <v>12267</v>
      </c>
      <c r="C1811" s="76" t="s">
        <v>12268</v>
      </c>
    </row>
    <row r="1812" spans="1:3" x14ac:dyDescent="0.25">
      <c r="A1812" s="74" t="s">
        <v>344</v>
      </c>
      <c r="B1812" s="134" t="s">
        <v>12269</v>
      </c>
      <c r="C1812" s="76" t="s">
        <v>12270</v>
      </c>
    </row>
    <row r="1813" spans="1:3" x14ac:dyDescent="0.25">
      <c r="A1813" s="74" t="s">
        <v>344</v>
      </c>
      <c r="B1813" s="134" t="s">
        <v>12271</v>
      </c>
      <c r="C1813" s="76" t="s">
        <v>12272</v>
      </c>
    </row>
    <row r="1814" spans="1:3" x14ac:dyDescent="0.25">
      <c r="A1814" s="74" t="s">
        <v>344</v>
      </c>
      <c r="B1814" s="134" t="s">
        <v>12273</v>
      </c>
      <c r="C1814" s="76" t="s">
        <v>12274</v>
      </c>
    </row>
    <row r="1815" spans="1:3" x14ac:dyDescent="0.25">
      <c r="A1815" s="74" t="s">
        <v>344</v>
      </c>
      <c r="B1815" s="134" t="s">
        <v>12275</v>
      </c>
      <c r="C1815" s="76" t="s">
        <v>12276</v>
      </c>
    </row>
    <row r="1816" spans="1:3" x14ac:dyDescent="0.25">
      <c r="A1816" s="74" t="s">
        <v>344</v>
      </c>
      <c r="B1816" s="134" t="s">
        <v>12277</v>
      </c>
      <c r="C1816" s="76" t="s">
        <v>12278</v>
      </c>
    </row>
    <row r="1817" spans="1:3" x14ac:dyDescent="0.25">
      <c r="A1817" s="74" t="s">
        <v>344</v>
      </c>
      <c r="B1817" s="134" t="s">
        <v>12279</v>
      </c>
      <c r="C1817" s="76" t="s">
        <v>12280</v>
      </c>
    </row>
    <row r="1818" spans="1:3" x14ac:dyDescent="0.25">
      <c r="A1818" s="74" t="s">
        <v>344</v>
      </c>
      <c r="B1818" s="134" t="s">
        <v>12281</v>
      </c>
      <c r="C1818" s="76" t="s">
        <v>12282</v>
      </c>
    </row>
    <row r="1819" spans="1:3" x14ac:dyDescent="0.25">
      <c r="A1819" s="74" t="s">
        <v>344</v>
      </c>
      <c r="B1819" s="134" t="s">
        <v>12283</v>
      </c>
      <c r="C1819" s="76" t="s">
        <v>12284</v>
      </c>
    </row>
    <row r="1820" spans="1:3" x14ac:dyDescent="0.25">
      <c r="A1820" s="74" t="s">
        <v>344</v>
      </c>
      <c r="B1820" s="134" t="s">
        <v>12285</v>
      </c>
      <c r="C1820" s="76" t="s">
        <v>12286</v>
      </c>
    </row>
    <row r="1821" spans="1:3" x14ac:dyDescent="0.25">
      <c r="A1821" s="74" t="s">
        <v>344</v>
      </c>
      <c r="B1821" s="134" t="s">
        <v>12287</v>
      </c>
      <c r="C1821" s="76" t="s">
        <v>12288</v>
      </c>
    </row>
    <row r="1822" spans="1:3" x14ac:dyDescent="0.25">
      <c r="A1822" s="74" t="s">
        <v>344</v>
      </c>
      <c r="B1822" s="134" t="s">
        <v>12289</v>
      </c>
      <c r="C1822" s="76" t="s">
        <v>12290</v>
      </c>
    </row>
    <row r="1823" spans="1:3" x14ac:dyDescent="0.25">
      <c r="A1823" s="74" t="s">
        <v>344</v>
      </c>
      <c r="B1823" s="134" t="s">
        <v>12291</v>
      </c>
      <c r="C1823" s="76" t="s">
        <v>12292</v>
      </c>
    </row>
    <row r="1824" spans="1:3" x14ac:dyDescent="0.25">
      <c r="A1824" s="74" t="s">
        <v>344</v>
      </c>
      <c r="B1824" s="134" t="s">
        <v>12293</v>
      </c>
      <c r="C1824" s="76" t="s">
        <v>12294</v>
      </c>
    </row>
    <row r="1825" spans="1:3" x14ac:dyDescent="0.25">
      <c r="A1825" s="74" t="s">
        <v>344</v>
      </c>
      <c r="B1825" s="134" t="s">
        <v>12295</v>
      </c>
      <c r="C1825" s="76" t="s">
        <v>12296</v>
      </c>
    </row>
    <row r="1826" spans="1:3" x14ac:dyDescent="0.25">
      <c r="A1826" s="74" t="s">
        <v>344</v>
      </c>
      <c r="B1826" s="134" t="s">
        <v>12297</v>
      </c>
      <c r="C1826" s="76" t="s">
        <v>12298</v>
      </c>
    </row>
    <row r="1827" spans="1:3" x14ac:dyDescent="0.25">
      <c r="A1827" s="74" t="s">
        <v>344</v>
      </c>
      <c r="B1827" s="134" t="s">
        <v>12299</v>
      </c>
      <c r="C1827" s="76" t="s">
        <v>12300</v>
      </c>
    </row>
    <row r="1828" spans="1:3" x14ac:dyDescent="0.25">
      <c r="A1828" s="74" t="s">
        <v>344</v>
      </c>
      <c r="B1828" s="134" t="s">
        <v>12301</v>
      </c>
      <c r="C1828" s="76" t="s">
        <v>12302</v>
      </c>
    </row>
    <row r="1829" spans="1:3" x14ac:dyDescent="0.25">
      <c r="A1829" s="74" t="s">
        <v>344</v>
      </c>
      <c r="B1829" s="134" t="s">
        <v>12303</v>
      </c>
      <c r="C1829" s="76" t="s">
        <v>12304</v>
      </c>
    </row>
    <row r="1830" spans="1:3" x14ac:dyDescent="0.25">
      <c r="A1830" s="74" t="s">
        <v>344</v>
      </c>
      <c r="B1830" s="134" t="s">
        <v>12305</v>
      </c>
      <c r="C1830" s="76" t="s">
        <v>12306</v>
      </c>
    </row>
    <row r="1831" spans="1:3" x14ac:dyDescent="0.25">
      <c r="A1831" s="74" t="s">
        <v>344</v>
      </c>
      <c r="B1831" s="134" t="s">
        <v>12307</v>
      </c>
      <c r="C1831" s="76" t="s">
        <v>12308</v>
      </c>
    </row>
    <row r="1832" spans="1:3" x14ac:dyDescent="0.25">
      <c r="A1832" s="74" t="s">
        <v>344</v>
      </c>
      <c r="B1832" s="134" t="s">
        <v>12309</v>
      </c>
      <c r="C1832" s="76" t="s">
        <v>12310</v>
      </c>
    </row>
    <row r="1833" spans="1:3" x14ac:dyDescent="0.25">
      <c r="A1833" s="74" t="s">
        <v>344</v>
      </c>
      <c r="B1833" s="134" t="s">
        <v>12311</v>
      </c>
      <c r="C1833" s="76" t="s">
        <v>12312</v>
      </c>
    </row>
    <row r="1834" spans="1:3" x14ac:dyDescent="0.25">
      <c r="A1834" s="74" t="s">
        <v>344</v>
      </c>
      <c r="B1834" s="134" t="s">
        <v>12313</v>
      </c>
      <c r="C1834" s="76" t="s">
        <v>12314</v>
      </c>
    </row>
    <row r="1835" spans="1:3" x14ac:dyDescent="0.25">
      <c r="A1835" s="74" t="s">
        <v>344</v>
      </c>
      <c r="B1835" s="134" t="s">
        <v>12315</v>
      </c>
      <c r="C1835" s="76" t="s">
        <v>12316</v>
      </c>
    </row>
    <row r="1836" spans="1:3" x14ac:dyDescent="0.25">
      <c r="A1836" s="74" t="s">
        <v>344</v>
      </c>
      <c r="B1836" s="134" t="s">
        <v>12317</v>
      </c>
      <c r="C1836" s="76" t="s">
        <v>12318</v>
      </c>
    </row>
    <row r="1837" spans="1:3" x14ac:dyDescent="0.25">
      <c r="A1837" s="74" t="s">
        <v>344</v>
      </c>
      <c r="B1837" s="134" t="s">
        <v>12319</v>
      </c>
      <c r="C1837" s="76" t="s">
        <v>12320</v>
      </c>
    </row>
    <row r="1838" spans="1:3" x14ac:dyDescent="0.25">
      <c r="A1838" s="74" t="s">
        <v>344</v>
      </c>
      <c r="B1838" s="134" t="s">
        <v>12321</v>
      </c>
      <c r="C1838" s="76" t="s">
        <v>12322</v>
      </c>
    </row>
    <row r="1839" spans="1:3" x14ac:dyDescent="0.25">
      <c r="A1839" s="74" t="s">
        <v>344</v>
      </c>
      <c r="B1839" s="134" t="s">
        <v>12323</v>
      </c>
      <c r="C1839" s="76" t="s">
        <v>12324</v>
      </c>
    </row>
    <row r="1840" spans="1:3" x14ac:dyDescent="0.25">
      <c r="A1840" s="74" t="s">
        <v>344</v>
      </c>
      <c r="B1840" s="134" t="s">
        <v>12325</v>
      </c>
      <c r="C1840" s="76" t="s">
        <v>12326</v>
      </c>
    </row>
    <row r="1841" spans="1:3" x14ac:dyDescent="0.25">
      <c r="A1841" s="74" t="s">
        <v>344</v>
      </c>
      <c r="B1841" s="134" t="s">
        <v>12327</v>
      </c>
      <c r="C1841" s="76" t="s">
        <v>12328</v>
      </c>
    </row>
    <row r="1842" spans="1:3" x14ac:dyDescent="0.25">
      <c r="A1842" s="74" t="s">
        <v>344</v>
      </c>
      <c r="B1842" s="134" t="s">
        <v>12329</v>
      </c>
      <c r="C1842" s="76" t="s">
        <v>12330</v>
      </c>
    </row>
    <row r="1843" spans="1:3" x14ac:dyDescent="0.25">
      <c r="A1843" s="74" t="s">
        <v>344</v>
      </c>
      <c r="B1843" s="134" t="s">
        <v>12331</v>
      </c>
      <c r="C1843" s="76" t="s">
        <v>12332</v>
      </c>
    </row>
    <row r="1844" spans="1:3" x14ac:dyDescent="0.25">
      <c r="A1844" s="74" t="s">
        <v>344</v>
      </c>
      <c r="B1844" s="134" t="s">
        <v>12333</v>
      </c>
      <c r="C1844" s="76" t="s">
        <v>12334</v>
      </c>
    </row>
    <row r="1845" spans="1:3" x14ac:dyDescent="0.25">
      <c r="A1845" s="74" t="s">
        <v>344</v>
      </c>
      <c r="B1845" s="134" t="s">
        <v>12335</v>
      </c>
      <c r="C1845" s="76" t="s">
        <v>12336</v>
      </c>
    </row>
    <row r="1846" spans="1:3" x14ac:dyDescent="0.25">
      <c r="A1846" s="74" t="s">
        <v>344</v>
      </c>
      <c r="B1846" s="134" t="s">
        <v>12337</v>
      </c>
      <c r="C1846" s="76" t="s">
        <v>12338</v>
      </c>
    </row>
    <row r="1847" spans="1:3" x14ac:dyDescent="0.25">
      <c r="A1847" s="74" t="s">
        <v>344</v>
      </c>
      <c r="B1847" s="134" t="s">
        <v>12339</v>
      </c>
      <c r="C1847" s="76" t="s">
        <v>12340</v>
      </c>
    </row>
    <row r="1848" spans="1:3" x14ac:dyDescent="0.25">
      <c r="A1848" s="74" t="s">
        <v>344</v>
      </c>
      <c r="B1848" s="134" t="s">
        <v>12341</v>
      </c>
      <c r="C1848" s="76" t="s">
        <v>12342</v>
      </c>
    </row>
    <row r="1849" spans="1:3" x14ac:dyDescent="0.25">
      <c r="A1849" s="74" t="s">
        <v>344</v>
      </c>
      <c r="B1849" s="134" t="s">
        <v>12343</v>
      </c>
      <c r="C1849" s="76" t="s">
        <v>12344</v>
      </c>
    </row>
    <row r="1850" spans="1:3" x14ac:dyDescent="0.25">
      <c r="A1850" s="74" t="s">
        <v>344</v>
      </c>
      <c r="B1850" s="134" t="s">
        <v>12345</v>
      </c>
      <c r="C1850" s="76" t="s">
        <v>12346</v>
      </c>
    </row>
    <row r="1851" spans="1:3" x14ac:dyDescent="0.25">
      <c r="A1851" s="74" t="s">
        <v>344</v>
      </c>
      <c r="B1851" s="134" t="s">
        <v>12347</v>
      </c>
      <c r="C1851" s="76" t="s">
        <v>12348</v>
      </c>
    </row>
    <row r="1852" spans="1:3" x14ac:dyDescent="0.25">
      <c r="A1852" s="74" t="s">
        <v>344</v>
      </c>
      <c r="B1852" s="134" t="s">
        <v>12349</v>
      </c>
      <c r="C1852" s="76" t="s">
        <v>12350</v>
      </c>
    </row>
    <row r="1853" spans="1:3" x14ac:dyDescent="0.25">
      <c r="A1853" s="74" t="s">
        <v>344</v>
      </c>
      <c r="B1853" s="134" t="s">
        <v>12351</v>
      </c>
      <c r="C1853" s="76" t="s">
        <v>12352</v>
      </c>
    </row>
    <row r="1854" spans="1:3" x14ac:dyDescent="0.25">
      <c r="A1854" s="74" t="s">
        <v>344</v>
      </c>
      <c r="B1854" s="134" t="s">
        <v>12353</v>
      </c>
      <c r="C1854" s="76" t="s">
        <v>12354</v>
      </c>
    </row>
    <row r="1855" spans="1:3" x14ac:dyDescent="0.25">
      <c r="A1855" s="74" t="s">
        <v>344</v>
      </c>
      <c r="B1855" s="134" t="s">
        <v>12355</v>
      </c>
      <c r="C1855" s="76" t="s">
        <v>12356</v>
      </c>
    </row>
    <row r="1856" spans="1:3" x14ac:dyDescent="0.25">
      <c r="A1856" s="74" t="s">
        <v>344</v>
      </c>
      <c r="B1856" s="134" t="s">
        <v>12357</v>
      </c>
      <c r="C1856" s="76" t="s">
        <v>12358</v>
      </c>
    </row>
    <row r="1857" spans="1:3" x14ac:dyDescent="0.25">
      <c r="A1857" s="74" t="s">
        <v>344</v>
      </c>
      <c r="B1857" s="134" t="s">
        <v>12359</v>
      </c>
      <c r="C1857" s="76" t="s">
        <v>12360</v>
      </c>
    </row>
    <row r="1858" spans="1:3" x14ac:dyDescent="0.25">
      <c r="A1858" s="74" t="s">
        <v>344</v>
      </c>
      <c r="B1858" s="134" t="s">
        <v>12361</v>
      </c>
      <c r="C1858" s="76" t="s">
        <v>12362</v>
      </c>
    </row>
    <row r="1859" spans="1:3" x14ac:dyDescent="0.25">
      <c r="A1859" s="74" t="s">
        <v>344</v>
      </c>
      <c r="B1859" s="134" t="s">
        <v>12363</v>
      </c>
      <c r="C1859" s="76" t="s">
        <v>12364</v>
      </c>
    </row>
    <row r="1860" spans="1:3" x14ac:dyDescent="0.25">
      <c r="A1860" s="74" t="s">
        <v>344</v>
      </c>
      <c r="B1860" s="134" t="s">
        <v>12365</v>
      </c>
      <c r="C1860" s="76" t="s">
        <v>12366</v>
      </c>
    </row>
    <row r="1861" spans="1:3" x14ac:dyDescent="0.25">
      <c r="A1861" s="74" t="s">
        <v>344</v>
      </c>
      <c r="B1861" s="134" t="s">
        <v>12367</v>
      </c>
      <c r="C1861" s="76" t="s">
        <v>12368</v>
      </c>
    </row>
    <row r="1862" spans="1:3" x14ac:dyDescent="0.25">
      <c r="A1862" s="74" t="s">
        <v>344</v>
      </c>
      <c r="B1862" s="134" t="s">
        <v>12369</v>
      </c>
      <c r="C1862" s="76" t="s">
        <v>12370</v>
      </c>
    </row>
    <row r="1863" spans="1:3" x14ac:dyDescent="0.25">
      <c r="A1863" s="74" t="s">
        <v>344</v>
      </c>
      <c r="B1863" s="134" t="s">
        <v>12371</v>
      </c>
      <c r="C1863" s="76" t="s">
        <v>12372</v>
      </c>
    </row>
    <row r="1864" spans="1:3" x14ac:dyDescent="0.25">
      <c r="A1864" s="74" t="s">
        <v>344</v>
      </c>
      <c r="B1864" s="134" t="s">
        <v>12373</v>
      </c>
      <c r="C1864" s="76" t="s">
        <v>12374</v>
      </c>
    </row>
    <row r="1865" spans="1:3" x14ac:dyDescent="0.25">
      <c r="A1865" s="74" t="s">
        <v>344</v>
      </c>
      <c r="B1865" s="134" t="s">
        <v>12375</v>
      </c>
      <c r="C1865" s="76" t="s">
        <v>12376</v>
      </c>
    </row>
    <row r="1866" spans="1:3" x14ac:dyDescent="0.25">
      <c r="A1866" s="74" t="s">
        <v>344</v>
      </c>
      <c r="B1866" s="134" t="s">
        <v>12377</v>
      </c>
      <c r="C1866" s="76" t="s">
        <v>12378</v>
      </c>
    </row>
    <row r="1867" spans="1:3" x14ac:dyDescent="0.25">
      <c r="A1867" s="74" t="s">
        <v>344</v>
      </c>
      <c r="B1867" s="134" t="s">
        <v>12379</v>
      </c>
      <c r="C1867" s="76" t="s">
        <v>12380</v>
      </c>
    </row>
    <row r="1868" spans="1:3" x14ac:dyDescent="0.25">
      <c r="A1868" s="74" t="s">
        <v>344</v>
      </c>
      <c r="B1868" s="134" t="s">
        <v>12381</v>
      </c>
      <c r="C1868" s="76" t="s">
        <v>12382</v>
      </c>
    </row>
    <row r="1869" spans="1:3" x14ac:dyDescent="0.25">
      <c r="A1869" s="74" t="s">
        <v>344</v>
      </c>
      <c r="B1869" s="134" t="s">
        <v>12383</v>
      </c>
      <c r="C1869" s="76" t="s">
        <v>12384</v>
      </c>
    </row>
    <row r="1870" spans="1:3" x14ac:dyDescent="0.25">
      <c r="A1870" s="74" t="s">
        <v>344</v>
      </c>
      <c r="B1870" s="134" t="s">
        <v>12385</v>
      </c>
      <c r="C1870" s="76" t="s">
        <v>12386</v>
      </c>
    </row>
    <row r="1871" spans="1:3" x14ac:dyDescent="0.25">
      <c r="A1871" s="74" t="s">
        <v>344</v>
      </c>
      <c r="B1871" s="134" t="s">
        <v>12387</v>
      </c>
      <c r="C1871" s="76" t="s">
        <v>12388</v>
      </c>
    </row>
    <row r="1872" spans="1:3" x14ac:dyDescent="0.25">
      <c r="A1872" s="74" t="s">
        <v>344</v>
      </c>
      <c r="B1872" s="134" t="s">
        <v>12389</v>
      </c>
      <c r="C1872" s="76" t="s">
        <v>12390</v>
      </c>
    </row>
    <row r="1873" spans="1:3" x14ac:dyDescent="0.25">
      <c r="A1873" s="74" t="s">
        <v>344</v>
      </c>
      <c r="B1873" s="134" t="s">
        <v>12391</v>
      </c>
      <c r="C1873" s="76" t="s">
        <v>12392</v>
      </c>
    </row>
    <row r="1874" spans="1:3" x14ac:dyDescent="0.25">
      <c r="A1874" s="74" t="s">
        <v>344</v>
      </c>
      <c r="B1874" s="134" t="s">
        <v>12393</v>
      </c>
      <c r="C1874" s="76" t="s">
        <v>12394</v>
      </c>
    </row>
    <row r="1875" spans="1:3" x14ac:dyDescent="0.25">
      <c r="A1875" s="74" t="s">
        <v>344</v>
      </c>
      <c r="B1875" s="134" t="s">
        <v>12395</v>
      </c>
      <c r="C1875" s="76" t="s">
        <v>12396</v>
      </c>
    </row>
    <row r="1876" spans="1:3" x14ac:dyDescent="0.25">
      <c r="A1876" s="74" t="s">
        <v>344</v>
      </c>
      <c r="B1876" s="134" t="s">
        <v>12397</v>
      </c>
      <c r="C1876" s="76" t="s">
        <v>12398</v>
      </c>
    </row>
    <row r="1877" spans="1:3" x14ac:dyDescent="0.25">
      <c r="A1877" s="74" t="s">
        <v>344</v>
      </c>
      <c r="B1877" s="134" t="s">
        <v>12399</v>
      </c>
      <c r="C1877" s="76" t="s">
        <v>12400</v>
      </c>
    </row>
    <row r="1878" spans="1:3" x14ac:dyDescent="0.25">
      <c r="A1878" s="74" t="s">
        <v>344</v>
      </c>
      <c r="B1878" s="134" t="s">
        <v>12401</v>
      </c>
      <c r="C1878" s="76" t="s">
        <v>12402</v>
      </c>
    </row>
    <row r="1879" spans="1:3" x14ac:dyDescent="0.25">
      <c r="A1879" s="74" t="s">
        <v>344</v>
      </c>
      <c r="B1879" s="134" t="s">
        <v>12403</v>
      </c>
      <c r="C1879" s="76" t="s">
        <v>12404</v>
      </c>
    </row>
    <row r="1880" spans="1:3" x14ac:dyDescent="0.25">
      <c r="A1880" s="74" t="s">
        <v>344</v>
      </c>
      <c r="B1880" s="134" t="s">
        <v>12405</v>
      </c>
      <c r="C1880" s="76" t="s">
        <v>12406</v>
      </c>
    </row>
    <row r="1881" spans="1:3" x14ac:dyDescent="0.25">
      <c r="A1881" s="74" t="s">
        <v>344</v>
      </c>
      <c r="B1881" s="134" t="s">
        <v>12407</v>
      </c>
      <c r="C1881" s="76" t="s">
        <v>12408</v>
      </c>
    </row>
    <row r="1882" spans="1:3" x14ac:dyDescent="0.25">
      <c r="A1882" s="74" t="s">
        <v>344</v>
      </c>
      <c r="B1882" s="134" t="s">
        <v>12409</v>
      </c>
      <c r="C1882" s="76" t="s">
        <v>12410</v>
      </c>
    </row>
    <row r="1883" spans="1:3" x14ac:dyDescent="0.25">
      <c r="A1883" s="74" t="s">
        <v>344</v>
      </c>
      <c r="B1883" s="134" t="s">
        <v>12411</v>
      </c>
      <c r="C1883" s="76" t="s">
        <v>12412</v>
      </c>
    </row>
    <row r="1884" spans="1:3" x14ac:dyDescent="0.25">
      <c r="A1884" s="74" t="s">
        <v>344</v>
      </c>
      <c r="B1884" s="134" t="s">
        <v>12413</v>
      </c>
      <c r="C1884" s="76" t="s">
        <v>12414</v>
      </c>
    </row>
    <row r="1885" spans="1:3" x14ac:dyDescent="0.25">
      <c r="A1885" s="74" t="s">
        <v>344</v>
      </c>
      <c r="B1885" s="134" t="s">
        <v>12415</v>
      </c>
      <c r="C1885" s="76" t="s">
        <v>12416</v>
      </c>
    </row>
    <row r="1886" spans="1:3" x14ac:dyDescent="0.25">
      <c r="A1886" s="74" t="s">
        <v>344</v>
      </c>
      <c r="B1886" s="134" t="s">
        <v>12417</v>
      </c>
      <c r="C1886" s="76" t="s">
        <v>12418</v>
      </c>
    </row>
    <row r="1887" spans="1:3" x14ac:dyDescent="0.25">
      <c r="A1887" s="74" t="s">
        <v>344</v>
      </c>
      <c r="B1887" s="134" t="s">
        <v>12419</v>
      </c>
      <c r="C1887" s="76" t="s">
        <v>12420</v>
      </c>
    </row>
    <row r="1888" spans="1:3" x14ac:dyDescent="0.25">
      <c r="A1888" s="74" t="s">
        <v>344</v>
      </c>
      <c r="B1888" s="134" t="s">
        <v>12421</v>
      </c>
      <c r="C1888" s="76" t="s">
        <v>12422</v>
      </c>
    </row>
    <row r="1889" spans="1:3" x14ac:dyDescent="0.25">
      <c r="A1889" s="74" t="s">
        <v>344</v>
      </c>
      <c r="B1889" s="134" t="s">
        <v>12423</v>
      </c>
      <c r="C1889" s="76" t="s">
        <v>12424</v>
      </c>
    </row>
    <row r="1890" spans="1:3" x14ac:dyDescent="0.25">
      <c r="A1890" s="74" t="s">
        <v>344</v>
      </c>
      <c r="B1890" s="134" t="s">
        <v>12425</v>
      </c>
      <c r="C1890" s="76" t="s">
        <v>12426</v>
      </c>
    </row>
    <row r="1891" spans="1:3" x14ac:dyDescent="0.25">
      <c r="A1891" s="74" t="s">
        <v>344</v>
      </c>
      <c r="B1891" s="134" t="s">
        <v>12427</v>
      </c>
      <c r="C1891" s="76" t="s">
        <v>12428</v>
      </c>
    </row>
    <row r="1892" spans="1:3" x14ac:dyDescent="0.25">
      <c r="A1892" s="74" t="s">
        <v>344</v>
      </c>
      <c r="B1892" s="134" t="s">
        <v>12429</v>
      </c>
      <c r="C1892" s="76" t="s">
        <v>12430</v>
      </c>
    </row>
    <row r="1893" spans="1:3" x14ac:dyDescent="0.25">
      <c r="A1893" s="74" t="s">
        <v>344</v>
      </c>
      <c r="B1893" s="134" t="s">
        <v>12431</v>
      </c>
      <c r="C1893" s="76" t="s">
        <v>12432</v>
      </c>
    </row>
    <row r="1894" spans="1:3" x14ac:dyDescent="0.25">
      <c r="A1894" s="74" t="s">
        <v>344</v>
      </c>
      <c r="B1894" s="134" t="s">
        <v>12433</v>
      </c>
      <c r="C1894" s="76" t="s">
        <v>12434</v>
      </c>
    </row>
    <row r="1895" spans="1:3" x14ac:dyDescent="0.25">
      <c r="A1895" s="74" t="s">
        <v>344</v>
      </c>
      <c r="B1895" s="134" t="s">
        <v>12435</v>
      </c>
      <c r="C1895" s="76" t="s">
        <v>12436</v>
      </c>
    </row>
    <row r="1896" spans="1:3" x14ac:dyDescent="0.25">
      <c r="A1896" s="74" t="s">
        <v>344</v>
      </c>
      <c r="B1896" s="134" t="s">
        <v>12437</v>
      </c>
      <c r="C1896" s="76" t="s">
        <v>12438</v>
      </c>
    </row>
    <row r="1897" spans="1:3" x14ac:dyDescent="0.25">
      <c r="A1897" s="74" t="s">
        <v>344</v>
      </c>
      <c r="B1897" s="134" t="s">
        <v>12439</v>
      </c>
      <c r="C1897" s="76" t="s">
        <v>12440</v>
      </c>
    </row>
    <row r="1898" spans="1:3" x14ac:dyDescent="0.25">
      <c r="A1898" s="74" t="s">
        <v>344</v>
      </c>
      <c r="B1898" s="134" t="s">
        <v>12441</v>
      </c>
      <c r="C1898" s="76" t="s">
        <v>12442</v>
      </c>
    </row>
    <row r="1899" spans="1:3" x14ac:dyDescent="0.25">
      <c r="A1899" s="74" t="s">
        <v>344</v>
      </c>
      <c r="B1899" s="134" t="s">
        <v>12443</v>
      </c>
      <c r="C1899" s="76" t="s">
        <v>12444</v>
      </c>
    </row>
    <row r="1900" spans="1:3" x14ac:dyDescent="0.25">
      <c r="A1900" s="74" t="s">
        <v>344</v>
      </c>
      <c r="B1900" s="134" t="s">
        <v>12445</v>
      </c>
      <c r="C1900" s="76" t="s">
        <v>12446</v>
      </c>
    </row>
    <row r="1901" spans="1:3" x14ac:dyDescent="0.25">
      <c r="A1901" s="74" t="s">
        <v>344</v>
      </c>
      <c r="B1901" s="134" t="s">
        <v>12447</v>
      </c>
      <c r="C1901" s="76" t="s">
        <v>12448</v>
      </c>
    </row>
    <row r="1902" spans="1:3" x14ac:dyDescent="0.25">
      <c r="A1902" s="74" t="s">
        <v>344</v>
      </c>
      <c r="B1902" s="134" t="s">
        <v>12449</v>
      </c>
      <c r="C1902" s="76" t="s">
        <v>12450</v>
      </c>
    </row>
    <row r="1903" spans="1:3" x14ac:dyDescent="0.25">
      <c r="A1903" s="74" t="s">
        <v>344</v>
      </c>
      <c r="B1903" s="134" t="s">
        <v>12451</v>
      </c>
      <c r="C1903" s="76" t="s">
        <v>12452</v>
      </c>
    </row>
    <row r="1904" spans="1:3" x14ac:dyDescent="0.25">
      <c r="A1904" s="74" t="s">
        <v>344</v>
      </c>
      <c r="B1904" s="134" t="s">
        <v>12453</v>
      </c>
      <c r="C1904" s="76" t="s">
        <v>12454</v>
      </c>
    </row>
    <row r="1905" spans="1:3" x14ac:dyDescent="0.25">
      <c r="A1905" s="74" t="s">
        <v>344</v>
      </c>
      <c r="B1905" s="134" t="s">
        <v>12455</v>
      </c>
      <c r="C1905" s="76" t="s">
        <v>12456</v>
      </c>
    </row>
    <row r="1906" spans="1:3" x14ac:dyDescent="0.25">
      <c r="A1906" s="74" t="s">
        <v>344</v>
      </c>
      <c r="B1906" s="134" t="s">
        <v>12457</v>
      </c>
      <c r="C1906" s="76" t="s">
        <v>12458</v>
      </c>
    </row>
    <row r="1907" spans="1:3" x14ac:dyDescent="0.25">
      <c r="A1907" s="74" t="s">
        <v>344</v>
      </c>
      <c r="B1907" s="134" t="s">
        <v>12459</v>
      </c>
      <c r="C1907" s="76" t="s">
        <v>12460</v>
      </c>
    </row>
    <row r="1908" spans="1:3" x14ac:dyDescent="0.25">
      <c r="A1908" s="74" t="s">
        <v>344</v>
      </c>
      <c r="B1908" s="134" t="s">
        <v>12461</v>
      </c>
      <c r="C1908" s="76" t="s">
        <v>12462</v>
      </c>
    </row>
    <row r="1909" spans="1:3" x14ac:dyDescent="0.25">
      <c r="A1909" s="74" t="s">
        <v>344</v>
      </c>
      <c r="B1909" s="134" t="s">
        <v>12463</v>
      </c>
      <c r="C1909" s="76" t="s">
        <v>12464</v>
      </c>
    </row>
    <row r="1910" spans="1:3" x14ac:dyDescent="0.25">
      <c r="A1910" s="74" t="s">
        <v>344</v>
      </c>
      <c r="B1910" s="134" t="s">
        <v>12465</v>
      </c>
      <c r="C1910" s="76" t="s">
        <v>12466</v>
      </c>
    </row>
    <row r="1911" spans="1:3" x14ac:dyDescent="0.25">
      <c r="A1911" s="74" t="s">
        <v>344</v>
      </c>
      <c r="B1911" s="134" t="s">
        <v>12467</v>
      </c>
      <c r="C1911" s="76" t="s">
        <v>12468</v>
      </c>
    </row>
    <row r="1912" spans="1:3" x14ac:dyDescent="0.25">
      <c r="A1912" s="74" t="s">
        <v>344</v>
      </c>
      <c r="B1912" s="134" t="s">
        <v>12469</v>
      </c>
      <c r="C1912" s="76" t="s">
        <v>12470</v>
      </c>
    </row>
    <row r="1913" spans="1:3" x14ac:dyDescent="0.25">
      <c r="A1913" s="74" t="s">
        <v>344</v>
      </c>
      <c r="B1913" s="134" t="s">
        <v>12471</v>
      </c>
      <c r="C1913" s="76" t="s">
        <v>12472</v>
      </c>
    </row>
    <row r="1914" spans="1:3" x14ac:dyDescent="0.25">
      <c r="A1914" s="74" t="s">
        <v>344</v>
      </c>
      <c r="B1914" s="134" t="s">
        <v>12473</v>
      </c>
      <c r="C1914" s="76" t="s">
        <v>12474</v>
      </c>
    </row>
    <row r="1915" spans="1:3" x14ac:dyDescent="0.25">
      <c r="A1915" s="74" t="s">
        <v>344</v>
      </c>
      <c r="B1915" s="134" t="s">
        <v>12475</v>
      </c>
      <c r="C1915" s="76" t="s">
        <v>12476</v>
      </c>
    </row>
    <row r="1916" spans="1:3" x14ac:dyDescent="0.25">
      <c r="A1916" s="74" t="s">
        <v>344</v>
      </c>
      <c r="B1916" s="134" t="s">
        <v>12477</v>
      </c>
      <c r="C1916" s="76" t="s">
        <v>12478</v>
      </c>
    </row>
    <row r="1917" spans="1:3" x14ac:dyDescent="0.25">
      <c r="A1917" s="74" t="s">
        <v>344</v>
      </c>
      <c r="B1917" s="134" t="s">
        <v>12479</v>
      </c>
      <c r="C1917" s="76" t="s">
        <v>12480</v>
      </c>
    </row>
    <row r="1918" spans="1:3" x14ac:dyDescent="0.25">
      <c r="A1918" s="74" t="s">
        <v>344</v>
      </c>
      <c r="B1918" s="134" t="s">
        <v>12481</v>
      </c>
      <c r="C1918" s="76" t="s">
        <v>12482</v>
      </c>
    </row>
    <row r="1919" spans="1:3" x14ac:dyDescent="0.25">
      <c r="A1919" s="74" t="s">
        <v>344</v>
      </c>
      <c r="B1919" s="134" t="s">
        <v>12483</v>
      </c>
      <c r="C1919" s="76" t="s">
        <v>12484</v>
      </c>
    </row>
    <row r="1920" spans="1:3" x14ac:dyDescent="0.25">
      <c r="A1920" s="74" t="s">
        <v>344</v>
      </c>
      <c r="B1920" s="134" t="s">
        <v>12485</v>
      </c>
      <c r="C1920" s="76" t="s">
        <v>12486</v>
      </c>
    </row>
    <row r="1921" spans="1:3" x14ac:dyDescent="0.25">
      <c r="A1921" s="74" t="s">
        <v>344</v>
      </c>
      <c r="B1921" s="134" t="s">
        <v>12487</v>
      </c>
      <c r="C1921" s="76" t="s">
        <v>12488</v>
      </c>
    </row>
    <row r="1922" spans="1:3" x14ac:dyDescent="0.25">
      <c r="A1922" s="74" t="s">
        <v>344</v>
      </c>
      <c r="B1922" s="134" t="s">
        <v>12489</v>
      </c>
      <c r="C1922" s="76" t="s">
        <v>12490</v>
      </c>
    </row>
    <row r="1923" spans="1:3" x14ac:dyDescent="0.25">
      <c r="A1923" s="74" t="s">
        <v>344</v>
      </c>
      <c r="B1923" s="134" t="s">
        <v>12491</v>
      </c>
      <c r="C1923" s="76" t="s">
        <v>12492</v>
      </c>
    </row>
    <row r="1924" spans="1:3" x14ac:dyDescent="0.25">
      <c r="A1924" s="74" t="s">
        <v>344</v>
      </c>
      <c r="B1924" s="134" t="s">
        <v>12493</v>
      </c>
      <c r="C1924" s="76" t="s">
        <v>12494</v>
      </c>
    </row>
    <row r="1925" spans="1:3" x14ac:dyDescent="0.25">
      <c r="A1925" s="74" t="s">
        <v>344</v>
      </c>
      <c r="B1925" s="134" t="s">
        <v>12495</v>
      </c>
      <c r="C1925" s="76" t="s">
        <v>12496</v>
      </c>
    </row>
    <row r="1926" spans="1:3" x14ac:dyDescent="0.25">
      <c r="A1926" s="74" t="s">
        <v>344</v>
      </c>
      <c r="B1926" s="134" t="s">
        <v>12497</v>
      </c>
      <c r="C1926" s="76" t="s">
        <v>12498</v>
      </c>
    </row>
    <row r="1927" spans="1:3" x14ac:dyDescent="0.25">
      <c r="A1927" s="74" t="s">
        <v>344</v>
      </c>
      <c r="B1927" s="134" t="s">
        <v>12499</v>
      </c>
      <c r="C1927" s="76" t="s">
        <v>12500</v>
      </c>
    </row>
    <row r="1928" spans="1:3" x14ac:dyDescent="0.25">
      <c r="A1928" s="74" t="s">
        <v>344</v>
      </c>
      <c r="B1928" s="134" t="s">
        <v>12501</v>
      </c>
      <c r="C1928" s="76" t="s">
        <v>12502</v>
      </c>
    </row>
    <row r="1929" spans="1:3" x14ac:dyDescent="0.25">
      <c r="A1929" s="74" t="s">
        <v>344</v>
      </c>
      <c r="B1929" s="134" t="s">
        <v>12503</v>
      </c>
      <c r="C1929" s="76" t="s">
        <v>12504</v>
      </c>
    </row>
    <row r="1930" spans="1:3" x14ac:dyDescent="0.25">
      <c r="A1930" s="74" t="s">
        <v>344</v>
      </c>
      <c r="B1930" s="134" t="s">
        <v>12505</v>
      </c>
      <c r="C1930" s="76" t="s">
        <v>12506</v>
      </c>
    </row>
    <row r="1931" spans="1:3" x14ac:dyDescent="0.25">
      <c r="A1931" s="74" t="s">
        <v>344</v>
      </c>
      <c r="B1931" s="134" t="s">
        <v>12507</v>
      </c>
      <c r="C1931" s="76" t="s">
        <v>12508</v>
      </c>
    </row>
    <row r="1932" spans="1:3" x14ac:dyDescent="0.25">
      <c r="A1932" s="74" t="s">
        <v>344</v>
      </c>
      <c r="B1932" s="134" t="s">
        <v>12509</v>
      </c>
      <c r="C1932" s="76" t="s">
        <v>12510</v>
      </c>
    </row>
    <row r="1933" spans="1:3" x14ac:dyDescent="0.25">
      <c r="A1933" s="74" t="s">
        <v>344</v>
      </c>
      <c r="B1933" s="134" t="s">
        <v>12511</v>
      </c>
      <c r="C1933" s="76" t="s">
        <v>12512</v>
      </c>
    </row>
    <row r="1934" spans="1:3" x14ac:dyDescent="0.25">
      <c r="A1934" s="74" t="s">
        <v>344</v>
      </c>
      <c r="B1934" s="134" t="s">
        <v>12513</v>
      </c>
      <c r="C1934" s="76" t="s">
        <v>12514</v>
      </c>
    </row>
    <row r="1935" spans="1:3" x14ac:dyDescent="0.25">
      <c r="A1935" s="74" t="s">
        <v>344</v>
      </c>
      <c r="B1935" s="134" t="s">
        <v>12515</v>
      </c>
      <c r="C1935" s="76" t="s">
        <v>12516</v>
      </c>
    </row>
    <row r="1936" spans="1:3" x14ac:dyDescent="0.25">
      <c r="A1936" s="74" t="s">
        <v>344</v>
      </c>
      <c r="B1936" s="134" t="s">
        <v>12517</v>
      </c>
      <c r="C1936" s="76" t="s">
        <v>12518</v>
      </c>
    </row>
    <row r="1937" spans="1:3" x14ac:dyDescent="0.25">
      <c r="A1937" s="74" t="s">
        <v>344</v>
      </c>
      <c r="B1937" s="134" t="s">
        <v>12519</v>
      </c>
      <c r="C1937" s="76" t="s">
        <v>12520</v>
      </c>
    </row>
    <row r="1938" spans="1:3" x14ac:dyDescent="0.25">
      <c r="A1938" s="74" t="s">
        <v>344</v>
      </c>
      <c r="B1938" s="134" t="s">
        <v>12521</v>
      </c>
      <c r="C1938" s="76" t="s">
        <v>12522</v>
      </c>
    </row>
    <row r="1939" spans="1:3" x14ac:dyDescent="0.25">
      <c r="A1939" s="74" t="s">
        <v>344</v>
      </c>
      <c r="B1939" s="134" t="s">
        <v>12523</v>
      </c>
      <c r="C1939" s="76" t="s">
        <v>12524</v>
      </c>
    </row>
    <row r="1940" spans="1:3" x14ac:dyDescent="0.25">
      <c r="A1940" s="74" t="s">
        <v>344</v>
      </c>
      <c r="B1940" s="134" t="s">
        <v>12525</v>
      </c>
      <c r="C1940" s="76" t="s">
        <v>12526</v>
      </c>
    </row>
    <row r="1941" spans="1:3" x14ac:dyDescent="0.25">
      <c r="A1941" s="74" t="s">
        <v>344</v>
      </c>
      <c r="B1941" s="134" t="s">
        <v>12527</v>
      </c>
      <c r="C1941" s="76" t="s">
        <v>12528</v>
      </c>
    </row>
    <row r="1942" spans="1:3" x14ac:dyDescent="0.25">
      <c r="A1942" s="74" t="s">
        <v>344</v>
      </c>
      <c r="B1942" s="134" t="s">
        <v>12529</v>
      </c>
      <c r="C1942" s="76" t="s">
        <v>12530</v>
      </c>
    </row>
    <row r="1943" spans="1:3" x14ac:dyDescent="0.25">
      <c r="A1943" s="74" t="s">
        <v>344</v>
      </c>
      <c r="B1943" s="134" t="s">
        <v>12531</v>
      </c>
      <c r="C1943" s="76" t="s">
        <v>12532</v>
      </c>
    </row>
    <row r="1944" spans="1:3" x14ac:dyDescent="0.25">
      <c r="A1944" s="74" t="s">
        <v>344</v>
      </c>
      <c r="B1944" s="134" t="s">
        <v>12533</v>
      </c>
      <c r="C1944" s="76" t="s">
        <v>12534</v>
      </c>
    </row>
    <row r="1945" spans="1:3" x14ac:dyDescent="0.25">
      <c r="A1945" s="74" t="s">
        <v>344</v>
      </c>
      <c r="B1945" s="134" t="s">
        <v>12535</v>
      </c>
      <c r="C1945" s="76" t="s">
        <v>12536</v>
      </c>
    </row>
    <row r="1946" spans="1:3" x14ac:dyDescent="0.25">
      <c r="A1946" s="74" t="s">
        <v>344</v>
      </c>
      <c r="B1946" s="134" t="s">
        <v>12537</v>
      </c>
      <c r="C1946" s="76" t="s">
        <v>12538</v>
      </c>
    </row>
    <row r="1947" spans="1:3" x14ac:dyDescent="0.25">
      <c r="A1947" s="74" t="s">
        <v>344</v>
      </c>
      <c r="B1947" s="134" t="s">
        <v>12539</v>
      </c>
      <c r="C1947" s="76" t="s">
        <v>12540</v>
      </c>
    </row>
    <row r="1948" spans="1:3" x14ac:dyDescent="0.25">
      <c r="A1948" s="74" t="s">
        <v>344</v>
      </c>
      <c r="B1948" s="134" t="s">
        <v>12541</v>
      </c>
      <c r="C1948" s="76" t="s">
        <v>12542</v>
      </c>
    </row>
    <row r="1949" spans="1:3" x14ac:dyDescent="0.25">
      <c r="A1949" s="74" t="s">
        <v>344</v>
      </c>
      <c r="B1949" s="134" t="s">
        <v>12543</v>
      </c>
      <c r="C1949" s="76" t="s">
        <v>12544</v>
      </c>
    </row>
    <row r="1950" spans="1:3" x14ac:dyDescent="0.25">
      <c r="A1950" s="74" t="s">
        <v>344</v>
      </c>
      <c r="B1950" s="134" t="s">
        <v>12545</v>
      </c>
      <c r="C1950" s="76" t="s">
        <v>12546</v>
      </c>
    </row>
    <row r="1951" spans="1:3" x14ac:dyDescent="0.25">
      <c r="A1951" s="74" t="s">
        <v>344</v>
      </c>
      <c r="B1951" s="134" t="s">
        <v>12547</v>
      </c>
      <c r="C1951" s="76" t="s">
        <v>12548</v>
      </c>
    </row>
    <row r="1952" spans="1:3" x14ac:dyDescent="0.25">
      <c r="A1952" s="74" t="s">
        <v>344</v>
      </c>
      <c r="B1952" s="134" t="s">
        <v>12549</v>
      </c>
      <c r="C1952" s="76" t="s">
        <v>12550</v>
      </c>
    </row>
    <row r="1953" spans="1:3" x14ac:dyDescent="0.25">
      <c r="A1953" s="74" t="s">
        <v>344</v>
      </c>
      <c r="B1953" s="134" t="s">
        <v>12551</v>
      </c>
      <c r="C1953" s="76" t="s">
        <v>12552</v>
      </c>
    </row>
    <row r="1954" spans="1:3" x14ac:dyDescent="0.25">
      <c r="A1954" s="74" t="s">
        <v>344</v>
      </c>
      <c r="B1954" s="134" t="s">
        <v>12553</v>
      </c>
      <c r="C1954" s="76" t="s">
        <v>12554</v>
      </c>
    </row>
    <row r="1955" spans="1:3" x14ac:dyDescent="0.25">
      <c r="A1955" s="74" t="s">
        <v>344</v>
      </c>
      <c r="B1955" s="134" t="s">
        <v>12555</v>
      </c>
      <c r="C1955" s="76" t="s">
        <v>12556</v>
      </c>
    </row>
    <row r="1956" spans="1:3" x14ac:dyDescent="0.25">
      <c r="A1956" s="74" t="s">
        <v>344</v>
      </c>
      <c r="B1956" s="134" t="s">
        <v>12557</v>
      </c>
      <c r="C1956" s="76" t="s">
        <v>12558</v>
      </c>
    </row>
    <row r="1957" spans="1:3" x14ac:dyDescent="0.25">
      <c r="A1957" s="74" t="s">
        <v>344</v>
      </c>
      <c r="B1957" s="134" t="s">
        <v>12559</v>
      </c>
      <c r="C1957" s="76" t="s">
        <v>12560</v>
      </c>
    </row>
    <row r="1958" spans="1:3" x14ac:dyDescent="0.25">
      <c r="A1958" s="74" t="s">
        <v>344</v>
      </c>
      <c r="B1958" s="134" t="s">
        <v>12561</v>
      </c>
      <c r="C1958" s="76" t="s">
        <v>12562</v>
      </c>
    </row>
    <row r="1959" spans="1:3" x14ac:dyDescent="0.25">
      <c r="A1959" s="74" t="s">
        <v>344</v>
      </c>
      <c r="B1959" s="134" t="s">
        <v>12563</v>
      </c>
      <c r="C1959" s="76" t="s">
        <v>12564</v>
      </c>
    </row>
    <row r="1960" spans="1:3" x14ac:dyDescent="0.25">
      <c r="A1960" s="74" t="s">
        <v>344</v>
      </c>
      <c r="B1960" s="134" t="s">
        <v>12565</v>
      </c>
      <c r="C1960" s="76" t="s">
        <v>12566</v>
      </c>
    </row>
    <row r="1961" spans="1:3" x14ac:dyDescent="0.25">
      <c r="A1961" s="74" t="s">
        <v>344</v>
      </c>
      <c r="B1961" s="134" t="s">
        <v>12567</v>
      </c>
      <c r="C1961" s="76" t="s">
        <v>12568</v>
      </c>
    </row>
    <row r="1962" spans="1:3" x14ac:dyDescent="0.25">
      <c r="A1962" s="74" t="s">
        <v>344</v>
      </c>
      <c r="B1962" s="134" t="s">
        <v>12569</v>
      </c>
      <c r="C1962" s="76" t="s">
        <v>12570</v>
      </c>
    </row>
    <row r="1963" spans="1:3" x14ac:dyDescent="0.25">
      <c r="A1963" s="74" t="s">
        <v>344</v>
      </c>
      <c r="B1963" s="134" t="s">
        <v>12571</v>
      </c>
      <c r="C1963" s="76" t="s">
        <v>12572</v>
      </c>
    </row>
    <row r="1964" spans="1:3" x14ac:dyDescent="0.25">
      <c r="A1964" s="74" t="s">
        <v>344</v>
      </c>
      <c r="B1964" s="134" t="s">
        <v>12573</v>
      </c>
      <c r="C1964" s="76" t="s">
        <v>12574</v>
      </c>
    </row>
    <row r="1965" spans="1:3" x14ac:dyDescent="0.25">
      <c r="A1965" s="74" t="s">
        <v>344</v>
      </c>
      <c r="B1965" s="134" t="s">
        <v>12575</v>
      </c>
      <c r="C1965" s="76" t="s">
        <v>12576</v>
      </c>
    </row>
    <row r="1966" spans="1:3" x14ac:dyDescent="0.25">
      <c r="A1966" s="74" t="s">
        <v>344</v>
      </c>
      <c r="B1966" s="134" t="s">
        <v>12577</v>
      </c>
      <c r="C1966" s="76" t="s">
        <v>12578</v>
      </c>
    </row>
    <row r="1967" spans="1:3" x14ac:dyDescent="0.25">
      <c r="A1967" s="74" t="s">
        <v>344</v>
      </c>
      <c r="B1967" s="134" t="s">
        <v>12579</v>
      </c>
      <c r="C1967" s="76" t="s">
        <v>12580</v>
      </c>
    </row>
    <row r="1968" spans="1:3" x14ac:dyDescent="0.25">
      <c r="A1968" s="74" t="s">
        <v>344</v>
      </c>
      <c r="B1968" s="134" t="s">
        <v>12581</v>
      </c>
      <c r="C1968" s="76" t="s">
        <v>12582</v>
      </c>
    </row>
    <row r="1969" spans="1:3" x14ac:dyDescent="0.25">
      <c r="A1969" s="74" t="s">
        <v>344</v>
      </c>
      <c r="B1969" s="134" t="s">
        <v>12583</v>
      </c>
      <c r="C1969" s="76" t="s">
        <v>12584</v>
      </c>
    </row>
    <row r="1970" spans="1:3" x14ac:dyDescent="0.25">
      <c r="A1970" s="74" t="s">
        <v>344</v>
      </c>
      <c r="B1970" s="134" t="s">
        <v>12585</v>
      </c>
      <c r="C1970" s="76" t="s">
        <v>12586</v>
      </c>
    </row>
    <row r="1971" spans="1:3" x14ac:dyDescent="0.25">
      <c r="A1971" s="74" t="s">
        <v>344</v>
      </c>
      <c r="B1971" s="134" t="s">
        <v>12587</v>
      </c>
      <c r="C1971" s="76" t="s">
        <v>12588</v>
      </c>
    </row>
    <row r="1972" spans="1:3" x14ac:dyDescent="0.25">
      <c r="A1972" s="74" t="s">
        <v>344</v>
      </c>
      <c r="B1972" s="134" t="s">
        <v>12589</v>
      </c>
      <c r="C1972" s="76" t="s">
        <v>12590</v>
      </c>
    </row>
    <row r="1973" spans="1:3" x14ac:dyDescent="0.25">
      <c r="A1973" s="74" t="s">
        <v>344</v>
      </c>
      <c r="B1973" s="134" t="s">
        <v>12591</v>
      </c>
      <c r="C1973" s="76" t="s">
        <v>12592</v>
      </c>
    </row>
    <row r="1974" spans="1:3" x14ac:dyDescent="0.25">
      <c r="A1974" s="74" t="s">
        <v>344</v>
      </c>
      <c r="B1974" s="134" t="s">
        <v>12593</v>
      </c>
      <c r="C1974" s="76" t="s">
        <v>12594</v>
      </c>
    </row>
    <row r="1975" spans="1:3" x14ac:dyDescent="0.25">
      <c r="A1975" s="74" t="s">
        <v>344</v>
      </c>
      <c r="B1975" s="134" t="s">
        <v>12595</v>
      </c>
      <c r="C1975" s="76" t="s">
        <v>12596</v>
      </c>
    </row>
    <row r="1976" spans="1:3" x14ac:dyDescent="0.25">
      <c r="A1976" s="74" t="s">
        <v>344</v>
      </c>
      <c r="B1976" s="134" t="s">
        <v>12597</v>
      </c>
      <c r="C1976" s="76" t="s">
        <v>12598</v>
      </c>
    </row>
    <row r="1977" spans="1:3" x14ac:dyDescent="0.25">
      <c r="A1977" s="74" t="s">
        <v>344</v>
      </c>
      <c r="B1977" s="134" t="s">
        <v>12599</v>
      </c>
      <c r="C1977" s="76" t="s">
        <v>12600</v>
      </c>
    </row>
    <row r="1978" spans="1:3" x14ac:dyDescent="0.25">
      <c r="A1978" s="74" t="s">
        <v>344</v>
      </c>
      <c r="B1978" s="134" t="s">
        <v>12601</v>
      </c>
      <c r="C1978" s="76" t="s">
        <v>12602</v>
      </c>
    </row>
    <row r="1979" spans="1:3" x14ac:dyDescent="0.25">
      <c r="A1979" s="74" t="s">
        <v>344</v>
      </c>
      <c r="B1979" s="134" t="s">
        <v>12603</v>
      </c>
      <c r="C1979" s="76" t="s">
        <v>12604</v>
      </c>
    </row>
    <row r="1980" spans="1:3" x14ac:dyDescent="0.25">
      <c r="A1980" s="74" t="s">
        <v>344</v>
      </c>
      <c r="B1980" s="134" t="s">
        <v>12605</v>
      </c>
      <c r="C1980" s="76" t="s">
        <v>12606</v>
      </c>
    </row>
    <row r="1981" spans="1:3" x14ac:dyDescent="0.25">
      <c r="A1981" s="74" t="s">
        <v>344</v>
      </c>
      <c r="B1981" s="134" t="s">
        <v>12607</v>
      </c>
      <c r="C1981" s="76" t="s">
        <v>12608</v>
      </c>
    </row>
    <row r="1982" spans="1:3" x14ac:dyDescent="0.25">
      <c r="A1982" s="74" t="s">
        <v>344</v>
      </c>
      <c r="B1982" s="134" t="s">
        <v>12609</v>
      </c>
      <c r="C1982" s="76" t="s">
        <v>12610</v>
      </c>
    </row>
    <row r="1983" spans="1:3" x14ac:dyDescent="0.25">
      <c r="A1983" s="74" t="s">
        <v>344</v>
      </c>
      <c r="B1983" s="134" t="s">
        <v>12611</v>
      </c>
      <c r="C1983" s="76" t="s">
        <v>12612</v>
      </c>
    </row>
    <row r="1984" spans="1:3" x14ac:dyDescent="0.25">
      <c r="A1984" s="74" t="s">
        <v>344</v>
      </c>
      <c r="B1984" s="134" t="s">
        <v>12613</v>
      </c>
      <c r="C1984" s="76" t="s">
        <v>12614</v>
      </c>
    </row>
    <row r="1985" spans="1:3" x14ac:dyDescent="0.25">
      <c r="A1985" s="74" t="s">
        <v>344</v>
      </c>
      <c r="B1985" s="134" t="s">
        <v>12615</v>
      </c>
      <c r="C1985" s="76" t="s">
        <v>12616</v>
      </c>
    </row>
    <row r="1986" spans="1:3" x14ac:dyDescent="0.25">
      <c r="A1986" s="74" t="s">
        <v>344</v>
      </c>
      <c r="B1986" s="134" t="s">
        <v>12617</v>
      </c>
      <c r="C1986" s="76" t="s">
        <v>12618</v>
      </c>
    </row>
    <row r="1987" spans="1:3" x14ac:dyDescent="0.25">
      <c r="A1987" s="74" t="s">
        <v>344</v>
      </c>
      <c r="B1987" s="134" t="s">
        <v>12619</v>
      </c>
      <c r="C1987" s="76" t="s">
        <v>12620</v>
      </c>
    </row>
    <row r="1988" spans="1:3" x14ac:dyDescent="0.25">
      <c r="A1988" s="74" t="s">
        <v>344</v>
      </c>
      <c r="B1988" s="134" t="s">
        <v>12621</v>
      </c>
      <c r="C1988" s="76" t="s">
        <v>12622</v>
      </c>
    </row>
    <row r="1989" spans="1:3" x14ac:dyDescent="0.25">
      <c r="A1989" s="74" t="s">
        <v>344</v>
      </c>
      <c r="B1989" s="134" t="s">
        <v>12623</v>
      </c>
      <c r="C1989" s="76" t="s">
        <v>12624</v>
      </c>
    </row>
    <row r="1990" spans="1:3" x14ac:dyDescent="0.25">
      <c r="A1990" s="74" t="s">
        <v>344</v>
      </c>
      <c r="B1990" s="134" t="s">
        <v>12625</v>
      </c>
      <c r="C1990" s="76" t="s">
        <v>12626</v>
      </c>
    </row>
    <row r="1991" spans="1:3" x14ac:dyDescent="0.25">
      <c r="A1991" s="74" t="s">
        <v>344</v>
      </c>
      <c r="B1991" s="134" t="s">
        <v>12627</v>
      </c>
      <c r="C1991" s="76" t="s">
        <v>12628</v>
      </c>
    </row>
    <row r="1992" spans="1:3" x14ac:dyDescent="0.25">
      <c r="A1992" s="74" t="s">
        <v>344</v>
      </c>
      <c r="B1992" s="134" t="s">
        <v>12629</v>
      </c>
      <c r="C1992" s="76" t="s">
        <v>12630</v>
      </c>
    </row>
    <row r="1993" spans="1:3" x14ac:dyDescent="0.25">
      <c r="A1993" s="74" t="s">
        <v>344</v>
      </c>
      <c r="B1993" s="134" t="s">
        <v>12631</v>
      </c>
      <c r="C1993" s="76" t="s">
        <v>12632</v>
      </c>
    </row>
    <row r="1994" spans="1:3" x14ac:dyDescent="0.25">
      <c r="A1994" s="74" t="s">
        <v>344</v>
      </c>
      <c r="B1994" s="134" t="s">
        <v>12633</v>
      </c>
      <c r="C1994" s="76" t="s">
        <v>12634</v>
      </c>
    </row>
    <row r="1995" spans="1:3" x14ac:dyDescent="0.25">
      <c r="A1995" s="74" t="s">
        <v>344</v>
      </c>
      <c r="B1995" s="134" t="s">
        <v>12635</v>
      </c>
      <c r="C1995" s="76" t="s">
        <v>12636</v>
      </c>
    </row>
    <row r="1996" spans="1:3" x14ac:dyDescent="0.25">
      <c r="A1996" s="74" t="s">
        <v>344</v>
      </c>
      <c r="B1996" s="134" t="s">
        <v>12637</v>
      </c>
      <c r="C1996" s="76" t="s">
        <v>12638</v>
      </c>
    </row>
    <row r="1997" spans="1:3" x14ac:dyDescent="0.25">
      <c r="A1997" s="74" t="s">
        <v>344</v>
      </c>
      <c r="B1997" s="134" t="s">
        <v>12639</v>
      </c>
      <c r="C1997" s="76" t="s">
        <v>12640</v>
      </c>
    </row>
    <row r="1998" spans="1:3" x14ac:dyDescent="0.25">
      <c r="A1998" s="74" t="s">
        <v>344</v>
      </c>
      <c r="B1998" s="134" t="s">
        <v>12641</v>
      </c>
      <c r="C1998" s="76" t="s">
        <v>12642</v>
      </c>
    </row>
    <row r="1999" spans="1:3" x14ac:dyDescent="0.25">
      <c r="A1999" s="74" t="s">
        <v>344</v>
      </c>
      <c r="B1999" s="134" t="s">
        <v>12643</v>
      </c>
      <c r="C1999" s="76" t="s">
        <v>12644</v>
      </c>
    </row>
    <row r="2000" spans="1:3" x14ac:dyDescent="0.25">
      <c r="A2000" s="74" t="s">
        <v>344</v>
      </c>
      <c r="B2000" s="134" t="s">
        <v>12645</v>
      </c>
      <c r="C2000" s="76" t="s">
        <v>12646</v>
      </c>
    </row>
    <row r="2001" spans="1:3" x14ac:dyDescent="0.25">
      <c r="A2001" s="74" t="s">
        <v>344</v>
      </c>
      <c r="B2001" s="134" t="s">
        <v>12647</v>
      </c>
      <c r="C2001" s="76" t="s">
        <v>12648</v>
      </c>
    </row>
    <row r="2002" spans="1:3" x14ac:dyDescent="0.25">
      <c r="A2002" s="74" t="s">
        <v>344</v>
      </c>
      <c r="B2002" s="134" t="s">
        <v>12649</v>
      </c>
      <c r="C2002" s="76" t="s">
        <v>12650</v>
      </c>
    </row>
    <row r="2003" spans="1:3" x14ac:dyDescent="0.25">
      <c r="A2003" s="74" t="s">
        <v>344</v>
      </c>
      <c r="B2003" s="134" t="s">
        <v>12651</v>
      </c>
      <c r="C2003" s="76" t="s">
        <v>12652</v>
      </c>
    </row>
    <row r="2004" spans="1:3" x14ac:dyDescent="0.25">
      <c r="A2004" s="74" t="s">
        <v>344</v>
      </c>
      <c r="B2004" s="134" t="s">
        <v>12653</v>
      </c>
      <c r="C2004" s="76" t="s">
        <v>12654</v>
      </c>
    </row>
    <row r="2005" spans="1:3" x14ac:dyDescent="0.25">
      <c r="A2005" s="74" t="s">
        <v>344</v>
      </c>
      <c r="B2005" s="134" t="s">
        <v>12655</v>
      </c>
      <c r="C2005" s="76" t="s">
        <v>12656</v>
      </c>
    </row>
    <row r="2006" spans="1:3" x14ac:dyDescent="0.25">
      <c r="A2006" s="74" t="s">
        <v>344</v>
      </c>
      <c r="B2006" s="134" t="s">
        <v>12657</v>
      </c>
      <c r="C2006" s="76" t="s">
        <v>12658</v>
      </c>
    </row>
    <row r="2007" spans="1:3" x14ac:dyDescent="0.25">
      <c r="A2007" s="74" t="s">
        <v>344</v>
      </c>
      <c r="B2007" s="134" t="s">
        <v>12659</v>
      </c>
      <c r="C2007" s="76" t="s">
        <v>12660</v>
      </c>
    </row>
    <row r="2008" spans="1:3" x14ac:dyDescent="0.25">
      <c r="A2008" s="74" t="s">
        <v>344</v>
      </c>
      <c r="B2008" s="134" t="s">
        <v>12661</v>
      </c>
      <c r="C2008" s="76" t="s">
        <v>12662</v>
      </c>
    </row>
    <row r="2009" spans="1:3" x14ac:dyDescent="0.25">
      <c r="A2009" s="74" t="s">
        <v>344</v>
      </c>
      <c r="B2009" s="134" t="s">
        <v>12663</v>
      </c>
      <c r="C2009" s="76" t="s">
        <v>12664</v>
      </c>
    </row>
    <row r="2010" spans="1:3" x14ac:dyDescent="0.25">
      <c r="A2010" s="74" t="s">
        <v>344</v>
      </c>
      <c r="B2010" s="134" t="s">
        <v>12665</v>
      </c>
      <c r="C2010" s="76" t="s">
        <v>12666</v>
      </c>
    </row>
    <row r="2011" spans="1:3" x14ac:dyDescent="0.25">
      <c r="A2011" s="74" t="s">
        <v>344</v>
      </c>
      <c r="B2011" s="134" t="s">
        <v>12667</v>
      </c>
      <c r="C2011" s="76" t="s">
        <v>12668</v>
      </c>
    </row>
    <row r="2012" spans="1:3" x14ac:dyDescent="0.25">
      <c r="A2012" s="74" t="s">
        <v>344</v>
      </c>
      <c r="B2012" s="134" t="s">
        <v>12669</v>
      </c>
      <c r="C2012" s="76" t="s">
        <v>12670</v>
      </c>
    </row>
    <row r="2013" spans="1:3" x14ac:dyDescent="0.25">
      <c r="A2013" s="74" t="s">
        <v>344</v>
      </c>
      <c r="B2013" s="134" t="s">
        <v>12671</v>
      </c>
      <c r="C2013" s="76" t="s">
        <v>12672</v>
      </c>
    </row>
    <row r="2014" spans="1:3" x14ac:dyDescent="0.25">
      <c r="A2014" s="74" t="s">
        <v>344</v>
      </c>
      <c r="B2014" s="134" t="s">
        <v>12673</v>
      </c>
      <c r="C2014" s="76" t="s">
        <v>12674</v>
      </c>
    </row>
    <row r="2015" spans="1:3" x14ac:dyDescent="0.25">
      <c r="A2015" s="74" t="s">
        <v>344</v>
      </c>
      <c r="B2015" s="134" t="s">
        <v>12675</v>
      </c>
      <c r="C2015" s="76" t="s">
        <v>12676</v>
      </c>
    </row>
    <row r="2016" spans="1:3" x14ac:dyDescent="0.25">
      <c r="A2016" s="74" t="s">
        <v>344</v>
      </c>
      <c r="B2016" s="134" t="s">
        <v>12677</v>
      </c>
      <c r="C2016" s="76" t="s">
        <v>12678</v>
      </c>
    </row>
    <row r="2017" spans="1:3" x14ac:dyDescent="0.25">
      <c r="A2017" s="74" t="s">
        <v>344</v>
      </c>
      <c r="B2017" s="134" t="s">
        <v>12679</v>
      </c>
      <c r="C2017" s="76" t="s">
        <v>12680</v>
      </c>
    </row>
    <row r="2018" spans="1:3" x14ac:dyDescent="0.25">
      <c r="A2018" s="74" t="s">
        <v>344</v>
      </c>
      <c r="B2018" s="134" t="s">
        <v>12681</v>
      </c>
      <c r="C2018" s="76" t="s">
        <v>12682</v>
      </c>
    </row>
    <row r="2019" spans="1:3" x14ac:dyDescent="0.25">
      <c r="A2019" s="74" t="s">
        <v>344</v>
      </c>
      <c r="B2019" s="134" t="s">
        <v>12683</v>
      </c>
      <c r="C2019" s="76" t="s">
        <v>12684</v>
      </c>
    </row>
    <row r="2020" spans="1:3" x14ac:dyDescent="0.25">
      <c r="A2020" s="74" t="s">
        <v>344</v>
      </c>
      <c r="B2020" s="134" t="s">
        <v>12685</v>
      </c>
      <c r="C2020" s="76" t="s">
        <v>12686</v>
      </c>
    </row>
    <row r="2021" spans="1:3" x14ac:dyDescent="0.25">
      <c r="A2021" s="74" t="s">
        <v>344</v>
      </c>
      <c r="B2021" s="134" t="s">
        <v>12687</v>
      </c>
      <c r="C2021" s="76" t="s">
        <v>12688</v>
      </c>
    </row>
    <row r="2022" spans="1:3" x14ac:dyDescent="0.25">
      <c r="A2022" s="74" t="s">
        <v>344</v>
      </c>
      <c r="B2022" s="134" t="s">
        <v>12689</v>
      </c>
      <c r="C2022" s="76" t="s">
        <v>12690</v>
      </c>
    </row>
    <row r="2023" spans="1:3" x14ac:dyDescent="0.25">
      <c r="A2023" s="74" t="s">
        <v>344</v>
      </c>
      <c r="B2023" s="134" t="s">
        <v>12691</v>
      </c>
      <c r="C2023" s="76" t="s">
        <v>12692</v>
      </c>
    </row>
    <row r="2024" spans="1:3" x14ac:dyDescent="0.25">
      <c r="A2024" s="74" t="s">
        <v>344</v>
      </c>
      <c r="B2024" s="134" t="s">
        <v>12693</v>
      </c>
      <c r="C2024" s="76" t="s">
        <v>12694</v>
      </c>
    </row>
    <row r="2025" spans="1:3" x14ac:dyDescent="0.25">
      <c r="A2025" s="74" t="s">
        <v>344</v>
      </c>
      <c r="B2025" s="134" t="s">
        <v>12695</v>
      </c>
      <c r="C2025" s="76" t="s">
        <v>12696</v>
      </c>
    </row>
    <row r="2026" spans="1:3" x14ac:dyDescent="0.25">
      <c r="A2026" s="74" t="s">
        <v>344</v>
      </c>
      <c r="B2026" s="134" t="s">
        <v>12697</v>
      </c>
      <c r="C2026" s="76" t="s">
        <v>12698</v>
      </c>
    </row>
    <row r="2027" spans="1:3" x14ac:dyDescent="0.25">
      <c r="A2027" s="74" t="s">
        <v>344</v>
      </c>
      <c r="B2027" s="134" t="s">
        <v>12699</v>
      </c>
      <c r="C2027" s="76" t="s">
        <v>12700</v>
      </c>
    </row>
    <row r="2028" spans="1:3" x14ac:dyDescent="0.25">
      <c r="A2028" s="74" t="s">
        <v>344</v>
      </c>
      <c r="B2028" s="134" t="s">
        <v>12701</v>
      </c>
      <c r="C2028" s="76" t="s">
        <v>12702</v>
      </c>
    </row>
    <row r="2029" spans="1:3" x14ac:dyDescent="0.25">
      <c r="A2029" s="74" t="s">
        <v>344</v>
      </c>
      <c r="B2029" s="134" t="s">
        <v>12703</v>
      </c>
      <c r="C2029" s="76" t="s">
        <v>12704</v>
      </c>
    </row>
    <row r="2030" spans="1:3" x14ac:dyDescent="0.25">
      <c r="A2030" s="74" t="s">
        <v>344</v>
      </c>
      <c r="B2030" s="134" t="s">
        <v>12705</v>
      </c>
      <c r="C2030" s="76" t="s">
        <v>12706</v>
      </c>
    </row>
    <row r="2031" spans="1:3" x14ac:dyDescent="0.25">
      <c r="A2031" s="74" t="s">
        <v>344</v>
      </c>
      <c r="B2031" s="134" t="s">
        <v>12707</v>
      </c>
      <c r="C2031" s="76" t="s">
        <v>12708</v>
      </c>
    </row>
    <row r="2032" spans="1:3" x14ac:dyDescent="0.25">
      <c r="A2032" s="74" t="s">
        <v>344</v>
      </c>
      <c r="B2032" s="134" t="s">
        <v>12709</v>
      </c>
      <c r="C2032" s="76" t="s">
        <v>12710</v>
      </c>
    </row>
    <row r="2033" spans="1:3" x14ac:dyDescent="0.25">
      <c r="A2033" s="74" t="s">
        <v>344</v>
      </c>
      <c r="B2033" s="134" t="s">
        <v>12711</v>
      </c>
      <c r="C2033" s="76" t="s">
        <v>12712</v>
      </c>
    </row>
    <row r="2034" spans="1:3" x14ac:dyDescent="0.25">
      <c r="A2034" s="74" t="s">
        <v>344</v>
      </c>
      <c r="B2034" s="134" t="s">
        <v>12713</v>
      </c>
      <c r="C2034" s="76" t="s">
        <v>12714</v>
      </c>
    </row>
    <row r="2035" spans="1:3" x14ac:dyDescent="0.25">
      <c r="A2035" s="74" t="s">
        <v>344</v>
      </c>
      <c r="B2035" s="134" t="s">
        <v>12715</v>
      </c>
      <c r="C2035" s="76" t="s">
        <v>12716</v>
      </c>
    </row>
    <row r="2036" spans="1:3" x14ac:dyDescent="0.25">
      <c r="A2036" s="74" t="s">
        <v>344</v>
      </c>
      <c r="B2036" s="134" t="s">
        <v>12717</v>
      </c>
      <c r="C2036" s="76" t="s">
        <v>12718</v>
      </c>
    </row>
    <row r="2037" spans="1:3" x14ac:dyDescent="0.25">
      <c r="A2037" s="74" t="s">
        <v>344</v>
      </c>
      <c r="B2037" s="134" t="s">
        <v>12719</v>
      </c>
      <c r="C2037" s="76" t="s">
        <v>12720</v>
      </c>
    </row>
    <row r="2038" spans="1:3" x14ac:dyDescent="0.25">
      <c r="A2038" s="74" t="s">
        <v>344</v>
      </c>
      <c r="B2038" s="134" t="s">
        <v>12721</v>
      </c>
      <c r="C2038" s="76" t="s">
        <v>12722</v>
      </c>
    </row>
    <row r="2039" spans="1:3" x14ac:dyDescent="0.25">
      <c r="A2039" s="74" t="s">
        <v>344</v>
      </c>
      <c r="B2039" s="134" t="s">
        <v>12723</v>
      </c>
      <c r="C2039" s="76" t="s">
        <v>12724</v>
      </c>
    </row>
    <row r="2040" spans="1:3" x14ac:dyDescent="0.25">
      <c r="A2040" s="74" t="s">
        <v>344</v>
      </c>
      <c r="B2040" s="134" t="s">
        <v>12725</v>
      </c>
      <c r="C2040" s="76" t="s">
        <v>12726</v>
      </c>
    </row>
    <row r="2041" spans="1:3" x14ac:dyDescent="0.25">
      <c r="A2041" s="74" t="s">
        <v>344</v>
      </c>
      <c r="B2041" s="134" t="s">
        <v>12727</v>
      </c>
      <c r="C2041" s="76" t="s">
        <v>12728</v>
      </c>
    </row>
    <row r="2042" spans="1:3" x14ac:dyDescent="0.25">
      <c r="A2042" s="74" t="s">
        <v>344</v>
      </c>
      <c r="B2042" s="134" t="s">
        <v>12729</v>
      </c>
      <c r="C2042" s="76" t="s">
        <v>12730</v>
      </c>
    </row>
    <row r="2043" spans="1:3" x14ac:dyDescent="0.25">
      <c r="A2043" s="74" t="s">
        <v>344</v>
      </c>
      <c r="B2043" s="134" t="s">
        <v>12731</v>
      </c>
      <c r="C2043" s="76" t="s">
        <v>12732</v>
      </c>
    </row>
    <row r="2044" spans="1:3" x14ac:dyDescent="0.25">
      <c r="A2044" s="74" t="s">
        <v>344</v>
      </c>
      <c r="B2044" s="134" t="s">
        <v>12733</v>
      </c>
      <c r="C2044" s="76" t="s">
        <v>12734</v>
      </c>
    </row>
    <row r="2045" spans="1:3" x14ac:dyDescent="0.25">
      <c r="A2045" s="74" t="s">
        <v>344</v>
      </c>
      <c r="B2045" s="134" t="s">
        <v>12735</v>
      </c>
      <c r="C2045" s="76" t="s">
        <v>12736</v>
      </c>
    </row>
    <row r="2046" spans="1:3" x14ac:dyDescent="0.25">
      <c r="A2046" s="74" t="s">
        <v>344</v>
      </c>
      <c r="B2046" s="134" t="s">
        <v>12737</v>
      </c>
      <c r="C2046" s="76" t="s">
        <v>12738</v>
      </c>
    </row>
    <row r="2047" spans="1:3" x14ac:dyDescent="0.25">
      <c r="A2047" s="74" t="s">
        <v>344</v>
      </c>
      <c r="B2047" s="134" t="s">
        <v>12739</v>
      </c>
      <c r="C2047" s="76" t="s">
        <v>12740</v>
      </c>
    </row>
    <row r="2048" spans="1:3" x14ac:dyDescent="0.25">
      <c r="A2048" s="74" t="s">
        <v>344</v>
      </c>
      <c r="B2048" s="134" t="s">
        <v>12741</v>
      </c>
      <c r="C2048" s="76" t="s">
        <v>12742</v>
      </c>
    </row>
    <row r="2049" spans="1:3" x14ac:dyDescent="0.25">
      <c r="A2049" s="74" t="s">
        <v>344</v>
      </c>
      <c r="B2049" s="134" t="s">
        <v>12743</v>
      </c>
      <c r="C2049" s="76" t="s">
        <v>12744</v>
      </c>
    </row>
    <row r="2050" spans="1:3" x14ac:dyDescent="0.25">
      <c r="A2050" s="74" t="s">
        <v>344</v>
      </c>
      <c r="B2050" s="134" t="s">
        <v>12745</v>
      </c>
      <c r="C2050" s="76" t="s">
        <v>12746</v>
      </c>
    </row>
    <row r="2051" spans="1:3" x14ac:dyDescent="0.25">
      <c r="A2051" s="74" t="s">
        <v>344</v>
      </c>
      <c r="B2051" s="134" t="s">
        <v>12747</v>
      </c>
      <c r="C2051" s="76" t="s">
        <v>12748</v>
      </c>
    </row>
    <row r="2052" spans="1:3" x14ac:dyDescent="0.25">
      <c r="A2052" s="74" t="s">
        <v>344</v>
      </c>
      <c r="B2052" s="134" t="s">
        <v>12749</v>
      </c>
      <c r="C2052" s="76" t="s">
        <v>12750</v>
      </c>
    </row>
    <row r="2053" spans="1:3" x14ac:dyDescent="0.25">
      <c r="A2053" s="74" t="s">
        <v>344</v>
      </c>
      <c r="B2053" s="134" t="s">
        <v>12751</v>
      </c>
      <c r="C2053" s="76" t="s">
        <v>12752</v>
      </c>
    </row>
    <row r="2054" spans="1:3" x14ac:dyDescent="0.25">
      <c r="A2054" s="74" t="s">
        <v>344</v>
      </c>
      <c r="B2054" s="134" t="s">
        <v>12753</v>
      </c>
      <c r="C2054" s="76" t="s">
        <v>12754</v>
      </c>
    </row>
    <row r="2055" spans="1:3" x14ac:dyDescent="0.25">
      <c r="A2055" s="74" t="s">
        <v>344</v>
      </c>
      <c r="B2055" s="134" t="s">
        <v>12755</v>
      </c>
      <c r="C2055" s="76" t="s">
        <v>12756</v>
      </c>
    </row>
    <row r="2056" spans="1:3" x14ac:dyDescent="0.25">
      <c r="A2056" s="74" t="s">
        <v>344</v>
      </c>
      <c r="B2056" s="134" t="s">
        <v>12757</v>
      </c>
      <c r="C2056" s="76" t="s">
        <v>12758</v>
      </c>
    </row>
    <row r="2057" spans="1:3" x14ac:dyDescent="0.25">
      <c r="A2057" s="74" t="s">
        <v>344</v>
      </c>
      <c r="B2057" s="134" t="s">
        <v>12759</v>
      </c>
      <c r="C2057" s="76" t="s">
        <v>12760</v>
      </c>
    </row>
    <row r="2058" spans="1:3" x14ac:dyDescent="0.25">
      <c r="A2058" s="74" t="s">
        <v>344</v>
      </c>
      <c r="B2058" s="134" t="s">
        <v>12761</v>
      </c>
      <c r="C2058" s="76" t="s">
        <v>12762</v>
      </c>
    </row>
    <row r="2059" spans="1:3" x14ac:dyDescent="0.25">
      <c r="A2059" s="74" t="s">
        <v>344</v>
      </c>
      <c r="B2059" s="134" t="s">
        <v>12763</v>
      </c>
      <c r="C2059" s="76" t="s">
        <v>12764</v>
      </c>
    </row>
    <row r="2060" spans="1:3" x14ac:dyDescent="0.25">
      <c r="A2060" s="74" t="s">
        <v>344</v>
      </c>
      <c r="B2060" s="134" t="s">
        <v>12765</v>
      </c>
      <c r="C2060" s="76" t="s">
        <v>12766</v>
      </c>
    </row>
    <row r="2061" spans="1:3" x14ac:dyDescent="0.25">
      <c r="A2061" s="74" t="s">
        <v>344</v>
      </c>
      <c r="B2061" s="134" t="s">
        <v>12767</v>
      </c>
      <c r="C2061" s="76" t="s">
        <v>12768</v>
      </c>
    </row>
    <row r="2062" spans="1:3" x14ac:dyDescent="0.25">
      <c r="A2062" s="74" t="s">
        <v>344</v>
      </c>
      <c r="B2062" s="134" t="s">
        <v>12769</v>
      </c>
      <c r="C2062" s="76" t="s">
        <v>12770</v>
      </c>
    </row>
    <row r="2063" spans="1:3" x14ac:dyDescent="0.25">
      <c r="A2063" s="74" t="s">
        <v>344</v>
      </c>
      <c r="B2063" s="134" t="s">
        <v>12771</v>
      </c>
      <c r="C2063" s="76" t="s">
        <v>12772</v>
      </c>
    </row>
    <row r="2064" spans="1:3" x14ac:dyDescent="0.25">
      <c r="A2064" s="74" t="s">
        <v>344</v>
      </c>
      <c r="B2064" s="134" t="s">
        <v>12773</v>
      </c>
      <c r="C2064" s="76" t="s">
        <v>12774</v>
      </c>
    </row>
    <row r="2065" spans="1:3" x14ac:dyDescent="0.25">
      <c r="A2065" s="74" t="s">
        <v>344</v>
      </c>
      <c r="B2065" s="134" t="s">
        <v>12775</v>
      </c>
      <c r="C2065" s="76" t="s">
        <v>12776</v>
      </c>
    </row>
    <row r="2066" spans="1:3" x14ac:dyDescent="0.25">
      <c r="A2066" s="74" t="s">
        <v>344</v>
      </c>
      <c r="B2066" s="134" t="s">
        <v>12777</v>
      </c>
      <c r="C2066" s="76" t="s">
        <v>12778</v>
      </c>
    </row>
    <row r="2067" spans="1:3" x14ac:dyDescent="0.25">
      <c r="A2067" s="74" t="s">
        <v>344</v>
      </c>
      <c r="B2067" s="134" t="s">
        <v>12779</v>
      </c>
      <c r="C2067" s="76" t="s">
        <v>12780</v>
      </c>
    </row>
    <row r="2068" spans="1:3" x14ac:dyDescent="0.25">
      <c r="A2068" s="74" t="s">
        <v>344</v>
      </c>
      <c r="B2068" s="134" t="s">
        <v>12781</v>
      </c>
      <c r="C2068" s="76" t="s">
        <v>12782</v>
      </c>
    </row>
    <row r="2069" spans="1:3" x14ac:dyDescent="0.25">
      <c r="A2069" s="74" t="s">
        <v>344</v>
      </c>
      <c r="B2069" s="134" t="s">
        <v>12783</v>
      </c>
      <c r="C2069" s="76" t="s">
        <v>12778</v>
      </c>
    </row>
    <row r="2070" spans="1:3" x14ac:dyDescent="0.25">
      <c r="A2070" s="74" t="s">
        <v>344</v>
      </c>
      <c r="B2070" s="134" t="s">
        <v>12784</v>
      </c>
      <c r="C2070" s="76" t="s">
        <v>12785</v>
      </c>
    </row>
    <row r="2071" spans="1:3" x14ac:dyDescent="0.25">
      <c r="A2071" s="74" t="s">
        <v>344</v>
      </c>
      <c r="B2071" s="134" t="s">
        <v>12786</v>
      </c>
      <c r="C2071" s="76" t="s">
        <v>12787</v>
      </c>
    </row>
    <row r="2072" spans="1:3" x14ac:dyDescent="0.25">
      <c r="A2072" s="74" t="s">
        <v>344</v>
      </c>
      <c r="B2072" s="134" t="s">
        <v>12788</v>
      </c>
      <c r="C2072" s="76" t="s">
        <v>12789</v>
      </c>
    </row>
    <row r="2073" spans="1:3" x14ac:dyDescent="0.25">
      <c r="A2073" s="74" t="s">
        <v>344</v>
      </c>
      <c r="B2073" s="134" t="s">
        <v>12790</v>
      </c>
      <c r="C2073" s="76" t="s">
        <v>12791</v>
      </c>
    </row>
    <row r="2074" spans="1:3" x14ac:dyDescent="0.25">
      <c r="A2074" s="74" t="s">
        <v>344</v>
      </c>
      <c r="B2074" s="134" t="s">
        <v>12792</v>
      </c>
      <c r="C2074" s="76" t="s">
        <v>12793</v>
      </c>
    </row>
    <row r="2075" spans="1:3" x14ac:dyDescent="0.25">
      <c r="A2075" s="74" t="s">
        <v>344</v>
      </c>
      <c r="B2075" s="134" t="s">
        <v>12794</v>
      </c>
      <c r="C2075" s="76" t="s">
        <v>12795</v>
      </c>
    </row>
    <row r="2076" spans="1:3" x14ac:dyDescent="0.25">
      <c r="A2076" s="74" t="s">
        <v>344</v>
      </c>
      <c r="B2076" s="134" t="s">
        <v>12796</v>
      </c>
      <c r="C2076" s="76" t="s">
        <v>12797</v>
      </c>
    </row>
    <row r="2077" spans="1:3" x14ac:dyDescent="0.25">
      <c r="A2077" s="74" t="s">
        <v>344</v>
      </c>
      <c r="B2077" s="134" t="s">
        <v>12798</v>
      </c>
      <c r="C2077" s="76" t="s">
        <v>12799</v>
      </c>
    </row>
    <row r="2078" spans="1:3" x14ac:dyDescent="0.25">
      <c r="A2078" s="74" t="s">
        <v>344</v>
      </c>
      <c r="B2078" s="134" t="s">
        <v>12800</v>
      </c>
      <c r="C2078" s="76" t="s">
        <v>12801</v>
      </c>
    </row>
    <row r="2079" spans="1:3" x14ac:dyDescent="0.25">
      <c r="A2079" s="74" t="s">
        <v>344</v>
      </c>
      <c r="B2079" s="134" t="s">
        <v>12802</v>
      </c>
      <c r="C2079" s="76" t="s">
        <v>12803</v>
      </c>
    </row>
    <row r="2080" spans="1:3" x14ac:dyDescent="0.25">
      <c r="A2080" s="74" t="s">
        <v>344</v>
      </c>
      <c r="B2080" s="134" t="s">
        <v>12804</v>
      </c>
      <c r="C2080" s="76" t="s">
        <v>12805</v>
      </c>
    </row>
    <row r="2081" spans="1:3" x14ac:dyDescent="0.25">
      <c r="A2081" s="74" t="s">
        <v>344</v>
      </c>
      <c r="B2081" s="134" t="s">
        <v>12806</v>
      </c>
      <c r="C2081" s="76" t="s">
        <v>12807</v>
      </c>
    </row>
    <row r="2082" spans="1:3" x14ac:dyDescent="0.25">
      <c r="A2082" s="74" t="s">
        <v>344</v>
      </c>
      <c r="B2082" s="134" t="s">
        <v>12808</v>
      </c>
      <c r="C2082" s="76" t="s">
        <v>12809</v>
      </c>
    </row>
    <row r="2083" spans="1:3" x14ac:dyDescent="0.25">
      <c r="A2083" s="74" t="s">
        <v>344</v>
      </c>
      <c r="B2083" s="134" t="s">
        <v>12810</v>
      </c>
      <c r="C2083" s="76" t="s">
        <v>12811</v>
      </c>
    </row>
    <row r="2084" spans="1:3" x14ac:dyDescent="0.25">
      <c r="A2084" s="74" t="s">
        <v>344</v>
      </c>
      <c r="B2084" s="134" t="s">
        <v>12812</v>
      </c>
      <c r="C2084" s="76" t="s">
        <v>12813</v>
      </c>
    </row>
    <row r="2085" spans="1:3" x14ac:dyDescent="0.25">
      <c r="A2085" s="74" t="s">
        <v>344</v>
      </c>
      <c r="B2085" s="134" t="s">
        <v>12814</v>
      </c>
      <c r="C2085" s="76" t="s">
        <v>12815</v>
      </c>
    </row>
    <row r="2086" spans="1:3" x14ac:dyDescent="0.25">
      <c r="A2086" s="74" t="s">
        <v>344</v>
      </c>
      <c r="B2086" s="134" t="s">
        <v>12816</v>
      </c>
      <c r="C2086" s="76" t="s">
        <v>12817</v>
      </c>
    </row>
    <row r="2087" spans="1:3" x14ac:dyDescent="0.25">
      <c r="A2087" s="74" t="s">
        <v>344</v>
      </c>
      <c r="B2087" s="134" t="s">
        <v>12818</v>
      </c>
      <c r="C2087" s="76" t="s">
        <v>12819</v>
      </c>
    </row>
    <row r="2088" spans="1:3" x14ac:dyDescent="0.25">
      <c r="A2088" s="74" t="s">
        <v>344</v>
      </c>
      <c r="B2088" s="134" t="s">
        <v>12820</v>
      </c>
      <c r="C2088" s="76" t="s">
        <v>12821</v>
      </c>
    </row>
    <row r="2089" spans="1:3" x14ac:dyDescent="0.25">
      <c r="A2089" s="74" t="s">
        <v>344</v>
      </c>
      <c r="B2089" s="134" t="s">
        <v>12822</v>
      </c>
      <c r="C2089" s="76" t="s">
        <v>12823</v>
      </c>
    </row>
    <row r="2090" spans="1:3" x14ac:dyDescent="0.25">
      <c r="A2090" s="74" t="s">
        <v>344</v>
      </c>
      <c r="B2090" s="134" t="s">
        <v>12824</v>
      </c>
      <c r="C2090" s="76" t="s">
        <v>12825</v>
      </c>
    </row>
    <row r="2091" spans="1:3" x14ac:dyDescent="0.25">
      <c r="A2091" s="74" t="s">
        <v>344</v>
      </c>
      <c r="B2091" s="134" t="s">
        <v>12826</v>
      </c>
      <c r="C2091" s="76" t="s">
        <v>12827</v>
      </c>
    </row>
    <row r="2092" spans="1:3" x14ac:dyDescent="0.25">
      <c r="A2092" s="74" t="s">
        <v>344</v>
      </c>
      <c r="B2092" s="134" t="s">
        <v>12828</v>
      </c>
      <c r="C2092" s="76" t="s">
        <v>12829</v>
      </c>
    </row>
    <row r="2093" spans="1:3" x14ac:dyDescent="0.25">
      <c r="A2093" s="74" t="s">
        <v>344</v>
      </c>
      <c r="B2093" s="134" t="s">
        <v>12830</v>
      </c>
      <c r="C2093" s="76" t="s">
        <v>12831</v>
      </c>
    </row>
    <row r="2094" spans="1:3" x14ac:dyDescent="0.25">
      <c r="A2094" s="74" t="s">
        <v>344</v>
      </c>
      <c r="B2094" s="134" t="s">
        <v>12832</v>
      </c>
      <c r="C2094" s="76" t="s">
        <v>12833</v>
      </c>
    </row>
    <row r="2095" spans="1:3" x14ac:dyDescent="0.25">
      <c r="A2095" s="74" t="s">
        <v>344</v>
      </c>
      <c r="B2095" s="134" t="s">
        <v>12834</v>
      </c>
      <c r="C2095" s="76" t="s">
        <v>12835</v>
      </c>
    </row>
    <row r="2096" spans="1:3" x14ac:dyDescent="0.25">
      <c r="A2096" s="74" t="s">
        <v>344</v>
      </c>
      <c r="B2096" s="134" t="s">
        <v>12836</v>
      </c>
      <c r="C2096" s="76" t="s">
        <v>12837</v>
      </c>
    </row>
    <row r="2097" spans="1:3" x14ac:dyDescent="0.25">
      <c r="A2097" s="74" t="s">
        <v>344</v>
      </c>
      <c r="B2097" s="134" t="s">
        <v>12838</v>
      </c>
      <c r="C2097" s="76" t="s">
        <v>12839</v>
      </c>
    </row>
    <row r="2098" spans="1:3" x14ac:dyDescent="0.25">
      <c r="A2098" s="74" t="s">
        <v>344</v>
      </c>
      <c r="B2098" s="134" t="s">
        <v>12840</v>
      </c>
      <c r="C2098" s="76" t="s">
        <v>12841</v>
      </c>
    </row>
    <row r="2099" spans="1:3" x14ac:dyDescent="0.25">
      <c r="A2099" s="74" t="s">
        <v>344</v>
      </c>
      <c r="B2099" s="134" t="s">
        <v>12842</v>
      </c>
      <c r="C2099" s="76" t="s">
        <v>12843</v>
      </c>
    </row>
    <row r="2100" spans="1:3" x14ac:dyDescent="0.25">
      <c r="A2100" s="74" t="s">
        <v>344</v>
      </c>
      <c r="B2100" s="134" t="s">
        <v>12844</v>
      </c>
      <c r="C2100" s="76" t="s">
        <v>12845</v>
      </c>
    </row>
    <row r="2101" spans="1:3" x14ac:dyDescent="0.25">
      <c r="A2101" s="74" t="s">
        <v>344</v>
      </c>
      <c r="B2101" s="134" t="s">
        <v>12846</v>
      </c>
      <c r="C2101" s="76" t="s">
        <v>12847</v>
      </c>
    </row>
    <row r="2102" spans="1:3" x14ac:dyDescent="0.25">
      <c r="A2102" s="74" t="s">
        <v>344</v>
      </c>
      <c r="B2102" s="134" t="s">
        <v>12848</v>
      </c>
      <c r="C2102" s="76" t="s">
        <v>12849</v>
      </c>
    </row>
    <row r="2103" spans="1:3" x14ac:dyDescent="0.25">
      <c r="A2103" s="74" t="s">
        <v>344</v>
      </c>
      <c r="B2103" s="134" t="s">
        <v>12850</v>
      </c>
      <c r="C2103" s="76" t="s">
        <v>12851</v>
      </c>
    </row>
    <row r="2104" spans="1:3" x14ac:dyDescent="0.25">
      <c r="A2104" s="74" t="s">
        <v>344</v>
      </c>
      <c r="B2104" s="134" t="s">
        <v>12852</v>
      </c>
      <c r="C2104" s="76" t="s">
        <v>12853</v>
      </c>
    </row>
    <row r="2105" spans="1:3" x14ac:dyDescent="0.25">
      <c r="A2105" s="74" t="s">
        <v>344</v>
      </c>
      <c r="B2105" s="134" t="s">
        <v>12854</v>
      </c>
      <c r="C2105" s="76" t="s">
        <v>12855</v>
      </c>
    </row>
    <row r="2106" spans="1:3" x14ac:dyDescent="0.25">
      <c r="A2106" s="74" t="s">
        <v>344</v>
      </c>
      <c r="B2106" s="134" t="s">
        <v>12856</v>
      </c>
      <c r="C2106" s="76" t="s">
        <v>12857</v>
      </c>
    </row>
    <row r="2107" spans="1:3" x14ac:dyDescent="0.25">
      <c r="A2107" s="74" t="s">
        <v>344</v>
      </c>
      <c r="B2107" s="134" t="s">
        <v>12858</v>
      </c>
      <c r="C2107" s="76" t="s">
        <v>12859</v>
      </c>
    </row>
    <row r="2108" spans="1:3" x14ac:dyDescent="0.25">
      <c r="A2108" s="74" t="s">
        <v>344</v>
      </c>
      <c r="B2108" s="134" t="s">
        <v>12860</v>
      </c>
      <c r="C2108" s="76" t="s">
        <v>12861</v>
      </c>
    </row>
    <row r="2109" spans="1:3" x14ac:dyDescent="0.25">
      <c r="A2109" s="74" t="s">
        <v>344</v>
      </c>
      <c r="B2109" s="134" t="s">
        <v>12862</v>
      </c>
      <c r="C2109" s="76" t="s">
        <v>12863</v>
      </c>
    </row>
    <row r="2110" spans="1:3" x14ac:dyDescent="0.25">
      <c r="A2110" s="74" t="s">
        <v>344</v>
      </c>
      <c r="B2110" s="134" t="s">
        <v>12864</v>
      </c>
      <c r="C2110" s="76" t="s">
        <v>12865</v>
      </c>
    </row>
    <row r="2111" spans="1:3" x14ac:dyDescent="0.25">
      <c r="A2111" s="74" t="s">
        <v>344</v>
      </c>
      <c r="B2111" s="134" t="s">
        <v>12866</v>
      </c>
      <c r="C2111" s="76" t="s">
        <v>12867</v>
      </c>
    </row>
    <row r="2112" spans="1:3" x14ac:dyDescent="0.25">
      <c r="A2112" s="74" t="s">
        <v>344</v>
      </c>
      <c r="B2112" s="134" t="s">
        <v>12868</v>
      </c>
      <c r="C2112" s="76" t="s">
        <v>12869</v>
      </c>
    </row>
    <row r="2113" spans="1:3" x14ac:dyDescent="0.25">
      <c r="A2113" s="74" t="s">
        <v>344</v>
      </c>
      <c r="B2113" s="134" t="s">
        <v>12870</v>
      </c>
      <c r="C2113" s="76" t="s">
        <v>12871</v>
      </c>
    </row>
    <row r="2114" spans="1:3" x14ac:dyDescent="0.25">
      <c r="A2114" s="74" t="s">
        <v>344</v>
      </c>
      <c r="B2114" s="134" t="s">
        <v>12872</v>
      </c>
      <c r="C2114" s="76" t="s">
        <v>12873</v>
      </c>
    </row>
    <row r="2115" spans="1:3" x14ac:dyDescent="0.25">
      <c r="A2115" s="74" t="s">
        <v>344</v>
      </c>
      <c r="B2115" s="134" t="s">
        <v>12874</v>
      </c>
      <c r="C2115" s="76" t="s">
        <v>12875</v>
      </c>
    </row>
    <row r="2116" spans="1:3" x14ac:dyDescent="0.25">
      <c r="A2116" s="74" t="s">
        <v>344</v>
      </c>
      <c r="B2116" s="134" t="s">
        <v>12876</v>
      </c>
      <c r="C2116" s="76" t="s">
        <v>12877</v>
      </c>
    </row>
    <row r="2117" spans="1:3" x14ac:dyDescent="0.25">
      <c r="A2117" s="74" t="s">
        <v>344</v>
      </c>
      <c r="B2117" s="134" t="s">
        <v>12878</v>
      </c>
      <c r="C2117" s="76" t="s">
        <v>12879</v>
      </c>
    </row>
    <row r="2118" spans="1:3" x14ac:dyDescent="0.25">
      <c r="A2118" s="74" t="s">
        <v>344</v>
      </c>
      <c r="B2118" s="134" t="s">
        <v>12880</v>
      </c>
      <c r="C2118" s="76" t="s">
        <v>12881</v>
      </c>
    </row>
    <row r="2119" spans="1:3" x14ac:dyDescent="0.25">
      <c r="A2119" s="74" t="s">
        <v>344</v>
      </c>
      <c r="B2119" s="134" t="s">
        <v>12882</v>
      </c>
      <c r="C2119" s="76" t="s">
        <v>12883</v>
      </c>
    </row>
    <row r="2120" spans="1:3" x14ac:dyDescent="0.25">
      <c r="A2120" s="74" t="s">
        <v>344</v>
      </c>
      <c r="B2120" s="134" t="s">
        <v>12884</v>
      </c>
      <c r="C2120" s="76" t="s">
        <v>12885</v>
      </c>
    </row>
    <row r="2121" spans="1:3" x14ac:dyDescent="0.25">
      <c r="A2121" s="74" t="s">
        <v>344</v>
      </c>
      <c r="B2121" s="134" t="s">
        <v>12886</v>
      </c>
      <c r="C2121" s="76" t="s">
        <v>12887</v>
      </c>
    </row>
    <row r="2122" spans="1:3" x14ac:dyDescent="0.25">
      <c r="A2122" s="74" t="s">
        <v>344</v>
      </c>
      <c r="B2122" s="134" t="s">
        <v>12888</v>
      </c>
      <c r="C2122" s="76" t="s">
        <v>12889</v>
      </c>
    </row>
    <row r="2123" spans="1:3" x14ac:dyDescent="0.25">
      <c r="A2123" s="74" t="s">
        <v>344</v>
      </c>
      <c r="B2123" s="134" t="s">
        <v>12890</v>
      </c>
      <c r="C2123" s="76" t="s">
        <v>12891</v>
      </c>
    </row>
    <row r="2124" spans="1:3" x14ac:dyDescent="0.25">
      <c r="A2124" s="74" t="s">
        <v>344</v>
      </c>
      <c r="B2124" s="134" t="s">
        <v>12892</v>
      </c>
      <c r="C2124" s="76" t="s">
        <v>12893</v>
      </c>
    </row>
    <row r="2125" spans="1:3" x14ac:dyDescent="0.25">
      <c r="A2125" s="74" t="s">
        <v>344</v>
      </c>
      <c r="B2125" s="134" t="s">
        <v>12894</v>
      </c>
      <c r="C2125" s="76" t="s">
        <v>12895</v>
      </c>
    </row>
    <row r="2126" spans="1:3" x14ac:dyDescent="0.25">
      <c r="A2126" s="74" t="s">
        <v>344</v>
      </c>
      <c r="B2126" s="134" t="s">
        <v>12896</v>
      </c>
      <c r="C2126" s="76" t="s">
        <v>12897</v>
      </c>
    </row>
    <row r="2127" spans="1:3" x14ac:dyDescent="0.25">
      <c r="A2127" s="74" t="s">
        <v>344</v>
      </c>
      <c r="B2127" s="134" t="s">
        <v>12898</v>
      </c>
      <c r="C2127" s="76" t="s">
        <v>12899</v>
      </c>
    </row>
    <row r="2128" spans="1:3" x14ac:dyDescent="0.25">
      <c r="A2128" s="74" t="s">
        <v>344</v>
      </c>
      <c r="B2128" s="134" t="s">
        <v>12900</v>
      </c>
      <c r="C2128" s="76" t="s">
        <v>12901</v>
      </c>
    </row>
    <row r="2129" spans="1:3" x14ac:dyDescent="0.25">
      <c r="A2129" s="74" t="s">
        <v>344</v>
      </c>
      <c r="B2129" s="134" t="s">
        <v>12902</v>
      </c>
      <c r="C2129" s="76" t="s">
        <v>12903</v>
      </c>
    </row>
    <row r="2130" spans="1:3" x14ac:dyDescent="0.25">
      <c r="A2130" s="74" t="s">
        <v>344</v>
      </c>
      <c r="B2130" s="134" t="s">
        <v>12904</v>
      </c>
      <c r="C2130" s="76" t="s">
        <v>12905</v>
      </c>
    </row>
    <row r="2131" spans="1:3" x14ac:dyDescent="0.25">
      <c r="A2131" s="74" t="s">
        <v>344</v>
      </c>
      <c r="B2131" s="134" t="s">
        <v>12906</v>
      </c>
      <c r="C2131" s="76" t="s">
        <v>12907</v>
      </c>
    </row>
    <row r="2132" spans="1:3" x14ac:dyDescent="0.25">
      <c r="A2132" s="74" t="s">
        <v>344</v>
      </c>
      <c r="B2132" s="134" t="s">
        <v>12908</v>
      </c>
      <c r="C2132" s="76" t="s">
        <v>12909</v>
      </c>
    </row>
    <row r="2133" spans="1:3" x14ac:dyDescent="0.25">
      <c r="A2133" s="74" t="s">
        <v>344</v>
      </c>
      <c r="B2133" s="134" t="s">
        <v>12910</v>
      </c>
      <c r="C2133" s="76" t="s">
        <v>12911</v>
      </c>
    </row>
    <row r="2134" spans="1:3" x14ac:dyDescent="0.25">
      <c r="A2134" s="74" t="s">
        <v>344</v>
      </c>
      <c r="B2134" s="134" t="s">
        <v>12912</v>
      </c>
      <c r="C2134" s="76" t="s">
        <v>12913</v>
      </c>
    </row>
    <row r="2135" spans="1:3" x14ac:dyDescent="0.25">
      <c r="A2135" s="74" t="s">
        <v>344</v>
      </c>
      <c r="B2135" s="134" t="s">
        <v>12914</v>
      </c>
      <c r="C2135" s="76" t="s">
        <v>12915</v>
      </c>
    </row>
    <row r="2136" spans="1:3" x14ac:dyDescent="0.25">
      <c r="A2136" s="74" t="s">
        <v>344</v>
      </c>
      <c r="B2136" s="134" t="s">
        <v>12916</v>
      </c>
      <c r="C2136" s="76" t="s">
        <v>12917</v>
      </c>
    </row>
    <row r="2137" spans="1:3" x14ac:dyDescent="0.25">
      <c r="A2137" s="74" t="s">
        <v>344</v>
      </c>
      <c r="B2137" s="134" t="s">
        <v>12918</v>
      </c>
      <c r="C2137" s="76" t="s">
        <v>12919</v>
      </c>
    </row>
    <row r="2138" spans="1:3" x14ac:dyDescent="0.25">
      <c r="A2138" s="74" t="s">
        <v>344</v>
      </c>
      <c r="B2138" s="134" t="s">
        <v>12920</v>
      </c>
      <c r="C2138" s="76" t="s">
        <v>12921</v>
      </c>
    </row>
    <row r="2139" spans="1:3" x14ac:dyDescent="0.25">
      <c r="A2139" s="74" t="s">
        <v>344</v>
      </c>
      <c r="B2139" s="134" t="s">
        <v>12922</v>
      </c>
      <c r="C2139" s="76" t="s">
        <v>12923</v>
      </c>
    </row>
    <row r="2140" spans="1:3" x14ac:dyDescent="0.25">
      <c r="A2140" s="74" t="s">
        <v>344</v>
      </c>
      <c r="B2140" s="134" t="s">
        <v>12924</v>
      </c>
      <c r="C2140" s="76" t="s">
        <v>12925</v>
      </c>
    </row>
    <row r="2141" spans="1:3" x14ac:dyDescent="0.25">
      <c r="A2141" s="74" t="s">
        <v>344</v>
      </c>
      <c r="B2141" s="134" t="s">
        <v>12926</v>
      </c>
      <c r="C2141" s="76" t="s">
        <v>12927</v>
      </c>
    </row>
    <row r="2142" spans="1:3" x14ac:dyDescent="0.25">
      <c r="A2142" s="74" t="s">
        <v>344</v>
      </c>
      <c r="B2142" s="134" t="s">
        <v>12928</v>
      </c>
      <c r="C2142" s="76" t="s">
        <v>12929</v>
      </c>
    </row>
    <row r="2143" spans="1:3" x14ac:dyDescent="0.25">
      <c r="A2143" s="74" t="s">
        <v>344</v>
      </c>
      <c r="B2143" s="134" t="s">
        <v>12930</v>
      </c>
      <c r="C2143" s="76" t="s">
        <v>12931</v>
      </c>
    </row>
    <row r="2144" spans="1:3" x14ac:dyDescent="0.25">
      <c r="A2144" s="74" t="s">
        <v>344</v>
      </c>
      <c r="B2144" s="134" t="s">
        <v>12932</v>
      </c>
      <c r="C2144" s="76" t="s">
        <v>12933</v>
      </c>
    </row>
    <row r="2145" spans="1:3" x14ac:dyDescent="0.25">
      <c r="A2145" s="74" t="s">
        <v>344</v>
      </c>
      <c r="B2145" s="134" t="s">
        <v>12934</v>
      </c>
      <c r="C2145" s="76" t="s">
        <v>12935</v>
      </c>
    </row>
    <row r="2146" spans="1:3" x14ac:dyDescent="0.25">
      <c r="A2146" s="74" t="s">
        <v>344</v>
      </c>
      <c r="B2146" s="134" t="s">
        <v>12936</v>
      </c>
      <c r="C2146" s="76" t="s">
        <v>12937</v>
      </c>
    </row>
    <row r="2147" spans="1:3" x14ac:dyDescent="0.25">
      <c r="A2147" s="74" t="s">
        <v>344</v>
      </c>
      <c r="B2147" s="134" t="s">
        <v>12938</v>
      </c>
      <c r="C2147" s="76" t="s">
        <v>12939</v>
      </c>
    </row>
    <row r="2148" spans="1:3" x14ac:dyDescent="0.25">
      <c r="A2148" s="74" t="s">
        <v>344</v>
      </c>
      <c r="B2148" s="134" t="s">
        <v>12940</v>
      </c>
      <c r="C2148" s="76" t="s">
        <v>12941</v>
      </c>
    </row>
    <row r="2149" spans="1:3" x14ac:dyDescent="0.25">
      <c r="A2149" s="74" t="s">
        <v>344</v>
      </c>
      <c r="B2149" s="134" t="s">
        <v>12942</v>
      </c>
      <c r="C2149" s="76" t="s">
        <v>12937</v>
      </c>
    </row>
    <row r="2150" spans="1:3" x14ac:dyDescent="0.25">
      <c r="A2150" s="74" t="s">
        <v>344</v>
      </c>
      <c r="B2150" s="134" t="s">
        <v>12943</v>
      </c>
      <c r="C2150" s="76" t="s">
        <v>12944</v>
      </c>
    </row>
    <row r="2151" spans="1:3" x14ac:dyDescent="0.25">
      <c r="A2151" s="74" t="s">
        <v>344</v>
      </c>
      <c r="B2151" s="134" t="s">
        <v>12945</v>
      </c>
      <c r="C2151" s="76" t="s">
        <v>12946</v>
      </c>
    </row>
    <row r="2152" spans="1:3" x14ac:dyDescent="0.25">
      <c r="A2152" s="74" t="s">
        <v>344</v>
      </c>
      <c r="B2152" s="134" t="s">
        <v>12947</v>
      </c>
      <c r="C2152" s="76" t="s">
        <v>12948</v>
      </c>
    </row>
    <row r="2153" spans="1:3" x14ac:dyDescent="0.25">
      <c r="A2153" s="74" t="s">
        <v>344</v>
      </c>
      <c r="B2153" s="134" t="s">
        <v>12949</v>
      </c>
      <c r="C2153" s="76" t="s">
        <v>12950</v>
      </c>
    </row>
    <row r="2154" spans="1:3" x14ac:dyDescent="0.25">
      <c r="A2154" s="74" t="s">
        <v>344</v>
      </c>
      <c r="B2154" s="134" t="s">
        <v>12951</v>
      </c>
      <c r="C2154" s="76" t="s">
        <v>12952</v>
      </c>
    </row>
    <row r="2155" spans="1:3" x14ac:dyDescent="0.25">
      <c r="A2155" s="74" t="s">
        <v>344</v>
      </c>
      <c r="B2155" s="134" t="s">
        <v>12953</v>
      </c>
      <c r="C2155" s="76" t="s">
        <v>12954</v>
      </c>
    </row>
    <row r="2156" spans="1:3" x14ac:dyDescent="0.25">
      <c r="A2156" s="74" t="s">
        <v>344</v>
      </c>
      <c r="B2156" s="134" t="s">
        <v>12955</v>
      </c>
      <c r="C2156" s="76" t="s">
        <v>12956</v>
      </c>
    </row>
    <row r="2157" spans="1:3" x14ac:dyDescent="0.25">
      <c r="A2157" s="74" t="s">
        <v>344</v>
      </c>
      <c r="B2157" s="134" t="s">
        <v>12957</v>
      </c>
      <c r="C2157" s="76" t="s">
        <v>12958</v>
      </c>
    </row>
    <row r="2158" spans="1:3" x14ac:dyDescent="0.25">
      <c r="A2158" s="74" t="s">
        <v>344</v>
      </c>
      <c r="B2158" s="134" t="s">
        <v>12959</v>
      </c>
      <c r="C2158" s="76" t="s">
        <v>12960</v>
      </c>
    </row>
    <row r="2159" spans="1:3" x14ac:dyDescent="0.25">
      <c r="A2159" s="74" t="s">
        <v>344</v>
      </c>
      <c r="B2159" s="134" t="s">
        <v>12961</v>
      </c>
      <c r="C2159" s="76" t="s">
        <v>12962</v>
      </c>
    </row>
    <row r="2160" spans="1:3" x14ac:dyDescent="0.25">
      <c r="A2160" s="74" t="s">
        <v>344</v>
      </c>
      <c r="B2160" s="134" t="s">
        <v>12963</v>
      </c>
      <c r="C2160" s="76" t="s">
        <v>12964</v>
      </c>
    </row>
    <row r="2161" spans="1:3" x14ac:dyDescent="0.25">
      <c r="A2161" s="74" t="s">
        <v>344</v>
      </c>
      <c r="B2161" s="134" t="s">
        <v>12965</v>
      </c>
      <c r="C2161" s="76" t="s">
        <v>12966</v>
      </c>
    </row>
    <row r="2162" spans="1:3" x14ac:dyDescent="0.25">
      <c r="A2162" s="74" t="s">
        <v>344</v>
      </c>
      <c r="B2162" s="134" t="s">
        <v>12967</v>
      </c>
      <c r="C2162" s="76" t="s">
        <v>12968</v>
      </c>
    </row>
    <row r="2163" spans="1:3" x14ac:dyDescent="0.25">
      <c r="A2163" s="74" t="s">
        <v>344</v>
      </c>
      <c r="B2163" s="134" t="s">
        <v>12969</v>
      </c>
      <c r="C2163" s="76" t="s">
        <v>12970</v>
      </c>
    </row>
    <row r="2164" spans="1:3" x14ac:dyDescent="0.25">
      <c r="A2164" s="74" t="s">
        <v>344</v>
      </c>
      <c r="B2164" s="134" t="s">
        <v>12971</v>
      </c>
      <c r="C2164" s="76" t="s">
        <v>12972</v>
      </c>
    </row>
    <row r="2165" spans="1:3" x14ac:dyDescent="0.25">
      <c r="A2165" s="74" t="s">
        <v>344</v>
      </c>
      <c r="B2165" s="134" t="s">
        <v>12973</v>
      </c>
      <c r="C2165" s="76" t="s">
        <v>12974</v>
      </c>
    </row>
    <row r="2166" spans="1:3" x14ac:dyDescent="0.25">
      <c r="A2166" s="74" t="s">
        <v>344</v>
      </c>
      <c r="B2166" s="134" t="s">
        <v>12975</v>
      </c>
      <c r="C2166" s="76" t="s">
        <v>12976</v>
      </c>
    </row>
    <row r="2167" spans="1:3" x14ac:dyDescent="0.25">
      <c r="A2167" s="74" t="s">
        <v>344</v>
      </c>
      <c r="B2167" s="134" t="s">
        <v>12977</v>
      </c>
      <c r="C2167" s="76" t="s">
        <v>12978</v>
      </c>
    </row>
    <row r="2168" spans="1:3" x14ac:dyDescent="0.25">
      <c r="A2168" s="74" t="s">
        <v>344</v>
      </c>
      <c r="B2168" s="134" t="s">
        <v>12979</v>
      </c>
      <c r="C2168" s="76" t="s">
        <v>12980</v>
      </c>
    </row>
    <row r="2169" spans="1:3" x14ac:dyDescent="0.25">
      <c r="A2169" s="74" t="s">
        <v>344</v>
      </c>
      <c r="B2169" s="134" t="s">
        <v>12981</v>
      </c>
      <c r="C2169" s="76" t="s">
        <v>12982</v>
      </c>
    </row>
    <row r="2170" spans="1:3" x14ac:dyDescent="0.25">
      <c r="A2170" s="74" t="s">
        <v>344</v>
      </c>
      <c r="B2170" s="134" t="s">
        <v>12983</v>
      </c>
      <c r="C2170" s="76" t="s">
        <v>12984</v>
      </c>
    </row>
    <row r="2171" spans="1:3" x14ac:dyDescent="0.25">
      <c r="A2171" s="74" t="s">
        <v>344</v>
      </c>
      <c r="B2171" s="134" t="s">
        <v>12985</v>
      </c>
      <c r="C2171" s="76" t="s">
        <v>12986</v>
      </c>
    </row>
    <row r="2172" spans="1:3" x14ac:dyDescent="0.25">
      <c r="A2172" s="74" t="s">
        <v>344</v>
      </c>
      <c r="B2172" s="134" t="s">
        <v>12987</v>
      </c>
      <c r="C2172" s="76" t="s">
        <v>12988</v>
      </c>
    </row>
    <row r="2173" spans="1:3" x14ac:dyDescent="0.25">
      <c r="A2173" s="74" t="s">
        <v>344</v>
      </c>
      <c r="B2173" s="134" t="s">
        <v>12989</v>
      </c>
      <c r="C2173" s="76" t="s">
        <v>12990</v>
      </c>
    </row>
    <row r="2174" spans="1:3" x14ac:dyDescent="0.25">
      <c r="A2174" s="74" t="s">
        <v>344</v>
      </c>
      <c r="B2174" s="134" t="s">
        <v>12991</v>
      </c>
      <c r="C2174" s="76" t="s">
        <v>12992</v>
      </c>
    </row>
    <row r="2175" spans="1:3" x14ac:dyDescent="0.25">
      <c r="A2175" s="74" t="s">
        <v>344</v>
      </c>
      <c r="B2175" s="134" t="s">
        <v>12993</v>
      </c>
      <c r="C2175" s="76" t="s">
        <v>12994</v>
      </c>
    </row>
    <row r="2176" spans="1:3" x14ac:dyDescent="0.25">
      <c r="A2176" s="74" t="s">
        <v>344</v>
      </c>
      <c r="B2176" s="134" t="s">
        <v>12995</v>
      </c>
      <c r="C2176" s="76" t="s">
        <v>12996</v>
      </c>
    </row>
    <row r="2177" spans="1:3" x14ac:dyDescent="0.25">
      <c r="A2177" s="74" t="s">
        <v>344</v>
      </c>
      <c r="B2177" s="134" t="s">
        <v>12997</v>
      </c>
      <c r="C2177" s="76" t="s">
        <v>12998</v>
      </c>
    </row>
    <row r="2178" spans="1:3" x14ac:dyDescent="0.25">
      <c r="A2178" s="74" t="s">
        <v>344</v>
      </c>
      <c r="B2178" s="134" t="s">
        <v>12999</v>
      </c>
      <c r="C2178" s="76" t="s">
        <v>13000</v>
      </c>
    </row>
    <row r="2179" spans="1:3" x14ac:dyDescent="0.25">
      <c r="A2179" s="74" t="s">
        <v>344</v>
      </c>
      <c r="B2179" s="134" t="s">
        <v>13001</v>
      </c>
      <c r="C2179" s="76" t="s">
        <v>13002</v>
      </c>
    </row>
    <row r="2180" spans="1:3" x14ac:dyDescent="0.25">
      <c r="A2180" s="74" t="s">
        <v>344</v>
      </c>
      <c r="B2180" s="134" t="s">
        <v>13003</v>
      </c>
      <c r="C2180" s="76" t="s">
        <v>13004</v>
      </c>
    </row>
    <row r="2181" spans="1:3" x14ac:dyDescent="0.25">
      <c r="A2181" s="74" t="s">
        <v>344</v>
      </c>
      <c r="B2181" s="134" t="s">
        <v>13005</v>
      </c>
      <c r="C2181" s="76" t="s">
        <v>13006</v>
      </c>
    </row>
    <row r="2182" spans="1:3" x14ac:dyDescent="0.25">
      <c r="A2182" s="74" t="s">
        <v>344</v>
      </c>
      <c r="B2182" s="134" t="s">
        <v>13007</v>
      </c>
      <c r="C2182" s="76" t="s">
        <v>13008</v>
      </c>
    </row>
    <row r="2183" spans="1:3" x14ac:dyDescent="0.25">
      <c r="A2183" s="74" t="s">
        <v>344</v>
      </c>
      <c r="B2183" s="134" t="s">
        <v>13009</v>
      </c>
      <c r="C2183" s="76" t="s">
        <v>13010</v>
      </c>
    </row>
    <row r="2184" spans="1:3" x14ac:dyDescent="0.25">
      <c r="A2184" s="74" t="s">
        <v>344</v>
      </c>
      <c r="B2184" s="134" t="s">
        <v>13011</v>
      </c>
      <c r="C2184" s="76" t="s">
        <v>13012</v>
      </c>
    </row>
    <row r="2185" spans="1:3" x14ac:dyDescent="0.25">
      <c r="A2185" s="74" t="s">
        <v>344</v>
      </c>
      <c r="B2185" s="134" t="s">
        <v>13013</v>
      </c>
      <c r="C2185" s="76" t="s">
        <v>13014</v>
      </c>
    </row>
    <row r="2186" spans="1:3" x14ac:dyDescent="0.25">
      <c r="A2186" s="74" t="s">
        <v>344</v>
      </c>
      <c r="B2186" s="134" t="s">
        <v>13015</v>
      </c>
      <c r="C2186" s="76" t="s">
        <v>13016</v>
      </c>
    </row>
    <row r="2187" spans="1:3" x14ac:dyDescent="0.25">
      <c r="A2187" s="74" t="s">
        <v>344</v>
      </c>
      <c r="B2187" s="134" t="s">
        <v>13017</v>
      </c>
      <c r="C2187" s="76" t="s">
        <v>13018</v>
      </c>
    </row>
    <row r="2188" spans="1:3" x14ac:dyDescent="0.25">
      <c r="A2188" s="74" t="s">
        <v>344</v>
      </c>
      <c r="B2188" s="134" t="s">
        <v>13019</v>
      </c>
      <c r="C2188" s="76" t="s">
        <v>13020</v>
      </c>
    </row>
    <row r="2189" spans="1:3" x14ac:dyDescent="0.25">
      <c r="A2189" s="74" t="s">
        <v>344</v>
      </c>
      <c r="B2189" s="134" t="s">
        <v>13021</v>
      </c>
      <c r="C2189" s="76" t="s">
        <v>13022</v>
      </c>
    </row>
    <row r="2190" spans="1:3" x14ac:dyDescent="0.25">
      <c r="A2190" s="74" t="s">
        <v>344</v>
      </c>
      <c r="B2190" s="134" t="s">
        <v>13023</v>
      </c>
      <c r="C2190" s="76" t="s">
        <v>7111</v>
      </c>
    </row>
    <row r="2191" spans="1:3" x14ac:dyDescent="0.25">
      <c r="A2191" s="74" t="s">
        <v>344</v>
      </c>
      <c r="B2191" s="134" t="s">
        <v>13024</v>
      </c>
      <c r="C2191" s="76" t="s">
        <v>7121</v>
      </c>
    </row>
    <row r="2192" spans="1:3" x14ac:dyDescent="0.25">
      <c r="A2192" s="74" t="s">
        <v>344</v>
      </c>
      <c r="B2192" s="134" t="s">
        <v>13025</v>
      </c>
      <c r="C2192" s="76" t="s">
        <v>7125</v>
      </c>
    </row>
    <row r="2193" spans="1:3" x14ac:dyDescent="0.25">
      <c r="A2193" s="74" t="s">
        <v>344</v>
      </c>
      <c r="B2193" s="134" t="s">
        <v>13026</v>
      </c>
      <c r="C2193" s="76" t="s">
        <v>7127</v>
      </c>
    </row>
    <row r="2194" spans="1:3" x14ac:dyDescent="0.25">
      <c r="A2194" s="74" t="s">
        <v>344</v>
      </c>
      <c r="B2194" s="134" t="s">
        <v>13027</v>
      </c>
      <c r="C2194" s="76" t="s">
        <v>7129</v>
      </c>
    </row>
    <row r="2195" spans="1:3" x14ac:dyDescent="0.25">
      <c r="A2195" s="74" t="s">
        <v>344</v>
      </c>
      <c r="B2195" s="134" t="s">
        <v>13028</v>
      </c>
      <c r="C2195" s="76" t="s">
        <v>7131</v>
      </c>
    </row>
    <row r="2196" spans="1:3" x14ac:dyDescent="0.25">
      <c r="A2196" s="74" t="s">
        <v>344</v>
      </c>
      <c r="B2196" s="134" t="s">
        <v>13029</v>
      </c>
      <c r="C2196" s="76" t="s">
        <v>7133</v>
      </c>
    </row>
    <row r="2197" spans="1:3" x14ac:dyDescent="0.25">
      <c r="A2197" s="74" t="s">
        <v>344</v>
      </c>
      <c r="B2197" s="134" t="s">
        <v>13030</v>
      </c>
      <c r="C2197" s="76" t="s">
        <v>7135</v>
      </c>
    </row>
    <row r="2198" spans="1:3" x14ac:dyDescent="0.25">
      <c r="A2198" s="74" t="s">
        <v>344</v>
      </c>
      <c r="B2198" s="134" t="s">
        <v>13031</v>
      </c>
      <c r="C2198" s="76" t="s">
        <v>7137</v>
      </c>
    </row>
    <row r="2199" spans="1:3" x14ac:dyDescent="0.25">
      <c r="A2199" s="74" t="s">
        <v>344</v>
      </c>
      <c r="B2199" s="134" t="s">
        <v>13032</v>
      </c>
      <c r="C2199" s="76" t="s">
        <v>7139</v>
      </c>
    </row>
    <row r="2200" spans="1:3" x14ac:dyDescent="0.25">
      <c r="A2200" s="74" t="s">
        <v>344</v>
      </c>
      <c r="B2200" s="134" t="s">
        <v>13033</v>
      </c>
      <c r="C2200" s="76" t="s">
        <v>13034</v>
      </c>
    </row>
    <row r="2201" spans="1:3" x14ac:dyDescent="0.25">
      <c r="A2201" s="74" t="s">
        <v>344</v>
      </c>
      <c r="B2201" s="134" t="s">
        <v>13035</v>
      </c>
      <c r="C2201" s="76" t="s">
        <v>7143</v>
      </c>
    </row>
    <row r="2202" spans="1:3" x14ac:dyDescent="0.25">
      <c r="A2202" s="74" t="s">
        <v>344</v>
      </c>
      <c r="B2202" s="134" t="s">
        <v>13036</v>
      </c>
      <c r="C2202" s="76" t="s">
        <v>7145</v>
      </c>
    </row>
    <row r="2203" spans="1:3" x14ac:dyDescent="0.25">
      <c r="A2203" s="74" t="s">
        <v>344</v>
      </c>
      <c r="B2203" s="134" t="s">
        <v>13037</v>
      </c>
      <c r="C2203" s="76" t="s">
        <v>7147</v>
      </c>
    </row>
    <row r="2204" spans="1:3" x14ac:dyDescent="0.25">
      <c r="A2204" s="74" t="s">
        <v>344</v>
      </c>
      <c r="B2204" s="134" t="s">
        <v>13038</v>
      </c>
      <c r="C2204" s="76" t="s">
        <v>13039</v>
      </c>
    </row>
    <row r="2205" spans="1:3" x14ac:dyDescent="0.25">
      <c r="A2205" s="74" t="s">
        <v>344</v>
      </c>
      <c r="B2205" s="134" t="s">
        <v>13040</v>
      </c>
      <c r="C2205" s="76" t="s">
        <v>7149</v>
      </c>
    </row>
    <row r="2206" spans="1:3" x14ac:dyDescent="0.25">
      <c r="A2206" s="74" t="s">
        <v>344</v>
      </c>
      <c r="B2206" s="134" t="s">
        <v>13041</v>
      </c>
      <c r="C2206" s="76" t="s">
        <v>7151</v>
      </c>
    </row>
    <row r="2207" spans="1:3" x14ac:dyDescent="0.25">
      <c r="A2207" s="74" t="s">
        <v>344</v>
      </c>
      <c r="B2207" s="134" t="s">
        <v>13042</v>
      </c>
      <c r="C2207" s="76" t="s">
        <v>7153</v>
      </c>
    </row>
    <row r="2208" spans="1:3" x14ac:dyDescent="0.25">
      <c r="A2208" s="74" t="s">
        <v>344</v>
      </c>
      <c r="B2208" s="134" t="s">
        <v>13043</v>
      </c>
      <c r="C2208" s="76" t="s">
        <v>13044</v>
      </c>
    </row>
    <row r="2209" spans="1:3" x14ac:dyDescent="0.25">
      <c r="A2209" s="74" t="s">
        <v>344</v>
      </c>
      <c r="B2209" s="134" t="s">
        <v>13045</v>
      </c>
      <c r="C2209" s="76" t="s">
        <v>13046</v>
      </c>
    </row>
    <row r="2210" spans="1:3" x14ac:dyDescent="0.25">
      <c r="A2210" s="74" t="s">
        <v>344</v>
      </c>
      <c r="B2210" s="134" t="s">
        <v>13047</v>
      </c>
      <c r="C2210" s="76" t="s">
        <v>13048</v>
      </c>
    </row>
    <row r="2211" spans="1:3" x14ac:dyDescent="0.25">
      <c r="A2211" s="74" t="s">
        <v>344</v>
      </c>
      <c r="B2211" s="134" t="s">
        <v>13049</v>
      </c>
      <c r="C2211" s="76" t="s">
        <v>13050</v>
      </c>
    </row>
    <row r="2212" spans="1:3" x14ac:dyDescent="0.25">
      <c r="A2212" s="74" t="s">
        <v>344</v>
      </c>
      <c r="B2212" s="134" t="s">
        <v>13051</v>
      </c>
      <c r="C2212" s="76" t="s">
        <v>13052</v>
      </c>
    </row>
    <row r="2213" spans="1:3" x14ac:dyDescent="0.25">
      <c r="A2213" s="74" t="s">
        <v>344</v>
      </c>
      <c r="B2213" s="134" t="s">
        <v>13053</v>
      </c>
      <c r="C2213" s="76" t="s">
        <v>13054</v>
      </c>
    </row>
    <row r="2214" spans="1:3" x14ac:dyDescent="0.25">
      <c r="A2214" s="74" t="s">
        <v>344</v>
      </c>
      <c r="B2214" s="134" t="s">
        <v>13055</v>
      </c>
      <c r="C2214" s="76" t="s">
        <v>13056</v>
      </c>
    </row>
    <row r="2215" spans="1:3" x14ac:dyDescent="0.25">
      <c r="A2215" s="74" t="s">
        <v>344</v>
      </c>
      <c r="B2215" s="134" t="s">
        <v>13057</v>
      </c>
      <c r="C2215" s="76" t="s">
        <v>13058</v>
      </c>
    </row>
    <row r="2216" spans="1:3" x14ac:dyDescent="0.25">
      <c r="A2216" s="74" t="s">
        <v>344</v>
      </c>
      <c r="B2216" s="134" t="s">
        <v>13059</v>
      </c>
      <c r="C2216" s="76" t="s">
        <v>13060</v>
      </c>
    </row>
    <row r="2217" spans="1:3" x14ac:dyDescent="0.25">
      <c r="A2217" s="74" t="s">
        <v>344</v>
      </c>
      <c r="B2217" s="134" t="s">
        <v>13061</v>
      </c>
      <c r="C2217" s="76" t="s">
        <v>13062</v>
      </c>
    </row>
    <row r="2218" spans="1:3" x14ac:dyDescent="0.25">
      <c r="A2218" s="74" t="s">
        <v>344</v>
      </c>
      <c r="B2218" s="134" t="s">
        <v>13063</v>
      </c>
      <c r="C2218" s="76" t="s">
        <v>13064</v>
      </c>
    </row>
    <row r="2219" spans="1:3" x14ac:dyDescent="0.25">
      <c r="A2219" s="74" t="s">
        <v>344</v>
      </c>
      <c r="B2219" s="134" t="s">
        <v>13065</v>
      </c>
      <c r="C2219" s="76" t="s">
        <v>13066</v>
      </c>
    </row>
    <row r="2220" spans="1:3" x14ac:dyDescent="0.25">
      <c r="A2220" s="74" t="s">
        <v>344</v>
      </c>
      <c r="B2220" s="134" t="s">
        <v>13067</v>
      </c>
      <c r="C2220" s="76" t="s">
        <v>13068</v>
      </c>
    </row>
    <row r="2221" spans="1:3" x14ac:dyDescent="0.25">
      <c r="A2221" s="74" t="s">
        <v>344</v>
      </c>
      <c r="B2221" s="134" t="s">
        <v>13069</v>
      </c>
      <c r="C2221" s="76" t="s">
        <v>13070</v>
      </c>
    </row>
    <row r="2222" spans="1:3" x14ac:dyDescent="0.25">
      <c r="A2222" s="74" t="s">
        <v>344</v>
      </c>
      <c r="B2222" s="134" t="s">
        <v>13071</v>
      </c>
      <c r="C2222" s="76" t="s">
        <v>13072</v>
      </c>
    </row>
    <row r="2223" spans="1:3" x14ac:dyDescent="0.25">
      <c r="A2223" s="74" t="s">
        <v>344</v>
      </c>
      <c r="B2223" s="134" t="s">
        <v>13073</v>
      </c>
      <c r="C2223" s="76" t="s">
        <v>13074</v>
      </c>
    </row>
    <row r="2224" spans="1:3" x14ac:dyDescent="0.25">
      <c r="A2224" s="74" t="s">
        <v>344</v>
      </c>
      <c r="B2224" s="134" t="s">
        <v>13075</v>
      </c>
      <c r="C2224" s="76" t="s">
        <v>13076</v>
      </c>
    </row>
    <row r="2225" spans="1:3" x14ac:dyDescent="0.25">
      <c r="A2225" s="74" t="s">
        <v>344</v>
      </c>
      <c r="B2225" s="134" t="s">
        <v>13077</v>
      </c>
      <c r="C2225" s="76" t="s">
        <v>13078</v>
      </c>
    </row>
    <row r="2226" spans="1:3" x14ac:dyDescent="0.25">
      <c r="A2226" s="74" t="s">
        <v>344</v>
      </c>
      <c r="B2226" s="134" t="s">
        <v>13079</v>
      </c>
      <c r="C2226" s="76" t="s">
        <v>13080</v>
      </c>
    </row>
    <row r="2227" spans="1:3" x14ac:dyDescent="0.25">
      <c r="A2227" s="74" t="s">
        <v>344</v>
      </c>
      <c r="B2227" s="134" t="s">
        <v>13081</v>
      </c>
      <c r="C2227" s="76" t="s">
        <v>13082</v>
      </c>
    </row>
    <row r="2228" spans="1:3" x14ac:dyDescent="0.25">
      <c r="A2228" s="74" t="s">
        <v>344</v>
      </c>
      <c r="B2228" s="134" t="s">
        <v>13083</v>
      </c>
      <c r="C2228" s="76" t="s">
        <v>13084</v>
      </c>
    </row>
    <row r="2229" spans="1:3" x14ac:dyDescent="0.25">
      <c r="A2229" s="74" t="s">
        <v>344</v>
      </c>
      <c r="B2229" s="134" t="s">
        <v>13085</v>
      </c>
      <c r="C2229" s="76" t="s">
        <v>13086</v>
      </c>
    </row>
    <row r="2230" spans="1:3" x14ac:dyDescent="0.25">
      <c r="A2230" s="74" t="s">
        <v>344</v>
      </c>
      <c r="B2230" s="134" t="s">
        <v>13087</v>
      </c>
      <c r="C2230" s="76" t="s">
        <v>13088</v>
      </c>
    </row>
    <row r="2231" spans="1:3" x14ac:dyDescent="0.25">
      <c r="A2231" s="74" t="s">
        <v>344</v>
      </c>
      <c r="B2231" s="134" t="s">
        <v>13089</v>
      </c>
      <c r="C2231" s="76" t="s">
        <v>13090</v>
      </c>
    </row>
    <row r="2232" spans="1:3" x14ac:dyDescent="0.25">
      <c r="A2232" s="74" t="s">
        <v>344</v>
      </c>
      <c r="B2232" s="134" t="s">
        <v>13091</v>
      </c>
      <c r="C2232" s="76" t="s">
        <v>13092</v>
      </c>
    </row>
    <row r="2233" spans="1:3" x14ac:dyDescent="0.25">
      <c r="A2233" s="74" t="s">
        <v>344</v>
      </c>
      <c r="B2233" s="134" t="s">
        <v>13093</v>
      </c>
      <c r="C2233" s="76" t="s">
        <v>13094</v>
      </c>
    </row>
    <row r="2234" spans="1:3" x14ac:dyDescent="0.25">
      <c r="A2234" s="74" t="s">
        <v>344</v>
      </c>
      <c r="B2234" s="134" t="s">
        <v>13095</v>
      </c>
      <c r="C2234" s="76" t="s">
        <v>13096</v>
      </c>
    </row>
    <row r="2235" spans="1:3" x14ac:dyDescent="0.25">
      <c r="A2235" s="74" t="s">
        <v>344</v>
      </c>
      <c r="B2235" s="134" t="s">
        <v>13097</v>
      </c>
      <c r="C2235" s="76" t="s">
        <v>13098</v>
      </c>
    </row>
    <row r="2236" spans="1:3" x14ac:dyDescent="0.25">
      <c r="A2236" s="74" t="s">
        <v>344</v>
      </c>
      <c r="B2236" s="134" t="s">
        <v>13099</v>
      </c>
      <c r="C2236" s="76" t="s">
        <v>13100</v>
      </c>
    </row>
    <row r="2237" spans="1:3" x14ac:dyDescent="0.25">
      <c r="A2237" s="74" t="s">
        <v>344</v>
      </c>
      <c r="B2237" s="134" t="s">
        <v>13101</v>
      </c>
      <c r="C2237" s="76" t="s">
        <v>13102</v>
      </c>
    </row>
    <row r="2238" spans="1:3" x14ac:dyDescent="0.25">
      <c r="A2238" s="74" t="s">
        <v>344</v>
      </c>
      <c r="B2238" s="134" t="s">
        <v>13103</v>
      </c>
      <c r="C2238" s="76" t="s">
        <v>13104</v>
      </c>
    </row>
    <row r="2239" spans="1:3" x14ac:dyDescent="0.25">
      <c r="A2239" s="74" t="s">
        <v>344</v>
      </c>
      <c r="B2239" s="134" t="s">
        <v>13105</v>
      </c>
      <c r="C2239" s="76" t="s">
        <v>13106</v>
      </c>
    </row>
    <row r="2240" spans="1:3" x14ac:dyDescent="0.25">
      <c r="A2240" s="74" t="s">
        <v>344</v>
      </c>
      <c r="B2240" s="134" t="s">
        <v>13107</v>
      </c>
      <c r="C2240" s="76" t="s">
        <v>13108</v>
      </c>
    </row>
    <row r="2241" spans="1:3" x14ac:dyDescent="0.25">
      <c r="A2241" s="74" t="s">
        <v>344</v>
      </c>
      <c r="B2241" s="134" t="s">
        <v>13109</v>
      </c>
      <c r="C2241" s="76" t="s">
        <v>13110</v>
      </c>
    </row>
    <row r="2242" spans="1:3" x14ac:dyDescent="0.25">
      <c r="A2242" s="74" t="s">
        <v>344</v>
      </c>
      <c r="B2242" s="134" t="s">
        <v>13111</v>
      </c>
      <c r="C2242" s="76" t="s">
        <v>13112</v>
      </c>
    </row>
    <row r="2243" spans="1:3" x14ac:dyDescent="0.25">
      <c r="A2243" s="74" t="s">
        <v>344</v>
      </c>
      <c r="B2243" s="134" t="s">
        <v>13113</v>
      </c>
      <c r="C2243" s="76" t="s">
        <v>13114</v>
      </c>
    </row>
    <row r="2244" spans="1:3" x14ac:dyDescent="0.25">
      <c r="A2244" s="74" t="s">
        <v>344</v>
      </c>
      <c r="B2244" s="134" t="s">
        <v>13115</v>
      </c>
      <c r="C2244" s="76" t="s">
        <v>13116</v>
      </c>
    </row>
    <row r="2245" spans="1:3" x14ac:dyDescent="0.25">
      <c r="A2245" s="74" t="s">
        <v>344</v>
      </c>
      <c r="B2245" s="134" t="s">
        <v>13117</v>
      </c>
      <c r="C2245" s="76" t="s">
        <v>13118</v>
      </c>
    </row>
    <row r="2246" spans="1:3" x14ac:dyDescent="0.25">
      <c r="A2246" s="74" t="s">
        <v>344</v>
      </c>
      <c r="B2246" s="134" t="s">
        <v>13119</v>
      </c>
      <c r="C2246" s="76" t="s">
        <v>13120</v>
      </c>
    </row>
    <row r="2247" spans="1:3" x14ac:dyDescent="0.25">
      <c r="A2247" s="74" t="s">
        <v>344</v>
      </c>
      <c r="B2247" s="134" t="s">
        <v>13121</v>
      </c>
      <c r="C2247" s="76" t="s">
        <v>13122</v>
      </c>
    </row>
    <row r="2248" spans="1:3" x14ac:dyDescent="0.25">
      <c r="A2248" s="74" t="s">
        <v>344</v>
      </c>
      <c r="B2248" s="134" t="s">
        <v>13123</v>
      </c>
      <c r="C2248" s="76" t="s">
        <v>13124</v>
      </c>
    </row>
    <row r="2249" spans="1:3" x14ac:dyDescent="0.25">
      <c r="A2249" s="74" t="s">
        <v>344</v>
      </c>
      <c r="B2249" s="134" t="s">
        <v>13125</v>
      </c>
      <c r="C2249" s="76" t="s">
        <v>13126</v>
      </c>
    </row>
    <row r="2250" spans="1:3" x14ac:dyDescent="0.25">
      <c r="A2250" s="74" t="s">
        <v>344</v>
      </c>
      <c r="B2250" s="134" t="s">
        <v>13127</v>
      </c>
      <c r="C2250" s="76" t="s">
        <v>13128</v>
      </c>
    </row>
    <row r="2251" spans="1:3" x14ac:dyDescent="0.25">
      <c r="A2251" s="74" t="s">
        <v>344</v>
      </c>
      <c r="B2251" s="134" t="s">
        <v>13129</v>
      </c>
      <c r="C2251" s="76" t="s">
        <v>13130</v>
      </c>
    </row>
    <row r="2252" spans="1:3" x14ac:dyDescent="0.25">
      <c r="A2252" s="74" t="s">
        <v>344</v>
      </c>
      <c r="B2252" s="134" t="s">
        <v>13131</v>
      </c>
      <c r="C2252" s="76" t="s">
        <v>13132</v>
      </c>
    </row>
    <row r="2253" spans="1:3" x14ac:dyDescent="0.25">
      <c r="A2253" s="74" t="s">
        <v>344</v>
      </c>
      <c r="B2253" s="134" t="s">
        <v>13133</v>
      </c>
      <c r="C2253" s="76" t="s">
        <v>13134</v>
      </c>
    </row>
    <row r="2254" spans="1:3" x14ac:dyDescent="0.25">
      <c r="A2254" s="74" t="s">
        <v>344</v>
      </c>
      <c r="B2254" s="134" t="s">
        <v>13135</v>
      </c>
      <c r="C2254" s="76" t="s">
        <v>13136</v>
      </c>
    </row>
    <row r="2255" spans="1:3" x14ac:dyDescent="0.25">
      <c r="A2255" s="74" t="s">
        <v>344</v>
      </c>
      <c r="B2255" s="134" t="s">
        <v>13137</v>
      </c>
      <c r="C2255" s="76" t="s">
        <v>13138</v>
      </c>
    </row>
    <row r="2256" spans="1:3" x14ac:dyDescent="0.25">
      <c r="A2256" s="74" t="s">
        <v>344</v>
      </c>
      <c r="B2256" s="134" t="s">
        <v>13139</v>
      </c>
      <c r="C2256" s="76" t="s">
        <v>13140</v>
      </c>
    </row>
    <row r="2257" spans="1:3" x14ac:dyDescent="0.25">
      <c r="A2257" s="74" t="s">
        <v>344</v>
      </c>
      <c r="B2257" s="134" t="s">
        <v>13141</v>
      </c>
      <c r="C2257" s="76" t="s">
        <v>13142</v>
      </c>
    </row>
    <row r="2258" spans="1:3" x14ac:dyDescent="0.25">
      <c r="A2258" s="74" t="s">
        <v>344</v>
      </c>
      <c r="B2258" s="134" t="s">
        <v>13143</v>
      </c>
      <c r="C2258" s="76" t="s">
        <v>13144</v>
      </c>
    </row>
    <row r="2259" spans="1:3" x14ac:dyDescent="0.25">
      <c r="A2259" s="74" t="s">
        <v>344</v>
      </c>
      <c r="B2259" s="134" t="s">
        <v>13145</v>
      </c>
      <c r="C2259" s="76" t="s">
        <v>13146</v>
      </c>
    </row>
    <row r="2260" spans="1:3" x14ac:dyDescent="0.25">
      <c r="A2260" s="74" t="s">
        <v>344</v>
      </c>
      <c r="B2260" s="134" t="s">
        <v>13147</v>
      </c>
      <c r="C2260" s="76" t="s">
        <v>13148</v>
      </c>
    </row>
    <row r="2261" spans="1:3" x14ac:dyDescent="0.25">
      <c r="A2261" s="74" t="s">
        <v>344</v>
      </c>
      <c r="B2261" s="134" t="s">
        <v>13149</v>
      </c>
      <c r="C2261" s="76" t="s">
        <v>13150</v>
      </c>
    </row>
    <row r="2262" spans="1:3" x14ac:dyDescent="0.25">
      <c r="A2262" s="74" t="s">
        <v>344</v>
      </c>
      <c r="B2262" s="134" t="s">
        <v>13151</v>
      </c>
      <c r="C2262" s="76" t="s">
        <v>13152</v>
      </c>
    </row>
    <row r="2263" spans="1:3" x14ac:dyDescent="0.25">
      <c r="A2263" s="74" t="s">
        <v>344</v>
      </c>
      <c r="B2263" s="134" t="s">
        <v>13153</v>
      </c>
      <c r="C2263" s="76" t="s">
        <v>13154</v>
      </c>
    </row>
    <row r="2264" spans="1:3" x14ac:dyDescent="0.25">
      <c r="A2264" s="74" t="s">
        <v>344</v>
      </c>
      <c r="B2264" s="134" t="s">
        <v>13155</v>
      </c>
      <c r="C2264" s="76" t="s">
        <v>13156</v>
      </c>
    </row>
    <row r="2265" spans="1:3" x14ac:dyDescent="0.25">
      <c r="A2265" s="74" t="s">
        <v>344</v>
      </c>
      <c r="B2265" s="134" t="s">
        <v>13157</v>
      </c>
      <c r="C2265" s="76" t="s">
        <v>13158</v>
      </c>
    </row>
    <row r="2266" spans="1:3" x14ac:dyDescent="0.25">
      <c r="A2266" s="74" t="s">
        <v>344</v>
      </c>
      <c r="B2266" s="134" t="s">
        <v>13159</v>
      </c>
      <c r="C2266" s="76" t="s">
        <v>13160</v>
      </c>
    </row>
    <row r="2267" spans="1:3" x14ac:dyDescent="0.25">
      <c r="A2267" s="74" t="s">
        <v>344</v>
      </c>
      <c r="B2267" s="134" t="s">
        <v>13161</v>
      </c>
      <c r="C2267" s="76" t="s">
        <v>13162</v>
      </c>
    </row>
    <row r="2268" spans="1:3" x14ac:dyDescent="0.25">
      <c r="A2268" s="74" t="s">
        <v>344</v>
      </c>
      <c r="B2268" s="134" t="s">
        <v>13163</v>
      </c>
      <c r="C2268" s="76" t="s">
        <v>13164</v>
      </c>
    </row>
    <row r="2269" spans="1:3" x14ac:dyDescent="0.25">
      <c r="A2269" s="74" t="s">
        <v>344</v>
      </c>
      <c r="B2269" s="134" t="s">
        <v>13165</v>
      </c>
      <c r="C2269" s="76" t="s">
        <v>13166</v>
      </c>
    </row>
    <row r="2270" spans="1:3" x14ac:dyDescent="0.25">
      <c r="A2270" s="74" t="s">
        <v>344</v>
      </c>
      <c r="B2270" s="134" t="s">
        <v>13167</v>
      </c>
      <c r="C2270" s="76" t="s">
        <v>13168</v>
      </c>
    </row>
    <row r="2271" spans="1:3" x14ac:dyDescent="0.25">
      <c r="A2271" s="74" t="s">
        <v>344</v>
      </c>
      <c r="B2271" s="134" t="s">
        <v>13169</v>
      </c>
      <c r="C2271" s="76" t="s">
        <v>13170</v>
      </c>
    </row>
    <row r="2272" spans="1:3" x14ac:dyDescent="0.25">
      <c r="A2272" s="74" t="s">
        <v>344</v>
      </c>
      <c r="B2272" s="134" t="s">
        <v>13171</v>
      </c>
      <c r="C2272" s="76" t="s">
        <v>13172</v>
      </c>
    </row>
    <row r="2273" spans="1:3" x14ac:dyDescent="0.25">
      <c r="A2273" s="74" t="s">
        <v>344</v>
      </c>
      <c r="B2273" s="134" t="s">
        <v>13173</v>
      </c>
      <c r="C2273" s="76" t="s">
        <v>13174</v>
      </c>
    </row>
    <row r="2274" spans="1:3" x14ac:dyDescent="0.25">
      <c r="A2274" s="74" t="s">
        <v>344</v>
      </c>
      <c r="B2274" s="134" t="s">
        <v>13175</v>
      </c>
      <c r="C2274" s="76" t="s">
        <v>13176</v>
      </c>
    </row>
    <row r="2275" spans="1:3" x14ac:dyDescent="0.25">
      <c r="A2275" s="74" t="s">
        <v>344</v>
      </c>
      <c r="B2275" s="134" t="s">
        <v>13177</v>
      </c>
      <c r="C2275" s="76" t="s">
        <v>13178</v>
      </c>
    </row>
    <row r="2276" spans="1:3" x14ac:dyDescent="0.25">
      <c r="A2276" s="74" t="s">
        <v>344</v>
      </c>
      <c r="B2276" s="134" t="s">
        <v>13179</v>
      </c>
      <c r="C2276" s="76" t="s">
        <v>13180</v>
      </c>
    </row>
    <row r="2277" spans="1:3" x14ac:dyDescent="0.25">
      <c r="A2277" s="74" t="s">
        <v>344</v>
      </c>
      <c r="B2277" s="134" t="s">
        <v>13181</v>
      </c>
      <c r="C2277" s="76" t="s">
        <v>13182</v>
      </c>
    </row>
    <row r="2278" spans="1:3" x14ac:dyDescent="0.25">
      <c r="A2278" s="74" t="s">
        <v>344</v>
      </c>
      <c r="B2278" s="134" t="s">
        <v>13183</v>
      </c>
      <c r="C2278" s="76" t="s">
        <v>13184</v>
      </c>
    </row>
    <row r="2279" spans="1:3" x14ac:dyDescent="0.25">
      <c r="A2279" s="74" t="s">
        <v>344</v>
      </c>
      <c r="B2279" s="134" t="s">
        <v>13185</v>
      </c>
      <c r="C2279" s="76" t="s">
        <v>13186</v>
      </c>
    </row>
    <row r="2280" spans="1:3" x14ac:dyDescent="0.25">
      <c r="A2280" s="74" t="s">
        <v>344</v>
      </c>
      <c r="B2280" s="134" t="s">
        <v>13187</v>
      </c>
      <c r="C2280" s="76" t="s">
        <v>13188</v>
      </c>
    </row>
    <row r="2281" spans="1:3" x14ac:dyDescent="0.25">
      <c r="A2281" s="74" t="s">
        <v>344</v>
      </c>
      <c r="B2281" s="134" t="s">
        <v>13189</v>
      </c>
      <c r="C2281" s="76" t="s">
        <v>13190</v>
      </c>
    </row>
    <row r="2282" spans="1:3" x14ac:dyDescent="0.25">
      <c r="A2282" s="74" t="s">
        <v>344</v>
      </c>
      <c r="B2282" s="134" t="s">
        <v>13191</v>
      </c>
      <c r="C2282" s="76" t="s">
        <v>13192</v>
      </c>
    </row>
    <row r="2283" spans="1:3" x14ac:dyDescent="0.25">
      <c r="A2283" s="74" t="s">
        <v>344</v>
      </c>
      <c r="B2283" s="134" t="s">
        <v>13193</v>
      </c>
      <c r="C2283" s="76" t="s">
        <v>13194</v>
      </c>
    </row>
    <row r="2284" spans="1:3" x14ac:dyDescent="0.25">
      <c r="A2284" s="74" t="s">
        <v>344</v>
      </c>
      <c r="B2284" s="134" t="s">
        <v>13195</v>
      </c>
      <c r="C2284" s="76" t="s">
        <v>13196</v>
      </c>
    </row>
    <row r="2285" spans="1:3" x14ac:dyDescent="0.25">
      <c r="A2285" s="74" t="s">
        <v>344</v>
      </c>
      <c r="B2285" s="134" t="s">
        <v>13197</v>
      </c>
      <c r="C2285" s="76" t="s">
        <v>13198</v>
      </c>
    </row>
    <row r="2286" spans="1:3" x14ac:dyDescent="0.25">
      <c r="A2286" s="74" t="s">
        <v>344</v>
      </c>
      <c r="B2286" s="134" t="s">
        <v>13199</v>
      </c>
      <c r="C2286" s="76" t="s">
        <v>13200</v>
      </c>
    </row>
    <row r="2287" spans="1:3" x14ac:dyDescent="0.25">
      <c r="A2287" s="74" t="s">
        <v>344</v>
      </c>
      <c r="B2287" s="134" t="s">
        <v>13201</v>
      </c>
      <c r="C2287" s="76" t="s">
        <v>13202</v>
      </c>
    </row>
    <row r="2288" spans="1:3" x14ac:dyDescent="0.25">
      <c r="A2288" s="74" t="s">
        <v>344</v>
      </c>
      <c r="B2288" s="134" t="s">
        <v>13203</v>
      </c>
      <c r="C2288" s="76" t="s">
        <v>13204</v>
      </c>
    </row>
    <row r="2289" spans="1:3" x14ac:dyDescent="0.25">
      <c r="A2289" s="74" t="s">
        <v>344</v>
      </c>
      <c r="B2289" s="134" t="s">
        <v>13205</v>
      </c>
      <c r="C2289" s="76" t="s">
        <v>13206</v>
      </c>
    </row>
    <row r="2290" spans="1:3" x14ac:dyDescent="0.25">
      <c r="A2290" s="74" t="s">
        <v>344</v>
      </c>
      <c r="B2290" s="134" t="s">
        <v>13207</v>
      </c>
      <c r="C2290" s="76" t="s">
        <v>13208</v>
      </c>
    </row>
    <row r="2291" spans="1:3" x14ac:dyDescent="0.25">
      <c r="A2291" s="74" t="s">
        <v>344</v>
      </c>
      <c r="B2291" s="134" t="s">
        <v>13209</v>
      </c>
      <c r="C2291" s="76" t="s">
        <v>13210</v>
      </c>
    </row>
    <row r="2292" spans="1:3" x14ac:dyDescent="0.25">
      <c r="A2292" s="74" t="s">
        <v>344</v>
      </c>
      <c r="B2292" s="134" t="s">
        <v>13211</v>
      </c>
      <c r="C2292" s="76" t="s">
        <v>13212</v>
      </c>
    </row>
    <row r="2293" spans="1:3" x14ac:dyDescent="0.25">
      <c r="A2293" s="74" t="s">
        <v>344</v>
      </c>
      <c r="B2293" s="134" t="s">
        <v>13213</v>
      </c>
      <c r="C2293" s="76" t="s">
        <v>13214</v>
      </c>
    </row>
    <row r="2294" spans="1:3" x14ac:dyDescent="0.25">
      <c r="A2294" s="74" t="s">
        <v>344</v>
      </c>
      <c r="B2294" s="134" t="s">
        <v>13215</v>
      </c>
      <c r="C2294" s="76" t="s">
        <v>13216</v>
      </c>
    </row>
    <row r="2295" spans="1:3" x14ac:dyDescent="0.25">
      <c r="A2295" s="74" t="s">
        <v>344</v>
      </c>
      <c r="B2295" s="134" t="s">
        <v>13217</v>
      </c>
      <c r="C2295" s="76" t="s">
        <v>13218</v>
      </c>
    </row>
    <row r="2296" spans="1:3" x14ac:dyDescent="0.25">
      <c r="A2296" s="74" t="s">
        <v>344</v>
      </c>
      <c r="B2296" s="134" t="s">
        <v>13219</v>
      </c>
      <c r="C2296" s="76" t="s">
        <v>13220</v>
      </c>
    </row>
    <row r="2297" spans="1:3" x14ac:dyDescent="0.25">
      <c r="A2297" s="74" t="s">
        <v>344</v>
      </c>
      <c r="B2297" s="134" t="s">
        <v>13221</v>
      </c>
      <c r="C2297" s="76" t="s">
        <v>13222</v>
      </c>
    </row>
    <row r="2298" spans="1:3" x14ac:dyDescent="0.25">
      <c r="A2298" s="74" t="s">
        <v>344</v>
      </c>
      <c r="B2298" s="134" t="s">
        <v>13223</v>
      </c>
      <c r="C2298" s="76" t="s">
        <v>13224</v>
      </c>
    </row>
    <row r="2299" spans="1:3" x14ac:dyDescent="0.25">
      <c r="A2299" s="74" t="s">
        <v>344</v>
      </c>
      <c r="B2299" s="134" t="s">
        <v>13225</v>
      </c>
      <c r="C2299" s="76" t="s">
        <v>13226</v>
      </c>
    </row>
    <row r="2300" spans="1:3" x14ac:dyDescent="0.25">
      <c r="A2300" s="74" t="s">
        <v>344</v>
      </c>
      <c r="B2300" s="134" t="s">
        <v>13227</v>
      </c>
      <c r="C2300" s="76" t="s">
        <v>13228</v>
      </c>
    </row>
    <row r="2301" spans="1:3" x14ac:dyDescent="0.25">
      <c r="A2301" s="74" t="s">
        <v>344</v>
      </c>
      <c r="B2301" s="134" t="s">
        <v>13229</v>
      </c>
      <c r="C2301" s="76" t="s">
        <v>13230</v>
      </c>
    </row>
    <row r="2302" spans="1:3" x14ac:dyDescent="0.25">
      <c r="A2302" s="74" t="s">
        <v>344</v>
      </c>
      <c r="B2302" s="134" t="s">
        <v>13231</v>
      </c>
      <c r="C2302" s="76" t="s">
        <v>13232</v>
      </c>
    </row>
    <row r="2303" spans="1:3" x14ac:dyDescent="0.25">
      <c r="A2303" s="74" t="s">
        <v>344</v>
      </c>
      <c r="B2303" s="134" t="s">
        <v>13233</v>
      </c>
      <c r="C2303" s="76" t="s">
        <v>13234</v>
      </c>
    </row>
    <row r="2304" spans="1:3" x14ac:dyDescent="0.25">
      <c r="A2304" s="74" t="s">
        <v>344</v>
      </c>
      <c r="B2304" s="134" t="s">
        <v>13235</v>
      </c>
      <c r="C2304" s="76" t="s">
        <v>13236</v>
      </c>
    </row>
    <row r="2305" spans="1:3" x14ac:dyDescent="0.25">
      <c r="A2305" s="74" t="s">
        <v>344</v>
      </c>
      <c r="B2305" s="134" t="s">
        <v>13237</v>
      </c>
      <c r="C2305" s="76" t="s">
        <v>13238</v>
      </c>
    </row>
    <row r="2306" spans="1:3" x14ac:dyDescent="0.25">
      <c r="A2306" s="74" t="s">
        <v>344</v>
      </c>
      <c r="B2306" s="134" t="s">
        <v>13239</v>
      </c>
      <c r="C2306" s="76" t="s">
        <v>13240</v>
      </c>
    </row>
    <row r="2307" spans="1:3" x14ac:dyDescent="0.25">
      <c r="A2307" s="74" t="s">
        <v>344</v>
      </c>
      <c r="B2307" s="134" t="s">
        <v>13241</v>
      </c>
      <c r="C2307" s="76" t="s">
        <v>13242</v>
      </c>
    </row>
    <row r="2308" spans="1:3" x14ac:dyDescent="0.25">
      <c r="A2308" s="74" t="s">
        <v>344</v>
      </c>
      <c r="B2308" s="134" t="s">
        <v>13243</v>
      </c>
      <c r="C2308" s="76" t="s">
        <v>13244</v>
      </c>
    </row>
    <row r="2309" spans="1:3" x14ac:dyDescent="0.25">
      <c r="A2309" s="74" t="s">
        <v>344</v>
      </c>
      <c r="B2309" s="134" t="s">
        <v>13245</v>
      </c>
      <c r="C2309" s="76" t="s">
        <v>13246</v>
      </c>
    </row>
    <row r="2310" spans="1:3" x14ac:dyDescent="0.25">
      <c r="A2310" s="74" t="s">
        <v>344</v>
      </c>
      <c r="B2310" s="134" t="s">
        <v>13247</v>
      </c>
      <c r="C2310" s="76" t="s">
        <v>13248</v>
      </c>
    </row>
    <row r="2311" spans="1:3" x14ac:dyDescent="0.25">
      <c r="A2311" s="74" t="s">
        <v>344</v>
      </c>
      <c r="B2311" s="134" t="s">
        <v>13249</v>
      </c>
      <c r="C2311" s="76" t="s">
        <v>13250</v>
      </c>
    </row>
    <row r="2312" spans="1:3" x14ac:dyDescent="0.25">
      <c r="A2312" s="74" t="s">
        <v>344</v>
      </c>
      <c r="B2312" s="134" t="s">
        <v>13251</v>
      </c>
      <c r="C2312" s="76" t="s">
        <v>13252</v>
      </c>
    </row>
    <row r="2313" spans="1:3" x14ac:dyDescent="0.25">
      <c r="A2313" s="74" t="s">
        <v>344</v>
      </c>
      <c r="B2313" s="134" t="s">
        <v>13253</v>
      </c>
      <c r="C2313" s="76" t="s">
        <v>13254</v>
      </c>
    </row>
    <row r="2314" spans="1:3" x14ac:dyDescent="0.25">
      <c r="A2314" s="74" t="s">
        <v>344</v>
      </c>
      <c r="B2314" s="134" t="s">
        <v>13255</v>
      </c>
      <c r="C2314" s="76" t="s">
        <v>13256</v>
      </c>
    </row>
    <row r="2315" spans="1:3" x14ac:dyDescent="0.25">
      <c r="A2315" s="74" t="s">
        <v>344</v>
      </c>
      <c r="B2315" s="134" t="s">
        <v>13257</v>
      </c>
      <c r="C2315" s="76" t="s">
        <v>13258</v>
      </c>
    </row>
    <row r="2316" spans="1:3" x14ac:dyDescent="0.25">
      <c r="A2316" s="74" t="s">
        <v>344</v>
      </c>
      <c r="B2316" s="134" t="s">
        <v>13259</v>
      </c>
      <c r="C2316" s="76" t="s">
        <v>13260</v>
      </c>
    </row>
    <row r="2317" spans="1:3" x14ac:dyDescent="0.25">
      <c r="A2317" s="74" t="s">
        <v>344</v>
      </c>
      <c r="B2317" s="134" t="s">
        <v>13261</v>
      </c>
      <c r="C2317" s="76" t="s">
        <v>13262</v>
      </c>
    </row>
    <row r="2318" spans="1:3" x14ac:dyDescent="0.25">
      <c r="A2318" s="74" t="s">
        <v>344</v>
      </c>
      <c r="B2318" s="134" t="s">
        <v>13263</v>
      </c>
      <c r="C2318" s="76" t="s">
        <v>13264</v>
      </c>
    </row>
    <row r="2319" spans="1:3" x14ac:dyDescent="0.25">
      <c r="A2319" s="74" t="s">
        <v>344</v>
      </c>
      <c r="B2319" s="134" t="s">
        <v>13265</v>
      </c>
      <c r="C2319" s="76" t="s">
        <v>13266</v>
      </c>
    </row>
    <row r="2320" spans="1:3" x14ac:dyDescent="0.25">
      <c r="A2320" s="74" t="s">
        <v>344</v>
      </c>
      <c r="B2320" s="134" t="s">
        <v>13267</v>
      </c>
      <c r="C2320" s="76" t="s">
        <v>13268</v>
      </c>
    </row>
    <row r="2321" spans="1:3" x14ac:dyDescent="0.25">
      <c r="A2321" s="74" t="s">
        <v>344</v>
      </c>
      <c r="B2321" s="134" t="s">
        <v>13269</v>
      </c>
      <c r="C2321" s="76" t="s">
        <v>13270</v>
      </c>
    </row>
    <row r="2322" spans="1:3" x14ac:dyDescent="0.25">
      <c r="A2322" s="74" t="s">
        <v>344</v>
      </c>
      <c r="B2322" s="134" t="s">
        <v>13271</v>
      </c>
      <c r="C2322" s="76" t="s">
        <v>13272</v>
      </c>
    </row>
    <row r="2323" spans="1:3" x14ac:dyDescent="0.25">
      <c r="A2323" s="74" t="s">
        <v>344</v>
      </c>
      <c r="B2323" s="134" t="s">
        <v>13273</v>
      </c>
      <c r="C2323" s="76" t="s">
        <v>13274</v>
      </c>
    </row>
    <row r="2324" spans="1:3" x14ac:dyDescent="0.25">
      <c r="A2324" s="74" t="s">
        <v>344</v>
      </c>
      <c r="B2324" s="134" t="s">
        <v>13275</v>
      </c>
      <c r="C2324" s="76" t="s">
        <v>13276</v>
      </c>
    </row>
    <row r="2325" spans="1:3" x14ac:dyDescent="0.25">
      <c r="A2325" s="74" t="s">
        <v>344</v>
      </c>
      <c r="B2325" s="134" t="s">
        <v>13277</v>
      </c>
      <c r="C2325" s="76" t="s">
        <v>13278</v>
      </c>
    </row>
    <row r="2326" spans="1:3" x14ac:dyDescent="0.25">
      <c r="A2326" s="74" t="s">
        <v>344</v>
      </c>
      <c r="B2326" s="134" t="s">
        <v>13279</v>
      </c>
      <c r="C2326" s="76" t="s">
        <v>13280</v>
      </c>
    </row>
    <row r="2327" spans="1:3" x14ac:dyDescent="0.25">
      <c r="A2327" s="74" t="s">
        <v>344</v>
      </c>
      <c r="B2327" s="134" t="s">
        <v>13281</v>
      </c>
      <c r="C2327" s="76" t="s">
        <v>13282</v>
      </c>
    </row>
    <row r="2328" spans="1:3" x14ac:dyDescent="0.25">
      <c r="A2328" s="74" t="s">
        <v>344</v>
      </c>
      <c r="B2328" s="134" t="s">
        <v>13283</v>
      </c>
      <c r="C2328" s="76" t="s">
        <v>13284</v>
      </c>
    </row>
    <row r="2329" spans="1:3" x14ac:dyDescent="0.25">
      <c r="A2329" s="74" t="s">
        <v>344</v>
      </c>
      <c r="B2329" s="134" t="s">
        <v>13285</v>
      </c>
      <c r="C2329" s="76" t="s">
        <v>13286</v>
      </c>
    </row>
    <row r="2330" spans="1:3" x14ac:dyDescent="0.25">
      <c r="A2330" s="74" t="s">
        <v>344</v>
      </c>
      <c r="B2330" s="134" t="s">
        <v>13287</v>
      </c>
      <c r="C2330" s="76" t="s">
        <v>13288</v>
      </c>
    </row>
    <row r="2331" spans="1:3" x14ac:dyDescent="0.25">
      <c r="A2331" s="74" t="s">
        <v>344</v>
      </c>
      <c r="B2331" s="134" t="s">
        <v>13289</v>
      </c>
      <c r="C2331" s="76" t="s">
        <v>13290</v>
      </c>
    </row>
    <row r="2332" spans="1:3" x14ac:dyDescent="0.25">
      <c r="A2332" s="74" t="s">
        <v>344</v>
      </c>
      <c r="B2332" s="134" t="s">
        <v>13291</v>
      </c>
      <c r="C2332" s="76" t="s">
        <v>13292</v>
      </c>
    </row>
    <row r="2333" spans="1:3" x14ac:dyDescent="0.25">
      <c r="A2333" s="74" t="s">
        <v>344</v>
      </c>
      <c r="B2333" s="134" t="s">
        <v>13293</v>
      </c>
      <c r="C2333" s="76" t="s">
        <v>13294</v>
      </c>
    </row>
    <row r="2334" spans="1:3" x14ac:dyDescent="0.25">
      <c r="A2334" s="74" t="s">
        <v>344</v>
      </c>
      <c r="B2334" s="134" t="s">
        <v>13295</v>
      </c>
      <c r="C2334" s="76" t="s">
        <v>13296</v>
      </c>
    </row>
    <row r="2335" spans="1:3" x14ac:dyDescent="0.25">
      <c r="A2335" s="74" t="s">
        <v>344</v>
      </c>
      <c r="B2335" s="134" t="s">
        <v>13297</v>
      </c>
      <c r="C2335" s="76" t="s">
        <v>13298</v>
      </c>
    </row>
    <row r="2336" spans="1:3" x14ac:dyDescent="0.25">
      <c r="A2336" s="74" t="s">
        <v>344</v>
      </c>
      <c r="B2336" s="134" t="s">
        <v>13299</v>
      </c>
      <c r="C2336" s="76" t="s">
        <v>13300</v>
      </c>
    </row>
    <row r="2337" spans="1:3" x14ac:dyDescent="0.25">
      <c r="A2337" s="74" t="s">
        <v>344</v>
      </c>
      <c r="B2337" s="134" t="s">
        <v>13301</v>
      </c>
      <c r="C2337" s="76" t="s">
        <v>13302</v>
      </c>
    </row>
    <row r="2338" spans="1:3" x14ac:dyDescent="0.25">
      <c r="A2338" s="74" t="s">
        <v>344</v>
      </c>
      <c r="B2338" s="134" t="s">
        <v>13303</v>
      </c>
      <c r="C2338" s="76" t="s">
        <v>13304</v>
      </c>
    </row>
    <row r="2339" spans="1:3" x14ac:dyDescent="0.25">
      <c r="A2339" s="74" t="s">
        <v>344</v>
      </c>
      <c r="B2339" s="134" t="s">
        <v>13305</v>
      </c>
      <c r="C2339" s="76" t="s">
        <v>13306</v>
      </c>
    </row>
    <row r="2340" spans="1:3" x14ac:dyDescent="0.25">
      <c r="A2340" s="74" t="s">
        <v>344</v>
      </c>
      <c r="B2340" s="134" t="s">
        <v>13307</v>
      </c>
      <c r="C2340" s="76" t="s">
        <v>13308</v>
      </c>
    </row>
    <row r="2341" spans="1:3" x14ac:dyDescent="0.25">
      <c r="A2341" s="74" t="s">
        <v>344</v>
      </c>
      <c r="B2341" s="134" t="s">
        <v>13309</v>
      </c>
      <c r="C2341" s="76" t="s">
        <v>13310</v>
      </c>
    </row>
    <row r="2342" spans="1:3" x14ac:dyDescent="0.25">
      <c r="A2342" s="74" t="s">
        <v>344</v>
      </c>
      <c r="B2342" s="134" t="s">
        <v>13311</v>
      </c>
      <c r="C2342" s="76" t="s">
        <v>13312</v>
      </c>
    </row>
    <row r="2343" spans="1:3" x14ac:dyDescent="0.25">
      <c r="A2343" s="74" t="s">
        <v>344</v>
      </c>
      <c r="B2343" s="134" t="s">
        <v>13313</v>
      </c>
      <c r="C2343" s="76" t="s">
        <v>7158</v>
      </c>
    </row>
    <row r="2344" spans="1:3" x14ac:dyDescent="0.25">
      <c r="A2344" s="74" t="s">
        <v>344</v>
      </c>
      <c r="B2344" s="134" t="s">
        <v>13314</v>
      </c>
      <c r="C2344" s="76" t="s">
        <v>13315</v>
      </c>
    </row>
    <row r="2345" spans="1:3" x14ac:dyDescent="0.25">
      <c r="A2345" s="74" t="s">
        <v>344</v>
      </c>
      <c r="B2345" s="134" t="s">
        <v>13316</v>
      </c>
      <c r="C2345" s="76" t="s">
        <v>13317</v>
      </c>
    </row>
    <row r="2346" spans="1:3" x14ac:dyDescent="0.25">
      <c r="A2346" s="74" t="s">
        <v>344</v>
      </c>
      <c r="B2346" s="134" t="s">
        <v>13318</v>
      </c>
      <c r="C2346" s="76" t="s">
        <v>13319</v>
      </c>
    </row>
    <row r="2347" spans="1:3" x14ac:dyDescent="0.25">
      <c r="A2347" s="74" t="s">
        <v>344</v>
      </c>
      <c r="B2347" s="134" t="s">
        <v>13320</v>
      </c>
      <c r="C2347" s="76" t="s">
        <v>13321</v>
      </c>
    </row>
    <row r="2348" spans="1:3" x14ac:dyDescent="0.25">
      <c r="A2348" s="74" t="s">
        <v>344</v>
      </c>
      <c r="B2348" s="134" t="s">
        <v>13322</v>
      </c>
      <c r="C2348" s="76" t="s">
        <v>13323</v>
      </c>
    </row>
    <row r="2349" spans="1:3" x14ac:dyDescent="0.25">
      <c r="A2349" s="74" t="s">
        <v>344</v>
      </c>
      <c r="B2349" s="134" t="s">
        <v>13324</v>
      </c>
      <c r="C2349" s="76" t="s">
        <v>7163</v>
      </c>
    </row>
    <row r="2350" spans="1:3" x14ac:dyDescent="0.25">
      <c r="A2350" s="74" t="s">
        <v>344</v>
      </c>
      <c r="B2350" s="134" t="s">
        <v>13325</v>
      </c>
      <c r="C2350" s="76" t="s">
        <v>7169</v>
      </c>
    </row>
    <row r="2351" spans="1:3" x14ac:dyDescent="0.25">
      <c r="A2351" s="74" t="s">
        <v>344</v>
      </c>
      <c r="B2351" s="134" t="s">
        <v>13326</v>
      </c>
      <c r="C2351" s="76" t="s">
        <v>13327</v>
      </c>
    </row>
    <row r="2352" spans="1:3" x14ac:dyDescent="0.25">
      <c r="A2352" s="74" t="s">
        <v>344</v>
      </c>
      <c r="B2352" s="134" t="s">
        <v>13328</v>
      </c>
      <c r="C2352" s="76" t="s">
        <v>13329</v>
      </c>
    </row>
    <row r="2353" spans="1:3" x14ac:dyDescent="0.25">
      <c r="A2353" s="74" t="s">
        <v>344</v>
      </c>
      <c r="B2353" s="134" t="s">
        <v>13330</v>
      </c>
      <c r="C2353" s="76" t="s">
        <v>13331</v>
      </c>
    </row>
    <row r="2354" spans="1:3" x14ac:dyDescent="0.25">
      <c r="A2354" s="74" t="s">
        <v>344</v>
      </c>
      <c r="B2354" s="134" t="s">
        <v>13332</v>
      </c>
      <c r="C2354" s="76" t="s">
        <v>13333</v>
      </c>
    </row>
    <row r="2355" spans="1:3" x14ac:dyDescent="0.25">
      <c r="A2355" s="74" t="s">
        <v>344</v>
      </c>
      <c r="B2355" s="134" t="s">
        <v>13334</v>
      </c>
      <c r="C2355" s="76" t="s">
        <v>13335</v>
      </c>
    </row>
    <row r="2356" spans="1:3" x14ac:dyDescent="0.25">
      <c r="A2356" s="74" t="s">
        <v>344</v>
      </c>
      <c r="B2356" s="134" t="s">
        <v>13336</v>
      </c>
      <c r="C2356" s="76" t="s">
        <v>13337</v>
      </c>
    </row>
    <row r="2357" spans="1:3" x14ac:dyDescent="0.25">
      <c r="A2357" s="74" t="s">
        <v>344</v>
      </c>
      <c r="B2357" s="134" t="s">
        <v>13338</v>
      </c>
      <c r="C2357" s="76" t="s">
        <v>13339</v>
      </c>
    </row>
    <row r="2358" spans="1:3" x14ac:dyDescent="0.25">
      <c r="A2358" s="74" t="s">
        <v>344</v>
      </c>
      <c r="B2358" s="134" t="s">
        <v>13340</v>
      </c>
      <c r="C2358" s="76" t="s">
        <v>13341</v>
      </c>
    </row>
    <row r="2359" spans="1:3" x14ac:dyDescent="0.25">
      <c r="A2359" s="74" t="s">
        <v>344</v>
      </c>
      <c r="B2359" s="134" t="s">
        <v>13342</v>
      </c>
      <c r="C2359" s="76" t="s">
        <v>13343</v>
      </c>
    </row>
    <row r="2360" spans="1:3" x14ac:dyDescent="0.25">
      <c r="A2360" s="74" t="s">
        <v>344</v>
      </c>
      <c r="B2360" s="134" t="s">
        <v>13344</v>
      </c>
      <c r="C2360" s="76" t="s">
        <v>13345</v>
      </c>
    </row>
    <row r="2361" spans="1:3" x14ac:dyDescent="0.25">
      <c r="A2361" s="74" t="s">
        <v>344</v>
      </c>
      <c r="B2361" s="134" t="s">
        <v>13346</v>
      </c>
      <c r="C2361" s="76" t="s">
        <v>13347</v>
      </c>
    </row>
    <row r="2362" spans="1:3" x14ac:dyDescent="0.25">
      <c r="A2362" s="74" t="s">
        <v>344</v>
      </c>
      <c r="B2362" s="134" t="s">
        <v>13348</v>
      </c>
      <c r="C2362" s="76" t="s">
        <v>13349</v>
      </c>
    </row>
    <row r="2363" spans="1:3" x14ac:dyDescent="0.25">
      <c r="A2363" s="74" t="s">
        <v>344</v>
      </c>
      <c r="B2363" s="134" t="s">
        <v>13350</v>
      </c>
      <c r="C2363" s="76" t="s">
        <v>13351</v>
      </c>
    </row>
    <row r="2364" spans="1:3" x14ac:dyDescent="0.25">
      <c r="A2364" s="74" t="s">
        <v>344</v>
      </c>
      <c r="B2364" s="134" t="s">
        <v>13352</v>
      </c>
      <c r="C2364" s="76" t="s">
        <v>13353</v>
      </c>
    </row>
    <row r="2365" spans="1:3" x14ac:dyDescent="0.25">
      <c r="A2365" s="74" t="s">
        <v>344</v>
      </c>
      <c r="B2365" s="134" t="s">
        <v>13354</v>
      </c>
      <c r="C2365" s="76" t="s">
        <v>13355</v>
      </c>
    </row>
    <row r="2366" spans="1:3" x14ac:dyDescent="0.25">
      <c r="A2366" s="74" t="s">
        <v>344</v>
      </c>
      <c r="B2366" s="134" t="s">
        <v>13356</v>
      </c>
      <c r="C2366" s="76" t="s">
        <v>13357</v>
      </c>
    </row>
    <row r="2367" spans="1:3" x14ac:dyDescent="0.25">
      <c r="A2367" s="74" t="s">
        <v>344</v>
      </c>
      <c r="B2367" s="134" t="s">
        <v>13358</v>
      </c>
      <c r="C2367" s="76" t="s">
        <v>13359</v>
      </c>
    </row>
    <row r="2368" spans="1:3" x14ac:dyDescent="0.25">
      <c r="A2368" s="74" t="s">
        <v>344</v>
      </c>
      <c r="B2368" s="134" t="s">
        <v>13360</v>
      </c>
      <c r="C2368" s="76" t="s">
        <v>13361</v>
      </c>
    </row>
    <row r="2369" spans="1:3" x14ac:dyDescent="0.25">
      <c r="A2369" s="74" t="s">
        <v>344</v>
      </c>
      <c r="B2369" s="134" t="s">
        <v>13362</v>
      </c>
      <c r="C2369" s="76" t="s">
        <v>13363</v>
      </c>
    </row>
    <row r="2370" spans="1:3" x14ac:dyDescent="0.25">
      <c r="A2370" s="74" t="s">
        <v>344</v>
      </c>
      <c r="B2370" s="134" t="s">
        <v>13364</v>
      </c>
      <c r="C2370" s="76" t="s">
        <v>13365</v>
      </c>
    </row>
    <row r="2371" spans="1:3" x14ac:dyDescent="0.25">
      <c r="A2371" s="74" t="s">
        <v>344</v>
      </c>
      <c r="B2371" s="134" t="s">
        <v>13366</v>
      </c>
      <c r="C2371" s="76" t="s">
        <v>13367</v>
      </c>
    </row>
    <row r="2372" spans="1:3" x14ac:dyDescent="0.25">
      <c r="A2372" s="74" t="s">
        <v>344</v>
      </c>
      <c r="B2372" s="134" t="s">
        <v>13368</v>
      </c>
      <c r="C2372" s="76" t="s">
        <v>13369</v>
      </c>
    </row>
    <row r="2373" spans="1:3" x14ac:dyDescent="0.25">
      <c r="A2373" s="74" t="s">
        <v>344</v>
      </c>
      <c r="B2373" s="134" t="s">
        <v>13370</v>
      </c>
      <c r="C2373" s="76" t="s">
        <v>13371</v>
      </c>
    </row>
    <row r="2374" spans="1:3" x14ac:dyDescent="0.25">
      <c r="A2374" s="74" t="s">
        <v>344</v>
      </c>
      <c r="B2374" s="134" t="s">
        <v>13372</v>
      </c>
      <c r="C2374" s="76" t="s">
        <v>13373</v>
      </c>
    </row>
    <row r="2375" spans="1:3" x14ac:dyDescent="0.25">
      <c r="A2375" s="74" t="s">
        <v>344</v>
      </c>
      <c r="B2375" s="134" t="s">
        <v>13374</v>
      </c>
      <c r="C2375" s="76" t="s">
        <v>13375</v>
      </c>
    </row>
    <row r="2376" spans="1:3" x14ac:dyDescent="0.25">
      <c r="A2376" s="74" t="s">
        <v>344</v>
      </c>
      <c r="B2376" s="134" t="s">
        <v>13376</v>
      </c>
      <c r="C2376" s="76" t="s">
        <v>13377</v>
      </c>
    </row>
    <row r="2377" spans="1:3" x14ac:dyDescent="0.25">
      <c r="A2377" s="74" t="s">
        <v>344</v>
      </c>
      <c r="B2377" s="134" t="s">
        <v>13378</v>
      </c>
      <c r="C2377" s="76" t="s">
        <v>13379</v>
      </c>
    </row>
    <row r="2378" spans="1:3" x14ac:dyDescent="0.25">
      <c r="A2378" s="74" t="s">
        <v>344</v>
      </c>
      <c r="B2378" s="134" t="s">
        <v>13380</v>
      </c>
      <c r="C2378" s="76" t="s">
        <v>13381</v>
      </c>
    </row>
    <row r="2379" spans="1:3" x14ac:dyDescent="0.25">
      <c r="A2379" s="74" t="s">
        <v>344</v>
      </c>
      <c r="B2379" s="134" t="s">
        <v>13382</v>
      </c>
      <c r="C2379" s="76" t="s">
        <v>13383</v>
      </c>
    </row>
    <row r="2380" spans="1:3" x14ac:dyDescent="0.25">
      <c r="A2380" s="74" t="s">
        <v>344</v>
      </c>
      <c r="B2380" s="134" t="s">
        <v>13384</v>
      </c>
      <c r="C2380" s="76" t="s">
        <v>13385</v>
      </c>
    </row>
    <row r="2381" spans="1:3" x14ac:dyDescent="0.25">
      <c r="A2381" s="74" t="s">
        <v>344</v>
      </c>
      <c r="B2381" s="134" t="s">
        <v>13386</v>
      </c>
      <c r="C2381" s="76" t="s">
        <v>13387</v>
      </c>
    </row>
    <row r="2382" spans="1:3" x14ac:dyDescent="0.25">
      <c r="A2382" s="74" t="s">
        <v>344</v>
      </c>
      <c r="B2382" s="134" t="s">
        <v>13388</v>
      </c>
      <c r="C2382" s="76" t="s">
        <v>13389</v>
      </c>
    </row>
    <row r="2383" spans="1:3" x14ac:dyDescent="0.25">
      <c r="A2383" s="74" t="s">
        <v>344</v>
      </c>
      <c r="B2383" s="134" t="s">
        <v>13390</v>
      </c>
      <c r="C2383" s="76" t="s">
        <v>13391</v>
      </c>
    </row>
    <row r="2384" spans="1:3" x14ac:dyDescent="0.25">
      <c r="A2384" s="74" t="s">
        <v>344</v>
      </c>
      <c r="B2384" s="134" t="s">
        <v>13392</v>
      </c>
      <c r="C2384" s="76" t="s">
        <v>13393</v>
      </c>
    </row>
    <row r="2385" spans="1:3" x14ac:dyDescent="0.25">
      <c r="A2385" s="74" t="s">
        <v>344</v>
      </c>
      <c r="B2385" s="134" t="s">
        <v>13394</v>
      </c>
      <c r="C2385" s="76" t="s">
        <v>13395</v>
      </c>
    </row>
    <row r="2386" spans="1:3" x14ac:dyDescent="0.25">
      <c r="A2386" s="74" t="s">
        <v>344</v>
      </c>
      <c r="B2386" s="134" t="s">
        <v>13396</v>
      </c>
      <c r="C2386" s="76" t="s">
        <v>13397</v>
      </c>
    </row>
    <row r="2387" spans="1:3" x14ac:dyDescent="0.25">
      <c r="A2387" s="74" t="s">
        <v>344</v>
      </c>
      <c r="B2387" s="134" t="s">
        <v>13398</v>
      </c>
      <c r="C2387" s="76" t="s">
        <v>13399</v>
      </c>
    </row>
    <row r="2388" spans="1:3" x14ac:dyDescent="0.25">
      <c r="A2388" s="74" t="s">
        <v>344</v>
      </c>
      <c r="B2388" s="134" t="s">
        <v>13400</v>
      </c>
      <c r="C2388" s="76" t="s">
        <v>13401</v>
      </c>
    </row>
    <row r="2389" spans="1:3" x14ac:dyDescent="0.25">
      <c r="A2389" s="74" t="s">
        <v>344</v>
      </c>
      <c r="B2389" s="134" t="s">
        <v>13402</v>
      </c>
      <c r="C2389" s="76" t="s">
        <v>13403</v>
      </c>
    </row>
    <row r="2390" spans="1:3" x14ac:dyDescent="0.25">
      <c r="A2390" s="74" t="s">
        <v>344</v>
      </c>
      <c r="B2390" s="134" t="s">
        <v>13404</v>
      </c>
      <c r="C2390" s="76" t="s">
        <v>13405</v>
      </c>
    </row>
    <row r="2391" spans="1:3" x14ac:dyDescent="0.25">
      <c r="A2391" s="74" t="s">
        <v>344</v>
      </c>
      <c r="B2391" s="134" t="s">
        <v>13406</v>
      </c>
      <c r="C2391" s="76" t="s">
        <v>13407</v>
      </c>
    </row>
    <row r="2392" spans="1:3" x14ac:dyDescent="0.25">
      <c r="A2392" s="74" t="s">
        <v>344</v>
      </c>
      <c r="B2392" s="134" t="s">
        <v>13408</v>
      </c>
      <c r="C2392" s="76" t="s">
        <v>13409</v>
      </c>
    </row>
    <row r="2393" spans="1:3" x14ac:dyDescent="0.25">
      <c r="A2393" s="74" t="s">
        <v>344</v>
      </c>
      <c r="B2393" s="134" t="s">
        <v>13410</v>
      </c>
      <c r="C2393" s="76" t="s">
        <v>13411</v>
      </c>
    </row>
    <row r="2394" spans="1:3" x14ac:dyDescent="0.25">
      <c r="A2394" s="74" t="s">
        <v>344</v>
      </c>
      <c r="B2394" s="134" t="s">
        <v>13412</v>
      </c>
      <c r="C2394" s="76" t="s">
        <v>13413</v>
      </c>
    </row>
    <row r="2395" spans="1:3" x14ac:dyDescent="0.25">
      <c r="A2395" s="74" t="s">
        <v>344</v>
      </c>
      <c r="B2395" s="134" t="s">
        <v>13414</v>
      </c>
      <c r="C2395" s="76" t="s">
        <v>13415</v>
      </c>
    </row>
    <row r="2396" spans="1:3" x14ac:dyDescent="0.25">
      <c r="A2396" s="74" t="s">
        <v>344</v>
      </c>
      <c r="B2396" s="134" t="s">
        <v>13416</v>
      </c>
      <c r="C2396" s="76" t="s">
        <v>13417</v>
      </c>
    </row>
    <row r="2397" spans="1:3" x14ac:dyDescent="0.25">
      <c r="A2397" s="74" t="s">
        <v>344</v>
      </c>
      <c r="B2397" s="134" t="s">
        <v>13418</v>
      </c>
      <c r="C2397" s="76" t="s">
        <v>13419</v>
      </c>
    </row>
    <row r="2398" spans="1:3" x14ac:dyDescent="0.25">
      <c r="A2398" s="74" t="s">
        <v>344</v>
      </c>
      <c r="B2398" s="134" t="s">
        <v>13420</v>
      </c>
      <c r="C2398" s="76" t="s">
        <v>13421</v>
      </c>
    </row>
    <row r="2399" spans="1:3" x14ac:dyDescent="0.25">
      <c r="A2399" s="74" t="s">
        <v>344</v>
      </c>
      <c r="B2399" s="134" t="s">
        <v>13422</v>
      </c>
      <c r="C2399" s="76" t="s">
        <v>13423</v>
      </c>
    </row>
    <row r="2400" spans="1:3" x14ac:dyDescent="0.25">
      <c r="A2400" s="74" t="s">
        <v>344</v>
      </c>
      <c r="B2400" s="134" t="s">
        <v>13424</v>
      </c>
      <c r="C2400" s="76" t="s">
        <v>13425</v>
      </c>
    </row>
    <row r="2401" spans="1:3" x14ac:dyDescent="0.25">
      <c r="A2401" s="74" t="s">
        <v>344</v>
      </c>
      <c r="B2401" s="134" t="s">
        <v>13426</v>
      </c>
      <c r="C2401" s="76" t="s">
        <v>13427</v>
      </c>
    </row>
    <row r="2402" spans="1:3" x14ac:dyDescent="0.25">
      <c r="A2402" s="74" t="s">
        <v>344</v>
      </c>
      <c r="B2402" s="134" t="s">
        <v>13428</v>
      </c>
      <c r="C2402" s="76" t="s">
        <v>13429</v>
      </c>
    </row>
    <row r="2403" spans="1:3" x14ac:dyDescent="0.25">
      <c r="A2403" s="74" t="s">
        <v>344</v>
      </c>
      <c r="B2403" s="134" t="s">
        <v>13430</v>
      </c>
      <c r="C2403" s="76" t="s">
        <v>13431</v>
      </c>
    </row>
    <row r="2404" spans="1:3" x14ac:dyDescent="0.25">
      <c r="A2404" s="74" t="s">
        <v>344</v>
      </c>
      <c r="B2404" s="134" t="s">
        <v>13432</v>
      </c>
      <c r="C2404" s="76" t="s">
        <v>13433</v>
      </c>
    </row>
    <row r="2405" spans="1:3" x14ac:dyDescent="0.25">
      <c r="A2405" s="74" t="s">
        <v>344</v>
      </c>
      <c r="B2405" s="134" t="s">
        <v>13434</v>
      </c>
      <c r="C2405" s="76" t="s">
        <v>13435</v>
      </c>
    </row>
    <row r="2406" spans="1:3" x14ac:dyDescent="0.25">
      <c r="A2406" s="74" t="s">
        <v>344</v>
      </c>
      <c r="B2406" s="134" t="s">
        <v>13436</v>
      </c>
      <c r="C2406" s="76" t="s">
        <v>13437</v>
      </c>
    </row>
    <row r="2407" spans="1:3" x14ac:dyDescent="0.25">
      <c r="A2407" s="74" t="s">
        <v>344</v>
      </c>
      <c r="B2407" s="134" t="s">
        <v>13438</v>
      </c>
      <c r="C2407" s="76" t="s">
        <v>13439</v>
      </c>
    </row>
    <row r="2408" spans="1:3" x14ac:dyDescent="0.25">
      <c r="A2408" s="74" t="s">
        <v>344</v>
      </c>
      <c r="B2408" s="134" t="s">
        <v>13440</v>
      </c>
      <c r="C2408" s="76" t="s">
        <v>13441</v>
      </c>
    </row>
    <row r="2409" spans="1:3" x14ac:dyDescent="0.25">
      <c r="A2409" s="74" t="s">
        <v>344</v>
      </c>
      <c r="B2409" s="134" t="s">
        <v>13442</v>
      </c>
      <c r="C2409" s="76" t="s">
        <v>13443</v>
      </c>
    </row>
    <row r="2410" spans="1:3" x14ac:dyDescent="0.25">
      <c r="A2410" s="74" t="s">
        <v>344</v>
      </c>
      <c r="B2410" s="134" t="s">
        <v>13444</v>
      </c>
      <c r="C2410" s="76" t="s">
        <v>13445</v>
      </c>
    </row>
    <row r="2411" spans="1:3" x14ac:dyDescent="0.25">
      <c r="A2411" s="74" t="s">
        <v>344</v>
      </c>
      <c r="B2411" s="134" t="s">
        <v>13446</v>
      </c>
      <c r="C2411" s="76" t="s">
        <v>13447</v>
      </c>
    </row>
    <row r="2412" spans="1:3" x14ac:dyDescent="0.25">
      <c r="A2412" s="74" t="s">
        <v>344</v>
      </c>
      <c r="B2412" s="134" t="s">
        <v>13448</v>
      </c>
      <c r="C2412" s="76" t="s">
        <v>13449</v>
      </c>
    </row>
    <row r="2413" spans="1:3" x14ac:dyDescent="0.25">
      <c r="A2413" s="74" t="s">
        <v>344</v>
      </c>
      <c r="B2413" s="134" t="s">
        <v>13450</v>
      </c>
      <c r="C2413" s="76" t="s">
        <v>13451</v>
      </c>
    </row>
    <row r="2414" spans="1:3" x14ac:dyDescent="0.25">
      <c r="A2414" s="74" t="s">
        <v>344</v>
      </c>
      <c r="B2414" s="134" t="s">
        <v>13452</v>
      </c>
      <c r="C2414" s="76" t="s">
        <v>13453</v>
      </c>
    </row>
    <row r="2415" spans="1:3" x14ac:dyDescent="0.25">
      <c r="A2415" s="74" t="s">
        <v>344</v>
      </c>
      <c r="B2415" s="134" t="s">
        <v>13454</v>
      </c>
      <c r="C2415" s="76" t="s">
        <v>13455</v>
      </c>
    </row>
    <row r="2416" spans="1:3" x14ac:dyDescent="0.25">
      <c r="A2416" s="74" t="s">
        <v>344</v>
      </c>
      <c r="B2416" s="134" t="s">
        <v>13456</v>
      </c>
      <c r="C2416" s="76" t="s">
        <v>13457</v>
      </c>
    </row>
    <row r="2417" spans="1:3" x14ac:dyDescent="0.25">
      <c r="A2417" s="74" t="s">
        <v>344</v>
      </c>
      <c r="B2417" s="134" t="s">
        <v>13458</v>
      </c>
      <c r="C2417" s="76" t="s">
        <v>13459</v>
      </c>
    </row>
    <row r="2418" spans="1:3" x14ac:dyDescent="0.25">
      <c r="A2418" s="74" t="s">
        <v>344</v>
      </c>
      <c r="B2418" s="134" t="s">
        <v>13460</v>
      </c>
      <c r="C2418" s="76" t="s">
        <v>13461</v>
      </c>
    </row>
    <row r="2419" spans="1:3" x14ac:dyDescent="0.25">
      <c r="A2419" s="74" t="s">
        <v>344</v>
      </c>
      <c r="B2419" s="134" t="s">
        <v>13462</v>
      </c>
      <c r="C2419" s="76" t="s">
        <v>13463</v>
      </c>
    </row>
    <row r="2420" spans="1:3" x14ac:dyDescent="0.25">
      <c r="A2420" s="74" t="s">
        <v>344</v>
      </c>
      <c r="B2420" s="134" t="s">
        <v>13464</v>
      </c>
      <c r="C2420" s="76" t="s">
        <v>13465</v>
      </c>
    </row>
    <row r="2421" spans="1:3" x14ac:dyDescent="0.25">
      <c r="A2421" s="74" t="s">
        <v>344</v>
      </c>
      <c r="B2421" s="134" t="s">
        <v>13466</v>
      </c>
      <c r="C2421" s="76" t="s">
        <v>13467</v>
      </c>
    </row>
    <row r="2422" spans="1:3" x14ac:dyDescent="0.25">
      <c r="A2422" s="74" t="s">
        <v>344</v>
      </c>
      <c r="B2422" s="134" t="s">
        <v>13468</v>
      </c>
      <c r="C2422" s="76" t="s">
        <v>13469</v>
      </c>
    </row>
    <row r="2423" spans="1:3" x14ac:dyDescent="0.25">
      <c r="A2423" s="74" t="s">
        <v>344</v>
      </c>
      <c r="B2423" s="134" t="s">
        <v>13470</v>
      </c>
      <c r="C2423" s="76" t="s">
        <v>13469</v>
      </c>
    </row>
    <row r="2424" spans="1:3" x14ac:dyDescent="0.25">
      <c r="A2424" s="74" t="s">
        <v>344</v>
      </c>
      <c r="B2424" s="134" t="s">
        <v>13471</v>
      </c>
      <c r="C2424" s="76" t="s">
        <v>13472</v>
      </c>
    </row>
    <row r="2425" spans="1:3" x14ac:dyDescent="0.25">
      <c r="A2425" s="74" t="s">
        <v>344</v>
      </c>
      <c r="B2425" s="134" t="s">
        <v>13473</v>
      </c>
      <c r="C2425" s="76" t="s">
        <v>13474</v>
      </c>
    </row>
    <row r="2426" spans="1:3" x14ac:dyDescent="0.25">
      <c r="A2426" s="74" t="s">
        <v>344</v>
      </c>
      <c r="B2426" s="134" t="s">
        <v>13475</v>
      </c>
      <c r="C2426" s="76" t="s">
        <v>13474</v>
      </c>
    </row>
    <row r="2427" spans="1:3" x14ac:dyDescent="0.25">
      <c r="A2427" s="74" t="s">
        <v>344</v>
      </c>
      <c r="B2427" s="134" t="s">
        <v>13476</v>
      </c>
      <c r="C2427" s="76" t="s">
        <v>13477</v>
      </c>
    </row>
    <row r="2428" spans="1:3" x14ac:dyDescent="0.25">
      <c r="A2428" s="74" t="s">
        <v>344</v>
      </c>
      <c r="B2428" s="134" t="s">
        <v>13478</v>
      </c>
      <c r="C2428" s="76" t="s">
        <v>13479</v>
      </c>
    </row>
    <row r="2429" spans="1:3" x14ac:dyDescent="0.25">
      <c r="A2429" s="74" t="s">
        <v>344</v>
      </c>
      <c r="B2429" s="134" t="s">
        <v>13480</v>
      </c>
      <c r="C2429" s="76" t="s">
        <v>13481</v>
      </c>
    </row>
    <row r="2430" spans="1:3" x14ac:dyDescent="0.25">
      <c r="A2430" s="74" t="s">
        <v>344</v>
      </c>
      <c r="B2430" s="134" t="s">
        <v>13482</v>
      </c>
      <c r="C2430" s="76" t="s">
        <v>13483</v>
      </c>
    </row>
    <row r="2431" spans="1:3" x14ac:dyDescent="0.25">
      <c r="A2431" s="74" t="s">
        <v>344</v>
      </c>
      <c r="B2431" s="134" t="s">
        <v>13484</v>
      </c>
      <c r="C2431" s="76" t="s">
        <v>13485</v>
      </c>
    </row>
    <row r="2432" spans="1:3" x14ac:dyDescent="0.25">
      <c r="A2432" s="74" t="s">
        <v>344</v>
      </c>
      <c r="B2432" s="134" t="s">
        <v>13486</v>
      </c>
      <c r="C2432" s="76" t="s">
        <v>13487</v>
      </c>
    </row>
    <row r="2433" spans="1:3" x14ac:dyDescent="0.25">
      <c r="A2433" s="74" t="s">
        <v>344</v>
      </c>
      <c r="B2433" s="134" t="s">
        <v>13488</v>
      </c>
      <c r="C2433" s="76" t="s">
        <v>13489</v>
      </c>
    </row>
    <row r="2434" spans="1:3" x14ac:dyDescent="0.25">
      <c r="A2434" s="74" t="s">
        <v>344</v>
      </c>
      <c r="B2434" s="134" t="s">
        <v>13490</v>
      </c>
      <c r="C2434" s="76" t="s">
        <v>13491</v>
      </c>
    </row>
    <row r="2435" spans="1:3" x14ac:dyDescent="0.25">
      <c r="A2435" s="74" t="s">
        <v>344</v>
      </c>
      <c r="B2435" s="134" t="s">
        <v>13492</v>
      </c>
      <c r="C2435" s="76" t="s">
        <v>13493</v>
      </c>
    </row>
    <row r="2436" spans="1:3" x14ac:dyDescent="0.25">
      <c r="A2436" s="74" t="s">
        <v>344</v>
      </c>
      <c r="B2436" s="134" t="s">
        <v>13494</v>
      </c>
      <c r="C2436" s="76" t="s">
        <v>13495</v>
      </c>
    </row>
    <row r="2437" spans="1:3" x14ac:dyDescent="0.25">
      <c r="A2437" s="74" t="s">
        <v>344</v>
      </c>
      <c r="B2437" s="134" t="s">
        <v>13496</v>
      </c>
      <c r="C2437" s="76" t="s">
        <v>13497</v>
      </c>
    </row>
    <row r="2438" spans="1:3" x14ac:dyDescent="0.25">
      <c r="A2438" s="74" t="s">
        <v>344</v>
      </c>
      <c r="B2438" s="134" t="s">
        <v>13498</v>
      </c>
      <c r="C2438" s="76" t="s">
        <v>13499</v>
      </c>
    </row>
    <row r="2439" spans="1:3" x14ac:dyDescent="0.25">
      <c r="A2439" s="74" t="s">
        <v>344</v>
      </c>
      <c r="B2439" s="134" t="s">
        <v>13500</v>
      </c>
      <c r="C2439" s="76" t="s">
        <v>13501</v>
      </c>
    </row>
    <row r="2440" spans="1:3" x14ac:dyDescent="0.25">
      <c r="A2440" s="74" t="s">
        <v>344</v>
      </c>
      <c r="B2440" s="134" t="s">
        <v>13502</v>
      </c>
      <c r="C2440" s="76" t="s">
        <v>13503</v>
      </c>
    </row>
    <row r="2441" spans="1:3" x14ac:dyDescent="0.25">
      <c r="A2441" s="74" t="s">
        <v>344</v>
      </c>
      <c r="B2441" s="134" t="s">
        <v>13504</v>
      </c>
      <c r="C2441" s="76" t="s">
        <v>13505</v>
      </c>
    </row>
    <row r="2442" spans="1:3" x14ac:dyDescent="0.25">
      <c r="A2442" s="74" t="s">
        <v>344</v>
      </c>
      <c r="B2442" s="134" t="s">
        <v>13506</v>
      </c>
      <c r="C2442" s="76" t="s">
        <v>13507</v>
      </c>
    </row>
    <row r="2443" spans="1:3" x14ac:dyDescent="0.25">
      <c r="A2443" s="74" t="s">
        <v>344</v>
      </c>
      <c r="B2443" s="134" t="s">
        <v>13508</v>
      </c>
      <c r="C2443" s="76" t="s">
        <v>13509</v>
      </c>
    </row>
    <row r="2444" spans="1:3" x14ac:dyDescent="0.25">
      <c r="A2444" s="74" t="s">
        <v>344</v>
      </c>
      <c r="B2444" s="134" t="s">
        <v>13510</v>
      </c>
      <c r="C2444" s="76" t="s">
        <v>13511</v>
      </c>
    </row>
    <row r="2445" spans="1:3" x14ac:dyDescent="0.25">
      <c r="A2445" s="74" t="s">
        <v>344</v>
      </c>
      <c r="B2445" s="134" t="s">
        <v>13512</v>
      </c>
      <c r="C2445" s="76" t="s">
        <v>13513</v>
      </c>
    </row>
    <row r="2446" spans="1:3" x14ac:dyDescent="0.25">
      <c r="A2446" s="74" t="s">
        <v>344</v>
      </c>
      <c r="B2446" s="134" t="s">
        <v>13514</v>
      </c>
      <c r="C2446" s="76" t="s">
        <v>13515</v>
      </c>
    </row>
    <row r="2447" spans="1:3" x14ac:dyDescent="0.25">
      <c r="A2447" s="74" t="s">
        <v>344</v>
      </c>
      <c r="B2447" s="134" t="s">
        <v>13516</v>
      </c>
      <c r="C2447" s="76" t="s">
        <v>13517</v>
      </c>
    </row>
    <row r="2448" spans="1:3" x14ac:dyDescent="0.25">
      <c r="A2448" s="74" t="s">
        <v>344</v>
      </c>
      <c r="B2448" s="134" t="s">
        <v>13518</v>
      </c>
      <c r="C2448" s="76" t="s">
        <v>13519</v>
      </c>
    </row>
    <row r="2449" spans="1:3" x14ac:dyDescent="0.25">
      <c r="A2449" s="74" t="s">
        <v>344</v>
      </c>
      <c r="B2449" s="134" t="s">
        <v>13520</v>
      </c>
      <c r="C2449" s="76" t="s">
        <v>13521</v>
      </c>
    </row>
    <row r="2450" spans="1:3" x14ac:dyDescent="0.25">
      <c r="A2450" s="74" t="s">
        <v>344</v>
      </c>
      <c r="B2450" s="134" t="s">
        <v>13522</v>
      </c>
      <c r="C2450" s="76" t="s">
        <v>13523</v>
      </c>
    </row>
    <row r="2451" spans="1:3" x14ac:dyDescent="0.25">
      <c r="A2451" s="74" t="s">
        <v>344</v>
      </c>
      <c r="B2451" s="134" t="s">
        <v>13524</v>
      </c>
      <c r="C2451" s="76" t="s">
        <v>13525</v>
      </c>
    </row>
    <row r="2452" spans="1:3" x14ac:dyDescent="0.25">
      <c r="A2452" s="74" t="s">
        <v>344</v>
      </c>
      <c r="B2452" s="134" t="s">
        <v>13526</v>
      </c>
      <c r="C2452" s="76" t="s">
        <v>13527</v>
      </c>
    </row>
    <row r="2453" spans="1:3" x14ac:dyDescent="0.25">
      <c r="A2453" s="74" t="s">
        <v>344</v>
      </c>
      <c r="B2453" s="134" t="s">
        <v>13528</v>
      </c>
      <c r="C2453" s="76" t="s">
        <v>13529</v>
      </c>
    </row>
    <row r="2454" spans="1:3" x14ac:dyDescent="0.25">
      <c r="A2454" s="74" t="s">
        <v>344</v>
      </c>
      <c r="B2454" s="134" t="s">
        <v>13530</v>
      </c>
      <c r="C2454" s="76" t="s">
        <v>13531</v>
      </c>
    </row>
    <row r="2455" spans="1:3" x14ac:dyDescent="0.25">
      <c r="A2455" s="74" t="s">
        <v>344</v>
      </c>
      <c r="B2455" s="134" t="s">
        <v>13532</v>
      </c>
      <c r="C2455" s="76" t="s">
        <v>13533</v>
      </c>
    </row>
    <row r="2456" spans="1:3" x14ac:dyDescent="0.25">
      <c r="A2456" s="74" t="s">
        <v>344</v>
      </c>
      <c r="B2456" s="134" t="s">
        <v>13534</v>
      </c>
      <c r="C2456" s="76" t="s">
        <v>13535</v>
      </c>
    </row>
    <row r="2457" spans="1:3" x14ac:dyDescent="0.25">
      <c r="A2457" s="74" t="s">
        <v>344</v>
      </c>
      <c r="B2457" s="134" t="s">
        <v>13536</v>
      </c>
      <c r="C2457" s="76" t="s">
        <v>13537</v>
      </c>
    </row>
    <row r="2458" spans="1:3" x14ac:dyDescent="0.25">
      <c r="A2458" s="74" t="s">
        <v>344</v>
      </c>
      <c r="B2458" s="134" t="s">
        <v>13538</v>
      </c>
      <c r="C2458" s="76" t="s">
        <v>13539</v>
      </c>
    </row>
    <row r="2459" spans="1:3" x14ac:dyDescent="0.25">
      <c r="A2459" s="74" t="s">
        <v>344</v>
      </c>
      <c r="B2459" s="134" t="s">
        <v>13540</v>
      </c>
      <c r="C2459" s="76" t="s">
        <v>13541</v>
      </c>
    </row>
    <row r="2460" spans="1:3" x14ac:dyDescent="0.25">
      <c r="A2460" s="74" t="s">
        <v>344</v>
      </c>
      <c r="B2460" s="134" t="s">
        <v>13542</v>
      </c>
      <c r="C2460" s="76" t="s">
        <v>13543</v>
      </c>
    </row>
    <row r="2461" spans="1:3" x14ac:dyDescent="0.25">
      <c r="A2461" s="74" t="s">
        <v>344</v>
      </c>
      <c r="B2461" s="134" t="s">
        <v>13544</v>
      </c>
      <c r="C2461" s="76" t="s">
        <v>13545</v>
      </c>
    </row>
    <row r="2462" spans="1:3" x14ac:dyDescent="0.25">
      <c r="A2462" s="74" t="s">
        <v>344</v>
      </c>
      <c r="B2462" s="134" t="s">
        <v>13546</v>
      </c>
      <c r="C2462" s="76" t="s">
        <v>13547</v>
      </c>
    </row>
    <row r="2463" spans="1:3" x14ac:dyDescent="0.25">
      <c r="A2463" s="74" t="s">
        <v>344</v>
      </c>
      <c r="B2463" s="134" t="s">
        <v>13548</v>
      </c>
      <c r="C2463" s="76" t="s">
        <v>13549</v>
      </c>
    </row>
    <row r="2464" spans="1:3" x14ac:dyDescent="0.25">
      <c r="A2464" s="74" t="s">
        <v>344</v>
      </c>
      <c r="B2464" s="134" t="s">
        <v>13550</v>
      </c>
      <c r="C2464" s="76" t="s">
        <v>13551</v>
      </c>
    </row>
    <row r="2465" spans="1:3" x14ac:dyDescent="0.25">
      <c r="A2465" s="74" t="s">
        <v>344</v>
      </c>
      <c r="B2465" s="134" t="s">
        <v>13552</v>
      </c>
      <c r="C2465" s="76" t="s">
        <v>13553</v>
      </c>
    </row>
    <row r="2466" spans="1:3" x14ac:dyDescent="0.25">
      <c r="A2466" s="74" t="s">
        <v>344</v>
      </c>
      <c r="B2466" s="134" t="s">
        <v>13554</v>
      </c>
      <c r="C2466" s="76" t="s">
        <v>13555</v>
      </c>
    </row>
    <row r="2467" spans="1:3" x14ac:dyDescent="0.25">
      <c r="A2467" s="74" t="s">
        <v>344</v>
      </c>
      <c r="B2467" s="134" t="s">
        <v>13556</v>
      </c>
      <c r="C2467" s="76" t="s">
        <v>13557</v>
      </c>
    </row>
    <row r="2468" spans="1:3" x14ac:dyDescent="0.25">
      <c r="A2468" s="74" t="s">
        <v>344</v>
      </c>
      <c r="B2468" s="134" t="s">
        <v>13558</v>
      </c>
      <c r="C2468" s="76" t="s">
        <v>13559</v>
      </c>
    </row>
    <row r="2469" spans="1:3" x14ac:dyDescent="0.25">
      <c r="A2469" s="74" t="s">
        <v>344</v>
      </c>
      <c r="B2469" s="134" t="s">
        <v>13560</v>
      </c>
      <c r="C2469" s="76" t="s">
        <v>13561</v>
      </c>
    </row>
    <row r="2470" spans="1:3" x14ac:dyDescent="0.25">
      <c r="A2470" s="74" t="s">
        <v>344</v>
      </c>
      <c r="B2470" s="134" t="s">
        <v>13562</v>
      </c>
      <c r="C2470" s="76" t="s">
        <v>13563</v>
      </c>
    </row>
    <row r="2471" spans="1:3" x14ac:dyDescent="0.25">
      <c r="A2471" s="74" t="s">
        <v>344</v>
      </c>
      <c r="B2471" s="134" t="s">
        <v>13564</v>
      </c>
      <c r="C2471" s="76" t="s">
        <v>13565</v>
      </c>
    </row>
    <row r="2472" spans="1:3" x14ac:dyDescent="0.25">
      <c r="A2472" s="74" t="s">
        <v>344</v>
      </c>
      <c r="B2472" s="134" t="s">
        <v>13566</v>
      </c>
      <c r="C2472" s="76" t="s">
        <v>13567</v>
      </c>
    </row>
    <row r="2473" spans="1:3" x14ac:dyDescent="0.25">
      <c r="A2473" s="74" t="s">
        <v>344</v>
      </c>
      <c r="B2473" s="134" t="s">
        <v>13568</v>
      </c>
      <c r="C2473" s="76" t="s">
        <v>13569</v>
      </c>
    </row>
    <row r="2474" spans="1:3" x14ac:dyDescent="0.25">
      <c r="A2474" s="74" t="s">
        <v>344</v>
      </c>
      <c r="B2474" s="134" t="s">
        <v>13570</v>
      </c>
      <c r="C2474" s="76" t="s">
        <v>13571</v>
      </c>
    </row>
    <row r="2475" spans="1:3" x14ac:dyDescent="0.25">
      <c r="A2475" s="74" t="s">
        <v>344</v>
      </c>
      <c r="B2475" s="134" t="s">
        <v>13572</v>
      </c>
      <c r="C2475" s="76" t="s">
        <v>13573</v>
      </c>
    </row>
    <row r="2476" spans="1:3" x14ac:dyDescent="0.25">
      <c r="A2476" s="74" t="s">
        <v>344</v>
      </c>
      <c r="B2476" s="134" t="s">
        <v>13574</v>
      </c>
      <c r="C2476" s="76" t="s">
        <v>13575</v>
      </c>
    </row>
    <row r="2477" spans="1:3" x14ac:dyDescent="0.25">
      <c r="A2477" s="74" t="s">
        <v>344</v>
      </c>
      <c r="B2477" s="134" t="s">
        <v>13576</v>
      </c>
      <c r="C2477" s="76" t="s">
        <v>13577</v>
      </c>
    </row>
    <row r="2478" spans="1:3" x14ac:dyDescent="0.25">
      <c r="A2478" s="74" t="s">
        <v>344</v>
      </c>
      <c r="B2478" s="134" t="s">
        <v>13578</v>
      </c>
      <c r="C2478" s="76" t="s">
        <v>13579</v>
      </c>
    </row>
    <row r="2479" spans="1:3" x14ac:dyDescent="0.25">
      <c r="A2479" s="74" t="s">
        <v>344</v>
      </c>
      <c r="B2479" s="134" t="s">
        <v>13580</v>
      </c>
      <c r="C2479" s="76" t="s">
        <v>13581</v>
      </c>
    </row>
    <row r="2480" spans="1:3" x14ac:dyDescent="0.25">
      <c r="A2480" s="74" t="s">
        <v>344</v>
      </c>
      <c r="B2480" s="134" t="s">
        <v>13582</v>
      </c>
      <c r="C2480" s="76" t="s">
        <v>13583</v>
      </c>
    </row>
    <row r="2481" spans="1:3" x14ac:dyDescent="0.25">
      <c r="A2481" s="74" t="s">
        <v>344</v>
      </c>
      <c r="B2481" s="134" t="s">
        <v>13584</v>
      </c>
      <c r="C2481" s="76" t="s">
        <v>13585</v>
      </c>
    </row>
    <row r="2482" spans="1:3" x14ac:dyDescent="0.25">
      <c r="A2482" s="74" t="s">
        <v>344</v>
      </c>
      <c r="B2482" s="134" t="s">
        <v>13586</v>
      </c>
      <c r="C2482" s="76" t="s">
        <v>13587</v>
      </c>
    </row>
    <row r="2483" spans="1:3" x14ac:dyDescent="0.25">
      <c r="A2483" s="74" t="s">
        <v>344</v>
      </c>
      <c r="B2483" s="134" t="s">
        <v>13588</v>
      </c>
      <c r="C2483" s="76" t="s">
        <v>13589</v>
      </c>
    </row>
    <row r="2484" spans="1:3" x14ac:dyDescent="0.25">
      <c r="A2484" s="74" t="s">
        <v>344</v>
      </c>
      <c r="B2484" s="134" t="s">
        <v>13590</v>
      </c>
      <c r="C2484" s="76" t="s">
        <v>13591</v>
      </c>
    </row>
    <row r="2485" spans="1:3" x14ac:dyDescent="0.25">
      <c r="A2485" s="74" t="s">
        <v>344</v>
      </c>
      <c r="B2485" s="134" t="s">
        <v>13592</v>
      </c>
      <c r="C2485" s="76" t="s">
        <v>13593</v>
      </c>
    </row>
    <row r="2486" spans="1:3" x14ac:dyDescent="0.25">
      <c r="A2486" s="74" t="s">
        <v>344</v>
      </c>
      <c r="B2486" s="134" t="s">
        <v>13594</v>
      </c>
      <c r="C2486" s="76" t="s">
        <v>13595</v>
      </c>
    </row>
    <row r="2487" spans="1:3" x14ac:dyDescent="0.25">
      <c r="A2487" s="74" t="s">
        <v>344</v>
      </c>
      <c r="B2487" s="134" t="s">
        <v>13596</v>
      </c>
      <c r="C2487" s="76" t="s">
        <v>13597</v>
      </c>
    </row>
    <row r="2488" spans="1:3" x14ac:dyDescent="0.25">
      <c r="A2488" s="74" t="s">
        <v>344</v>
      </c>
      <c r="B2488" s="134" t="s">
        <v>13598</v>
      </c>
      <c r="C2488" s="76" t="s">
        <v>13599</v>
      </c>
    </row>
    <row r="2489" spans="1:3" x14ac:dyDescent="0.25">
      <c r="A2489" s="74" t="s">
        <v>344</v>
      </c>
      <c r="B2489" s="134" t="s">
        <v>13600</v>
      </c>
      <c r="C2489" s="76" t="s">
        <v>13601</v>
      </c>
    </row>
    <row r="2490" spans="1:3" x14ac:dyDescent="0.25">
      <c r="A2490" s="74" t="s">
        <v>344</v>
      </c>
      <c r="B2490" s="134" t="s">
        <v>13602</v>
      </c>
      <c r="C2490" s="76" t="s">
        <v>13603</v>
      </c>
    </row>
    <row r="2491" spans="1:3" x14ac:dyDescent="0.25">
      <c r="A2491" s="74" t="s">
        <v>344</v>
      </c>
      <c r="B2491" s="134" t="s">
        <v>13604</v>
      </c>
      <c r="C2491" s="76" t="s">
        <v>13605</v>
      </c>
    </row>
    <row r="2492" spans="1:3" x14ac:dyDescent="0.25">
      <c r="A2492" s="74" t="s">
        <v>344</v>
      </c>
      <c r="B2492" s="134" t="s">
        <v>13606</v>
      </c>
      <c r="C2492" s="76" t="s">
        <v>13607</v>
      </c>
    </row>
    <row r="2493" spans="1:3" x14ac:dyDescent="0.25">
      <c r="A2493" s="74" t="s">
        <v>344</v>
      </c>
      <c r="B2493" s="134" t="s">
        <v>13608</v>
      </c>
      <c r="C2493" s="76" t="s">
        <v>13609</v>
      </c>
    </row>
    <row r="2494" spans="1:3" x14ac:dyDescent="0.25">
      <c r="A2494" s="74" t="s">
        <v>344</v>
      </c>
      <c r="B2494" s="134" t="s">
        <v>13610</v>
      </c>
      <c r="C2494" s="76" t="s">
        <v>13611</v>
      </c>
    </row>
    <row r="2495" spans="1:3" x14ac:dyDescent="0.25">
      <c r="A2495" s="74" t="s">
        <v>344</v>
      </c>
      <c r="B2495" s="134" t="s">
        <v>13612</v>
      </c>
      <c r="C2495" s="76" t="s">
        <v>13613</v>
      </c>
    </row>
    <row r="2496" spans="1:3" x14ac:dyDescent="0.25">
      <c r="A2496" s="74" t="s">
        <v>344</v>
      </c>
      <c r="B2496" s="134" t="s">
        <v>13614</v>
      </c>
      <c r="C2496" s="76" t="s">
        <v>13615</v>
      </c>
    </row>
    <row r="2497" spans="1:3" x14ac:dyDescent="0.25">
      <c r="A2497" s="74" t="s">
        <v>344</v>
      </c>
      <c r="B2497" s="134" t="s">
        <v>13616</v>
      </c>
      <c r="C2497" s="76" t="s">
        <v>13617</v>
      </c>
    </row>
    <row r="2498" spans="1:3" x14ac:dyDescent="0.25">
      <c r="A2498" s="74" t="s">
        <v>344</v>
      </c>
      <c r="B2498" s="134" t="s">
        <v>13618</v>
      </c>
      <c r="C2498" s="76" t="s">
        <v>13585</v>
      </c>
    </row>
    <row r="2499" spans="1:3" x14ac:dyDescent="0.25">
      <c r="A2499" s="74" t="s">
        <v>344</v>
      </c>
      <c r="B2499" s="134" t="s">
        <v>13619</v>
      </c>
      <c r="C2499" s="76" t="s">
        <v>13620</v>
      </c>
    </row>
    <row r="2500" spans="1:3" x14ac:dyDescent="0.25">
      <c r="A2500" s="74" t="s">
        <v>344</v>
      </c>
      <c r="B2500" s="134" t="s">
        <v>13621</v>
      </c>
      <c r="C2500" s="76" t="s">
        <v>13622</v>
      </c>
    </row>
    <row r="2501" spans="1:3" x14ac:dyDescent="0.25">
      <c r="A2501" s="74" t="s">
        <v>344</v>
      </c>
      <c r="B2501" s="134" t="s">
        <v>13623</v>
      </c>
      <c r="C2501" s="76" t="s">
        <v>13624</v>
      </c>
    </row>
    <row r="2502" spans="1:3" x14ac:dyDescent="0.25">
      <c r="A2502" s="74" t="s">
        <v>344</v>
      </c>
      <c r="B2502" s="134" t="s">
        <v>13625</v>
      </c>
      <c r="C2502" s="76" t="s">
        <v>13605</v>
      </c>
    </row>
    <row r="2503" spans="1:3" x14ac:dyDescent="0.25">
      <c r="A2503" s="74" t="s">
        <v>344</v>
      </c>
      <c r="B2503" s="134" t="s">
        <v>13626</v>
      </c>
      <c r="C2503" s="76" t="s">
        <v>13627</v>
      </c>
    </row>
    <row r="2504" spans="1:3" x14ac:dyDescent="0.25">
      <c r="A2504" s="74" t="s">
        <v>344</v>
      </c>
      <c r="B2504" s="134" t="s">
        <v>13628</v>
      </c>
      <c r="C2504" s="76" t="s">
        <v>13629</v>
      </c>
    </row>
    <row r="2505" spans="1:3" x14ac:dyDescent="0.25">
      <c r="A2505" s="74" t="s">
        <v>344</v>
      </c>
      <c r="B2505" s="134" t="s">
        <v>13630</v>
      </c>
      <c r="C2505" s="76" t="s">
        <v>13631</v>
      </c>
    </row>
    <row r="2506" spans="1:3" x14ac:dyDescent="0.25">
      <c r="A2506" s="74" t="s">
        <v>344</v>
      </c>
      <c r="B2506" s="134" t="s">
        <v>13632</v>
      </c>
      <c r="C2506" s="76" t="s">
        <v>13633</v>
      </c>
    </row>
    <row r="2507" spans="1:3" x14ac:dyDescent="0.25">
      <c r="A2507" s="74" t="s">
        <v>344</v>
      </c>
      <c r="B2507" s="134" t="s">
        <v>13634</v>
      </c>
      <c r="C2507" s="76" t="s">
        <v>13591</v>
      </c>
    </row>
    <row r="2508" spans="1:3" x14ac:dyDescent="0.25">
      <c r="A2508" s="74" t="s">
        <v>344</v>
      </c>
      <c r="B2508" s="134" t="s">
        <v>13635</v>
      </c>
      <c r="C2508" s="76" t="s">
        <v>13636</v>
      </c>
    </row>
    <row r="2509" spans="1:3" x14ac:dyDescent="0.25">
      <c r="A2509" s="74" t="s">
        <v>344</v>
      </c>
      <c r="B2509" s="134" t="s">
        <v>13637</v>
      </c>
      <c r="C2509" s="76" t="s">
        <v>13638</v>
      </c>
    </row>
    <row r="2510" spans="1:3" x14ac:dyDescent="0.25">
      <c r="A2510" s="74" t="s">
        <v>344</v>
      </c>
      <c r="B2510" s="134" t="s">
        <v>13639</v>
      </c>
      <c r="C2510" s="76" t="s">
        <v>13640</v>
      </c>
    </row>
    <row r="2511" spans="1:3" x14ac:dyDescent="0.25">
      <c r="A2511" s="74" t="s">
        <v>344</v>
      </c>
      <c r="B2511" s="134" t="s">
        <v>13641</v>
      </c>
      <c r="C2511" s="76" t="s">
        <v>13642</v>
      </c>
    </row>
    <row r="2512" spans="1:3" x14ac:dyDescent="0.25">
      <c r="A2512" s="74" t="s">
        <v>344</v>
      </c>
      <c r="B2512" s="134" t="s">
        <v>13643</v>
      </c>
      <c r="C2512" s="76" t="s">
        <v>13644</v>
      </c>
    </row>
    <row r="2513" spans="1:3" x14ac:dyDescent="0.25">
      <c r="A2513" s="74" t="s">
        <v>344</v>
      </c>
      <c r="B2513" s="134" t="s">
        <v>13645</v>
      </c>
      <c r="C2513" s="76" t="s">
        <v>13646</v>
      </c>
    </row>
    <row r="2514" spans="1:3" x14ac:dyDescent="0.25">
      <c r="A2514" s="74" t="s">
        <v>344</v>
      </c>
      <c r="B2514" s="134" t="s">
        <v>13647</v>
      </c>
      <c r="C2514" s="76" t="s">
        <v>13648</v>
      </c>
    </row>
    <row r="2515" spans="1:3" x14ac:dyDescent="0.25">
      <c r="A2515" s="74" t="s">
        <v>344</v>
      </c>
      <c r="B2515" s="134" t="s">
        <v>13649</v>
      </c>
      <c r="C2515" s="76" t="s">
        <v>13650</v>
      </c>
    </row>
    <row r="2516" spans="1:3" x14ac:dyDescent="0.25">
      <c r="A2516" s="74" t="s">
        <v>344</v>
      </c>
      <c r="B2516" s="134" t="s">
        <v>13651</v>
      </c>
      <c r="C2516" s="76" t="s">
        <v>13652</v>
      </c>
    </row>
    <row r="2517" spans="1:3" x14ac:dyDescent="0.25">
      <c r="A2517" s="74" t="s">
        <v>344</v>
      </c>
      <c r="B2517" s="134" t="s">
        <v>13653</v>
      </c>
      <c r="C2517" s="76" t="s">
        <v>13654</v>
      </c>
    </row>
    <row r="2518" spans="1:3" x14ac:dyDescent="0.25">
      <c r="A2518" s="74" t="s">
        <v>344</v>
      </c>
      <c r="B2518" s="134" t="s">
        <v>13655</v>
      </c>
      <c r="C2518" s="76" t="s">
        <v>13656</v>
      </c>
    </row>
    <row r="2519" spans="1:3" x14ac:dyDescent="0.25">
      <c r="A2519" s="74" t="s">
        <v>344</v>
      </c>
      <c r="B2519" s="134" t="s">
        <v>13657</v>
      </c>
      <c r="C2519" s="76" t="s">
        <v>13658</v>
      </c>
    </row>
    <row r="2520" spans="1:3" x14ac:dyDescent="0.25">
      <c r="A2520" s="74" t="s">
        <v>344</v>
      </c>
      <c r="B2520" s="134" t="s">
        <v>13659</v>
      </c>
      <c r="C2520" s="76" t="s">
        <v>13660</v>
      </c>
    </row>
    <row r="2521" spans="1:3" x14ac:dyDescent="0.25">
      <c r="A2521" s="74" t="s">
        <v>344</v>
      </c>
      <c r="B2521" s="134" t="s">
        <v>13661</v>
      </c>
      <c r="C2521" s="76" t="s">
        <v>13662</v>
      </c>
    </row>
    <row r="2522" spans="1:3" x14ac:dyDescent="0.25">
      <c r="A2522" s="74" t="s">
        <v>344</v>
      </c>
      <c r="B2522" s="134" t="s">
        <v>13663</v>
      </c>
      <c r="C2522" s="76" t="s">
        <v>13664</v>
      </c>
    </row>
    <row r="2523" spans="1:3" x14ac:dyDescent="0.25">
      <c r="A2523" s="74" t="s">
        <v>344</v>
      </c>
      <c r="B2523" s="134" t="s">
        <v>13665</v>
      </c>
      <c r="C2523" s="76" t="s">
        <v>13666</v>
      </c>
    </row>
    <row r="2524" spans="1:3" x14ac:dyDescent="0.25">
      <c r="A2524" s="74" t="s">
        <v>344</v>
      </c>
      <c r="B2524" s="134" t="s">
        <v>13667</v>
      </c>
      <c r="C2524" s="76" t="s">
        <v>13668</v>
      </c>
    </row>
    <row r="2525" spans="1:3" x14ac:dyDescent="0.25">
      <c r="A2525" s="74" t="s">
        <v>344</v>
      </c>
      <c r="B2525" s="134" t="s">
        <v>13669</v>
      </c>
      <c r="C2525" s="76" t="s">
        <v>13670</v>
      </c>
    </row>
    <row r="2526" spans="1:3" x14ac:dyDescent="0.25">
      <c r="A2526" s="74" t="s">
        <v>344</v>
      </c>
      <c r="B2526" s="134" t="s">
        <v>13671</v>
      </c>
      <c r="C2526" s="76" t="s">
        <v>13672</v>
      </c>
    </row>
    <row r="2527" spans="1:3" x14ac:dyDescent="0.25">
      <c r="A2527" s="74" t="s">
        <v>344</v>
      </c>
      <c r="B2527" s="134" t="s">
        <v>13673</v>
      </c>
      <c r="C2527" s="76" t="s">
        <v>13674</v>
      </c>
    </row>
    <row r="2528" spans="1:3" x14ac:dyDescent="0.25">
      <c r="A2528" s="74" t="s">
        <v>344</v>
      </c>
      <c r="B2528" s="134" t="s">
        <v>13675</v>
      </c>
      <c r="C2528" s="76" t="s">
        <v>13676</v>
      </c>
    </row>
    <row r="2529" spans="1:3" x14ac:dyDescent="0.25">
      <c r="A2529" s="74" t="s">
        <v>344</v>
      </c>
      <c r="B2529" s="134" t="s">
        <v>13677</v>
      </c>
      <c r="C2529" s="76" t="s">
        <v>13678</v>
      </c>
    </row>
    <row r="2530" spans="1:3" x14ac:dyDescent="0.25">
      <c r="A2530" s="74" t="s">
        <v>344</v>
      </c>
      <c r="B2530" s="134" t="s">
        <v>13679</v>
      </c>
      <c r="C2530" s="76" t="s">
        <v>13680</v>
      </c>
    </row>
    <row r="2531" spans="1:3" x14ac:dyDescent="0.25">
      <c r="A2531" s="74" t="s">
        <v>344</v>
      </c>
      <c r="B2531" s="134" t="s">
        <v>13681</v>
      </c>
      <c r="C2531" s="76" t="s">
        <v>13682</v>
      </c>
    </row>
    <row r="2532" spans="1:3" x14ac:dyDescent="0.25">
      <c r="A2532" s="74" t="s">
        <v>344</v>
      </c>
      <c r="B2532" s="134" t="s">
        <v>13683</v>
      </c>
      <c r="C2532" s="76" t="s">
        <v>13684</v>
      </c>
    </row>
    <row r="2533" spans="1:3" x14ac:dyDescent="0.25">
      <c r="A2533" s="74" t="s">
        <v>344</v>
      </c>
      <c r="B2533" s="134" t="s">
        <v>13685</v>
      </c>
      <c r="C2533" s="76" t="s">
        <v>13686</v>
      </c>
    </row>
    <row r="2534" spans="1:3" x14ac:dyDescent="0.25">
      <c r="A2534" s="74" t="s">
        <v>344</v>
      </c>
      <c r="B2534" s="134" t="s">
        <v>13687</v>
      </c>
      <c r="C2534" s="76" t="s">
        <v>13688</v>
      </c>
    </row>
    <row r="2535" spans="1:3" x14ac:dyDescent="0.25">
      <c r="A2535" s="74" t="s">
        <v>344</v>
      </c>
      <c r="B2535" s="134" t="s">
        <v>13689</v>
      </c>
      <c r="C2535" s="76" t="s">
        <v>13690</v>
      </c>
    </row>
    <row r="2536" spans="1:3" x14ac:dyDescent="0.25">
      <c r="A2536" s="74" t="s">
        <v>344</v>
      </c>
      <c r="B2536" s="134" t="s">
        <v>13691</v>
      </c>
      <c r="C2536" s="76" t="s">
        <v>13692</v>
      </c>
    </row>
    <row r="2537" spans="1:3" x14ac:dyDescent="0.25">
      <c r="A2537" s="74" t="s">
        <v>344</v>
      </c>
      <c r="B2537" s="134" t="s">
        <v>13693</v>
      </c>
      <c r="C2537" s="76" t="s">
        <v>13694</v>
      </c>
    </row>
    <row r="2538" spans="1:3" x14ac:dyDescent="0.25">
      <c r="A2538" s="74" t="s">
        <v>344</v>
      </c>
      <c r="B2538" s="134" t="s">
        <v>13695</v>
      </c>
      <c r="C2538" s="76" t="s">
        <v>13696</v>
      </c>
    </row>
    <row r="2539" spans="1:3" x14ac:dyDescent="0.25">
      <c r="A2539" s="74" t="s">
        <v>344</v>
      </c>
      <c r="B2539" s="134" t="s">
        <v>13697</v>
      </c>
      <c r="C2539" s="76" t="s">
        <v>13698</v>
      </c>
    </row>
    <row r="2540" spans="1:3" x14ac:dyDescent="0.25">
      <c r="A2540" s="74" t="s">
        <v>344</v>
      </c>
      <c r="B2540" s="134" t="s">
        <v>13699</v>
      </c>
      <c r="C2540" s="76" t="s">
        <v>13696</v>
      </c>
    </row>
    <row r="2541" spans="1:3" x14ac:dyDescent="0.25">
      <c r="A2541" s="74" t="s">
        <v>344</v>
      </c>
      <c r="B2541" s="134" t="s">
        <v>13700</v>
      </c>
      <c r="C2541" s="76" t="s">
        <v>13701</v>
      </c>
    </row>
    <row r="2542" spans="1:3" x14ac:dyDescent="0.25">
      <c r="A2542" s="74" t="s">
        <v>344</v>
      </c>
      <c r="B2542" s="134" t="s">
        <v>13702</v>
      </c>
      <c r="C2542" s="76" t="s">
        <v>13703</v>
      </c>
    </row>
    <row r="2543" spans="1:3" x14ac:dyDescent="0.25">
      <c r="A2543" s="74" t="s">
        <v>344</v>
      </c>
      <c r="B2543" s="134" t="s">
        <v>13704</v>
      </c>
      <c r="C2543" s="76" t="s">
        <v>13705</v>
      </c>
    </row>
    <row r="2544" spans="1:3" x14ac:dyDescent="0.25">
      <c r="A2544" s="74" t="s">
        <v>344</v>
      </c>
      <c r="B2544" s="134" t="s">
        <v>13706</v>
      </c>
      <c r="C2544" s="76" t="s">
        <v>13707</v>
      </c>
    </row>
    <row r="2545" spans="1:3" x14ac:dyDescent="0.25">
      <c r="A2545" s="74" t="s">
        <v>344</v>
      </c>
      <c r="B2545" s="134" t="s">
        <v>13708</v>
      </c>
      <c r="C2545" s="76" t="s">
        <v>13709</v>
      </c>
    </row>
    <row r="2546" spans="1:3" x14ac:dyDescent="0.25">
      <c r="A2546" s="74" t="s">
        <v>344</v>
      </c>
      <c r="B2546" s="134" t="s">
        <v>13710</v>
      </c>
      <c r="C2546" s="76" t="s">
        <v>13711</v>
      </c>
    </row>
    <row r="2547" spans="1:3" x14ac:dyDescent="0.25">
      <c r="A2547" s="74" t="s">
        <v>344</v>
      </c>
      <c r="B2547" s="134" t="s">
        <v>13712</v>
      </c>
      <c r="C2547" s="76" t="s">
        <v>13713</v>
      </c>
    </row>
    <row r="2548" spans="1:3" x14ac:dyDescent="0.25">
      <c r="A2548" s="74" t="s">
        <v>344</v>
      </c>
      <c r="B2548" s="134" t="s">
        <v>13714</v>
      </c>
      <c r="C2548" s="76" t="s">
        <v>13715</v>
      </c>
    </row>
    <row r="2549" spans="1:3" x14ac:dyDescent="0.25">
      <c r="A2549" s="74" t="s">
        <v>344</v>
      </c>
      <c r="B2549" s="134" t="s">
        <v>13716</v>
      </c>
      <c r="C2549" s="76" t="s">
        <v>13717</v>
      </c>
    </row>
    <row r="2550" spans="1:3" x14ac:dyDescent="0.25">
      <c r="A2550" s="74" t="s">
        <v>344</v>
      </c>
      <c r="B2550" s="134" t="s">
        <v>13718</v>
      </c>
      <c r="C2550" s="76" t="s">
        <v>13719</v>
      </c>
    </row>
    <row r="2551" spans="1:3" x14ac:dyDescent="0.25">
      <c r="A2551" s="74" t="s">
        <v>344</v>
      </c>
      <c r="B2551" s="134" t="s">
        <v>13720</v>
      </c>
      <c r="C2551" s="76" t="s">
        <v>13721</v>
      </c>
    </row>
    <row r="2552" spans="1:3" x14ac:dyDescent="0.25">
      <c r="A2552" s="74" t="s">
        <v>344</v>
      </c>
      <c r="B2552" s="134" t="s">
        <v>13722</v>
      </c>
      <c r="C2552" s="76" t="s">
        <v>13723</v>
      </c>
    </row>
    <row r="2553" spans="1:3" x14ac:dyDescent="0.25">
      <c r="A2553" s="74" t="s">
        <v>344</v>
      </c>
      <c r="B2553" s="134" t="s">
        <v>13724</v>
      </c>
      <c r="C2553" s="76" t="s">
        <v>13725</v>
      </c>
    </row>
    <row r="2554" spans="1:3" x14ac:dyDescent="0.25">
      <c r="A2554" s="74" t="s">
        <v>344</v>
      </c>
      <c r="B2554" s="134" t="s">
        <v>13726</v>
      </c>
      <c r="C2554" s="76" t="s">
        <v>13727</v>
      </c>
    </row>
    <row r="2555" spans="1:3" x14ac:dyDescent="0.25">
      <c r="A2555" s="74" t="s">
        <v>344</v>
      </c>
      <c r="B2555" s="134" t="s">
        <v>13728</v>
      </c>
      <c r="C2555" s="76" t="s">
        <v>13729</v>
      </c>
    </row>
    <row r="2556" spans="1:3" x14ac:dyDescent="0.25">
      <c r="A2556" s="74" t="s">
        <v>344</v>
      </c>
      <c r="B2556" s="134" t="s">
        <v>13730</v>
      </c>
      <c r="C2556" s="76" t="s">
        <v>13731</v>
      </c>
    </row>
    <row r="2557" spans="1:3" x14ac:dyDescent="0.25">
      <c r="A2557" s="74" t="s">
        <v>344</v>
      </c>
      <c r="B2557" s="134" t="s">
        <v>13732</v>
      </c>
      <c r="C2557" s="76" t="s">
        <v>13733</v>
      </c>
    </row>
    <row r="2558" spans="1:3" x14ac:dyDescent="0.25">
      <c r="A2558" s="74" t="s">
        <v>344</v>
      </c>
      <c r="B2558" s="134" t="s">
        <v>13734</v>
      </c>
      <c r="C2558" s="76" t="s">
        <v>13735</v>
      </c>
    </row>
    <row r="2559" spans="1:3" x14ac:dyDescent="0.25">
      <c r="A2559" s="74" t="s">
        <v>344</v>
      </c>
      <c r="B2559" s="134" t="s">
        <v>13736</v>
      </c>
      <c r="C2559" s="76" t="s">
        <v>13737</v>
      </c>
    </row>
    <row r="2560" spans="1:3" x14ac:dyDescent="0.25">
      <c r="A2560" s="74" t="s">
        <v>344</v>
      </c>
      <c r="B2560" s="134" t="s">
        <v>13738</v>
      </c>
      <c r="C2560" s="76" t="s">
        <v>13739</v>
      </c>
    </row>
    <row r="2561" spans="1:3" x14ac:dyDescent="0.25">
      <c r="A2561" s="74" t="s">
        <v>344</v>
      </c>
      <c r="B2561" s="134" t="s">
        <v>13740</v>
      </c>
      <c r="C2561" s="76" t="s">
        <v>13741</v>
      </c>
    </row>
    <row r="2562" spans="1:3" x14ac:dyDescent="0.25">
      <c r="A2562" s="74" t="s">
        <v>344</v>
      </c>
      <c r="B2562" s="134" t="s">
        <v>13742</v>
      </c>
      <c r="C2562" s="76" t="s">
        <v>13743</v>
      </c>
    </row>
    <row r="2563" spans="1:3" x14ac:dyDescent="0.25">
      <c r="A2563" s="74" t="s">
        <v>344</v>
      </c>
      <c r="B2563" s="134" t="s">
        <v>13744</v>
      </c>
      <c r="C2563" s="76" t="s">
        <v>13745</v>
      </c>
    </row>
    <row r="2564" spans="1:3" x14ac:dyDescent="0.25">
      <c r="A2564" s="74" t="s">
        <v>344</v>
      </c>
      <c r="B2564" s="134" t="s">
        <v>13746</v>
      </c>
      <c r="C2564" s="76" t="s">
        <v>13747</v>
      </c>
    </row>
    <row r="2565" spans="1:3" x14ac:dyDescent="0.25">
      <c r="A2565" s="74" t="s">
        <v>344</v>
      </c>
      <c r="B2565" s="134" t="s">
        <v>13748</v>
      </c>
      <c r="C2565" s="76" t="s">
        <v>13749</v>
      </c>
    </row>
    <row r="2566" spans="1:3" x14ac:dyDescent="0.25">
      <c r="A2566" s="74" t="s">
        <v>344</v>
      </c>
      <c r="B2566" s="134" t="s">
        <v>13750</v>
      </c>
      <c r="C2566" s="76" t="s">
        <v>13751</v>
      </c>
    </row>
    <row r="2567" spans="1:3" x14ac:dyDescent="0.25">
      <c r="A2567" s="74" t="s">
        <v>344</v>
      </c>
      <c r="B2567" s="134" t="s">
        <v>13752</v>
      </c>
      <c r="C2567" s="76" t="s">
        <v>13753</v>
      </c>
    </row>
    <row r="2568" spans="1:3" x14ac:dyDescent="0.25">
      <c r="A2568" s="74" t="s">
        <v>344</v>
      </c>
      <c r="B2568" s="134" t="s">
        <v>13754</v>
      </c>
      <c r="C2568" s="76" t="s">
        <v>13755</v>
      </c>
    </row>
    <row r="2569" spans="1:3" x14ac:dyDescent="0.25">
      <c r="A2569" s="74" t="s">
        <v>344</v>
      </c>
      <c r="B2569" s="134" t="s">
        <v>13756</v>
      </c>
      <c r="C2569" s="76" t="s">
        <v>13757</v>
      </c>
    </row>
    <row r="2570" spans="1:3" x14ac:dyDescent="0.25">
      <c r="A2570" s="74" t="s">
        <v>344</v>
      </c>
      <c r="B2570" s="134" t="s">
        <v>13758</v>
      </c>
      <c r="C2570" s="76" t="s">
        <v>13759</v>
      </c>
    </row>
    <row r="2571" spans="1:3" x14ac:dyDescent="0.25">
      <c r="A2571" s="74" t="s">
        <v>344</v>
      </c>
      <c r="B2571" s="134" t="s">
        <v>13760</v>
      </c>
      <c r="C2571" s="76" t="s">
        <v>13761</v>
      </c>
    </row>
    <row r="2572" spans="1:3" x14ac:dyDescent="0.25">
      <c r="A2572" s="74" t="s">
        <v>344</v>
      </c>
      <c r="B2572" s="134" t="s">
        <v>13762</v>
      </c>
      <c r="C2572" s="76" t="s">
        <v>13763</v>
      </c>
    </row>
    <row r="2573" spans="1:3" x14ac:dyDescent="0.25">
      <c r="A2573" s="74" t="s">
        <v>344</v>
      </c>
      <c r="B2573" s="134" t="s">
        <v>13764</v>
      </c>
      <c r="C2573" s="76" t="s">
        <v>13765</v>
      </c>
    </row>
    <row r="2574" spans="1:3" x14ac:dyDescent="0.25">
      <c r="A2574" s="74" t="s">
        <v>344</v>
      </c>
      <c r="B2574" s="134" t="s">
        <v>13766</v>
      </c>
      <c r="C2574" s="76" t="s">
        <v>13767</v>
      </c>
    </row>
    <row r="2575" spans="1:3" x14ac:dyDescent="0.25">
      <c r="A2575" s="74" t="s">
        <v>344</v>
      </c>
      <c r="B2575" s="134" t="s">
        <v>13768</v>
      </c>
      <c r="C2575" s="76" t="s">
        <v>13769</v>
      </c>
    </row>
    <row r="2576" spans="1:3" x14ac:dyDescent="0.25">
      <c r="A2576" s="74" t="s">
        <v>344</v>
      </c>
      <c r="B2576" s="134" t="s">
        <v>13770</v>
      </c>
      <c r="C2576" s="76" t="s">
        <v>13771</v>
      </c>
    </row>
    <row r="2577" spans="1:3" x14ac:dyDescent="0.25">
      <c r="A2577" s="74" t="s">
        <v>344</v>
      </c>
      <c r="B2577" s="134" t="s">
        <v>13772</v>
      </c>
      <c r="C2577" s="76" t="s">
        <v>13773</v>
      </c>
    </row>
    <row r="2578" spans="1:3" x14ac:dyDescent="0.25">
      <c r="A2578" s="74" t="s">
        <v>344</v>
      </c>
      <c r="B2578" s="134" t="s">
        <v>13774</v>
      </c>
      <c r="C2578" s="76" t="s">
        <v>13775</v>
      </c>
    </row>
    <row r="2579" spans="1:3" x14ac:dyDescent="0.25">
      <c r="A2579" s="74" t="s">
        <v>344</v>
      </c>
      <c r="B2579" s="134" t="s">
        <v>13776</v>
      </c>
      <c r="C2579" s="76" t="s">
        <v>13777</v>
      </c>
    </row>
    <row r="2580" spans="1:3" x14ac:dyDescent="0.25">
      <c r="A2580" s="74" t="s">
        <v>344</v>
      </c>
      <c r="B2580" s="134" t="s">
        <v>13778</v>
      </c>
      <c r="C2580" s="76" t="s">
        <v>13779</v>
      </c>
    </row>
    <row r="2581" spans="1:3" x14ac:dyDescent="0.25">
      <c r="A2581" s="74" t="s">
        <v>344</v>
      </c>
      <c r="B2581" s="134" t="s">
        <v>13780</v>
      </c>
      <c r="C2581" s="76" t="s">
        <v>13779</v>
      </c>
    </row>
    <row r="2582" spans="1:3" x14ac:dyDescent="0.25">
      <c r="A2582" s="74" t="s">
        <v>344</v>
      </c>
      <c r="B2582" s="134" t="s">
        <v>13781</v>
      </c>
      <c r="C2582" s="76" t="s">
        <v>13777</v>
      </c>
    </row>
    <row r="2583" spans="1:3" x14ac:dyDescent="0.25">
      <c r="A2583" s="74" t="s">
        <v>344</v>
      </c>
      <c r="B2583" s="134" t="s">
        <v>13782</v>
      </c>
      <c r="C2583" s="76" t="s">
        <v>13783</v>
      </c>
    </row>
    <row r="2584" spans="1:3" x14ac:dyDescent="0.25">
      <c r="A2584" s="74" t="s">
        <v>344</v>
      </c>
      <c r="B2584" s="134" t="s">
        <v>13784</v>
      </c>
      <c r="C2584" s="76" t="s">
        <v>13783</v>
      </c>
    </row>
    <row r="2585" spans="1:3" x14ac:dyDescent="0.25">
      <c r="A2585" s="74" t="s">
        <v>344</v>
      </c>
      <c r="B2585" s="134" t="s">
        <v>13785</v>
      </c>
      <c r="C2585" s="76" t="s">
        <v>13779</v>
      </c>
    </row>
    <row r="2586" spans="1:3" x14ac:dyDescent="0.25">
      <c r="A2586" s="74" t="s">
        <v>344</v>
      </c>
      <c r="B2586" s="134" t="s">
        <v>13786</v>
      </c>
      <c r="C2586" s="76" t="s">
        <v>13787</v>
      </c>
    </row>
    <row r="2587" spans="1:3" x14ac:dyDescent="0.25">
      <c r="A2587" s="74" t="s">
        <v>344</v>
      </c>
      <c r="B2587" s="134" t="s">
        <v>13788</v>
      </c>
      <c r="C2587" s="76" t="s">
        <v>13789</v>
      </c>
    </row>
    <row r="2588" spans="1:3" x14ac:dyDescent="0.25">
      <c r="A2588" s="74" t="s">
        <v>344</v>
      </c>
      <c r="B2588" s="134" t="s">
        <v>13790</v>
      </c>
      <c r="C2588" s="76" t="s">
        <v>13791</v>
      </c>
    </row>
    <row r="2589" spans="1:3" x14ac:dyDescent="0.25">
      <c r="A2589" s="74" t="s">
        <v>344</v>
      </c>
      <c r="B2589" s="134" t="s">
        <v>13792</v>
      </c>
      <c r="C2589" s="76" t="s">
        <v>13793</v>
      </c>
    </row>
    <row r="2590" spans="1:3" x14ac:dyDescent="0.25">
      <c r="A2590" s="74" t="s">
        <v>344</v>
      </c>
      <c r="B2590" s="134" t="s">
        <v>13794</v>
      </c>
      <c r="C2590" s="76" t="s">
        <v>13793</v>
      </c>
    </row>
    <row r="2591" spans="1:3" x14ac:dyDescent="0.25">
      <c r="A2591" s="74" t="s">
        <v>344</v>
      </c>
      <c r="B2591" s="134" t="s">
        <v>13795</v>
      </c>
      <c r="C2591" s="76" t="s">
        <v>13796</v>
      </c>
    </row>
    <row r="2592" spans="1:3" x14ac:dyDescent="0.25">
      <c r="A2592" s="74" t="s">
        <v>344</v>
      </c>
      <c r="B2592" s="134" t="s">
        <v>13797</v>
      </c>
      <c r="C2592" s="76" t="s">
        <v>13798</v>
      </c>
    </row>
    <row r="2593" spans="1:3" x14ac:dyDescent="0.25">
      <c r="A2593" s="74" t="s">
        <v>344</v>
      </c>
      <c r="B2593" s="134" t="s">
        <v>13799</v>
      </c>
      <c r="C2593" s="76" t="s">
        <v>13800</v>
      </c>
    </row>
    <row r="2594" spans="1:3" x14ac:dyDescent="0.25">
      <c r="A2594" s="74" t="s">
        <v>344</v>
      </c>
      <c r="B2594" s="134" t="s">
        <v>13801</v>
      </c>
      <c r="C2594" s="76" t="s">
        <v>13802</v>
      </c>
    </row>
    <row r="2595" spans="1:3" x14ac:dyDescent="0.25">
      <c r="A2595" s="74" t="s">
        <v>344</v>
      </c>
      <c r="B2595" s="134" t="s">
        <v>13803</v>
      </c>
      <c r="C2595" s="76" t="s">
        <v>13804</v>
      </c>
    </row>
    <row r="2596" spans="1:3" x14ac:dyDescent="0.25">
      <c r="A2596" s="74" t="s">
        <v>344</v>
      </c>
      <c r="B2596" s="134" t="s">
        <v>13805</v>
      </c>
      <c r="C2596" s="76" t="s">
        <v>13806</v>
      </c>
    </row>
    <row r="2597" spans="1:3" x14ac:dyDescent="0.25">
      <c r="A2597" s="74" t="s">
        <v>344</v>
      </c>
      <c r="B2597" s="134" t="s">
        <v>13807</v>
      </c>
      <c r="C2597" s="76" t="s">
        <v>13808</v>
      </c>
    </row>
    <row r="2598" spans="1:3" x14ac:dyDescent="0.25">
      <c r="A2598" s="74" t="s">
        <v>344</v>
      </c>
      <c r="B2598" s="134" t="s">
        <v>13809</v>
      </c>
      <c r="C2598" s="76" t="s">
        <v>13810</v>
      </c>
    </row>
    <row r="2599" spans="1:3" x14ac:dyDescent="0.25">
      <c r="A2599" s="74" t="s">
        <v>344</v>
      </c>
      <c r="B2599" s="134" t="s">
        <v>13811</v>
      </c>
      <c r="C2599" s="76" t="s">
        <v>13812</v>
      </c>
    </row>
    <row r="2600" spans="1:3" x14ac:dyDescent="0.25">
      <c r="A2600" s="74" t="s">
        <v>344</v>
      </c>
      <c r="B2600" s="134" t="s">
        <v>13813</v>
      </c>
      <c r="C2600" s="76" t="s">
        <v>13814</v>
      </c>
    </row>
    <row r="2601" spans="1:3" x14ac:dyDescent="0.25">
      <c r="A2601" s="74" t="s">
        <v>344</v>
      </c>
      <c r="B2601" s="134" t="s">
        <v>13815</v>
      </c>
      <c r="C2601" s="76" t="s">
        <v>13816</v>
      </c>
    </row>
    <row r="2602" spans="1:3" x14ac:dyDescent="0.25">
      <c r="A2602" s="74" t="s">
        <v>344</v>
      </c>
      <c r="B2602" s="134" t="s">
        <v>13817</v>
      </c>
      <c r="C2602" s="76" t="s">
        <v>13818</v>
      </c>
    </row>
    <row r="2603" spans="1:3" x14ac:dyDescent="0.25">
      <c r="A2603" s="74" t="s">
        <v>344</v>
      </c>
      <c r="B2603" s="134" t="s">
        <v>13819</v>
      </c>
      <c r="C2603" s="76" t="s">
        <v>13820</v>
      </c>
    </row>
    <row r="2604" spans="1:3" x14ac:dyDescent="0.25">
      <c r="A2604" s="74" t="s">
        <v>344</v>
      </c>
      <c r="B2604" s="134" t="s">
        <v>13821</v>
      </c>
      <c r="C2604" s="76" t="s">
        <v>13822</v>
      </c>
    </row>
    <row r="2605" spans="1:3" x14ac:dyDescent="0.25">
      <c r="A2605" s="74" t="s">
        <v>344</v>
      </c>
      <c r="B2605" s="134" t="s">
        <v>13823</v>
      </c>
      <c r="C2605" s="76" t="s">
        <v>13824</v>
      </c>
    </row>
    <row r="2606" spans="1:3" x14ac:dyDescent="0.25">
      <c r="A2606" s="74" t="s">
        <v>344</v>
      </c>
      <c r="B2606" s="134" t="s">
        <v>13825</v>
      </c>
      <c r="C2606" s="76" t="s">
        <v>13826</v>
      </c>
    </row>
    <row r="2607" spans="1:3" x14ac:dyDescent="0.25">
      <c r="A2607" s="74" t="s">
        <v>344</v>
      </c>
      <c r="B2607" s="134" t="s">
        <v>13827</v>
      </c>
      <c r="C2607" s="76" t="s">
        <v>13828</v>
      </c>
    </row>
    <row r="2608" spans="1:3" x14ac:dyDescent="0.25">
      <c r="A2608" s="74" t="s">
        <v>344</v>
      </c>
      <c r="B2608" s="134" t="s">
        <v>13829</v>
      </c>
      <c r="C2608" s="76" t="s">
        <v>13830</v>
      </c>
    </row>
    <row r="2609" spans="1:3" x14ac:dyDescent="0.25">
      <c r="A2609" s="74" t="s">
        <v>344</v>
      </c>
      <c r="B2609" s="134" t="s">
        <v>13831</v>
      </c>
      <c r="C2609" s="76" t="s">
        <v>13832</v>
      </c>
    </row>
    <row r="2610" spans="1:3" x14ac:dyDescent="0.25">
      <c r="A2610" s="74" t="s">
        <v>344</v>
      </c>
      <c r="B2610" s="134" t="s">
        <v>13833</v>
      </c>
      <c r="C2610" s="76" t="s">
        <v>13834</v>
      </c>
    </row>
    <row r="2611" spans="1:3" x14ac:dyDescent="0.25">
      <c r="A2611" s="74" t="s">
        <v>344</v>
      </c>
      <c r="B2611" s="134" t="s">
        <v>13835</v>
      </c>
      <c r="C2611" s="76" t="s">
        <v>13836</v>
      </c>
    </row>
    <row r="2612" spans="1:3" x14ac:dyDescent="0.25">
      <c r="A2612" s="74" t="s">
        <v>344</v>
      </c>
      <c r="B2612" s="134" t="s">
        <v>13837</v>
      </c>
      <c r="C2612" s="76" t="s">
        <v>13838</v>
      </c>
    </row>
    <row r="2613" spans="1:3" x14ac:dyDescent="0.25">
      <c r="A2613" s="74" t="s">
        <v>344</v>
      </c>
      <c r="B2613" s="134" t="s">
        <v>13839</v>
      </c>
      <c r="C2613" s="76" t="s">
        <v>13840</v>
      </c>
    </row>
    <row r="2614" spans="1:3" x14ac:dyDescent="0.25">
      <c r="A2614" s="74" t="s">
        <v>344</v>
      </c>
      <c r="B2614" s="134" t="s">
        <v>13841</v>
      </c>
      <c r="C2614" s="76" t="s">
        <v>13842</v>
      </c>
    </row>
    <row r="2615" spans="1:3" x14ac:dyDescent="0.25">
      <c r="A2615" s="74" t="s">
        <v>344</v>
      </c>
      <c r="B2615" s="134" t="s">
        <v>13843</v>
      </c>
      <c r="C2615" s="76" t="s">
        <v>13844</v>
      </c>
    </row>
    <row r="2616" spans="1:3" x14ac:dyDescent="0.25">
      <c r="A2616" s="74" t="s">
        <v>344</v>
      </c>
      <c r="B2616" s="134" t="s">
        <v>13845</v>
      </c>
      <c r="C2616" s="76" t="s">
        <v>13846</v>
      </c>
    </row>
    <row r="2617" spans="1:3" x14ac:dyDescent="0.25">
      <c r="A2617" s="74" t="s">
        <v>344</v>
      </c>
      <c r="B2617" s="134" t="s">
        <v>13847</v>
      </c>
      <c r="C2617" s="76" t="s">
        <v>13848</v>
      </c>
    </row>
    <row r="2618" spans="1:3" x14ac:dyDescent="0.25">
      <c r="A2618" s="74" t="s">
        <v>344</v>
      </c>
      <c r="B2618" s="134" t="s">
        <v>13849</v>
      </c>
      <c r="C2618" s="76" t="s">
        <v>13850</v>
      </c>
    </row>
    <row r="2619" spans="1:3" x14ac:dyDescent="0.25">
      <c r="A2619" s="74" t="s">
        <v>344</v>
      </c>
      <c r="B2619" s="134" t="s">
        <v>13851</v>
      </c>
      <c r="C2619" s="76" t="s">
        <v>13852</v>
      </c>
    </row>
    <row r="2620" spans="1:3" x14ac:dyDescent="0.25">
      <c r="A2620" s="74" t="s">
        <v>344</v>
      </c>
      <c r="B2620" s="134" t="s">
        <v>13853</v>
      </c>
      <c r="C2620" s="76" t="s">
        <v>13854</v>
      </c>
    </row>
    <row r="2621" spans="1:3" x14ac:dyDescent="0.25">
      <c r="A2621" s="74" t="s">
        <v>344</v>
      </c>
      <c r="B2621" s="134" t="s">
        <v>13855</v>
      </c>
      <c r="C2621" s="76" t="s">
        <v>13856</v>
      </c>
    </row>
    <row r="2622" spans="1:3" x14ac:dyDescent="0.25">
      <c r="A2622" s="74" t="s">
        <v>344</v>
      </c>
      <c r="B2622" s="134" t="s">
        <v>13857</v>
      </c>
      <c r="C2622" s="76" t="s">
        <v>13858</v>
      </c>
    </row>
    <row r="2623" spans="1:3" x14ac:dyDescent="0.25">
      <c r="A2623" s="74" t="s">
        <v>344</v>
      </c>
      <c r="B2623" s="134" t="s">
        <v>13859</v>
      </c>
      <c r="C2623" s="76" t="s">
        <v>13860</v>
      </c>
    </row>
    <row r="2624" spans="1:3" x14ac:dyDescent="0.25">
      <c r="A2624" s="74" t="s">
        <v>344</v>
      </c>
      <c r="B2624" s="134" t="s">
        <v>13861</v>
      </c>
      <c r="C2624" s="76" t="s">
        <v>13862</v>
      </c>
    </row>
    <row r="2625" spans="1:3" x14ac:dyDescent="0.25">
      <c r="A2625" s="74" t="s">
        <v>344</v>
      </c>
      <c r="B2625" s="134" t="s">
        <v>13863</v>
      </c>
      <c r="C2625" s="76" t="s">
        <v>13864</v>
      </c>
    </row>
    <row r="2626" spans="1:3" x14ac:dyDescent="0.25">
      <c r="A2626" s="74" t="s">
        <v>344</v>
      </c>
      <c r="B2626" s="134" t="s">
        <v>13865</v>
      </c>
      <c r="C2626" s="76" t="s">
        <v>13866</v>
      </c>
    </row>
    <row r="2627" spans="1:3" x14ac:dyDescent="0.25">
      <c r="A2627" s="74" t="s">
        <v>344</v>
      </c>
      <c r="B2627" s="134" t="s">
        <v>13867</v>
      </c>
      <c r="C2627" s="76" t="s">
        <v>13866</v>
      </c>
    </row>
    <row r="2628" spans="1:3" x14ac:dyDescent="0.25">
      <c r="A2628" s="74" t="s">
        <v>344</v>
      </c>
      <c r="B2628" s="134" t="s">
        <v>13868</v>
      </c>
      <c r="C2628" s="76" t="s">
        <v>13866</v>
      </c>
    </row>
    <row r="2629" spans="1:3" x14ac:dyDescent="0.25">
      <c r="A2629" s="74" t="s">
        <v>344</v>
      </c>
      <c r="B2629" s="134" t="s">
        <v>13869</v>
      </c>
      <c r="C2629" s="76" t="s">
        <v>13870</v>
      </c>
    </row>
    <row r="2630" spans="1:3" x14ac:dyDescent="0.25">
      <c r="A2630" s="74" t="s">
        <v>344</v>
      </c>
      <c r="B2630" s="134" t="s">
        <v>13871</v>
      </c>
      <c r="C2630" s="76" t="s">
        <v>13872</v>
      </c>
    </row>
    <row r="2631" spans="1:3" x14ac:dyDescent="0.25">
      <c r="A2631" s="74" t="s">
        <v>344</v>
      </c>
      <c r="B2631" s="134" t="s">
        <v>13873</v>
      </c>
      <c r="C2631" s="76" t="s">
        <v>13874</v>
      </c>
    </row>
    <row r="2632" spans="1:3" x14ac:dyDescent="0.25">
      <c r="A2632" s="74" t="s">
        <v>344</v>
      </c>
      <c r="B2632" s="134" t="s">
        <v>13875</v>
      </c>
      <c r="C2632" s="76" t="s">
        <v>13876</v>
      </c>
    </row>
    <row r="2633" spans="1:3" x14ac:dyDescent="0.25">
      <c r="A2633" s="74" t="s">
        <v>344</v>
      </c>
      <c r="B2633" s="134" t="s">
        <v>13877</v>
      </c>
      <c r="C2633" s="76" t="s">
        <v>13878</v>
      </c>
    </row>
    <row r="2634" spans="1:3" x14ac:dyDescent="0.25">
      <c r="A2634" s="74" t="s">
        <v>344</v>
      </c>
      <c r="B2634" s="134" t="s">
        <v>13879</v>
      </c>
      <c r="C2634" s="76" t="s">
        <v>13880</v>
      </c>
    </row>
    <row r="2635" spans="1:3" x14ac:dyDescent="0.25">
      <c r="A2635" s="74" t="s">
        <v>344</v>
      </c>
      <c r="B2635" s="134" t="s">
        <v>13881</v>
      </c>
      <c r="C2635" s="76" t="s">
        <v>13882</v>
      </c>
    </row>
    <row r="2636" spans="1:3" x14ac:dyDescent="0.25">
      <c r="A2636" s="74" t="s">
        <v>344</v>
      </c>
      <c r="B2636" s="134" t="s">
        <v>13883</v>
      </c>
      <c r="C2636" s="76" t="s">
        <v>13884</v>
      </c>
    </row>
    <row r="2637" spans="1:3" x14ac:dyDescent="0.25">
      <c r="A2637" s="74" t="s">
        <v>344</v>
      </c>
      <c r="B2637" s="134" t="s">
        <v>13885</v>
      </c>
      <c r="C2637" s="76" t="s">
        <v>13886</v>
      </c>
    </row>
    <row r="2638" spans="1:3" x14ac:dyDescent="0.25">
      <c r="A2638" s="74" t="s">
        <v>344</v>
      </c>
      <c r="B2638" s="134" t="s">
        <v>13887</v>
      </c>
      <c r="C2638" s="76" t="s">
        <v>13888</v>
      </c>
    </row>
    <row r="2639" spans="1:3" x14ac:dyDescent="0.25">
      <c r="A2639" s="74" t="s">
        <v>344</v>
      </c>
      <c r="B2639" s="134" t="s">
        <v>13889</v>
      </c>
      <c r="C2639" s="76" t="s">
        <v>13890</v>
      </c>
    </row>
    <row r="2640" spans="1:3" x14ac:dyDescent="0.25">
      <c r="A2640" s="74" t="s">
        <v>344</v>
      </c>
      <c r="B2640" s="134" t="s">
        <v>13891</v>
      </c>
      <c r="C2640" s="76" t="s">
        <v>13892</v>
      </c>
    </row>
    <row r="2641" spans="1:3" x14ac:dyDescent="0.25">
      <c r="A2641" s="74" t="s">
        <v>344</v>
      </c>
      <c r="B2641" s="134" t="s">
        <v>13893</v>
      </c>
      <c r="C2641" s="76" t="s">
        <v>13894</v>
      </c>
    </row>
    <row r="2642" spans="1:3" x14ac:dyDescent="0.25">
      <c r="A2642" s="74" t="s">
        <v>344</v>
      </c>
      <c r="B2642" s="134" t="s">
        <v>13895</v>
      </c>
      <c r="C2642" s="76" t="s">
        <v>13896</v>
      </c>
    </row>
    <row r="2643" spans="1:3" x14ac:dyDescent="0.25">
      <c r="A2643" s="74" t="s">
        <v>344</v>
      </c>
      <c r="B2643" s="134" t="s">
        <v>13897</v>
      </c>
      <c r="C2643" s="76" t="s">
        <v>13896</v>
      </c>
    </row>
    <row r="2644" spans="1:3" x14ac:dyDescent="0.25">
      <c r="A2644" s="74" t="s">
        <v>344</v>
      </c>
      <c r="B2644" s="134" t="s">
        <v>13898</v>
      </c>
      <c r="C2644" s="76" t="s">
        <v>13899</v>
      </c>
    </row>
    <row r="2645" spans="1:3" x14ac:dyDescent="0.25">
      <c r="A2645" s="74" t="s">
        <v>344</v>
      </c>
      <c r="B2645" s="134" t="s">
        <v>13900</v>
      </c>
      <c r="C2645" s="76" t="s">
        <v>13901</v>
      </c>
    </row>
    <row r="2646" spans="1:3" x14ac:dyDescent="0.25">
      <c r="A2646" s="74" t="s">
        <v>344</v>
      </c>
      <c r="B2646" s="134" t="s">
        <v>13902</v>
      </c>
      <c r="C2646" s="76" t="s">
        <v>13903</v>
      </c>
    </row>
    <row r="2647" spans="1:3" x14ac:dyDescent="0.25">
      <c r="A2647" s="74" t="s">
        <v>344</v>
      </c>
      <c r="B2647" s="134" t="s">
        <v>13904</v>
      </c>
      <c r="C2647" s="76" t="s">
        <v>13905</v>
      </c>
    </row>
    <row r="2648" spans="1:3" x14ac:dyDescent="0.25">
      <c r="A2648" s="74" t="s">
        <v>344</v>
      </c>
      <c r="B2648" s="134" t="s">
        <v>13906</v>
      </c>
      <c r="C2648" s="76" t="s">
        <v>13872</v>
      </c>
    </row>
    <row r="2649" spans="1:3" x14ac:dyDescent="0.25">
      <c r="A2649" s="74" t="s">
        <v>344</v>
      </c>
      <c r="B2649" s="134" t="s">
        <v>13907</v>
      </c>
      <c r="C2649" s="76" t="s">
        <v>13908</v>
      </c>
    </row>
    <row r="2650" spans="1:3" x14ac:dyDescent="0.25">
      <c r="A2650" s="74" t="s">
        <v>344</v>
      </c>
      <c r="B2650" s="134" t="s">
        <v>13909</v>
      </c>
      <c r="C2650" s="76" t="s">
        <v>13910</v>
      </c>
    </row>
    <row r="2651" spans="1:3" x14ac:dyDescent="0.25">
      <c r="A2651" s="74" t="s">
        <v>344</v>
      </c>
      <c r="B2651" s="134" t="s">
        <v>13911</v>
      </c>
      <c r="C2651" s="76" t="s">
        <v>13912</v>
      </c>
    </row>
    <row r="2652" spans="1:3" x14ac:dyDescent="0.25">
      <c r="A2652" s="74" t="s">
        <v>344</v>
      </c>
      <c r="B2652" s="134" t="s">
        <v>13913</v>
      </c>
      <c r="C2652" s="76" t="s">
        <v>13914</v>
      </c>
    </row>
    <row r="2653" spans="1:3" x14ac:dyDescent="0.25">
      <c r="A2653" s="74" t="s">
        <v>344</v>
      </c>
      <c r="B2653" s="134" t="s">
        <v>13915</v>
      </c>
      <c r="C2653" s="76" t="s">
        <v>13916</v>
      </c>
    </row>
    <row r="2654" spans="1:3" x14ac:dyDescent="0.25">
      <c r="A2654" s="74" t="s">
        <v>344</v>
      </c>
      <c r="B2654" s="134" t="s">
        <v>13917</v>
      </c>
      <c r="C2654" s="76" t="s">
        <v>13918</v>
      </c>
    </row>
    <row r="2655" spans="1:3" x14ac:dyDescent="0.25">
      <c r="A2655" s="74" t="s">
        <v>344</v>
      </c>
      <c r="B2655" s="134" t="s">
        <v>13919</v>
      </c>
      <c r="C2655" s="76" t="s">
        <v>13920</v>
      </c>
    </row>
    <row r="2656" spans="1:3" x14ac:dyDescent="0.25">
      <c r="A2656" s="74" t="s">
        <v>344</v>
      </c>
      <c r="B2656" s="134" t="s">
        <v>13921</v>
      </c>
      <c r="C2656" s="76" t="s">
        <v>13922</v>
      </c>
    </row>
    <row r="2657" spans="1:3" x14ac:dyDescent="0.25">
      <c r="A2657" s="74" t="s">
        <v>344</v>
      </c>
      <c r="B2657" s="134" t="s">
        <v>13923</v>
      </c>
      <c r="C2657" s="76" t="s">
        <v>13924</v>
      </c>
    </row>
    <row r="2658" spans="1:3" x14ac:dyDescent="0.25">
      <c r="A2658" s="74" t="s">
        <v>344</v>
      </c>
      <c r="B2658" s="134" t="s">
        <v>13925</v>
      </c>
      <c r="C2658" s="76" t="s">
        <v>13926</v>
      </c>
    </row>
    <row r="2659" spans="1:3" x14ac:dyDescent="0.25">
      <c r="A2659" s="74" t="s">
        <v>344</v>
      </c>
      <c r="B2659" s="134" t="s">
        <v>13927</v>
      </c>
      <c r="C2659" s="76" t="s">
        <v>13928</v>
      </c>
    </row>
    <row r="2660" spans="1:3" x14ac:dyDescent="0.25">
      <c r="A2660" s="74" t="s">
        <v>344</v>
      </c>
      <c r="B2660" s="134" t="s">
        <v>13929</v>
      </c>
      <c r="C2660" s="76" t="s">
        <v>13930</v>
      </c>
    </row>
    <row r="2661" spans="1:3" x14ac:dyDescent="0.25">
      <c r="A2661" s="74" t="s">
        <v>344</v>
      </c>
      <c r="B2661" s="134" t="s">
        <v>13931</v>
      </c>
      <c r="C2661" s="76" t="s">
        <v>13932</v>
      </c>
    </row>
    <row r="2662" spans="1:3" x14ac:dyDescent="0.25">
      <c r="A2662" s="74" t="s">
        <v>344</v>
      </c>
      <c r="B2662" s="134" t="s">
        <v>13933</v>
      </c>
      <c r="C2662" s="76" t="s">
        <v>13934</v>
      </c>
    </row>
    <row r="2663" spans="1:3" x14ac:dyDescent="0.25">
      <c r="A2663" s="74" t="s">
        <v>344</v>
      </c>
      <c r="B2663" s="134" t="s">
        <v>13935</v>
      </c>
      <c r="C2663" s="76" t="s">
        <v>13934</v>
      </c>
    </row>
    <row r="2664" spans="1:3" x14ac:dyDescent="0.25">
      <c r="A2664" s="74" t="s">
        <v>344</v>
      </c>
      <c r="B2664" s="134" t="s">
        <v>13936</v>
      </c>
      <c r="C2664" s="76" t="s">
        <v>13937</v>
      </c>
    </row>
    <row r="2665" spans="1:3" x14ac:dyDescent="0.25">
      <c r="A2665" s="74" t="s">
        <v>344</v>
      </c>
      <c r="B2665" s="134" t="s">
        <v>13938</v>
      </c>
      <c r="C2665" s="76" t="s">
        <v>13939</v>
      </c>
    </row>
    <row r="2666" spans="1:3" x14ac:dyDescent="0.25">
      <c r="A2666" s="74" t="s">
        <v>344</v>
      </c>
      <c r="B2666" s="134" t="s">
        <v>13940</v>
      </c>
      <c r="C2666" s="76" t="s">
        <v>13941</v>
      </c>
    </row>
    <row r="2667" spans="1:3" x14ac:dyDescent="0.25">
      <c r="A2667" s="74" t="s">
        <v>344</v>
      </c>
      <c r="B2667" s="134" t="s">
        <v>13942</v>
      </c>
      <c r="C2667" s="76" t="s">
        <v>13943</v>
      </c>
    </row>
    <row r="2668" spans="1:3" x14ac:dyDescent="0.25">
      <c r="A2668" s="74" t="s">
        <v>344</v>
      </c>
      <c r="B2668" s="134" t="s">
        <v>13944</v>
      </c>
      <c r="C2668" s="76" t="s">
        <v>13945</v>
      </c>
    </row>
    <row r="2669" spans="1:3" x14ac:dyDescent="0.25">
      <c r="A2669" s="74" t="s">
        <v>344</v>
      </c>
      <c r="B2669" s="134" t="s">
        <v>13946</v>
      </c>
      <c r="C2669" s="76" t="s">
        <v>13947</v>
      </c>
    </row>
    <row r="2670" spans="1:3" x14ac:dyDescent="0.25">
      <c r="A2670" s="74" t="s">
        <v>344</v>
      </c>
      <c r="B2670" s="134" t="s">
        <v>13948</v>
      </c>
      <c r="C2670" s="76" t="s">
        <v>13949</v>
      </c>
    </row>
    <row r="2671" spans="1:3" x14ac:dyDescent="0.25">
      <c r="A2671" s="74" t="s">
        <v>344</v>
      </c>
      <c r="B2671" s="134" t="s">
        <v>13950</v>
      </c>
      <c r="C2671" s="76" t="s">
        <v>13951</v>
      </c>
    </row>
    <row r="2672" spans="1:3" x14ac:dyDescent="0.25">
      <c r="A2672" s="74" t="s">
        <v>344</v>
      </c>
      <c r="B2672" s="134" t="s">
        <v>13952</v>
      </c>
      <c r="C2672" s="76" t="s">
        <v>13953</v>
      </c>
    </row>
    <row r="2673" spans="1:3" x14ac:dyDescent="0.25">
      <c r="A2673" s="74" t="s">
        <v>344</v>
      </c>
      <c r="B2673" s="134" t="s">
        <v>13954</v>
      </c>
      <c r="C2673" s="76" t="s">
        <v>13955</v>
      </c>
    </row>
    <row r="2674" spans="1:3" x14ac:dyDescent="0.25">
      <c r="A2674" s="74" t="s">
        <v>344</v>
      </c>
      <c r="B2674" s="134" t="s">
        <v>13956</v>
      </c>
      <c r="C2674" s="76" t="s">
        <v>13957</v>
      </c>
    </row>
    <row r="2675" spans="1:3" x14ac:dyDescent="0.25">
      <c r="A2675" s="74" t="s">
        <v>344</v>
      </c>
      <c r="B2675" s="134" t="s">
        <v>13958</v>
      </c>
      <c r="C2675" s="76" t="s">
        <v>13959</v>
      </c>
    </row>
    <row r="2676" spans="1:3" x14ac:dyDescent="0.25">
      <c r="A2676" s="74" t="s">
        <v>344</v>
      </c>
      <c r="B2676" s="134" t="s">
        <v>13960</v>
      </c>
      <c r="C2676" s="76" t="s">
        <v>13961</v>
      </c>
    </row>
    <row r="2677" spans="1:3" x14ac:dyDescent="0.25">
      <c r="A2677" s="74" t="s">
        <v>344</v>
      </c>
      <c r="B2677" s="134" t="s">
        <v>13962</v>
      </c>
      <c r="C2677" s="76" t="s">
        <v>13963</v>
      </c>
    </row>
    <row r="2678" spans="1:3" x14ac:dyDescent="0.25">
      <c r="A2678" s="74" t="s">
        <v>344</v>
      </c>
      <c r="B2678" s="134" t="s">
        <v>13964</v>
      </c>
      <c r="C2678" s="76" t="s">
        <v>13965</v>
      </c>
    </row>
    <row r="2679" spans="1:3" x14ac:dyDescent="0.25">
      <c r="A2679" s="74" t="s">
        <v>344</v>
      </c>
      <c r="B2679" s="134" t="s">
        <v>13966</v>
      </c>
      <c r="C2679" s="76" t="s">
        <v>13967</v>
      </c>
    </row>
    <row r="2680" spans="1:3" x14ac:dyDescent="0.25">
      <c r="A2680" s="74" t="s">
        <v>344</v>
      </c>
      <c r="B2680" s="134" t="s">
        <v>13968</v>
      </c>
      <c r="C2680" s="76" t="s">
        <v>13969</v>
      </c>
    </row>
    <row r="2681" spans="1:3" x14ac:dyDescent="0.25">
      <c r="A2681" s="74" t="s">
        <v>344</v>
      </c>
      <c r="B2681" s="134" t="s">
        <v>13970</v>
      </c>
      <c r="C2681" s="76" t="s">
        <v>13971</v>
      </c>
    </row>
    <row r="2682" spans="1:3" x14ac:dyDescent="0.25">
      <c r="A2682" s="74" t="s">
        <v>344</v>
      </c>
      <c r="B2682" s="134" t="s">
        <v>13972</v>
      </c>
      <c r="C2682" s="76" t="s">
        <v>13973</v>
      </c>
    </row>
    <row r="2683" spans="1:3" x14ac:dyDescent="0.25">
      <c r="A2683" s="74" t="s">
        <v>344</v>
      </c>
      <c r="B2683" s="134" t="s">
        <v>13974</v>
      </c>
      <c r="C2683" s="76" t="s">
        <v>13975</v>
      </c>
    </row>
    <row r="2684" spans="1:3" x14ac:dyDescent="0.25">
      <c r="A2684" s="74" t="s">
        <v>344</v>
      </c>
      <c r="B2684" s="134" t="s">
        <v>13976</v>
      </c>
      <c r="C2684" s="76" t="s">
        <v>13977</v>
      </c>
    </row>
    <row r="2685" spans="1:3" x14ac:dyDescent="0.25">
      <c r="A2685" s="74" t="s">
        <v>344</v>
      </c>
      <c r="B2685" s="134" t="s">
        <v>13978</v>
      </c>
      <c r="C2685" s="76" t="s">
        <v>13979</v>
      </c>
    </row>
    <row r="2686" spans="1:3" x14ac:dyDescent="0.25">
      <c r="A2686" s="74" t="s">
        <v>344</v>
      </c>
      <c r="B2686" s="134" t="s">
        <v>13980</v>
      </c>
      <c r="C2686" s="76" t="s">
        <v>13981</v>
      </c>
    </row>
    <row r="2687" spans="1:3" x14ac:dyDescent="0.25">
      <c r="A2687" s="74" t="s">
        <v>344</v>
      </c>
      <c r="B2687" s="134" t="s">
        <v>13982</v>
      </c>
      <c r="C2687" s="76" t="s">
        <v>13983</v>
      </c>
    </row>
    <row r="2688" spans="1:3" x14ac:dyDescent="0.25">
      <c r="A2688" s="74" t="s">
        <v>344</v>
      </c>
      <c r="B2688" s="134" t="s">
        <v>13984</v>
      </c>
      <c r="C2688" s="76" t="s">
        <v>13985</v>
      </c>
    </row>
    <row r="2689" spans="1:3" x14ac:dyDescent="0.25">
      <c r="A2689" s="74" t="s">
        <v>344</v>
      </c>
      <c r="B2689" s="134" t="s">
        <v>13986</v>
      </c>
      <c r="C2689" s="76" t="s">
        <v>13987</v>
      </c>
    </row>
    <row r="2690" spans="1:3" x14ac:dyDescent="0.25">
      <c r="A2690" s="74" t="s">
        <v>344</v>
      </c>
      <c r="B2690" s="134" t="s">
        <v>13988</v>
      </c>
      <c r="C2690" s="76" t="s">
        <v>13989</v>
      </c>
    </row>
    <row r="2691" spans="1:3" x14ac:dyDescent="0.25">
      <c r="A2691" s="74" t="s">
        <v>344</v>
      </c>
      <c r="B2691" s="134" t="s">
        <v>13990</v>
      </c>
      <c r="C2691" s="76" t="s">
        <v>13991</v>
      </c>
    </row>
    <row r="2692" spans="1:3" x14ac:dyDescent="0.25">
      <c r="A2692" s="74" t="s">
        <v>344</v>
      </c>
      <c r="B2692" s="134" t="s">
        <v>13992</v>
      </c>
      <c r="C2692" s="76" t="s">
        <v>13993</v>
      </c>
    </row>
    <row r="2693" spans="1:3" x14ac:dyDescent="0.25">
      <c r="A2693" s="74" t="s">
        <v>344</v>
      </c>
      <c r="B2693" s="134" t="s">
        <v>13994</v>
      </c>
      <c r="C2693" s="76" t="s">
        <v>13995</v>
      </c>
    </row>
    <row r="2694" spans="1:3" x14ac:dyDescent="0.25">
      <c r="A2694" s="74" t="s">
        <v>344</v>
      </c>
      <c r="B2694" s="134" t="s">
        <v>13996</v>
      </c>
      <c r="C2694" s="76" t="s">
        <v>13997</v>
      </c>
    </row>
    <row r="2695" spans="1:3" x14ac:dyDescent="0.25">
      <c r="A2695" s="74" t="s">
        <v>344</v>
      </c>
      <c r="B2695" s="134" t="s">
        <v>13998</v>
      </c>
      <c r="C2695" s="76" t="s">
        <v>13999</v>
      </c>
    </row>
    <row r="2696" spans="1:3" x14ac:dyDescent="0.25">
      <c r="A2696" s="74" t="s">
        <v>344</v>
      </c>
      <c r="B2696" s="134" t="s">
        <v>14000</v>
      </c>
      <c r="C2696" s="76" t="s">
        <v>14001</v>
      </c>
    </row>
    <row r="2697" spans="1:3" x14ac:dyDescent="0.25">
      <c r="A2697" s="74" t="s">
        <v>344</v>
      </c>
      <c r="B2697" s="134" t="s">
        <v>14002</v>
      </c>
      <c r="C2697" s="76" t="s">
        <v>14003</v>
      </c>
    </row>
    <row r="2698" spans="1:3" x14ac:dyDescent="0.25">
      <c r="A2698" s="74" t="s">
        <v>344</v>
      </c>
      <c r="B2698" s="134" t="s">
        <v>14004</v>
      </c>
      <c r="C2698" s="76" t="s">
        <v>14005</v>
      </c>
    </row>
    <row r="2699" spans="1:3" x14ac:dyDescent="0.25">
      <c r="A2699" s="74" t="s">
        <v>344</v>
      </c>
      <c r="B2699" s="134" t="s">
        <v>14006</v>
      </c>
      <c r="C2699" s="76" t="s">
        <v>14007</v>
      </c>
    </row>
    <row r="2700" spans="1:3" x14ac:dyDescent="0.25">
      <c r="A2700" s="74" t="s">
        <v>344</v>
      </c>
      <c r="B2700" s="134" t="s">
        <v>14008</v>
      </c>
      <c r="C2700" s="76" t="s">
        <v>14009</v>
      </c>
    </row>
    <row r="2701" spans="1:3" x14ac:dyDescent="0.25">
      <c r="A2701" s="74" t="s">
        <v>344</v>
      </c>
      <c r="B2701" s="134" t="s">
        <v>14010</v>
      </c>
      <c r="C2701" s="76" t="s">
        <v>14011</v>
      </c>
    </row>
    <row r="2702" spans="1:3" x14ac:dyDescent="0.25">
      <c r="A2702" s="74" t="s">
        <v>344</v>
      </c>
      <c r="B2702" s="134" t="s">
        <v>14012</v>
      </c>
      <c r="C2702" s="76" t="s">
        <v>14013</v>
      </c>
    </row>
    <row r="2703" spans="1:3" x14ac:dyDescent="0.25">
      <c r="A2703" s="74" t="s">
        <v>344</v>
      </c>
      <c r="B2703" s="134" t="s">
        <v>14014</v>
      </c>
      <c r="C2703" s="76" t="s">
        <v>14015</v>
      </c>
    </row>
    <row r="2704" spans="1:3" x14ac:dyDescent="0.25">
      <c r="A2704" s="74" t="s">
        <v>344</v>
      </c>
      <c r="B2704" s="134" t="s">
        <v>14016</v>
      </c>
      <c r="C2704" s="76" t="s">
        <v>14017</v>
      </c>
    </row>
    <row r="2705" spans="1:3" x14ac:dyDescent="0.25">
      <c r="A2705" s="74" t="s">
        <v>344</v>
      </c>
      <c r="B2705" s="134" t="s">
        <v>14018</v>
      </c>
      <c r="C2705" s="76" t="s">
        <v>14019</v>
      </c>
    </row>
    <row r="2706" spans="1:3" x14ac:dyDescent="0.25">
      <c r="A2706" s="74" t="s">
        <v>344</v>
      </c>
      <c r="B2706" s="134" t="s">
        <v>14020</v>
      </c>
      <c r="C2706" s="76" t="s">
        <v>14021</v>
      </c>
    </row>
    <row r="2707" spans="1:3" x14ac:dyDescent="0.25">
      <c r="A2707" s="74" t="s">
        <v>344</v>
      </c>
      <c r="B2707" s="134" t="s">
        <v>14022</v>
      </c>
      <c r="C2707" s="76" t="s">
        <v>14023</v>
      </c>
    </row>
    <row r="2708" spans="1:3" x14ac:dyDescent="0.25">
      <c r="A2708" s="74" t="s">
        <v>344</v>
      </c>
      <c r="B2708" s="134" t="s">
        <v>14024</v>
      </c>
      <c r="C2708" s="76" t="s">
        <v>14025</v>
      </c>
    </row>
    <row r="2709" spans="1:3" x14ac:dyDescent="0.25">
      <c r="A2709" s="74" t="s">
        <v>344</v>
      </c>
      <c r="B2709" s="134" t="s">
        <v>14026</v>
      </c>
      <c r="C2709" s="76" t="s">
        <v>14027</v>
      </c>
    </row>
    <row r="2710" spans="1:3" x14ac:dyDescent="0.25">
      <c r="A2710" s="74" t="s">
        <v>344</v>
      </c>
      <c r="B2710" s="134" t="s">
        <v>14028</v>
      </c>
      <c r="C2710" s="76" t="s">
        <v>14029</v>
      </c>
    </row>
    <row r="2711" spans="1:3" x14ac:dyDescent="0.25">
      <c r="A2711" s="74" t="s">
        <v>344</v>
      </c>
      <c r="B2711" s="134" t="s">
        <v>14030</v>
      </c>
      <c r="C2711" s="76" t="s">
        <v>14031</v>
      </c>
    </row>
    <row r="2712" spans="1:3" x14ac:dyDescent="0.25">
      <c r="A2712" s="74" t="s">
        <v>344</v>
      </c>
      <c r="B2712" s="134" t="s">
        <v>14032</v>
      </c>
      <c r="C2712" s="76" t="s">
        <v>14033</v>
      </c>
    </row>
    <row r="2713" spans="1:3" x14ac:dyDescent="0.25">
      <c r="A2713" s="74" t="s">
        <v>344</v>
      </c>
      <c r="B2713" s="134" t="s">
        <v>14034</v>
      </c>
      <c r="C2713" s="76" t="s">
        <v>14035</v>
      </c>
    </row>
    <row r="2714" spans="1:3" x14ac:dyDescent="0.25">
      <c r="A2714" s="74" t="s">
        <v>344</v>
      </c>
      <c r="B2714" s="134" t="s">
        <v>14036</v>
      </c>
      <c r="C2714" s="76" t="s">
        <v>14037</v>
      </c>
    </row>
    <row r="2715" spans="1:3" x14ac:dyDescent="0.25">
      <c r="A2715" s="74" t="s">
        <v>344</v>
      </c>
      <c r="B2715" s="134" t="s">
        <v>14038</v>
      </c>
      <c r="C2715" s="76" t="s">
        <v>14039</v>
      </c>
    </row>
    <row r="2716" spans="1:3" x14ac:dyDescent="0.25">
      <c r="A2716" s="74" t="s">
        <v>344</v>
      </c>
      <c r="B2716" s="134" t="s">
        <v>14040</v>
      </c>
      <c r="C2716" s="76" t="s">
        <v>14041</v>
      </c>
    </row>
    <row r="2717" spans="1:3" x14ac:dyDescent="0.25">
      <c r="A2717" s="74" t="s">
        <v>344</v>
      </c>
      <c r="B2717" s="134" t="s">
        <v>14042</v>
      </c>
      <c r="C2717" s="76" t="s">
        <v>14043</v>
      </c>
    </row>
    <row r="2718" spans="1:3" x14ac:dyDescent="0.25">
      <c r="A2718" s="74" t="s">
        <v>344</v>
      </c>
      <c r="B2718" s="134" t="s">
        <v>14044</v>
      </c>
      <c r="C2718" s="76" t="s">
        <v>14045</v>
      </c>
    </row>
    <row r="2719" spans="1:3" x14ac:dyDescent="0.25">
      <c r="A2719" s="74" t="s">
        <v>344</v>
      </c>
      <c r="B2719" s="134" t="s">
        <v>14046</v>
      </c>
      <c r="C2719" s="76" t="s">
        <v>14047</v>
      </c>
    </row>
    <row r="2720" spans="1:3" x14ac:dyDescent="0.25">
      <c r="A2720" s="74" t="s">
        <v>344</v>
      </c>
      <c r="B2720" s="134" t="s">
        <v>14048</v>
      </c>
      <c r="C2720" s="76" t="s">
        <v>14049</v>
      </c>
    </row>
    <row r="2721" spans="1:3" x14ac:dyDescent="0.25">
      <c r="A2721" s="74" t="s">
        <v>344</v>
      </c>
      <c r="B2721" s="134" t="s">
        <v>14050</v>
      </c>
      <c r="C2721" s="76" t="s">
        <v>14051</v>
      </c>
    </row>
    <row r="2722" spans="1:3" x14ac:dyDescent="0.25">
      <c r="A2722" s="74" t="s">
        <v>344</v>
      </c>
      <c r="B2722" s="134" t="s">
        <v>14052</v>
      </c>
      <c r="C2722" s="76" t="s">
        <v>14053</v>
      </c>
    </row>
    <row r="2723" spans="1:3" x14ac:dyDescent="0.25">
      <c r="A2723" s="74" t="s">
        <v>344</v>
      </c>
      <c r="B2723" s="134" t="s">
        <v>14054</v>
      </c>
      <c r="C2723" s="76" t="s">
        <v>14051</v>
      </c>
    </row>
    <row r="2724" spans="1:3" x14ac:dyDescent="0.25">
      <c r="A2724" s="74" t="s">
        <v>344</v>
      </c>
      <c r="B2724" s="134" t="s">
        <v>14055</v>
      </c>
      <c r="C2724" s="76" t="s">
        <v>14056</v>
      </c>
    </row>
    <row r="2725" spans="1:3" x14ac:dyDescent="0.25">
      <c r="A2725" s="74" t="s">
        <v>344</v>
      </c>
      <c r="B2725" s="134" t="s">
        <v>14057</v>
      </c>
      <c r="C2725" s="76" t="s">
        <v>14058</v>
      </c>
    </row>
    <row r="2726" spans="1:3" x14ac:dyDescent="0.25">
      <c r="A2726" s="74" t="s">
        <v>344</v>
      </c>
      <c r="B2726" s="134" t="s">
        <v>14059</v>
      </c>
      <c r="C2726" s="76" t="s">
        <v>14060</v>
      </c>
    </row>
    <row r="2727" spans="1:3" x14ac:dyDescent="0.25">
      <c r="A2727" s="74" t="s">
        <v>344</v>
      </c>
      <c r="B2727" s="134" t="s">
        <v>14061</v>
      </c>
      <c r="C2727" s="76" t="s">
        <v>14062</v>
      </c>
    </row>
    <row r="2728" spans="1:3" x14ac:dyDescent="0.25">
      <c r="A2728" s="74" t="s">
        <v>344</v>
      </c>
      <c r="B2728" s="134" t="s">
        <v>14063</v>
      </c>
      <c r="C2728" s="76" t="s">
        <v>14064</v>
      </c>
    </row>
    <row r="2729" spans="1:3" x14ac:dyDescent="0.25">
      <c r="A2729" s="74" t="s">
        <v>344</v>
      </c>
      <c r="B2729" s="134" t="s">
        <v>14065</v>
      </c>
      <c r="C2729" s="76" t="s">
        <v>14066</v>
      </c>
    </row>
    <row r="2730" spans="1:3" x14ac:dyDescent="0.25">
      <c r="A2730" s="74" t="s">
        <v>344</v>
      </c>
      <c r="B2730" s="134" t="s">
        <v>14067</v>
      </c>
      <c r="C2730" s="76" t="s">
        <v>14068</v>
      </c>
    </row>
    <row r="2731" spans="1:3" x14ac:dyDescent="0.25">
      <c r="A2731" s="74" t="s">
        <v>344</v>
      </c>
      <c r="B2731" s="134" t="s">
        <v>14069</v>
      </c>
      <c r="C2731" s="76" t="s">
        <v>14070</v>
      </c>
    </row>
    <row r="2732" spans="1:3" x14ac:dyDescent="0.25">
      <c r="A2732" s="74" t="s">
        <v>344</v>
      </c>
      <c r="B2732" s="134" t="s">
        <v>14071</v>
      </c>
      <c r="C2732" s="76" t="s">
        <v>14072</v>
      </c>
    </row>
    <row r="2733" spans="1:3" x14ac:dyDescent="0.25">
      <c r="A2733" s="74" t="s">
        <v>344</v>
      </c>
      <c r="B2733" s="134" t="s">
        <v>14073</v>
      </c>
      <c r="C2733" s="76" t="s">
        <v>14074</v>
      </c>
    </row>
    <row r="2734" spans="1:3" x14ac:dyDescent="0.25">
      <c r="A2734" s="74" t="s">
        <v>344</v>
      </c>
      <c r="B2734" s="134" t="s">
        <v>14075</v>
      </c>
      <c r="C2734" s="76" t="s">
        <v>14076</v>
      </c>
    </row>
    <row r="2735" spans="1:3" x14ac:dyDescent="0.25">
      <c r="A2735" s="74" t="s">
        <v>344</v>
      </c>
      <c r="B2735" s="134" t="s">
        <v>14077</v>
      </c>
      <c r="C2735" s="76" t="s">
        <v>14078</v>
      </c>
    </row>
    <row r="2736" spans="1:3" x14ac:dyDescent="0.25">
      <c r="A2736" s="74" t="s">
        <v>344</v>
      </c>
      <c r="B2736" s="134" t="s">
        <v>14079</v>
      </c>
      <c r="C2736" s="76" t="s">
        <v>14080</v>
      </c>
    </row>
    <row r="2737" spans="1:3" x14ac:dyDescent="0.25">
      <c r="A2737" s="74" t="s">
        <v>344</v>
      </c>
      <c r="B2737" s="134" t="s">
        <v>14081</v>
      </c>
      <c r="C2737" s="76" t="s">
        <v>14082</v>
      </c>
    </row>
    <row r="2738" spans="1:3" x14ac:dyDescent="0.25">
      <c r="A2738" s="74" t="s">
        <v>344</v>
      </c>
      <c r="B2738" s="134" t="s">
        <v>14083</v>
      </c>
      <c r="C2738" s="76" t="s">
        <v>14084</v>
      </c>
    </row>
    <row r="2739" spans="1:3" x14ac:dyDescent="0.25">
      <c r="A2739" s="74" t="s">
        <v>344</v>
      </c>
      <c r="B2739" s="134" t="s">
        <v>14085</v>
      </c>
      <c r="C2739" s="76" t="s">
        <v>14086</v>
      </c>
    </row>
    <row r="2740" spans="1:3" x14ac:dyDescent="0.25">
      <c r="A2740" s="74" t="s">
        <v>344</v>
      </c>
      <c r="B2740" s="134" t="s">
        <v>14087</v>
      </c>
      <c r="C2740" s="76" t="s">
        <v>14088</v>
      </c>
    </row>
    <row r="2741" spans="1:3" x14ac:dyDescent="0.25">
      <c r="A2741" s="74" t="s">
        <v>344</v>
      </c>
      <c r="B2741" s="134" t="s">
        <v>14089</v>
      </c>
      <c r="C2741" s="76" t="s">
        <v>14090</v>
      </c>
    </row>
    <row r="2742" spans="1:3" x14ac:dyDescent="0.25">
      <c r="A2742" s="74" t="s">
        <v>344</v>
      </c>
      <c r="B2742" s="134" t="s">
        <v>14091</v>
      </c>
      <c r="C2742" s="76" t="s">
        <v>14092</v>
      </c>
    </row>
    <row r="2743" spans="1:3" x14ac:dyDescent="0.25">
      <c r="A2743" s="74" t="s">
        <v>344</v>
      </c>
      <c r="B2743" s="134" t="s">
        <v>14093</v>
      </c>
      <c r="C2743" s="76" t="s">
        <v>14094</v>
      </c>
    </row>
    <row r="2744" spans="1:3" x14ac:dyDescent="0.25">
      <c r="A2744" s="74" t="s">
        <v>344</v>
      </c>
      <c r="B2744" s="134" t="s">
        <v>14095</v>
      </c>
      <c r="C2744" s="76" t="s">
        <v>14096</v>
      </c>
    </row>
    <row r="2745" spans="1:3" x14ac:dyDescent="0.25">
      <c r="A2745" s="74" t="s">
        <v>344</v>
      </c>
      <c r="B2745" s="134" t="s">
        <v>14097</v>
      </c>
      <c r="C2745" s="76" t="s">
        <v>14098</v>
      </c>
    </row>
    <row r="2746" spans="1:3" x14ac:dyDescent="0.25">
      <c r="A2746" s="74" t="s">
        <v>344</v>
      </c>
      <c r="B2746" s="134" t="s">
        <v>14099</v>
      </c>
      <c r="C2746" s="76" t="s">
        <v>14100</v>
      </c>
    </row>
    <row r="2747" spans="1:3" x14ac:dyDescent="0.25">
      <c r="A2747" s="74" t="s">
        <v>344</v>
      </c>
      <c r="B2747" s="134" t="s">
        <v>14101</v>
      </c>
      <c r="C2747" s="76" t="s">
        <v>14102</v>
      </c>
    </row>
    <row r="2748" spans="1:3" x14ac:dyDescent="0.25">
      <c r="A2748" s="74" t="s">
        <v>344</v>
      </c>
      <c r="B2748" s="134" t="s">
        <v>14103</v>
      </c>
      <c r="C2748" s="76" t="s">
        <v>14104</v>
      </c>
    </row>
    <row r="2749" spans="1:3" x14ac:dyDescent="0.25">
      <c r="A2749" s="74" t="s">
        <v>344</v>
      </c>
      <c r="B2749" s="134" t="s">
        <v>14105</v>
      </c>
      <c r="C2749" s="76" t="s">
        <v>14106</v>
      </c>
    </row>
    <row r="2750" spans="1:3" x14ac:dyDescent="0.25">
      <c r="A2750" s="74" t="s">
        <v>344</v>
      </c>
      <c r="B2750" s="134" t="s">
        <v>14107</v>
      </c>
      <c r="C2750" s="76" t="s">
        <v>14108</v>
      </c>
    </row>
    <row r="2751" spans="1:3" x14ac:dyDescent="0.25">
      <c r="A2751" s="74" t="s">
        <v>344</v>
      </c>
      <c r="B2751" s="134" t="s">
        <v>14109</v>
      </c>
      <c r="C2751" s="76" t="s">
        <v>14110</v>
      </c>
    </row>
    <row r="2752" spans="1:3" x14ac:dyDescent="0.25">
      <c r="A2752" s="74" t="s">
        <v>344</v>
      </c>
      <c r="B2752" s="134" t="s">
        <v>14111</v>
      </c>
      <c r="C2752" s="76" t="s">
        <v>14112</v>
      </c>
    </row>
    <row r="2753" spans="1:3" x14ac:dyDescent="0.25">
      <c r="A2753" s="74" t="s">
        <v>344</v>
      </c>
      <c r="B2753" s="134" t="s">
        <v>14113</v>
      </c>
      <c r="C2753" s="76" t="s">
        <v>14114</v>
      </c>
    </row>
    <row r="2754" spans="1:3" x14ac:dyDescent="0.25">
      <c r="A2754" s="74" t="s">
        <v>344</v>
      </c>
      <c r="B2754" s="134" t="s">
        <v>14115</v>
      </c>
      <c r="C2754" s="76" t="s">
        <v>14116</v>
      </c>
    </row>
    <row r="2755" spans="1:3" x14ac:dyDescent="0.25">
      <c r="A2755" s="74" t="s">
        <v>344</v>
      </c>
      <c r="B2755" s="134" t="s">
        <v>14117</v>
      </c>
      <c r="C2755" s="76" t="s">
        <v>14118</v>
      </c>
    </row>
    <row r="2756" spans="1:3" x14ac:dyDescent="0.25">
      <c r="A2756" s="74" t="s">
        <v>344</v>
      </c>
      <c r="B2756" s="134" t="s">
        <v>14119</v>
      </c>
      <c r="C2756" s="76" t="s">
        <v>14120</v>
      </c>
    </row>
    <row r="2757" spans="1:3" x14ac:dyDescent="0.25">
      <c r="A2757" s="74" t="s">
        <v>344</v>
      </c>
      <c r="B2757" s="134" t="s">
        <v>14121</v>
      </c>
      <c r="C2757" s="76" t="s">
        <v>14122</v>
      </c>
    </row>
    <row r="2758" spans="1:3" x14ac:dyDescent="0.25">
      <c r="A2758" s="74" t="s">
        <v>344</v>
      </c>
      <c r="B2758" s="134" t="s">
        <v>14123</v>
      </c>
      <c r="C2758" s="76" t="s">
        <v>14124</v>
      </c>
    </row>
    <row r="2759" spans="1:3" x14ac:dyDescent="0.25">
      <c r="A2759" s="74" t="s">
        <v>344</v>
      </c>
      <c r="B2759" s="134" t="s">
        <v>14125</v>
      </c>
      <c r="C2759" s="76" t="s">
        <v>14126</v>
      </c>
    </row>
    <row r="2760" spans="1:3" x14ac:dyDescent="0.25">
      <c r="A2760" s="74" t="s">
        <v>344</v>
      </c>
      <c r="B2760" s="134" t="s">
        <v>14127</v>
      </c>
      <c r="C2760" s="76" t="s">
        <v>14062</v>
      </c>
    </row>
    <row r="2761" spans="1:3" x14ac:dyDescent="0.25">
      <c r="A2761" s="74" t="s">
        <v>344</v>
      </c>
      <c r="B2761" s="134" t="s">
        <v>14128</v>
      </c>
      <c r="C2761" s="76" t="s">
        <v>14129</v>
      </c>
    </row>
    <row r="2762" spans="1:3" x14ac:dyDescent="0.25">
      <c r="A2762" s="74" t="s">
        <v>344</v>
      </c>
      <c r="B2762" s="134" t="s">
        <v>14130</v>
      </c>
      <c r="C2762" s="76" t="s">
        <v>14131</v>
      </c>
    </row>
    <row r="2763" spans="1:3" x14ac:dyDescent="0.25">
      <c r="A2763" s="74" t="s">
        <v>344</v>
      </c>
      <c r="B2763" s="134" t="s">
        <v>14132</v>
      </c>
      <c r="C2763" s="76" t="s">
        <v>14133</v>
      </c>
    </row>
    <row r="2764" spans="1:3" x14ac:dyDescent="0.25">
      <c r="A2764" s="74" t="s">
        <v>344</v>
      </c>
      <c r="B2764" s="134" t="s">
        <v>14134</v>
      </c>
      <c r="C2764" s="76" t="s">
        <v>14076</v>
      </c>
    </row>
    <row r="2765" spans="1:3" x14ac:dyDescent="0.25">
      <c r="A2765" s="74" t="s">
        <v>344</v>
      </c>
      <c r="B2765" s="134" t="s">
        <v>14135</v>
      </c>
      <c r="C2765" s="76" t="s">
        <v>14136</v>
      </c>
    </row>
    <row r="2766" spans="1:3" x14ac:dyDescent="0.25">
      <c r="A2766" s="74" t="s">
        <v>344</v>
      </c>
      <c r="B2766" s="134" t="s">
        <v>14137</v>
      </c>
      <c r="C2766" s="76" t="s">
        <v>14138</v>
      </c>
    </row>
    <row r="2767" spans="1:3" x14ac:dyDescent="0.25">
      <c r="A2767" s="74" t="s">
        <v>344</v>
      </c>
      <c r="B2767" s="134" t="s">
        <v>14139</v>
      </c>
      <c r="C2767" s="76" t="s">
        <v>14140</v>
      </c>
    </row>
    <row r="2768" spans="1:3" x14ac:dyDescent="0.25">
      <c r="A2768" s="74" t="s">
        <v>344</v>
      </c>
      <c r="B2768" s="134" t="s">
        <v>14141</v>
      </c>
      <c r="C2768" s="76" t="s">
        <v>14142</v>
      </c>
    </row>
    <row r="2769" spans="1:3" x14ac:dyDescent="0.25">
      <c r="A2769" s="74" t="s">
        <v>344</v>
      </c>
      <c r="B2769" s="134" t="s">
        <v>14143</v>
      </c>
      <c r="C2769" s="76" t="s">
        <v>14144</v>
      </c>
    </row>
    <row r="2770" spans="1:3" x14ac:dyDescent="0.25">
      <c r="A2770" s="74" t="s">
        <v>344</v>
      </c>
      <c r="B2770" s="134" t="s">
        <v>14145</v>
      </c>
      <c r="C2770" s="76" t="s">
        <v>14146</v>
      </c>
    </row>
    <row r="2771" spans="1:3" x14ac:dyDescent="0.25">
      <c r="A2771" s="74" t="s">
        <v>344</v>
      </c>
      <c r="B2771" s="134" t="s">
        <v>14147</v>
      </c>
      <c r="C2771" s="76" t="s">
        <v>14148</v>
      </c>
    </row>
    <row r="2772" spans="1:3" x14ac:dyDescent="0.25">
      <c r="A2772" s="74" t="s">
        <v>344</v>
      </c>
      <c r="B2772" s="134" t="s">
        <v>14149</v>
      </c>
      <c r="C2772" s="76" t="s">
        <v>14150</v>
      </c>
    </row>
    <row r="2773" spans="1:3" x14ac:dyDescent="0.25">
      <c r="A2773" s="74" t="s">
        <v>344</v>
      </c>
      <c r="B2773" s="134" t="s">
        <v>14151</v>
      </c>
      <c r="C2773" s="76" t="s">
        <v>14152</v>
      </c>
    </row>
    <row r="2774" spans="1:3" x14ac:dyDescent="0.25">
      <c r="A2774" s="74" t="s">
        <v>344</v>
      </c>
      <c r="B2774" s="134" t="s">
        <v>14153</v>
      </c>
      <c r="C2774" s="76" t="s">
        <v>14154</v>
      </c>
    </row>
    <row r="2775" spans="1:3" x14ac:dyDescent="0.25">
      <c r="A2775" s="74" t="s">
        <v>344</v>
      </c>
      <c r="B2775" s="134" t="s">
        <v>14155</v>
      </c>
      <c r="C2775" s="76" t="s">
        <v>14156</v>
      </c>
    </row>
    <row r="2776" spans="1:3" x14ac:dyDescent="0.25">
      <c r="A2776" s="74" t="s">
        <v>344</v>
      </c>
      <c r="B2776" s="134" t="s">
        <v>14157</v>
      </c>
      <c r="C2776" s="76" t="s">
        <v>14158</v>
      </c>
    </row>
    <row r="2777" spans="1:3" x14ac:dyDescent="0.25">
      <c r="A2777" s="74" t="s">
        <v>344</v>
      </c>
      <c r="B2777" s="134" t="s">
        <v>14159</v>
      </c>
      <c r="C2777" s="76" t="s">
        <v>14160</v>
      </c>
    </row>
    <row r="2778" spans="1:3" x14ac:dyDescent="0.25">
      <c r="A2778" s="74" t="s">
        <v>344</v>
      </c>
      <c r="B2778" s="134" t="s">
        <v>14161</v>
      </c>
      <c r="C2778" s="76" t="s">
        <v>14162</v>
      </c>
    </row>
    <row r="2779" spans="1:3" x14ac:dyDescent="0.25">
      <c r="A2779" s="74" t="s">
        <v>344</v>
      </c>
      <c r="B2779" s="134" t="s">
        <v>14163</v>
      </c>
      <c r="C2779" s="76" t="s">
        <v>14164</v>
      </c>
    </row>
    <row r="2780" spans="1:3" x14ac:dyDescent="0.25">
      <c r="A2780" s="74" t="s">
        <v>344</v>
      </c>
      <c r="B2780" s="134" t="s">
        <v>14165</v>
      </c>
      <c r="C2780" s="76" t="s">
        <v>14166</v>
      </c>
    </row>
    <row r="2781" spans="1:3" x14ac:dyDescent="0.25">
      <c r="A2781" s="74" t="s">
        <v>344</v>
      </c>
      <c r="B2781" s="134" t="s">
        <v>14167</v>
      </c>
      <c r="C2781" s="76" t="s">
        <v>14168</v>
      </c>
    </row>
    <row r="2782" spans="1:3" x14ac:dyDescent="0.25">
      <c r="A2782" s="74" t="s">
        <v>344</v>
      </c>
      <c r="B2782" s="134" t="s">
        <v>14169</v>
      </c>
      <c r="C2782" s="76" t="s">
        <v>14170</v>
      </c>
    </row>
    <row r="2783" spans="1:3" x14ac:dyDescent="0.25">
      <c r="A2783" s="74" t="s">
        <v>344</v>
      </c>
      <c r="B2783" s="134" t="s">
        <v>14171</v>
      </c>
      <c r="C2783" s="76" t="s">
        <v>14172</v>
      </c>
    </row>
    <row r="2784" spans="1:3" x14ac:dyDescent="0.25">
      <c r="A2784" s="74" t="s">
        <v>344</v>
      </c>
      <c r="B2784" s="134" t="s">
        <v>14173</v>
      </c>
      <c r="C2784" s="76" t="s">
        <v>14174</v>
      </c>
    </row>
    <row r="2785" spans="1:3" x14ac:dyDescent="0.25">
      <c r="A2785" s="74" t="s">
        <v>344</v>
      </c>
      <c r="B2785" s="134" t="s">
        <v>14175</v>
      </c>
      <c r="C2785" s="76" t="s">
        <v>14176</v>
      </c>
    </row>
    <row r="2786" spans="1:3" x14ac:dyDescent="0.25">
      <c r="A2786" s="74" t="s">
        <v>344</v>
      </c>
      <c r="B2786" s="134" t="s">
        <v>14177</v>
      </c>
      <c r="C2786" s="76" t="s">
        <v>14178</v>
      </c>
    </row>
    <row r="2787" spans="1:3" x14ac:dyDescent="0.25">
      <c r="A2787" s="74" t="s">
        <v>344</v>
      </c>
      <c r="B2787" s="134" t="s">
        <v>14179</v>
      </c>
      <c r="C2787" s="76" t="s">
        <v>14180</v>
      </c>
    </row>
    <row r="2788" spans="1:3" x14ac:dyDescent="0.25">
      <c r="A2788" s="74" t="s">
        <v>344</v>
      </c>
      <c r="B2788" s="134" t="s">
        <v>14181</v>
      </c>
      <c r="C2788" s="76" t="s">
        <v>14182</v>
      </c>
    </row>
    <row r="2789" spans="1:3" x14ac:dyDescent="0.25">
      <c r="A2789" s="74" t="s">
        <v>344</v>
      </c>
      <c r="B2789" s="134" t="s">
        <v>14183</v>
      </c>
      <c r="C2789" s="76" t="s">
        <v>14184</v>
      </c>
    </row>
    <row r="2790" spans="1:3" x14ac:dyDescent="0.25">
      <c r="A2790" s="74" t="s">
        <v>344</v>
      </c>
      <c r="B2790" s="134" t="s">
        <v>14185</v>
      </c>
      <c r="C2790" s="76" t="s">
        <v>14186</v>
      </c>
    </row>
    <row r="2791" spans="1:3" x14ac:dyDescent="0.25">
      <c r="A2791" s="74" t="s">
        <v>344</v>
      </c>
      <c r="B2791" s="134" t="s">
        <v>14187</v>
      </c>
      <c r="C2791" s="76" t="s">
        <v>14188</v>
      </c>
    </row>
    <row r="2792" spans="1:3" x14ac:dyDescent="0.25">
      <c r="A2792" s="74" t="s">
        <v>344</v>
      </c>
      <c r="B2792" s="134" t="s">
        <v>14189</v>
      </c>
      <c r="C2792" s="76" t="s">
        <v>14190</v>
      </c>
    </row>
    <row r="2793" spans="1:3" x14ac:dyDescent="0.25">
      <c r="A2793" s="74" t="s">
        <v>344</v>
      </c>
      <c r="B2793" s="134" t="s">
        <v>14191</v>
      </c>
      <c r="C2793" s="76" t="s">
        <v>14192</v>
      </c>
    </row>
    <row r="2794" spans="1:3" x14ac:dyDescent="0.25">
      <c r="A2794" s="74" t="s">
        <v>344</v>
      </c>
      <c r="B2794" s="134" t="s">
        <v>14193</v>
      </c>
      <c r="C2794" s="76" t="s">
        <v>14194</v>
      </c>
    </row>
    <row r="2795" spans="1:3" x14ac:dyDescent="0.25">
      <c r="A2795" s="74" t="s">
        <v>344</v>
      </c>
      <c r="B2795" s="134" t="s">
        <v>14195</v>
      </c>
      <c r="C2795" s="76" t="s">
        <v>14196</v>
      </c>
    </row>
    <row r="2796" spans="1:3" x14ac:dyDescent="0.25">
      <c r="A2796" s="74" t="s">
        <v>344</v>
      </c>
      <c r="B2796" s="134" t="s">
        <v>14197</v>
      </c>
      <c r="C2796" s="76" t="s">
        <v>14198</v>
      </c>
    </row>
    <row r="2797" spans="1:3" x14ac:dyDescent="0.25">
      <c r="A2797" s="74" t="s">
        <v>344</v>
      </c>
      <c r="B2797" s="134" t="s">
        <v>14199</v>
      </c>
      <c r="C2797" s="76" t="s">
        <v>14200</v>
      </c>
    </row>
    <row r="2798" spans="1:3" x14ac:dyDescent="0.25">
      <c r="A2798" s="74" t="s">
        <v>344</v>
      </c>
      <c r="B2798" s="134" t="s">
        <v>14201</v>
      </c>
      <c r="C2798" s="76" t="s">
        <v>14202</v>
      </c>
    </row>
    <row r="2799" spans="1:3" x14ac:dyDescent="0.25">
      <c r="A2799" s="74" t="s">
        <v>344</v>
      </c>
      <c r="B2799" s="134" t="s">
        <v>14203</v>
      </c>
      <c r="C2799" s="76" t="s">
        <v>14204</v>
      </c>
    </row>
    <row r="2800" spans="1:3" x14ac:dyDescent="0.25">
      <c r="A2800" s="74" t="s">
        <v>344</v>
      </c>
      <c r="B2800" s="134" t="s">
        <v>14205</v>
      </c>
      <c r="C2800" s="76" t="s">
        <v>14206</v>
      </c>
    </row>
    <row r="2801" spans="1:3" x14ac:dyDescent="0.25">
      <c r="A2801" s="74" t="s">
        <v>344</v>
      </c>
      <c r="B2801" s="134" t="s">
        <v>14207</v>
      </c>
      <c r="C2801" s="76" t="s">
        <v>14208</v>
      </c>
    </row>
    <row r="2802" spans="1:3" x14ac:dyDescent="0.25">
      <c r="A2802" s="74" t="s">
        <v>344</v>
      </c>
      <c r="B2802" s="134" t="s">
        <v>14209</v>
      </c>
      <c r="C2802" s="76" t="s">
        <v>14210</v>
      </c>
    </row>
    <row r="2803" spans="1:3" x14ac:dyDescent="0.25">
      <c r="A2803" s="74" t="s">
        <v>344</v>
      </c>
      <c r="B2803" s="134" t="s">
        <v>14211</v>
      </c>
      <c r="C2803" s="76" t="s">
        <v>14212</v>
      </c>
    </row>
    <row r="2804" spans="1:3" x14ac:dyDescent="0.25">
      <c r="A2804" s="74" t="s">
        <v>344</v>
      </c>
      <c r="B2804" s="134" t="s">
        <v>14213</v>
      </c>
      <c r="C2804" s="76" t="s">
        <v>14214</v>
      </c>
    </row>
    <row r="2805" spans="1:3" x14ac:dyDescent="0.25">
      <c r="A2805" s="74" t="s">
        <v>344</v>
      </c>
      <c r="B2805" s="134" t="s">
        <v>14215</v>
      </c>
      <c r="C2805" s="76" t="s">
        <v>14216</v>
      </c>
    </row>
    <row r="2806" spans="1:3" x14ac:dyDescent="0.25">
      <c r="A2806" s="74" t="s">
        <v>344</v>
      </c>
      <c r="B2806" s="134" t="s">
        <v>14217</v>
      </c>
      <c r="C2806" s="76" t="s">
        <v>14218</v>
      </c>
    </row>
    <row r="2807" spans="1:3" x14ac:dyDescent="0.25">
      <c r="A2807" s="74" t="s">
        <v>344</v>
      </c>
      <c r="B2807" s="134" t="s">
        <v>14219</v>
      </c>
      <c r="C2807" s="76" t="s">
        <v>14220</v>
      </c>
    </row>
    <row r="2808" spans="1:3" x14ac:dyDescent="0.25">
      <c r="A2808" s="74" t="s">
        <v>344</v>
      </c>
      <c r="B2808" s="134" t="s">
        <v>14221</v>
      </c>
      <c r="C2808" s="76" t="s">
        <v>14222</v>
      </c>
    </row>
    <row r="2809" spans="1:3" x14ac:dyDescent="0.25">
      <c r="A2809" s="74" t="s">
        <v>344</v>
      </c>
      <c r="B2809" s="134" t="s">
        <v>14223</v>
      </c>
      <c r="C2809" s="76" t="s">
        <v>14224</v>
      </c>
    </row>
    <row r="2810" spans="1:3" x14ac:dyDescent="0.25">
      <c r="A2810" s="74" t="s">
        <v>344</v>
      </c>
      <c r="B2810" s="134" t="s">
        <v>14225</v>
      </c>
      <c r="C2810" s="76" t="s">
        <v>14226</v>
      </c>
    </row>
    <row r="2811" spans="1:3" x14ac:dyDescent="0.25">
      <c r="A2811" s="74" t="s">
        <v>344</v>
      </c>
      <c r="B2811" s="134" t="s">
        <v>14227</v>
      </c>
      <c r="C2811" s="76" t="s">
        <v>14228</v>
      </c>
    </row>
    <row r="2812" spans="1:3" x14ac:dyDescent="0.25">
      <c r="A2812" s="74" t="s">
        <v>344</v>
      </c>
      <c r="B2812" s="134" t="s">
        <v>14229</v>
      </c>
      <c r="C2812" s="76" t="s">
        <v>14230</v>
      </c>
    </row>
    <row r="2813" spans="1:3" x14ac:dyDescent="0.25">
      <c r="A2813" s="74" t="s">
        <v>344</v>
      </c>
      <c r="B2813" s="134" t="s">
        <v>14231</v>
      </c>
      <c r="C2813" s="76" t="s">
        <v>14232</v>
      </c>
    </row>
    <row r="2814" spans="1:3" x14ac:dyDescent="0.25">
      <c r="A2814" s="74" t="s">
        <v>344</v>
      </c>
      <c r="B2814" s="134" t="s">
        <v>14233</v>
      </c>
      <c r="C2814" s="76" t="s">
        <v>14234</v>
      </c>
    </row>
    <row r="2815" spans="1:3" x14ac:dyDescent="0.25">
      <c r="A2815" s="74" t="s">
        <v>344</v>
      </c>
      <c r="B2815" s="134" t="s">
        <v>14235</v>
      </c>
      <c r="C2815" s="76" t="s">
        <v>14236</v>
      </c>
    </row>
    <row r="2816" spans="1:3" x14ac:dyDescent="0.25">
      <c r="A2816" s="74" t="s">
        <v>344</v>
      </c>
      <c r="B2816" s="134" t="s">
        <v>14237</v>
      </c>
      <c r="C2816" s="76" t="s">
        <v>14238</v>
      </c>
    </row>
    <row r="2817" spans="1:3" x14ac:dyDescent="0.25">
      <c r="A2817" s="74" t="s">
        <v>344</v>
      </c>
      <c r="B2817" s="134" t="s">
        <v>14239</v>
      </c>
      <c r="C2817" s="76" t="s">
        <v>14240</v>
      </c>
    </row>
    <row r="2818" spans="1:3" x14ac:dyDescent="0.25">
      <c r="A2818" s="74" t="s">
        <v>344</v>
      </c>
      <c r="B2818" s="134" t="s">
        <v>14241</v>
      </c>
      <c r="C2818" s="76" t="s">
        <v>14242</v>
      </c>
    </row>
    <row r="2819" spans="1:3" x14ac:dyDescent="0.25">
      <c r="A2819" s="74" t="s">
        <v>344</v>
      </c>
      <c r="B2819" s="134" t="s">
        <v>14243</v>
      </c>
      <c r="C2819" s="76" t="s">
        <v>14244</v>
      </c>
    </row>
    <row r="2820" spans="1:3" x14ac:dyDescent="0.25">
      <c r="A2820" s="74" t="s">
        <v>344</v>
      </c>
      <c r="B2820" s="134" t="s">
        <v>14245</v>
      </c>
      <c r="C2820" s="76" t="s">
        <v>14246</v>
      </c>
    </row>
    <row r="2821" spans="1:3" x14ac:dyDescent="0.25">
      <c r="A2821" s="74" t="s">
        <v>344</v>
      </c>
      <c r="B2821" s="134" t="s">
        <v>14247</v>
      </c>
      <c r="C2821" s="76" t="s">
        <v>14248</v>
      </c>
    </row>
    <row r="2822" spans="1:3" x14ac:dyDescent="0.25">
      <c r="A2822" s="74" t="s">
        <v>344</v>
      </c>
      <c r="B2822" s="134" t="s">
        <v>14249</v>
      </c>
      <c r="C2822" s="76" t="s">
        <v>14250</v>
      </c>
    </row>
    <row r="2823" spans="1:3" x14ac:dyDescent="0.25">
      <c r="A2823" s="74" t="s">
        <v>344</v>
      </c>
      <c r="B2823" s="134" t="s">
        <v>14251</v>
      </c>
      <c r="C2823" s="76" t="s">
        <v>14252</v>
      </c>
    </row>
    <row r="2824" spans="1:3" x14ac:dyDescent="0.25">
      <c r="A2824" s="74" t="s">
        <v>344</v>
      </c>
      <c r="B2824" s="134" t="s">
        <v>14253</v>
      </c>
      <c r="C2824" s="76" t="s">
        <v>14254</v>
      </c>
    </row>
    <row r="2825" spans="1:3" x14ac:dyDescent="0.25">
      <c r="A2825" s="74" t="s">
        <v>344</v>
      </c>
      <c r="B2825" s="134" t="s">
        <v>14255</v>
      </c>
      <c r="C2825" s="76" t="s">
        <v>14256</v>
      </c>
    </row>
    <row r="2826" spans="1:3" x14ac:dyDescent="0.25">
      <c r="A2826" s="74" t="s">
        <v>344</v>
      </c>
      <c r="B2826" s="134" t="s">
        <v>14257</v>
      </c>
      <c r="C2826" s="76" t="s">
        <v>14258</v>
      </c>
    </row>
    <row r="2827" spans="1:3" x14ac:dyDescent="0.25">
      <c r="A2827" s="74" t="s">
        <v>344</v>
      </c>
      <c r="B2827" s="134" t="s">
        <v>14259</v>
      </c>
      <c r="C2827" s="76" t="s">
        <v>14260</v>
      </c>
    </row>
    <row r="2828" spans="1:3" x14ac:dyDescent="0.25">
      <c r="A2828" s="74" t="s">
        <v>344</v>
      </c>
      <c r="B2828" s="134" t="s">
        <v>14261</v>
      </c>
      <c r="C2828" s="76" t="s">
        <v>14262</v>
      </c>
    </row>
    <row r="2829" spans="1:3" x14ac:dyDescent="0.25">
      <c r="A2829" s="74" t="s">
        <v>344</v>
      </c>
      <c r="B2829" s="134" t="s">
        <v>14263</v>
      </c>
      <c r="C2829" s="76" t="s">
        <v>14264</v>
      </c>
    </row>
    <row r="2830" spans="1:3" x14ac:dyDescent="0.25">
      <c r="A2830" s="74" t="s">
        <v>344</v>
      </c>
      <c r="B2830" s="134" t="s">
        <v>14265</v>
      </c>
      <c r="C2830" s="76" t="s">
        <v>14266</v>
      </c>
    </row>
    <row r="2831" spans="1:3" x14ac:dyDescent="0.25">
      <c r="A2831" s="74" t="s">
        <v>344</v>
      </c>
      <c r="B2831" s="134" t="s">
        <v>14267</v>
      </c>
      <c r="C2831" s="76" t="s">
        <v>14268</v>
      </c>
    </row>
    <row r="2832" spans="1:3" x14ac:dyDescent="0.25">
      <c r="A2832" s="74" t="s">
        <v>344</v>
      </c>
      <c r="B2832" s="134" t="s">
        <v>14269</v>
      </c>
      <c r="C2832" s="76" t="s">
        <v>14270</v>
      </c>
    </row>
    <row r="2833" spans="1:3" x14ac:dyDescent="0.25">
      <c r="A2833" s="74" t="s">
        <v>344</v>
      </c>
      <c r="B2833" s="134" t="s">
        <v>14271</v>
      </c>
      <c r="C2833" s="76" t="s">
        <v>14272</v>
      </c>
    </row>
    <row r="2834" spans="1:3" x14ac:dyDescent="0.25">
      <c r="A2834" s="74" t="s">
        <v>344</v>
      </c>
      <c r="B2834" s="134" t="s">
        <v>14273</v>
      </c>
      <c r="C2834" s="76" t="s">
        <v>14274</v>
      </c>
    </row>
    <row r="2835" spans="1:3" x14ac:dyDescent="0.25">
      <c r="A2835" s="74" t="s">
        <v>344</v>
      </c>
      <c r="B2835" s="134" t="s">
        <v>14275</v>
      </c>
      <c r="C2835" s="76" t="s">
        <v>14276</v>
      </c>
    </row>
    <row r="2836" spans="1:3" x14ac:dyDescent="0.25">
      <c r="A2836" s="74" t="s">
        <v>344</v>
      </c>
      <c r="B2836" s="134" t="s">
        <v>14277</v>
      </c>
      <c r="C2836" s="76" t="s">
        <v>14278</v>
      </c>
    </row>
    <row r="2837" spans="1:3" x14ac:dyDescent="0.25">
      <c r="A2837" s="74" t="s">
        <v>344</v>
      </c>
      <c r="B2837" s="134" t="s">
        <v>14279</v>
      </c>
      <c r="C2837" s="76" t="s">
        <v>14280</v>
      </c>
    </row>
    <row r="2838" spans="1:3" x14ac:dyDescent="0.25">
      <c r="A2838" s="74" t="s">
        <v>344</v>
      </c>
      <c r="B2838" s="134" t="s">
        <v>14281</v>
      </c>
      <c r="C2838" s="76" t="s">
        <v>14282</v>
      </c>
    </row>
    <row r="2839" spans="1:3" x14ac:dyDescent="0.25">
      <c r="A2839" s="74" t="s">
        <v>344</v>
      </c>
      <c r="B2839" s="134" t="s">
        <v>14283</v>
      </c>
      <c r="C2839" s="76" t="s">
        <v>14284</v>
      </c>
    </row>
    <row r="2840" spans="1:3" x14ac:dyDescent="0.25">
      <c r="A2840" s="74" t="s">
        <v>344</v>
      </c>
      <c r="B2840" s="134" t="s">
        <v>14285</v>
      </c>
      <c r="C2840" s="76" t="s">
        <v>14286</v>
      </c>
    </row>
    <row r="2841" spans="1:3" x14ac:dyDescent="0.25">
      <c r="A2841" s="74" t="s">
        <v>344</v>
      </c>
      <c r="B2841" s="134" t="s">
        <v>14287</v>
      </c>
      <c r="C2841" s="76" t="s">
        <v>14288</v>
      </c>
    </row>
    <row r="2842" spans="1:3" x14ac:dyDescent="0.25">
      <c r="A2842" s="74" t="s">
        <v>344</v>
      </c>
      <c r="B2842" s="134" t="s">
        <v>14289</v>
      </c>
      <c r="C2842" s="76" t="s">
        <v>14290</v>
      </c>
    </row>
    <row r="2843" spans="1:3" x14ac:dyDescent="0.25">
      <c r="A2843" s="74" t="s">
        <v>344</v>
      </c>
      <c r="B2843" s="134" t="s">
        <v>14291</v>
      </c>
      <c r="C2843" s="76" t="s">
        <v>14292</v>
      </c>
    </row>
    <row r="2844" spans="1:3" x14ac:dyDescent="0.25">
      <c r="A2844" s="74" t="s">
        <v>344</v>
      </c>
      <c r="B2844" s="134" t="s">
        <v>14293</v>
      </c>
      <c r="C2844" s="76" t="s">
        <v>14294</v>
      </c>
    </row>
    <row r="2845" spans="1:3" x14ac:dyDescent="0.25">
      <c r="A2845" s="74" t="s">
        <v>344</v>
      </c>
      <c r="B2845" s="134" t="s">
        <v>14295</v>
      </c>
      <c r="C2845" s="76" t="s">
        <v>14296</v>
      </c>
    </row>
    <row r="2846" spans="1:3" x14ac:dyDescent="0.25">
      <c r="A2846" s="74" t="s">
        <v>344</v>
      </c>
      <c r="B2846" s="134" t="s">
        <v>14297</v>
      </c>
      <c r="C2846" s="76" t="s">
        <v>14298</v>
      </c>
    </row>
    <row r="2847" spans="1:3" x14ac:dyDescent="0.25">
      <c r="A2847" s="74" t="s">
        <v>344</v>
      </c>
      <c r="B2847" s="134" t="s">
        <v>14299</v>
      </c>
      <c r="C2847" s="76" t="s">
        <v>14300</v>
      </c>
    </row>
    <row r="2848" spans="1:3" x14ac:dyDescent="0.25">
      <c r="A2848" s="74" t="s">
        <v>344</v>
      </c>
      <c r="B2848" s="134" t="s">
        <v>14301</v>
      </c>
      <c r="C2848" s="76" t="s">
        <v>14302</v>
      </c>
    </row>
    <row r="2849" spans="1:3" x14ac:dyDescent="0.25">
      <c r="A2849" s="74" t="s">
        <v>344</v>
      </c>
      <c r="B2849" s="134" t="s">
        <v>14303</v>
      </c>
      <c r="C2849" s="76" t="s">
        <v>14304</v>
      </c>
    </row>
    <row r="2850" spans="1:3" x14ac:dyDescent="0.25">
      <c r="A2850" s="74" t="s">
        <v>344</v>
      </c>
      <c r="B2850" s="134" t="s">
        <v>14305</v>
      </c>
      <c r="C2850" s="76" t="s">
        <v>14306</v>
      </c>
    </row>
    <row r="2851" spans="1:3" x14ac:dyDescent="0.25">
      <c r="A2851" s="74" t="s">
        <v>344</v>
      </c>
      <c r="B2851" s="134" t="s">
        <v>14307</v>
      </c>
      <c r="C2851" s="76" t="s">
        <v>14308</v>
      </c>
    </row>
    <row r="2852" spans="1:3" x14ac:dyDescent="0.25">
      <c r="A2852" s="74" t="s">
        <v>344</v>
      </c>
      <c r="B2852" s="134" t="s">
        <v>14309</v>
      </c>
      <c r="C2852" s="76" t="s">
        <v>14310</v>
      </c>
    </row>
    <row r="2853" spans="1:3" x14ac:dyDescent="0.25">
      <c r="A2853" s="74" t="s">
        <v>344</v>
      </c>
      <c r="B2853" s="134" t="s">
        <v>14311</v>
      </c>
      <c r="C2853" s="76" t="s">
        <v>14312</v>
      </c>
    </row>
    <row r="2854" spans="1:3" x14ac:dyDescent="0.25">
      <c r="A2854" s="74" t="s">
        <v>344</v>
      </c>
      <c r="B2854" s="134" t="s">
        <v>14313</v>
      </c>
      <c r="C2854" s="76" t="s">
        <v>14314</v>
      </c>
    </row>
    <row r="2855" spans="1:3" x14ac:dyDescent="0.25">
      <c r="A2855" s="74" t="s">
        <v>344</v>
      </c>
      <c r="B2855" s="134" t="s">
        <v>14315</v>
      </c>
      <c r="C2855" s="76" t="s">
        <v>14316</v>
      </c>
    </row>
    <row r="2856" spans="1:3" x14ac:dyDescent="0.25">
      <c r="A2856" s="74" t="s">
        <v>344</v>
      </c>
      <c r="B2856" s="134" t="s">
        <v>14317</v>
      </c>
      <c r="C2856" s="76" t="s">
        <v>14318</v>
      </c>
    </row>
    <row r="2857" spans="1:3" x14ac:dyDescent="0.25">
      <c r="A2857" s="74" t="s">
        <v>344</v>
      </c>
      <c r="B2857" s="134" t="s">
        <v>14319</v>
      </c>
      <c r="C2857" s="76" t="s">
        <v>14320</v>
      </c>
    </row>
    <row r="2858" spans="1:3" x14ac:dyDescent="0.25">
      <c r="A2858" s="74" t="s">
        <v>344</v>
      </c>
      <c r="B2858" s="134" t="s">
        <v>14321</v>
      </c>
      <c r="C2858" s="76" t="s">
        <v>14322</v>
      </c>
    </row>
    <row r="2859" spans="1:3" x14ac:dyDescent="0.25">
      <c r="A2859" s="74" t="s">
        <v>344</v>
      </c>
      <c r="B2859" s="134" t="s">
        <v>14323</v>
      </c>
      <c r="C2859" s="76" t="s">
        <v>14324</v>
      </c>
    </row>
    <row r="2860" spans="1:3" x14ac:dyDescent="0.25">
      <c r="A2860" s="74" t="s">
        <v>344</v>
      </c>
      <c r="B2860" s="134" t="s">
        <v>14325</v>
      </c>
      <c r="C2860" s="76" t="s">
        <v>14326</v>
      </c>
    </row>
    <row r="2861" spans="1:3" x14ac:dyDescent="0.25">
      <c r="A2861" s="74" t="s">
        <v>344</v>
      </c>
      <c r="B2861" s="134" t="s">
        <v>14327</v>
      </c>
      <c r="C2861" s="76" t="s">
        <v>14328</v>
      </c>
    </row>
    <row r="2862" spans="1:3" x14ac:dyDescent="0.25">
      <c r="A2862" s="74" t="s">
        <v>344</v>
      </c>
      <c r="B2862" s="134" t="s">
        <v>14329</v>
      </c>
      <c r="C2862" s="76" t="s">
        <v>14330</v>
      </c>
    </row>
    <row r="2863" spans="1:3" x14ac:dyDescent="0.25">
      <c r="A2863" s="74" t="s">
        <v>344</v>
      </c>
      <c r="B2863" s="134" t="s">
        <v>14331</v>
      </c>
      <c r="C2863" s="76" t="s">
        <v>14332</v>
      </c>
    </row>
    <row r="2864" spans="1:3" x14ac:dyDescent="0.25">
      <c r="A2864" s="74" t="s">
        <v>344</v>
      </c>
      <c r="B2864" s="134" t="s">
        <v>14333</v>
      </c>
      <c r="C2864" s="76" t="s">
        <v>14334</v>
      </c>
    </row>
    <row r="2865" spans="1:3" x14ac:dyDescent="0.25">
      <c r="A2865" s="74" t="s">
        <v>344</v>
      </c>
      <c r="B2865" s="134" t="s">
        <v>14335</v>
      </c>
      <c r="C2865" s="76" t="s">
        <v>14336</v>
      </c>
    </row>
    <row r="2866" spans="1:3" x14ac:dyDescent="0.25">
      <c r="A2866" s="74" t="s">
        <v>344</v>
      </c>
      <c r="B2866" s="134" t="s">
        <v>14337</v>
      </c>
      <c r="C2866" s="76" t="s">
        <v>14338</v>
      </c>
    </row>
    <row r="2867" spans="1:3" x14ac:dyDescent="0.25">
      <c r="A2867" s="74" t="s">
        <v>344</v>
      </c>
      <c r="B2867" s="134" t="s">
        <v>14339</v>
      </c>
      <c r="C2867" s="76" t="s">
        <v>14340</v>
      </c>
    </row>
    <row r="2868" spans="1:3" x14ac:dyDescent="0.25">
      <c r="A2868" s="74" t="s">
        <v>344</v>
      </c>
      <c r="B2868" s="134" t="s">
        <v>14341</v>
      </c>
      <c r="C2868" s="76" t="s">
        <v>14342</v>
      </c>
    </row>
    <row r="2869" spans="1:3" x14ac:dyDescent="0.25">
      <c r="A2869" s="74" t="s">
        <v>344</v>
      </c>
      <c r="B2869" s="134" t="s">
        <v>14343</v>
      </c>
      <c r="C2869" s="76" t="s">
        <v>14344</v>
      </c>
    </row>
    <row r="2870" spans="1:3" x14ac:dyDescent="0.25">
      <c r="A2870" s="74" t="s">
        <v>344</v>
      </c>
      <c r="B2870" s="134" t="s">
        <v>14345</v>
      </c>
      <c r="C2870" s="76" t="s">
        <v>14346</v>
      </c>
    </row>
    <row r="2871" spans="1:3" x14ac:dyDescent="0.25">
      <c r="A2871" s="74" t="s">
        <v>344</v>
      </c>
      <c r="B2871" s="134" t="s">
        <v>14347</v>
      </c>
      <c r="C2871" s="76" t="s">
        <v>14348</v>
      </c>
    </row>
    <row r="2872" spans="1:3" x14ac:dyDescent="0.25">
      <c r="A2872" s="74" t="s">
        <v>344</v>
      </c>
      <c r="B2872" s="134" t="s">
        <v>14349</v>
      </c>
      <c r="C2872" s="76" t="s">
        <v>14350</v>
      </c>
    </row>
    <row r="2873" spans="1:3" x14ac:dyDescent="0.25">
      <c r="A2873" s="74" t="s">
        <v>344</v>
      </c>
      <c r="B2873" s="134" t="s">
        <v>14351</v>
      </c>
      <c r="C2873" s="76" t="s">
        <v>14352</v>
      </c>
    </row>
    <row r="2874" spans="1:3" x14ac:dyDescent="0.25">
      <c r="A2874" s="74" t="s">
        <v>344</v>
      </c>
      <c r="B2874" s="134" t="s">
        <v>14353</v>
      </c>
      <c r="C2874" s="76" t="s">
        <v>14354</v>
      </c>
    </row>
    <row r="2875" spans="1:3" x14ac:dyDescent="0.25">
      <c r="A2875" s="74" t="s">
        <v>344</v>
      </c>
      <c r="B2875" s="134" t="s">
        <v>14355</v>
      </c>
      <c r="C2875" s="76" t="s">
        <v>14356</v>
      </c>
    </row>
    <row r="2876" spans="1:3" x14ac:dyDescent="0.25">
      <c r="A2876" s="74" t="s">
        <v>344</v>
      </c>
      <c r="B2876" s="134" t="s">
        <v>14357</v>
      </c>
      <c r="C2876" s="76" t="s">
        <v>14358</v>
      </c>
    </row>
    <row r="2877" spans="1:3" x14ac:dyDescent="0.25">
      <c r="A2877" s="74" t="s">
        <v>344</v>
      </c>
      <c r="B2877" s="134" t="s">
        <v>14359</v>
      </c>
      <c r="C2877" s="76" t="s">
        <v>14360</v>
      </c>
    </row>
    <row r="2878" spans="1:3" x14ac:dyDescent="0.25">
      <c r="A2878" s="74" t="s">
        <v>344</v>
      </c>
      <c r="B2878" s="134" t="s">
        <v>14361</v>
      </c>
      <c r="C2878" s="76" t="s">
        <v>14362</v>
      </c>
    </row>
    <row r="2879" spans="1:3" x14ac:dyDescent="0.25">
      <c r="A2879" s="74" t="s">
        <v>344</v>
      </c>
      <c r="B2879" s="134" t="s">
        <v>14363</v>
      </c>
      <c r="C2879" s="76" t="s">
        <v>14364</v>
      </c>
    </row>
    <row r="2880" spans="1:3" x14ac:dyDescent="0.25">
      <c r="A2880" s="74" t="s">
        <v>344</v>
      </c>
      <c r="B2880" s="134" t="s">
        <v>14365</v>
      </c>
      <c r="C2880" s="76" t="s">
        <v>14366</v>
      </c>
    </row>
    <row r="2881" spans="1:3" x14ac:dyDescent="0.25">
      <c r="A2881" s="74" t="s">
        <v>344</v>
      </c>
      <c r="B2881" s="134" t="s">
        <v>14367</v>
      </c>
      <c r="C2881" s="76" t="s">
        <v>14368</v>
      </c>
    </row>
    <row r="2882" spans="1:3" x14ac:dyDescent="0.25">
      <c r="A2882" s="74" t="s">
        <v>344</v>
      </c>
      <c r="B2882" s="134" t="s">
        <v>14369</v>
      </c>
      <c r="C2882" s="76" t="s">
        <v>14370</v>
      </c>
    </row>
    <row r="2883" spans="1:3" x14ac:dyDescent="0.25">
      <c r="A2883" s="74" t="s">
        <v>344</v>
      </c>
      <c r="B2883" s="134" t="s">
        <v>14371</v>
      </c>
      <c r="C2883" s="76" t="s">
        <v>14372</v>
      </c>
    </row>
    <row r="2884" spans="1:3" x14ac:dyDescent="0.25">
      <c r="A2884" s="74" t="s">
        <v>344</v>
      </c>
      <c r="B2884" s="134" t="s">
        <v>14373</v>
      </c>
      <c r="C2884" s="76" t="s">
        <v>14374</v>
      </c>
    </row>
    <row r="2885" spans="1:3" x14ac:dyDescent="0.25">
      <c r="A2885" s="74" t="s">
        <v>344</v>
      </c>
      <c r="B2885" s="134" t="s">
        <v>14375</v>
      </c>
      <c r="C2885" s="76" t="s">
        <v>14376</v>
      </c>
    </row>
    <row r="2886" spans="1:3" x14ac:dyDescent="0.25">
      <c r="A2886" s="74" t="s">
        <v>344</v>
      </c>
      <c r="B2886" s="134" t="s">
        <v>14377</v>
      </c>
      <c r="C2886" s="76" t="s">
        <v>14378</v>
      </c>
    </row>
    <row r="2887" spans="1:3" x14ac:dyDescent="0.25">
      <c r="A2887" s="74" t="s">
        <v>344</v>
      </c>
      <c r="B2887" s="134" t="s">
        <v>14379</v>
      </c>
      <c r="C2887" s="76" t="s">
        <v>14380</v>
      </c>
    </row>
    <row r="2888" spans="1:3" x14ac:dyDescent="0.25">
      <c r="A2888" s="74" t="s">
        <v>344</v>
      </c>
      <c r="B2888" s="134" t="s">
        <v>14381</v>
      </c>
      <c r="C2888" s="76" t="s">
        <v>14382</v>
      </c>
    </row>
    <row r="2889" spans="1:3" x14ac:dyDescent="0.25">
      <c r="A2889" s="74" t="s">
        <v>344</v>
      </c>
      <c r="B2889" s="134" t="s">
        <v>14383</v>
      </c>
      <c r="C2889" s="76" t="s">
        <v>14384</v>
      </c>
    </row>
    <row r="2890" spans="1:3" x14ac:dyDescent="0.25">
      <c r="A2890" s="74" t="s">
        <v>344</v>
      </c>
      <c r="B2890" s="134" t="s">
        <v>14385</v>
      </c>
      <c r="C2890" s="76" t="s">
        <v>14386</v>
      </c>
    </row>
    <row r="2891" spans="1:3" x14ac:dyDescent="0.25">
      <c r="A2891" s="74" t="s">
        <v>344</v>
      </c>
      <c r="B2891" s="134" t="s">
        <v>14387</v>
      </c>
      <c r="C2891" s="76" t="s">
        <v>14388</v>
      </c>
    </row>
    <row r="2892" spans="1:3" x14ac:dyDescent="0.25">
      <c r="A2892" s="74" t="s">
        <v>344</v>
      </c>
      <c r="B2892" s="134" t="s">
        <v>14389</v>
      </c>
      <c r="C2892" s="76" t="s">
        <v>14390</v>
      </c>
    </row>
    <row r="2893" spans="1:3" x14ac:dyDescent="0.25">
      <c r="A2893" s="74" t="s">
        <v>344</v>
      </c>
      <c r="B2893" s="134" t="s">
        <v>14391</v>
      </c>
      <c r="C2893" s="76" t="s">
        <v>14392</v>
      </c>
    </row>
    <row r="2894" spans="1:3" x14ac:dyDescent="0.25">
      <c r="A2894" s="74" t="s">
        <v>344</v>
      </c>
      <c r="B2894" s="134" t="s">
        <v>14393</v>
      </c>
      <c r="C2894" s="76" t="s">
        <v>14131</v>
      </c>
    </row>
    <row r="2895" spans="1:3" x14ac:dyDescent="0.25">
      <c r="A2895" s="74" t="s">
        <v>344</v>
      </c>
      <c r="B2895" s="134" t="s">
        <v>14394</v>
      </c>
      <c r="C2895" s="76" t="s">
        <v>14395</v>
      </c>
    </row>
    <row r="2896" spans="1:3" x14ac:dyDescent="0.25">
      <c r="A2896" s="74" t="s">
        <v>344</v>
      </c>
      <c r="B2896" s="134" t="s">
        <v>14396</v>
      </c>
      <c r="C2896" s="76" t="s">
        <v>14397</v>
      </c>
    </row>
    <row r="2897" spans="1:3" x14ac:dyDescent="0.25">
      <c r="A2897" s="74" t="s">
        <v>344</v>
      </c>
      <c r="B2897" s="134" t="s">
        <v>14398</v>
      </c>
      <c r="C2897" s="76" t="s">
        <v>14399</v>
      </c>
    </row>
    <row r="2898" spans="1:3" x14ac:dyDescent="0.25">
      <c r="A2898" s="74" t="s">
        <v>344</v>
      </c>
      <c r="B2898" s="134" t="s">
        <v>14400</v>
      </c>
      <c r="C2898" s="76" t="s">
        <v>14401</v>
      </c>
    </row>
    <row r="2899" spans="1:3" x14ac:dyDescent="0.25">
      <c r="A2899" s="74" t="s">
        <v>344</v>
      </c>
      <c r="B2899" s="134" t="s">
        <v>14402</v>
      </c>
      <c r="C2899" s="76" t="s">
        <v>14403</v>
      </c>
    </row>
    <row r="2900" spans="1:3" x14ac:dyDescent="0.25">
      <c r="A2900" s="74" t="s">
        <v>344</v>
      </c>
      <c r="B2900" s="134" t="s">
        <v>14404</v>
      </c>
      <c r="C2900" s="76" t="s">
        <v>14405</v>
      </c>
    </row>
    <row r="2901" spans="1:3" x14ac:dyDescent="0.25">
      <c r="A2901" s="74" t="s">
        <v>344</v>
      </c>
      <c r="B2901" s="134" t="s">
        <v>14406</v>
      </c>
      <c r="C2901" s="76" t="s">
        <v>14100</v>
      </c>
    </row>
    <row r="2902" spans="1:3" x14ac:dyDescent="0.25">
      <c r="A2902" s="74" t="s">
        <v>344</v>
      </c>
      <c r="B2902" s="134" t="s">
        <v>14407</v>
      </c>
      <c r="C2902" s="76" t="s">
        <v>14408</v>
      </c>
    </row>
    <row r="2903" spans="1:3" x14ac:dyDescent="0.25">
      <c r="A2903" s="74" t="s">
        <v>344</v>
      </c>
      <c r="B2903" s="134" t="s">
        <v>14409</v>
      </c>
      <c r="C2903" s="76" t="s">
        <v>14410</v>
      </c>
    </row>
    <row r="2904" spans="1:3" x14ac:dyDescent="0.25">
      <c r="A2904" s="74" t="s">
        <v>344</v>
      </c>
      <c r="B2904" s="134" t="s">
        <v>14411</v>
      </c>
      <c r="C2904" s="76" t="s">
        <v>14412</v>
      </c>
    </row>
    <row r="2905" spans="1:3" x14ac:dyDescent="0.25">
      <c r="A2905" s="74" t="s">
        <v>344</v>
      </c>
      <c r="B2905" s="134" t="s">
        <v>14413</v>
      </c>
      <c r="C2905" s="76" t="s">
        <v>14414</v>
      </c>
    </row>
    <row r="2906" spans="1:3" x14ac:dyDescent="0.25">
      <c r="A2906" s="74" t="s">
        <v>344</v>
      </c>
      <c r="B2906" s="134" t="s">
        <v>14415</v>
      </c>
      <c r="C2906" s="76" t="s">
        <v>14416</v>
      </c>
    </row>
    <row r="2907" spans="1:3" x14ac:dyDescent="0.25">
      <c r="A2907" s="74" t="s">
        <v>344</v>
      </c>
      <c r="B2907" s="134" t="s">
        <v>14417</v>
      </c>
      <c r="C2907" s="76" t="s">
        <v>14418</v>
      </c>
    </row>
    <row r="2908" spans="1:3" x14ac:dyDescent="0.25">
      <c r="A2908" s="74" t="s">
        <v>344</v>
      </c>
      <c r="B2908" s="134" t="s">
        <v>14419</v>
      </c>
      <c r="C2908" s="76" t="s">
        <v>14420</v>
      </c>
    </row>
    <row r="2909" spans="1:3" x14ac:dyDescent="0.25">
      <c r="A2909" s="74" t="s">
        <v>344</v>
      </c>
      <c r="B2909" s="134" t="s">
        <v>14421</v>
      </c>
      <c r="C2909" s="76" t="s">
        <v>14422</v>
      </c>
    </row>
    <row r="2910" spans="1:3" x14ac:dyDescent="0.25">
      <c r="A2910" s="74" t="s">
        <v>344</v>
      </c>
      <c r="B2910" s="134" t="s">
        <v>14423</v>
      </c>
      <c r="C2910" s="76" t="s">
        <v>14424</v>
      </c>
    </row>
    <row r="2911" spans="1:3" x14ac:dyDescent="0.25">
      <c r="A2911" s="74" t="s">
        <v>344</v>
      </c>
      <c r="B2911" s="134" t="s">
        <v>14425</v>
      </c>
      <c r="C2911" s="76" t="s">
        <v>14426</v>
      </c>
    </row>
    <row r="2912" spans="1:3" x14ac:dyDescent="0.25">
      <c r="A2912" s="74" t="s">
        <v>344</v>
      </c>
      <c r="B2912" s="134" t="s">
        <v>14427</v>
      </c>
      <c r="C2912" s="76" t="s">
        <v>14428</v>
      </c>
    </row>
    <row r="2913" spans="1:3" x14ac:dyDescent="0.25">
      <c r="A2913" s="74" t="s">
        <v>344</v>
      </c>
      <c r="B2913" s="134" t="s">
        <v>14429</v>
      </c>
      <c r="C2913" s="76" t="s">
        <v>14430</v>
      </c>
    </row>
    <row r="2914" spans="1:3" x14ac:dyDescent="0.25">
      <c r="A2914" s="74" t="s">
        <v>344</v>
      </c>
      <c r="B2914" s="134" t="s">
        <v>14431</v>
      </c>
      <c r="C2914" s="76" t="s">
        <v>14432</v>
      </c>
    </row>
    <row r="2915" spans="1:3" x14ac:dyDescent="0.25">
      <c r="A2915" s="74" t="s">
        <v>344</v>
      </c>
      <c r="B2915" s="134" t="s">
        <v>14433</v>
      </c>
      <c r="C2915" s="76" t="s">
        <v>14434</v>
      </c>
    </row>
    <row r="2916" spans="1:3" x14ac:dyDescent="0.25">
      <c r="A2916" s="74" t="s">
        <v>344</v>
      </c>
      <c r="B2916" s="134" t="s">
        <v>14435</v>
      </c>
      <c r="C2916" s="76" t="s">
        <v>14017</v>
      </c>
    </row>
    <row r="2917" spans="1:3" x14ac:dyDescent="0.25">
      <c r="A2917" s="74" t="s">
        <v>344</v>
      </c>
      <c r="B2917" s="134" t="s">
        <v>14436</v>
      </c>
      <c r="C2917" s="76" t="s">
        <v>14437</v>
      </c>
    </row>
    <row r="2918" spans="1:3" x14ac:dyDescent="0.25">
      <c r="A2918" s="74" t="s">
        <v>344</v>
      </c>
      <c r="B2918" s="134" t="s">
        <v>14438</v>
      </c>
      <c r="C2918" s="76" t="s">
        <v>14439</v>
      </c>
    </row>
    <row r="2919" spans="1:3" x14ac:dyDescent="0.25">
      <c r="A2919" s="74" t="s">
        <v>344</v>
      </c>
      <c r="B2919" s="134" t="s">
        <v>14440</v>
      </c>
      <c r="C2919" s="76" t="s">
        <v>14441</v>
      </c>
    </row>
    <row r="2920" spans="1:3" x14ac:dyDescent="0.25">
      <c r="A2920" s="74" t="s">
        <v>344</v>
      </c>
      <c r="B2920" s="134" t="s">
        <v>14442</v>
      </c>
      <c r="C2920" s="76" t="s">
        <v>14441</v>
      </c>
    </row>
    <row r="2921" spans="1:3" x14ac:dyDescent="0.25">
      <c r="A2921" s="74" t="s">
        <v>344</v>
      </c>
      <c r="B2921" s="134" t="s">
        <v>14443</v>
      </c>
      <c r="C2921" s="76" t="s">
        <v>14444</v>
      </c>
    </row>
    <row r="2922" spans="1:3" x14ac:dyDescent="0.25">
      <c r="A2922" s="74" t="s">
        <v>344</v>
      </c>
      <c r="B2922" s="134" t="s">
        <v>14445</v>
      </c>
      <c r="C2922" s="76" t="s">
        <v>14446</v>
      </c>
    </row>
    <row r="2923" spans="1:3" x14ac:dyDescent="0.25">
      <c r="A2923" s="74" t="s">
        <v>344</v>
      </c>
      <c r="B2923" s="134" t="s">
        <v>14447</v>
      </c>
      <c r="C2923" s="76" t="s">
        <v>14448</v>
      </c>
    </row>
    <row r="2924" spans="1:3" x14ac:dyDescent="0.25">
      <c r="A2924" s="74" t="s">
        <v>344</v>
      </c>
      <c r="B2924" s="134" t="s">
        <v>14449</v>
      </c>
      <c r="C2924" s="76" t="s">
        <v>14450</v>
      </c>
    </row>
    <row r="2925" spans="1:3" x14ac:dyDescent="0.25">
      <c r="A2925" s="74" t="s">
        <v>344</v>
      </c>
      <c r="B2925" s="134" t="s">
        <v>14451</v>
      </c>
      <c r="C2925" s="76" t="s">
        <v>14452</v>
      </c>
    </row>
    <row r="2926" spans="1:3" x14ac:dyDescent="0.25">
      <c r="A2926" s="74" t="s">
        <v>344</v>
      </c>
      <c r="B2926" s="134" t="s">
        <v>14453</v>
      </c>
      <c r="C2926" s="76" t="s">
        <v>14454</v>
      </c>
    </row>
    <row r="2927" spans="1:3" x14ac:dyDescent="0.25">
      <c r="A2927" s="74" t="s">
        <v>344</v>
      </c>
      <c r="B2927" s="134" t="s">
        <v>14455</v>
      </c>
      <c r="C2927" s="76" t="s">
        <v>14456</v>
      </c>
    </row>
    <row r="2928" spans="1:3" x14ac:dyDescent="0.25">
      <c r="A2928" s="74" t="s">
        <v>344</v>
      </c>
      <c r="B2928" s="134" t="s">
        <v>14457</v>
      </c>
      <c r="C2928" s="76" t="s">
        <v>14458</v>
      </c>
    </row>
    <row r="2929" spans="1:3" x14ac:dyDescent="0.25">
      <c r="A2929" s="74" t="s">
        <v>344</v>
      </c>
      <c r="B2929" s="134" t="s">
        <v>14459</v>
      </c>
      <c r="C2929" s="76" t="s">
        <v>14460</v>
      </c>
    </row>
    <row r="2930" spans="1:3" x14ac:dyDescent="0.25">
      <c r="A2930" s="74" t="s">
        <v>344</v>
      </c>
      <c r="B2930" s="134" t="s">
        <v>14461</v>
      </c>
      <c r="C2930" s="76" t="s">
        <v>14462</v>
      </c>
    </row>
    <row r="2931" spans="1:3" x14ac:dyDescent="0.25">
      <c r="A2931" s="74" t="s">
        <v>344</v>
      </c>
      <c r="B2931" s="134" t="s">
        <v>14463</v>
      </c>
      <c r="C2931" s="76" t="s">
        <v>14464</v>
      </c>
    </row>
    <row r="2932" spans="1:3" x14ac:dyDescent="0.25">
      <c r="A2932" s="74" t="s">
        <v>344</v>
      </c>
      <c r="B2932" s="134" t="s">
        <v>14465</v>
      </c>
      <c r="C2932" s="76" t="s">
        <v>14466</v>
      </c>
    </row>
    <row r="2933" spans="1:3" x14ac:dyDescent="0.25">
      <c r="A2933" s="74" t="s">
        <v>344</v>
      </c>
      <c r="B2933" s="134" t="s">
        <v>14467</v>
      </c>
      <c r="C2933" s="76" t="s">
        <v>14468</v>
      </c>
    </row>
    <row r="2934" spans="1:3" x14ac:dyDescent="0.25">
      <c r="A2934" s="74" t="s">
        <v>344</v>
      </c>
      <c r="B2934" s="134" t="s">
        <v>14469</v>
      </c>
      <c r="C2934" s="76" t="s">
        <v>14470</v>
      </c>
    </row>
    <row r="2935" spans="1:3" x14ac:dyDescent="0.25">
      <c r="A2935" s="74" t="s">
        <v>344</v>
      </c>
      <c r="B2935" s="134" t="s">
        <v>14471</v>
      </c>
      <c r="C2935" s="76" t="s">
        <v>14472</v>
      </c>
    </row>
    <row r="2936" spans="1:3" x14ac:dyDescent="0.25">
      <c r="A2936" s="74" t="s">
        <v>344</v>
      </c>
      <c r="B2936" s="134" t="s">
        <v>14473</v>
      </c>
      <c r="C2936" s="76" t="s">
        <v>14474</v>
      </c>
    </row>
    <row r="2937" spans="1:3" x14ac:dyDescent="0.25">
      <c r="A2937" s="74" t="s">
        <v>344</v>
      </c>
      <c r="B2937" s="134" t="s">
        <v>14475</v>
      </c>
      <c r="C2937" s="76" t="s">
        <v>14476</v>
      </c>
    </row>
    <row r="2938" spans="1:3" x14ac:dyDescent="0.25">
      <c r="A2938" s="74" t="s">
        <v>344</v>
      </c>
      <c r="B2938" s="134" t="s">
        <v>14477</v>
      </c>
      <c r="C2938" s="76" t="s">
        <v>14478</v>
      </c>
    </row>
    <row r="2939" spans="1:3" x14ac:dyDescent="0.25">
      <c r="A2939" s="74" t="s">
        <v>344</v>
      </c>
      <c r="B2939" s="134" t="s">
        <v>14479</v>
      </c>
      <c r="C2939" s="76" t="s">
        <v>14480</v>
      </c>
    </row>
    <row r="2940" spans="1:3" x14ac:dyDescent="0.25">
      <c r="A2940" s="74" t="s">
        <v>344</v>
      </c>
      <c r="B2940" s="134" t="s">
        <v>14481</v>
      </c>
      <c r="C2940" s="76" t="s">
        <v>14482</v>
      </c>
    </row>
    <row r="2941" spans="1:3" x14ac:dyDescent="0.25">
      <c r="A2941" s="74" t="s">
        <v>344</v>
      </c>
      <c r="B2941" s="134" t="s">
        <v>14483</v>
      </c>
      <c r="C2941" s="76" t="s">
        <v>14484</v>
      </c>
    </row>
    <row r="2942" spans="1:3" x14ac:dyDescent="0.25">
      <c r="A2942" s="74" t="s">
        <v>344</v>
      </c>
      <c r="B2942" s="134" t="s">
        <v>14485</v>
      </c>
      <c r="C2942" s="76" t="s">
        <v>14486</v>
      </c>
    </row>
    <row r="2943" spans="1:3" x14ac:dyDescent="0.25">
      <c r="A2943" s="74" t="s">
        <v>344</v>
      </c>
      <c r="B2943" s="134" t="s">
        <v>14487</v>
      </c>
      <c r="C2943" s="76" t="s">
        <v>14488</v>
      </c>
    </row>
    <row r="2944" spans="1:3" x14ac:dyDescent="0.25">
      <c r="A2944" s="74" t="s">
        <v>344</v>
      </c>
      <c r="B2944" s="134" t="s">
        <v>14489</v>
      </c>
      <c r="C2944" s="76" t="s">
        <v>14490</v>
      </c>
    </row>
    <row r="2945" spans="1:3" x14ac:dyDescent="0.25">
      <c r="A2945" s="74" t="s">
        <v>344</v>
      </c>
      <c r="B2945" s="134" t="s">
        <v>14491</v>
      </c>
      <c r="C2945" s="76" t="s">
        <v>14492</v>
      </c>
    </row>
    <row r="2946" spans="1:3" x14ac:dyDescent="0.25">
      <c r="A2946" s="74" t="s">
        <v>344</v>
      </c>
      <c r="B2946" s="134" t="s">
        <v>14493</v>
      </c>
      <c r="C2946" s="76" t="s">
        <v>14494</v>
      </c>
    </row>
    <row r="2947" spans="1:3" x14ac:dyDescent="0.25">
      <c r="A2947" s="74" t="s">
        <v>344</v>
      </c>
      <c r="B2947" s="134" t="s">
        <v>14495</v>
      </c>
      <c r="C2947" s="76" t="s">
        <v>14496</v>
      </c>
    </row>
    <row r="2948" spans="1:3" x14ac:dyDescent="0.25">
      <c r="A2948" s="74" t="s">
        <v>344</v>
      </c>
      <c r="B2948" s="134" t="s">
        <v>14497</v>
      </c>
      <c r="C2948" s="76" t="s">
        <v>14498</v>
      </c>
    </row>
    <row r="2949" spans="1:3" x14ac:dyDescent="0.25">
      <c r="A2949" s="74" t="s">
        <v>344</v>
      </c>
      <c r="B2949" s="134" t="s">
        <v>14499</v>
      </c>
      <c r="C2949" s="76" t="s">
        <v>14500</v>
      </c>
    </row>
    <row r="2950" spans="1:3" x14ac:dyDescent="0.25">
      <c r="A2950" s="74" t="s">
        <v>344</v>
      </c>
      <c r="B2950" s="134" t="s">
        <v>14501</v>
      </c>
      <c r="C2950" s="76" t="s">
        <v>14452</v>
      </c>
    </row>
    <row r="2951" spans="1:3" x14ac:dyDescent="0.25">
      <c r="A2951" s="74" t="s">
        <v>344</v>
      </c>
      <c r="B2951" s="134" t="s">
        <v>14502</v>
      </c>
      <c r="C2951" s="76" t="s">
        <v>14503</v>
      </c>
    </row>
    <row r="2952" spans="1:3" x14ac:dyDescent="0.25">
      <c r="A2952" s="74" t="s">
        <v>344</v>
      </c>
      <c r="B2952" s="134" t="s">
        <v>14504</v>
      </c>
      <c r="C2952" s="76" t="s">
        <v>14505</v>
      </c>
    </row>
    <row r="2953" spans="1:3" x14ac:dyDescent="0.25">
      <c r="A2953" s="74" t="s">
        <v>344</v>
      </c>
      <c r="B2953" s="134" t="s">
        <v>14506</v>
      </c>
      <c r="C2953" s="76" t="s">
        <v>14507</v>
      </c>
    </row>
    <row r="2954" spans="1:3" x14ac:dyDescent="0.25">
      <c r="A2954" s="74" t="s">
        <v>344</v>
      </c>
      <c r="B2954" s="134" t="s">
        <v>14508</v>
      </c>
      <c r="C2954" s="76" t="s">
        <v>14509</v>
      </c>
    </row>
    <row r="2955" spans="1:3" x14ac:dyDescent="0.25">
      <c r="A2955" s="74" t="s">
        <v>344</v>
      </c>
      <c r="B2955" s="134" t="s">
        <v>14510</v>
      </c>
      <c r="C2955" s="76" t="s">
        <v>14511</v>
      </c>
    </row>
    <row r="2956" spans="1:3" x14ac:dyDescent="0.25">
      <c r="A2956" s="74" t="s">
        <v>344</v>
      </c>
      <c r="B2956" s="134" t="s">
        <v>14512</v>
      </c>
      <c r="C2956" s="76" t="s">
        <v>14513</v>
      </c>
    </row>
    <row r="2957" spans="1:3" x14ac:dyDescent="0.25">
      <c r="A2957" s="74" t="s">
        <v>344</v>
      </c>
      <c r="B2957" s="134" t="s">
        <v>14514</v>
      </c>
      <c r="C2957" s="76" t="s">
        <v>14515</v>
      </c>
    </row>
    <row r="2958" spans="1:3" x14ac:dyDescent="0.25">
      <c r="A2958" s="74" t="s">
        <v>344</v>
      </c>
      <c r="B2958" s="134" t="s">
        <v>14516</v>
      </c>
      <c r="C2958" s="76" t="s">
        <v>14517</v>
      </c>
    </row>
    <row r="2959" spans="1:3" x14ac:dyDescent="0.25">
      <c r="A2959" s="74" t="s">
        <v>344</v>
      </c>
      <c r="B2959" s="134" t="s">
        <v>14518</v>
      </c>
      <c r="C2959" s="76" t="s">
        <v>14519</v>
      </c>
    </row>
    <row r="2960" spans="1:3" x14ac:dyDescent="0.25">
      <c r="A2960" s="74" t="s">
        <v>344</v>
      </c>
      <c r="B2960" s="134" t="s">
        <v>14520</v>
      </c>
      <c r="C2960" s="76" t="s">
        <v>14521</v>
      </c>
    </row>
    <row r="2961" spans="1:3" x14ac:dyDescent="0.25">
      <c r="A2961" s="74" t="s">
        <v>344</v>
      </c>
      <c r="B2961" s="134" t="s">
        <v>14522</v>
      </c>
      <c r="C2961" s="76" t="s">
        <v>14523</v>
      </c>
    </row>
    <row r="2962" spans="1:3" x14ac:dyDescent="0.25">
      <c r="A2962" s="74" t="s">
        <v>344</v>
      </c>
      <c r="B2962" s="134" t="s">
        <v>14524</v>
      </c>
      <c r="C2962" s="76" t="s">
        <v>14525</v>
      </c>
    </row>
    <row r="2963" spans="1:3" x14ac:dyDescent="0.25">
      <c r="A2963" s="74" t="s">
        <v>344</v>
      </c>
      <c r="B2963" s="134" t="s">
        <v>14526</v>
      </c>
      <c r="C2963" s="76" t="s">
        <v>14527</v>
      </c>
    </row>
    <row r="2964" spans="1:3" x14ac:dyDescent="0.25">
      <c r="A2964" s="74" t="s">
        <v>344</v>
      </c>
      <c r="B2964" s="134" t="s">
        <v>14528</v>
      </c>
      <c r="C2964" s="76" t="s">
        <v>14529</v>
      </c>
    </row>
    <row r="2965" spans="1:3" x14ac:dyDescent="0.25">
      <c r="A2965" s="74" t="s">
        <v>344</v>
      </c>
      <c r="B2965" s="134" t="s">
        <v>14530</v>
      </c>
      <c r="C2965" s="76" t="s">
        <v>14531</v>
      </c>
    </row>
    <row r="2966" spans="1:3" x14ac:dyDescent="0.25">
      <c r="A2966" s="74" t="s">
        <v>344</v>
      </c>
      <c r="B2966" s="134" t="s">
        <v>14532</v>
      </c>
      <c r="C2966" s="76" t="s">
        <v>14533</v>
      </c>
    </row>
    <row r="2967" spans="1:3" x14ac:dyDescent="0.25">
      <c r="A2967" s="74" t="s">
        <v>344</v>
      </c>
      <c r="B2967" s="134" t="s">
        <v>14534</v>
      </c>
      <c r="C2967" s="76" t="s">
        <v>14535</v>
      </c>
    </row>
    <row r="2968" spans="1:3" x14ac:dyDescent="0.25">
      <c r="A2968" s="74" t="s">
        <v>344</v>
      </c>
      <c r="B2968" s="134" t="s">
        <v>14536</v>
      </c>
      <c r="C2968" s="76" t="s">
        <v>14537</v>
      </c>
    </row>
    <row r="2969" spans="1:3" x14ac:dyDescent="0.25">
      <c r="A2969" s="74" t="s">
        <v>344</v>
      </c>
      <c r="B2969" s="134" t="s">
        <v>14538</v>
      </c>
      <c r="C2969" s="76" t="s">
        <v>14539</v>
      </c>
    </row>
    <row r="2970" spans="1:3" x14ac:dyDescent="0.25">
      <c r="A2970" s="74" t="s">
        <v>344</v>
      </c>
      <c r="B2970" s="134" t="s">
        <v>14540</v>
      </c>
      <c r="C2970" s="76" t="s">
        <v>14541</v>
      </c>
    </row>
    <row r="2971" spans="1:3" x14ac:dyDescent="0.25">
      <c r="A2971" s="74" t="s">
        <v>344</v>
      </c>
      <c r="B2971" s="134" t="s">
        <v>14542</v>
      </c>
      <c r="C2971" s="76" t="s">
        <v>14543</v>
      </c>
    </row>
    <row r="2972" spans="1:3" x14ac:dyDescent="0.25">
      <c r="A2972" s="74" t="s">
        <v>344</v>
      </c>
      <c r="B2972" s="134" t="s">
        <v>14544</v>
      </c>
      <c r="C2972" s="76" t="s">
        <v>14545</v>
      </c>
    </row>
    <row r="2973" spans="1:3" x14ac:dyDescent="0.25">
      <c r="A2973" s="74" t="s">
        <v>344</v>
      </c>
      <c r="B2973" s="134" t="s">
        <v>14546</v>
      </c>
      <c r="C2973" s="76" t="s">
        <v>14547</v>
      </c>
    </row>
    <row r="2974" spans="1:3" x14ac:dyDescent="0.25">
      <c r="A2974" s="74" t="s">
        <v>344</v>
      </c>
      <c r="B2974" s="134" t="s">
        <v>14548</v>
      </c>
      <c r="C2974" s="76" t="s">
        <v>14549</v>
      </c>
    </row>
    <row r="2975" spans="1:3" x14ac:dyDescent="0.25">
      <c r="A2975" s="74" t="s">
        <v>344</v>
      </c>
      <c r="B2975" s="134" t="s">
        <v>14550</v>
      </c>
      <c r="C2975" s="76" t="s">
        <v>14551</v>
      </c>
    </row>
    <row r="2976" spans="1:3" x14ac:dyDescent="0.25">
      <c r="A2976" s="74" t="s">
        <v>344</v>
      </c>
      <c r="B2976" s="134" t="s">
        <v>14552</v>
      </c>
      <c r="C2976" s="76" t="s">
        <v>14553</v>
      </c>
    </row>
    <row r="2977" spans="1:3" x14ac:dyDescent="0.25">
      <c r="A2977" s="74" t="s">
        <v>344</v>
      </c>
      <c r="B2977" s="134" t="s">
        <v>14554</v>
      </c>
      <c r="C2977" s="76" t="s">
        <v>14555</v>
      </c>
    </row>
    <row r="2978" spans="1:3" x14ac:dyDescent="0.25">
      <c r="A2978" s="74" t="s">
        <v>344</v>
      </c>
      <c r="B2978" s="134" t="s">
        <v>14556</v>
      </c>
      <c r="C2978" s="76" t="s">
        <v>14557</v>
      </c>
    </row>
    <row r="2979" spans="1:3" x14ac:dyDescent="0.25">
      <c r="A2979" s="74" t="s">
        <v>344</v>
      </c>
      <c r="B2979" s="134" t="s">
        <v>14558</v>
      </c>
      <c r="C2979" s="76" t="s">
        <v>14559</v>
      </c>
    </row>
    <row r="2980" spans="1:3" x14ac:dyDescent="0.25">
      <c r="A2980" s="74" t="s">
        <v>344</v>
      </c>
      <c r="B2980" s="134" t="s">
        <v>14560</v>
      </c>
      <c r="C2980" s="76" t="s">
        <v>14561</v>
      </c>
    </row>
    <row r="2981" spans="1:3" x14ac:dyDescent="0.25">
      <c r="A2981" s="74" t="s">
        <v>344</v>
      </c>
      <c r="B2981" s="134" t="s">
        <v>14562</v>
      </c>
      <c r="C2981" s="76" t="s">
        <v>14563</v>
      </c>
    </row>
    <row r="2982" spans="1:3" x14ac:dyDescent="0.25">
      <c r="A2982" s="74" t="s">
        <v>344</v>
      </c>
      <c r="B2982" s="134" t="s">
        <v>14564</v>
      </c>
      <c r="C2982" s="76" t="s">
        <v>14565</v>
      </c>
    </row>
    <row r="2983" spans="1:3" x14ac:dyDescent="0.25">
      <c r="A2983" s="74" t="s">
        <v>344</v>
      </c>
      <c r="B2983" s="134" t="s">
        <v>14566</v>
      </c>
      <c r="C2983" s="76" t="s">
        <v>14563</v>
      </c>
    </row>
    <row r="2984" spans="1:3" x14ac:dyDescent="0.25">
      <c r="A2984" s="74" t="s">
        <v>344</v>
      </c>
      <c r="B2984" s="134" t="s">
        <v>14567</v>
      </c>
      <c r="C2984" s="76" t="s">
        <v>14568</v>
      </c>
    </row>
    <row r="2985" spans="1:3" x14ac:dyDescent="0.25">
      <c r="A2985" s="74" t="s">
        <v>344</v>
      </c>
      <c r="B2985" s="134" t="s">
        <v>14569</v>
      </c>
      <c r="C2985" s="76" t="s">
        <v>14570</v>
      </c>
    </row>
    <row r="2986" spans="1:3" x14ac:dyDescent="0.25">
      <c r="A2986" s="74" t="s">
        <v>344</v>
      </c>
      <c r="B2986" s="134" t="s">
        <v>14571</v>
      </c>
      <c r="C2986" s="76" t="s">
        <v>14572</v>
      </c>
    </row>
    <row r="2987" spans="1:3" x14ac:dyDescent="0.25">
      <c r="A2987" s="74" t="s">
        <v>344</v>
      </c>
      <c r="B2987" s="134" t="s">
        <v>14573</v>
      </c>
      <c r="C2987" s="76" t="s">
        <v>14574</v>
      </c>
    </row>
    <row r="2988" spans="1:3" x14ac:dyDescent="0.25">
      <c r="A2988" s="74" t="s">
        <v>344</v>
      </c>
      <c r="B2988" s="134" t="s">
        <v>14575</v>
      </c>
      <c r="C2988" s="76" t="s">
        <v>14576</v>
      </c>
    </row>
    <row r="2989" spans="1:3" x14ac:dyDescent="0.25">
      <c r="A2989" s="74" t="s">
        <v>344</v>
      </c>
      <c r="B2989" s="134" t="s">
        <v>14577</v>
      </c>
      <c r="C2989" s="76" t="s">
        <v>14578</v>
      </c>
    </row>
    <row r="2990" spans="1:3" x14ac:dyDescent="0.25">
      <c r="A2990" s="74" t="s">
        <v>344</v>
      </c>
      <c r="B2990" s="134" t="s">
        <v>14579</v>
      </c>
      <c r="C2990" s="76" t="s">
        <v>14580</v>
      </c>
    </row>
    <row r="2991" spans="1:3" x14ac:dyDescent="0.25">
      <c r="A2991" s="74" t="s">
        <v>344</v>
      </c>
      <c r="B2991" s="134" t="s">
        <v>14581</v>
      </c>
      <c r="C2991" s="76" t="s">
        <v>14582</v>
      </c>
    </row>
    <row r="2992" spans="1:3" x14ac:dyDescent="0.25">
      <c r="A2992" s="74" t="s">
        <v>344</v>
      </c>
      <c r="B2992" s="134" t="s">
        <v>14583</v>
      </c>
      <c r="C2992" s="76" t="s">
        <v>14584</v>
      </c>
    </row>
    <row r="2993" spans="1:3" x14ac:dyDescent="0.25">
      <c r="A2993" s="74" t="s">
        <v>344</v>
      </c>
      <c r="B2993" s="134" t="s">
        <v>14585</v>
      </c>
      <c r="C2993" s="76" t="s">
        <v>14586</v>
      </c>
    </row>
    <row r="2994" spans="1:3" x14ac:dyDescent="0.25">
      <c r="A2994" s="74" t="s">
        <v>344</v>
      </c>
      <c r="B2994" s="134" t="s">
        <v>14587</v>
      </c>
      <c r="C2994" s="76" t="s">
        <v>14500</v>
      </c>
    </row>
    <row r="2995" spans="1:3" x14ac:dyDescent="0.25">
      <c r="A2995" s="74" t="s">
        <v>344</v>
      </c>
      <c r="B2995" s="134" t="s">
        <v>14588</v>
      </c>
      <c r="C2995" s="76" t="s">
        <v>14589</v>
      </c>
    </row>
    <row r="2996" spans="1:3" x14ac:dyDescent="0.25">
      <c r="A2996" s="74" t="s">
        <v>344</v>
      </c>
      <c r="B2996" s="134" t="s">
        <v>14590</v>
      </c>
      <c r="C2996" s="76" t="s">
        <v>14591</v>
      </c>
    </row>
    <row r="2997" spans="1:3" x14ac:dyDescent="0.25">
      <c r="A2997" s="74" t="s">
        <v>344</v>
      </c>
      <c r="B2997" s="134" t="s">
        <v>14592</v>
      </c>
      <c r="C2997" s="76" t="s">
        <v>14593</v>
      </c>
    </row>
    <row r="2998" spans="1:3" x14ac:dyDescent="0.25">
      <c r="A2998" s="74" t="s">
        <v>344</v>
      </c>
      <c r="B2998" s="134" t="s">
        <v>14594</v>
      </c>
      <c r="C2998" s="76" t="s">
        <v>14595</v>
      </c>
    </row>
    <row r="2999" spans="1:3" x14ac:dyDescent="0.25">
      <c r="A2999" s="74" t="s">
        <v>344</v>
      </c>
      <c r="B2999" s="134" t="s">
        <v>14596</v>
      </c>
      <c r="C2999" s="76" t="s">
        <v>14597</v>
      </c>
    </row>
    <row r="3000" spans="1:3" x14ac:dyDescent="0.25">
      <c r="A3000" s="74" t="s">
        <v>344</v>
      </c>
      <c r="B3000" s="134" t="s">
        <v>14598</v>
      </c>
      <c r="C3000" s="76" t="s">
        <v>14599</v>
      </c>
    </row>
    <row r="3001" spans="1:3" x14ac:dyDescent="0.25">
      <c r="A3001" s="74" t="s">
        <v>344</v>
      </c>
      <c r="B3001" s="134" t="s">
        <v>14600</v>
      </c>
      <c r="C3001" s="76" t="s">
        <v>14601</v>
      </c>
    </row>
    <row r="3002" spans="1:3" x14ac:dyDescent="0.25">
      <c r="A3002" s="74" t="s">
        <v>344</v>
      </c>
      <c r="B3002" s="134" t="s">
        <v>14602</v>
      </c>
      <c r="C3002" s="76" t="s">
        <v>14603</v>
      </c>
    </row>
    <row r="3003" spans="1:3" x14ac:dyDescent="0.25">
      <c r="A3003" s="74" t="s">
        <v>344</v>
      </c>
      <c r="B3003" s="134" t="s">
        <v>14604</v>
      </c>
      <c r="C3003" s="76" t="s">
        <v>14605</v>
      </c>
    </row>
    <row r="3004" spans="1:3" x14ac:dyDescent="0.25">
      <c r="A3004" s="74" t="s">
        <v>344</v>
      </c>
      <c r="B3004" s="134" t="s">
        <v>14606</v>
      </c>
      <c r="C3004" s="76" t="s">
        <v>14607</v>
      </c>
    </row>
    <row r="3005" spans="1:3" x14ac:dyDescent="0.25">
      <c r="A3005" s="74" t="s">
        <v>344</v>
      </c>
      <c r="B3005" s="134" t="s">
        <v>14608</v>
      </c>
      <c r="C3005" s="76" t="s">
        <v>14609</v>
      </c>
    </row>
    <row r="3006" spans="1:3" x14ac:dyDescent="0.25">
      <c r="A3006" s="74" t="s">
        <v>344</v>
      </c>
      <c r="B3006" s="134" t="s">
        <v>14610</v>
      </c>
      <c r="C3006" s="76" t="s">
        <v>14611</v>
      </c>
    </row>
    <row r="3007" spans="1:3" x14ac:dyDescent="0.25">
      <c r="A3007" s="74" t="s">
        <v>344</v>
      </c>
      <c r="B3007" s="134" t="s">
        <v>14612</v>
      </c>
      <c r="C3007" s="76" t="s">
        <v>14613</v>
      </c>
    </row>
    <row r="3008" spans="1:3" x14ac:dyDescent="0.25">
      <c r="A3008" s="74" t="s">
        <v>344</v>
      </c>
      <c r="B3008" s="134" t="s">
        <v>14614</v>
      </c>
      <c r="C3008" s="76" t="s">
        <v>14615</v>
      </c>
    </row>
    <row r="3009" spans="1:3" x14ac:dyDescent="0.25">
      <c r="A3009" s="74" t="s">
        <v>344</v>
      </c>
      <c r="B3009" s="134" t="s">
        <v>14616</v>
      </c>
      <c r="C3009" s="76" t="s">
        <v>14617</v>
      </c>
    </row>
    <row r="3010" spans="1:3" x14ac:dyDescent="0.25">
      <c r="A3010" s="74" t="s">
        <v>344</v>
      </c>
      <c r="B3010" s="134" t="s">
        <v>14618</v>
      </c>
      <c r="C3010" s="76" t="s">
        <v>14619</v>
      </c>
    </row>
    <row r="3011" spans="1:3" x14ac:dyDescent="0.25">
      <c r="A3011" s="74" t="s">
        <v>344</v>
      </c>
      <c r="B3011" s="134" t="s">
        <v>14620</v>
      </c>
      <c r="C3011" s="76" t="s">
        <v>14621</v>
      </c>
    </row>
    <row r="3012" spans="1:3" x14ac:dyDescent="0.25">
      <c r="A3012" s="74" t="s">
        <v>344</v>
      </c>
      <c r="B3012" s="134" t="s">
        <v>14622</v>
      </c>
      <c r="C3012" s="76" t="s">
        <v>14623</v>
      </c>
    </row>
    <row r="3013" spans="1:3" x14ac:dyDescent="0.25">
      <c r="A3013" s="74" t="s">
        <v>344</v>
      </c>
      <c r="B3013" s="134" t="s">
        <v>14624</v>
      </c>
      <c r="C3013" s="76" t="s">
        <v>14625</v>
      </c>
    </row>
    <row r="3014" spans="1:3" x14ac:dyDescent="0.25">
      <c r="A3014" s="74" t="s">
        <v>344</v>
      </c>
      <c r="B3014" s="134" t="s">
        <v>14626</v>
      </c>
      <c r="C3014" s="76" t="s">
        <v>14627</v>
      </c>
    </row>
    <row r="3015" spans="1:3" x14ac:dyDescent="0.25">
      <c r="A3015" s="74" t="s">
        <v>344</v>
      </c>
      <c r="B3015" s="134" t="s">
        <v>14628</v>
      </c>
      <c r="C3015" s="76" t="s">
        <v>14629</v>
      </c>
    </row>
    <row r="3016" spans="1:3" x14ac:dyDescent="0.25">
      <c r="A3016" s="74" t="s">
        <v>344</v>
      </c>
      <c r="B3016" s="134" t="s">
        <v>14630</v>
      </c>
      <c r="C3016" s="76" t="s">
        <v>14631</v>
      </c>
    </row>
    <row r="3017" spans="1:3" x14ac:dyDescent="0.25">
      <c r="A3017" s="74" t="s">
        <v>344</v>
      </c>
      <c r="B3017" s="134" t="s">
        <v>14632</v>
      </c>
      <c r="C3017" s="76" t="s">
        <v>14633</v>
      </c>
    </row>
    <row r="3018" spans="1:3" x14ac:dyDescent="0.25">
      <c r="A3018" s="74" t="s">
        <v>344</v>
      </c>
      <c r="B3018" s="134" t="s">
        <v>14634</v>
      </c>
      <c r="C3018" s="76" t="s">
        <v>14635</v>
      </c>
    </row>
    <row r="3019" spans="1:3" x14ac:dyDescent="0.25">
      <c r="A3019" s="74" t="s">
        <v>344</v>
      </c>
      <c r="B3019" s="134" t="s">
        <v>14636</v>
      </c>
      <c r="C3019" s="76" t="s">
        <v>14637</v>
      </c>
    </row>
    <row r="3020" spans="1:3" x14ac:dyDescent="0.25">
      <c r="A3020" s="74" t="s">
        <v>344</v>
      </c>
      <c r="B3020" s="134" t="s">
        <v>14638</v>
      </c>
      <c r="C3020" s="76" t="s">
        <v>14639</v>
      </c>
    </row>
    <row r="3021" spans="1:3" x14ac:dyDescent="0.25">
      <c r="A3021" s="74" t="s">
        <v>344</v>
      </c>
      <c r="B3021" s="134" t="s">
        <v>14640</v>
      </c>
      <c r="C3021" s="76" t="s">
        <v>14641</v>
      </c>
    </row>
    <row r="3022" spans="1:3" x14ac:dyDescent="0.25">
      <c r="A3022" s="74" t="s">
        <v>344</v>
      </c>
      <c r="B3022" s="134" t="s">
        <v>14642</v>
      </c>
      <c r="C3022" s="76" t="s">
        <v>14643</v>
      </c>
    </row>
    <row r="3023" spans="1:3" x14ac:dyDescent="0.25">
      <c r="A3023" s="74" t="s">
        <v>344</v>
      </c>
      <c r="B3023" s="134" t="s">
        <v>14644</v>
      </c>
      <c r="C3023" s="76" t="s">
        <v>14645</v>
      </c>
    </row>
    <row r="3024" spans="1:3" x14ac:dyDescent="0.25">
      <c r="A3024" s="74" t="s">
        <v>344</v>
      </c>
      <c r="B3024" s="134" t="s">
        <v>14646</v>
      </c>
      <c r="C3024" s="76" t="s">
        <v>14647</v>
      </c>
    </row>
    <row r="3025" spans="1:3" x14ac:dyDescent="0.25">
      <c r="A3025" s="74" t="s">
        <v>344</v>
      </c>
      <c r="B3025" s="134" t="s">
        <v>14648</v>
      </c>
      <c r="C3025" s="76" t="s">
        <v>14649</v>
      </c>
    </row>
    <row r="3026" spans="1:3" x14ac:dyDescent="0.25">
      <c r="A3026" s="74" t="s">
        <v>344</v>
      </c>
      <c r="B3026" s="134" t="s">
        <v>14650</v>
      </c>
      <c r="C3026" s="76" t="s">
        <v>14651</v>
      </c>
    </row>
    <row r="3027" spans="1:3" x14ac:dyDescent="0.25">
      <c r="A3027" s="74" t="s">
        <v>344</v>
      </c>
      <c r="B3027" s="134" t="s">
        <v>14652</v>
      </c>
      <c r="C3027" s="76" t="s">
        <v>14653</v>
      </c>
    </row>
    <row r="3028" spans="1:3" x14ac:dyDescent="0.25">
      <c r="A3028" s="74" t="s">
        <v>344</v>
      </c>
      <c r="B3028" s="134" t="s">
        <v>14654</v>
      </c>
      <c r="C3028" s="76" t="s">
        <v>14655</v>
      </c>
    </row>
    <row r="3029" spans="1:3" x14ac:dyDescent="0.25">
      <c r="A3029" s="74" t="s">
        <v>344</v>
      </c>
      <c r="B3029" s="134" t="s">
        <v>14656</v>
      </c>
      <c r="C3029" s="76" t="s">
        <v>14657</v>
      </c>
    </row>
    <row r="3030" spans="1:3" x14ac:dyDescent="0.25">
      <c r="A3030" s="74" t="s">
        <v>344</v>
      </c>
      <c r="B3030" s="134" t="s">
        <v>14658</v>
      </c>
      <c r="C3030" s="76" t="s">
        <v>14659</v>
      </c>
    </row>
    <row r="3031" spans="1:3" x14ac:dyDescent="0.25">
      <c r="A3031" s="74" t="s">
        <v>344</v>
      </c>
      <c r="B3031" s="134" t="s">
        <v>14660</v>
      </c>
      <c r="C3031" s="76" t="s">
        <v>14661</v>
      </c>
    </row>
    <row r="3032" spans="1:3" x14ac:dyDescent="0.25">
      <c r="A3032" s="74" t="s">
        <v>344</v>
      </c>
      <c r="B3032" s="134" t="s">
        <v>14662</v>
      </c>
      <c r="C3032" s="76" t="s">
        <v>14663</v>
      </c>
    </row>
    <row r="3033" spans="1:3" x14ac:dyDescent="0.25">
      <c r="A3033" s="74" t="s">
        <v>344</v>
      </c>
      <c r="B3033" s="134" t="s">
        <v>14664</v>
      </c>
      <c r="C3033" s="76" t="s">
        <v>14665</v>
      </c>
    </row>
    <row r="3034" spans="1:3" x14ac:dyDescent="0.25">
      <c r="A3034" s="74" t="s">
        <v>344</v>
      </c>
      <c r="B3034" s="134" t="s">
        <v>14666</v>
      </c>
      <c r="C3034" s="76" t="s">
        <v>14667</v>
      </c>
    </row>
    <row r="3035" spans="1:3" x14ac:dyDescent="0.25">
      <c r="A3035" s="74" t="s">
        <v>344</v>
      </c>
      <c r="B3035" s="134" t="s">
        <v>14668</v>
      </c>
      <c r="C3035" s="76" t="s">
        <v>14505</v>
      </c>
    </row>
    <row r="3036" spans="1:3" x14ac:dyDescent="0.25">
      <c r="A3036" s="74" t="s">
        <v>344</v>
      </c>
      <c r="B3036" s="134" t="s">
        <v>14669</v>
      </c>
      <c r="C3036" s="76" t="s">
        <v>14670</v>
      </c>
    </row>
    <row r="3037" spans="1:3" x14ac:dyDescent="0.25">
      <c r="A3037" s="74" t="s">
        <v>344</v>
      </c>
      <c r="B3037" s="134" t="s">
        <v>14671</v>
      </c>
      <c r="C3037" s="76" t="s">
        <v>14672</v>
      </c>
    </row>
    <row r="3038" spans="1:3" x14ac:dyDescent="0.25">
      <c r="A3038" s="74" t="s">
        <v>344</v>
      </c>
      <c r="B3038" s="134" t="s">
        <v>14673</v>
      </c>
      <c r="C3038" s="76" t="s">
        <v>14674</v>
      </c>
    </row>
    <row r="3039" spans="1:3" x14ac:dyDescent="0.25">
      <c r="A3039" s="74" t="s">
        <v>344</v>
      </c>
      <c r="B3039" s="134" t="s">
        <v>14675</v>
      </c>
      <c r="C3039" s="76" t="s">
        <v>14676</v>
      </c>
    </row>
    <row r="3040" spans="1:3" x14ac:dyDescent="0.25">
      <c r="A3040" s="74" t="s">
        <v>344</v>
      </c>
      <c r="B3040" s="134" t="s">
        <v>14677</v>
      </c>
      <c r="C3040" s="76" t="s">
        <v>14678</v>
      </c>
    </row>
    <row r="3041" spans="1:3" x14ac:dyDescent="0.25">
      <c r="A3041" s="74" t="s">
        <v>344</v>
      </c>
      <c r="B3041" s="134" t="s">
        <v>14679</v>
      </c>
      <c r="C3041" s="76" t="s">
        <v>14680</v>
      </c>
    </row>
    <row r="3042" spans="1:3" x14ac:dyDescent="0.25">
      <c r="A3042" s="74" t="s">
        <v>344</v>
      </c>
      <c r="B3042" s="134" t="s">
        <v>14681</v>
      </c>
      <c r="C3042" s="76" t="s">
        <v>14682</v>
      </c>
    </row>
    <row r="3043" spans="1:3" x14ac:dyDescent="0.25">
      <c r="A3043" s="74" t="s">
        <v>344</v>
      </c>
      <c r="B3043" s="134" t="s">
        <v>14683</v>
      </c>
      <c r="C3043" s="76" t="s">
        <v>14684</v>
      </c>
    </row>
    <row r="3044" spans="1:3" x14ac:dyDescent="0.25">
      <c r="A3044" s="74" t="s">
        <v>344</v>
      </c>
      <c r="B3044" s="134" t="s">
        <v>14685</v>
      </c>
      <c r="C3044" s="76" t="s">
        <v>14686</v>
      </c>
    </row>
    <row r="3045" spans="1:3" x14ac:dyDescent="0.25">
      <c r="A3045" s="74" t="s">
        <v>344</v>
      </c>
      <c r="B3045" s="134" t="s">
        <v>14687</v>
      </c>
      <c r="C3045" s="76" t="s">
        <v>14688</v>
      </c>
    </row>
    <row r="3046" spans="1:3" x14ac:dyDescent="0.25">
      <c r="A3046" s="74" t="s">
        <v>344</v>
      </c>
      <c r="B3046" s="134" t="s">
        <v>14689</v>
      </c>
      <c r="C3046" s="76" t="s">
        <v>14690</v>
      </c>
    </row>
    <row r="3047" spans="1:3" x14ac:dyDescent="0.25">
      <c r="A3047" s="74" t="s">
        <v>344</v>
      </c>
      <c r="B3047" s="134" t="s">
        <v>14691</v>
      </c>
      <c r="C3047" s="76" t="s">
        <v>14692</v>
      </c>
    </row>
    <row r="3048" spans="1:3" x14ac:dyDescent="0.25">
      <c r="A3048" s="74" t="s">
        <v>344</v>
      </c>
      <c r="B3048" s="134" t="s">
        <v>14693</v>
      </c>
      <c r="C3048" s="76" t="s">
        <v>14694</v>
      </c>
    </row>
    <row r="3049" spans="1:3" x14ac:dyDescent="0.25">
      <c r="A3049" s="74" t="s">
        <v>344</v>
      </c>
      <c r="B3049" s="134" t="s">
        <v>14695</v>
      </c>
      <c r="C3049" s="76" t="s">
        <v>14696</v>
      </c>
    </row>
    <row r="3050" spans="1:3" x14ac:dyDescent="0.25">
      <c r="A3050" s="74" t="s">
        <v>344</v>
      </c>
      <c r="B3050" s="134" t="s">
        <v>14697</v>
      </c>
      <c r="C3050" s="76" t="s">
        <v>14698</v>
      </c>
    </row>
    <row r="3051" spans="1:3" x14ac:dyDescent="0.25">
      <c r="A3051" s="74" t="s">
        <v>344</v>
      </c>
      <c r="B3051" s="134" t="s">
        <v>14699</v>
      </c>
      <c r="C3051" s="76" t="s">
        <v>14700</v>
      </c>
    </row>
    <row r="3052" spans="1:3" x14ac:dyDescent="0.25">
      <c r="A3052" s="74" t="s">
        <v>344</v>
      </c>
      <c r="B3052" s="134" t="s">
        <v>14701</v>
      </c>
      <c r="C3052" s="76" t="s">
        <v>14702</v>
      </c>
    </row>
    <row r="3053" spans="1:3" x14ac:dyDescent="0.25">
      <c r="A3053" s="74" t="s">
        <v>344</v>
      </c>
      <c r="B3053" s="134" t="s">
        <v>14703</v>
      </c>
      <c r="C3053" s="76" t="s">
        <v>14704</v>
      </c>
    </row>
    <row r="3054" spans="1:3" x14ac:dyDescent="0.25">
      <c r="A3054" s="74" t="s">
        <v>344</v>
      </c>
      <c r="B3054" s="134" t="s">
        <v>14705</v>
      </c>
      <c r="C3054" s="76" t="s">
        <v>14706</v>
      </c>
    </row>
    <row r="3055" spans="1:3" x14ac:dyDescent="0.25">
      <c r="A3055" s="74" t="s">
        <v>344</v>
      </c>
      <c r="B3055" s="134" t="s">
        <v>14707</v>
      </c>
      <c r="C3055" s="76" t="s">
        <v>14702</v>
      </c>
    </row>
    <row r="3056" spans="1:3" x14ac:dyDescent="0.25">
      <c r="A3056" s="74" t="s">
        <v>344</v>
      </c>
      <c r="B3056" s="134" t="s">
        <v>14708</v>
      </c>
      <c r="C3056" s="76" t="s">
        <v>14709</v>
      </c>
    </row>
    <row r="3057" spans="1:3" x14ac:dyDescent="0.25">
      <c r="A3057" s="74" t="s">
        <v>344</v>
      </c>
      <c r="B3057" s="134" t="s">
        <v>14710</v>
      </c>
      <c r="C3057" s="76" t="s">
        <v>14711</v>
      </c>
    </row>
    <row r="3058" spans="1:3" x14ac:dyDescent="0.25">
      <c r="A3058" s="74" t="s">
        <v>344</v>
      </c>
      <c r="B3058" s="134" t="s">
        <v>14712</v>
      </c>
      <c r="C3058" s="76" t="s">
        <v>14713</v>
      </c>
    </row>
    <row r="3059" spans="1:3" x14ac:dyDescent="0.25">
      <c r="A3059" s="74" t="s">
        <v>344</v>
      </c>
      <c r="B3059" s="134" t="s">
        <v>14714</v>
      </c>
      <c r="C3059" s="76" t="s">
        <v>14715</v>
      </c>
    </row>
    <row r="3060" spans="1:3" x14ac:dyDescent="0.25">
      <c r="A3060" s="74" t="s">
        <v>344</v>
      </c>
      <c r="B3060" s="134" t="s">
        <v>14716</v>
      </c>
      <c r="C3060" s="76" t="s">
        <v>14717</v>
      </c>
    </row>
    <row r="3061" spans="1:3" x14ac:dyDescent="0.25">
      <c r="A3061" s="74" t="s">
        <v>344</v>
      </c>
      <c r="B3061" s="134" t="s">
        <v>14718</v>
      </c>
      <c r="C3061" s="76" t="s">
        <v>14719</v>
      </c>
    </row>
    <row r="3062" spans="1:3" x14ac:dyDescent="0.25">
      <c r="A3062" s="74" t="s">
        <v>344</v>
      </c>
      <c r="B3062" s="134" t="s">
        <v>14720</v>
      </c>
      <c r="C3062" s="76" t="s">
        <v>14721</v>
      </c>
    </row>
    <row r="3063" spans="1:3" x14ac:dyDescent="0.25">
      <c r="A3063" s="74" t="s">
        <v>344</v>
      </c>
      <c r="B3063" s="134" t="s">
        <v>14722</v>
      </c>
      <c r="C3063" s="76" t="s">
        <v>14723</v>
      </c>
    </row>
    <row r="3064" spans="1:3" x14ac:dyDescent="0.25">
      <c r="A3064" s="74" t="s">
        <v>344</v>
      </c>
      <c r="B3064" s="134" t="s">
        <v>14724</v>
      </c>
      <c r="C3064" s="76" t="s">
        <v>14725</v>
      </c>
    </row>
    <row r="3065" spans="1:3" x14ac:dyDescent="0.25">
      <c r="A3065" s="74" t="s">
        <v>344</v>
      </c>
      <c r="B3065" s="134" t="s">
        <v>14726</v>
      </c>
      <c r="C3065" s="76" t="s">
        <v>14727</v>
      </c>
    </row>
    <row r="3066" spans="1:3" x14ac:dyDescent="0.25">
      <c r="A3066" s="74" t="s">
        <v>344</v>
      </c>
      <c r="B3066" s="134" t="s">
        <v>14728</v>
      </c>
      <c r="C3066" s="76" t="s">
        <v>14729</v>
      </c>
    </row>
    <row r="3067" spans="1:3" x14ac:dyDescent="0.25">
      <c r="A3067" s="74" t="s">
        <v>344</v>
      </c>
      <c r="B3067" s="134" t="s">
        <v>14730</v>
      </c>
      <c r="C3067" s="76" t="s">
        <v>14731</v>
      </c>
    </row>
    <row r="3068" spans="1:3" x14ac:dyDescent="0.25">
      <c r="A3068" s="74" t="s">
        <v>344</v>
      </c>
      <c r="B3068" s="134" t="s">
        <v>14732</v>
      </c>
      <c r="C3068" s="76" t="s">
        <v>14733</v>
      </c>
    </row>
    <row r="3069" spans="1:3" x14ac:dyDescent="0.25">
      <c r="A3069" s="74" t="s">
        <v>344</v>
      </c>
      <c r="B3069" s="134" t="s">
        <v>14734</v>
      </c>
      <c r="C3069" s="76" t="s">
        <v>14735</v>
      </c>
    </row>
    <row r="3070" spans="1:3" x14ac:dyDescent="0.25">
      <c r="A3070" s="74" t="s">
        <v>344</v>
      </c>
      <c r="B3070" s="134" t="s">
        <v>14736</v>
      </c>
      <c r="C3070" s="76" t="s">
        <v>14737</v>
      </c>
    </row>
    <row r="3071" spans="1:3" x14ac:dyDescent="0.25">
      <c r="A3071" s="74" t="s">
        <v>344</v>
      </c>
      <c r="B3071" s="134" t="s">
        <v>14738</v>
      </c>
      <c r="C3071" s="76" t="s">
        <v>14739</v>
      </c>
    </row>
    <row r="3072" spans="1:3" x14ac:dyDescent="0.25">
      <c r="A3072" s="74" t="s">
        <v>344</v>
      </c>
      <c r="B3072" s="134" t="s">
        <v>14740</v>
      </c>
      <c r="C3072" s="76" t="s">
        <v>14741</v>
      </c>
    </row>
    <row r="3073" spans="1:3" x14ac:dyDescent="0.25">
      <c r="A3073" s="74" t="s">
        <v>344</v>
      </c>
      <c r="B3073" s="134" t="s">
        <v>14742</v>
      </c>
      <c r="C3073" s="76" t="s">
        <v>14743</v>
      </c>
    </row>
    <row r="3074" spans="1:3" x14ac:dyDescent="0.25">
      <c r="A3074" s="74" t="s">
        <v>344</v>
      </c>
      <c r="B3074" s="134" t="s">
        <v>14744</v>
      </c>
      <c r="C3074" s="76" t="s">
        <v>14745</v>
      </c>
    </row>
    <row r="3075" spans="1:3" x14ac:dyDescent="0.25">
      <c r="A3075" s="74" t="s">
        <v>344</v>
      </c>
      <c r="B3075" s="134" t="s">
        <v>14746</v>
      </c>
      <c r="C3075" s="76" t="s">
        <v>14747</v>
      </c>
    </row>
    <row r="3076" spans="1:3" x14ac:dyDescent="0.25">
      <c r="A3076" s="74" t="s">
        <v>344</v>
      </c>
      <c r="B3076" s="134" t="s">
        <v>14748</v>
      </c>
      <c r="C3076" s="76" t="s">
        <v>14749</v>
      </c>
    </row>
    <row r="3077" spans="1:3" x14ac:dyDescent="0.25">
      <c r="A3077" s="74" t="s">
        <v>344</v>
      </c>
      <c r="B3077" s="134" t="s">
        <v>14750</v>
      </c>
      <c r="C3077" s="76" t="s">
        <v>14751</v>
      </c>
    </row>
    <row r="3078" spans="1:3" x14ac:dyDescent="0.25">
      <c r="A3078" s="74" t="s">
        <v>344</v>
      </c>
      <c r="B3078" s="134" t="s">
        <v>14752</v>
      </c>
      <c r="C3078" s="76" t="s">
        <v>14753</v>
      </c>
    </row>
    <row r="3079" spans="1:3" x14ac:dyDescent="0.25">
      <c r="A3079" s="74" t="s">
        <v>344</v>
      </c>
      <c r="B3079" s="134" t="s">
        <v>14754</v>
      </c>
      <c r="C3079" s="76" t="s">
        <v>14755</v>
      </c>
    </row>
    <row r="3080" spans="1:3" x14ac:dyDescent="0.25">
      <c r="A3080" s="74" t="s">
        <v>344</v>
      </c>
      <c r="B3080" s="134" t="s">
        <v>14756</v>
      </c>
      <c r="C3080" s="76" t="s">
        <v>14757</v>
      </c>
    </row>
    <row r="3081" spans="1:3" x14ac:dyDescent="0.25">
      <c r="A3081" s="74" t="s">
        <v>344</v>
      </c>
      <c r="B3081" s="134" t="s">
        <v>14758</v>
      </c>
      <c r="C3081" s="76" t="s">
        <v>14759</v>
      </c>
    </row>
    <row r="3082" spans="1:3" x14ac:dyDescent="0.25">
      <c r="A3082" s="74" t="s">
        <v>344</v>
      </c>
      <c r="B3082" s="134" t="s">
        <v>14760</v>
      </c>
      <c r="C3082" s="76" t="s">
        <v>14761</v>
      </c>
    </row>
    <row r="3083" spans="1:3" x14ac:dyDescent="0.25">
      <c r="A3083" s="74" t="s">
        <v>344</v>
      </c>
      <c r="B3083" s="134" t="s">
        <v>14762</v>
      </c>
      <c r="C3083" s="76" t="s">
        <v>14763</v>
      </c>
    </row>
    <row r="3084" spans="1:3" x14ac:dyDescent="0.25">
      <c r="A3084" s="74" t="s">
        <v>344</v>
      </c>
      <c r="B3084" s="134" t="s">
        <v>14764</v>
      </c>
      <c r="C3084" s="76" t="s">
        <v>14765</v>
      </c>
    </row>
    <row r="3085" spans="1:3" x14ac:dyDescent="0.25">
      <c r="A3085" s="74" t="s">
        <v>344</v>
      </c>
      <c r="B3085" s="134" t="s">
        <v>14766</v>
      </c>
      <c r="C3085" s="76" t="s">
        <v>14767</v>
      </c>
    </row>
    <row r="3086" spans="1:3" x14ac:dyDescent="0.25">
      <c r="A3086" s="74" t="s">
        <v>344</v>
      </c>
      <c r="B3086" s="134" t="s">
        <v>14768</v>
      </c>
      <c r="C3086" s="76" t="s">
        <v>14769</v>
      </c>
    </row>
    <row r="3087" spans="1:3" x14ac:dyDescent="0.25">
      <c r="A3087" s="74" t="s">
        <v>344</v>
      </c>
      <c r="B3087" s="134" t="s">
        <v>14770</v>
      </c>
      <c r="C3087" s="76" t="s">
        <v>14771</v>
      </c>
    </row>
    <row r="3088" spans="1:3" x14ac:dyDescent="0.25">
      <c r="A3088" s="74" t="s">
        <v>344</v>
      </c>
      <c r="B3088" s="134" t="s">
        <v>14772</v>
      </c>
      <c r="C3088" s="76" t="s">
        <v>14773</v>
      </c>
    </row>
    <row r="3089" spans="1:3" x14ac:dyDescent="0.25">
      <c r="A3089" s="74" t="s">
        <v>344</v>
      </c>
      <c r="B3089" s="134" t="s">
        <v>14774</v>
      </c>
      <c r="C3089" s="76" t="s">
        <v>14775</v>
      </c>
    </row>
    <row r="3090" spans="1:3" x14ac:dyDescent="0.25">
      <c r="A3090" s="74" t="s">
        <v>344</v>
      </c>
      <c r="B3090" s="134" t="s">
        <v>14776</v>
      </c>
      <c r="C3090" s="76" t="s">
        <v>14777</v>
      </c>
    </row>
    <row r="3091" spans="1:3" x14ac:dyDescent="0.25">
      <c r="A3091" s="74" t="s">
        <v>344</v>
      </c>
      <c r="B3091" s="134" t="s">
        <v>14778</v>
      </c>
      <c r="C3091" s="76" t="s">
        <v>14779</v>
      </c>
    </row>
    <row r="3092" spans="1:3" x14ac:dyDescent="0.25">
      <c r="A3092" s="74" t="s">
        <v>344</v>
      </c>
      <c r="B3092" s="134" t="s">
        <v>14780</v>
      </c>
      <c r="C3092" s="76" t="s">
        <v>14781</v>
      </c>
    </row>
    <row r="3093" spans="1:3" x14ac:dyDescent="0.25">
      <c r="A3093" s="74" t="s">
        <v>344</v>
      </c>
      <c r="B3093" s="134" t="s">
        <v>14782</v>
      </c>
      <c r="C3093" s="76" t="s">
        <v>14783</v>
      </c>
    </row>
    <row r="3094" spans="1:3" x14ac:dyDescent="0.25">
      <c r="A3094" s="74" t="s">
        <v>344</v>
      </c>
      <c r="B3094" s="134" t="s">
        <v>14784</v>
      </c>
      <c r="C3094" s="76" t="s">
        <v>14785</v>
      </c>
    </row>
    <row r="3095" spans="1:3" x14ac:dyDescent="0.25">
      <c r="A3095" s="74" t="s">
        <v>344</v>
      </c>
      <c r="B3095" s="134" t="s">
        <v>14786</v>
      </c>
      <c r="C3095" s="76" t="s">
        <v>14787</v>
      </c>
    </row>
    <row r="3096" spans="1:3" x14ac:dyDescent="0.25">
      <c r="A3096" s="74" t="s">
        <v>344</v>
      </c>
      <c r="B3096" s="134" t="s">
        <v>14788</v>
      </c>
      <c r="C3096" s="76" t="s">
        <v>14789</v>
      </c>
    </row>
    <row r="3097" spans="1:3" x14ac:dyDescent="0.25">
      <c r="A3097" s="74" t="s">
        <v>344</v>
      </c>
      <c r="B3097" s="134" t="s">
        <v>14790</v>
      </c>
      <c r="C3097" s="76" t="s">
        <v>14791</v>
      </c>
    </row>
    <row r="3098" spans="1:3" x14ac:dyDescent="0.25">
      <c r="A3098" s="74" t="s">
        <v>344</v>
      </c>
      <c r="B3098" s="134" t="s">
        <v>14792</v>
      </c>
      <c r="C3098" s="76" t="s">
        <v>14793</v>
      </c>
    </row>
    <row r="3099" spans="1:3" x14ac:dyDescent="0.25">
      <c r="A3099" s="74" t="s">
        <v>344</v>
      </c>
      <c r="B3099" s="134" t="s">
        <v>14794</v>
      </c>
      <c r="C3099" s="76" t="s">
        <v>14795</v>
      </c>
    </row>
    <row r="3100" spans="1:3" x14ac:dyDescent="0.25">
      <c r="A3100" s="74" t="s">
        <v>344</v>
      </c>
      <c r="B3100" s="134" t="s">
        <v>14796</v>
      </c>
      <c r="C3100" s="76" t="s">
        <v>14797</v>
      </c>
    </row>
    <row r="3101" spans="1:3" x14ac:dyDescent="0.25">
      <c r="A3101" s="74" t="s">
        <v>344</v>
      </c>
      <c r="B3101" s="134" t="s">
        <v>14798</v>
      </c>
      <c r="C3101" s="76" t="s">
        <v>14799</v>
      </c>
    </row>
    <row r="3102" spans="1:3" x14ac:dyDescent="0.25">
      <c r="A3102" s="74" t="s">
        <v>344</v>
      </c>
      <c r="B3102" s="134" t="s">
        <v>14800</v>
      </c>
      <c r="C3102" s="76" t="s">
        <v>14801</v>
      </c>
    </row>
    <row r="3103" spans="1:3" x14ac:dyDescent="0.25">
      <c r="A3103" s="74" t="s">
        <v>344</v>
      </c>
      <c r="B3103" s="134" t="s">
        <v>14802</v>
      </c>
      <c r="C3103" s="76" t="s">
        <v>14803</v>
      </c>
    </row>
    <row r="3104" spans="1:3" x14ac:dyDescent="0.25">
      <c r="A3104" s="74" t="s">
        <v>344</v>
      </c>
      <c r="B3104" s="134" t="s">
        <v>14804</v>
      </c>
      <c r="C3104" s="76" t="s">
        <v>14805</v>
      </c>
    </row>
    <row r="3105" spans="1:3" x14ac:dyDescent="0.25">
      <c r="A3105" s="74" t="s">
        <v>344</v>
      </c>
      <c r="B3105" s="134" t="s">
        <v>14806</v>
      </c>
      <c r="C3105" s="76" t="s">
        <v>14807</v>
      </c>
    </row>
    <row r="3106" spans="1:3" x14ac:dyDescent="0.25">
      <c r="A3106" s="74" t="s">
        <v>344</v>
      </c>
      <c r="B3106" s="134" t="s">
        <v>14808</v>
      </c>
      <c r="C3106" s="76" t="s">
        <v>14809</v>
      </c>
    </row>
    <row r="3107" spans="1:3" x14ac:dyDescent="0.25">
      <c r="A3107" s="74" t="s">
        <v>344</v>
      </c>
      <c r="B3107" s="134" t="s">
        <v>14810</v>
      </c>
      <c r="C3107" s="76" t="s">
        <v>14811</v>
      </c>
    </row>
    <row r="3108" spans="1:3" x14ac:dyDescent="0.25">
      <c r="A3108" s="74" t="s">
        <v>344</v>
      </c>
      <c r="B3108" s="134" t="s">
        <v>14812</v>
      </c>
      <c r="C3108" s="76" t="s">
        <v>14813</v>
      </c>
    </row>
    <row r="3109" spans="1:3" x14ac:dyDescent="0.25">
      <c r="A3109" s="74" t="s">
        <v>344</v>
      </c>
      <c r="B3109" s="134" t="s">
        <v>14814</v>
      </c>
      <c r="C3109" s="76" t="s">
        <v>14815</v>
      </c>
    </row>
    <row r="3110" spans="1:3" x14ac:dyDescent="0.25">
      <c r="A3110" s="74" t="s">
        <v>344</v>
      </c>
      <c r="B3110" s="134" t="s">
        <v>14816</v>
      </c>
      <c r="C3110" s="76" t="s">
        <v>14817</v>
      </c>
    </row>
    <row r="3111" spans="1:3" x14ac:dyDescent="0.25">
      <c r="A3111" s="74" t="s">
        <v>344</v>
      </c>
      <c r="B3111" s="134" t="s">
        <v>14818</v>
      </c>
      <c r="C3111" s="76" t="s">
        <v>14819</v>
      </c>
    </row>
    <row r="3112" spans="1:3" x14ac:dyDescent="0.25">
      <c r="A3112" s="74" t="s">
        <v>344</v>
      </c>
      <c r="B3112" s="134" t="s">
        <v>14820</v>
      </c>
      <c r="C3112" s="76" t="s">
        <v>14821</v>
      </c>
    </row>
    <row r="3113" spans="1:3" x14ac:dyDescent="0.25">
      <c r="A3113" s="74" t="s">
        <v>344</v>
      </c>
      <c r="B3113" s="134" t="s">
        <v>14822</v>
      </c>
      <c r="C3113" s="76" t="s">
        <v>14823</v>
      </c>
    </row>
    <row r="3114" spans="1:3" x14ac:dyDescent="0.25">
      <c r="A3114" s="74" t="s">
        <v>344</v>
      </c>
      <c r="B3114" s="134" t="s">
        <v>14824</v>
      </c>
      <c r="C3114" s="76" t="s">
        <v>14825</v>
      </c>
    </row>
    <row r="3115" spans="1:3" x14ac:dyDescent="0.25">
      <c r="A3115" s="74" t="s">
        <v>344</v>
      </c>
      <c r="B3115" s="134" t="s">
        <v>14826</v>
      </c>
      <c r="C3115" s="76" t="s">
        <v>14827</v>
      </c>
    </row>
    <row r="3116" spans="1:3" x14ac:dyDescent="0.25">
      <c r="A3116" s="74" t="s">
        <v>344</v>
      </c>
      <c r="B3116" s="134" t="s">
        <v>14828</v>
      </c>
      <c r="C3116" s="76" t="s">
        <v>14829</v>
      </c>
    </row>
    <row r="3117" spans="1:3" x14ac:dyDescent="0.25">
      <c r="A3117" s="74" t="s">
        <v>344</v>
      </c>
      <c r="B3117" s="134" t="s">
        <v>14830</v>
      </c>
      <c r="C3117" s="76" t="s">
        <v>14831</v>
      </c>
    </row>
    <row r="3118" spans="1:3" x14ac:dyDescent="0.25">
      <c r="A3118" s="74" t="s">
        <v>344</v>
      </c>
      <c r="B3118" s="134" t="s">
        <v>14832</v>
      </c>
      <c r="C3118" s="76" t="s">
        <v>14833</v>
      </c>
    </row>
    <row r="3119" spans="1:3" x14ac:dyDescent="0.25">
      <c r="A3119" s="74" t="s">
        <v>344</v>
      </c>
      <c r="B3119" s="134" t="s">
        <v>14834</v>
      </c>
      <c r="C3119" s="76" t="s">
        <v>14835</v>
      </c>
    </row>
    <row r="3120" spans="1:3" x14ac:dyDescent="0.25">
      <c r="A3120" s="74" t="s">
        <v>344</v>
      </c>
      <c r="B3120" s="134" t="s">
        <v>14836</v>
      </c>
      <c r="C3120" s="76" t="s">
        <v>14837</v>
      </c>
    </row>
    <row r="3121" spans="1:3" x14ac:dyDescent="0.25">
      <c r="A3121" s="74" t="s">
        <v>344</v>
      </c>
      <c r="B3121" s="134" t="s">
        <v>14838</v>
      </c>
      <c r="C3121" s="76" t="s">
        <v>14839</v>
      </c>
    </row>
    <row r="3122" spans="1:3" x14ac:dyDescent="0.25">
      <c r="A3122" s="74" t="s">
        <v>344</v>
      </c>
      <c r="B3122" s="134" t="s">
        <v>14840</v>
      </c>
      <c r="C3122" s="76" t="s">
        <v>14841</v>
      </c>
    </row>
    <row r="3123" spans="1:3" x14ac:dyDescent="0.25">
      <c r="A3123" s="74" t="s">
        <v>344</v>
      </c>
      <c r="B3123" s="134" t="s">
        <v>14842</v>
      </c>
      <c r="C3123" s="76" t="s">
        <v>14843</v>
      </c>
    </row>
    <row r="3124" spans="1:3" x14ac:dyDescent="0.25">
      <c r="A3124" s="74" t="s">
        <v>344</v>
      </c>
      <c r="B3124" s="134" t="s">
        <v>14844</v>
      </c>
      <c r="C3124" s="76" t="s">
        <v>14845</v>
      </c>
    </row>
    <row r="3125" spans="1:3" x14ac:dyDescent="0.25">
      <c r="A3125" s="74" t="s">
        <v>344</v>
      </c>
      <c r="B3125" s="134" t="s">
        <v>14846</v>
      </c>
      <c r="C3125" s="76" t="s">
        <v>14847</v>
      </c>
    </row>
    <row r="3126" spans="1:3" x14ac:dyDescent="0.25">
      <c r="A3126" s="74" t="s">
        <v>344</v>
      </c>
      <c r="B3126" s="134" t="s">
        <v>14848</v>
      </c>
      <c r="C3126" s="76" t="s">
        <v>14849</v>
      </c>
    </row>
    <row r="3127" spans="1:3" x14ac:dyDescent="0.25">
      <c r="A3127" s="74" t="s">
        <v>344</v>
      </c>
      <c r="B3127" s="134" t="s">
        <v>14850</v>
      </c>
      <c r="C3127" s="76" t="s">
        <v>14851</v>
      </c>
    </row>
    <row r="3128" spans="1:3" x14ac:dyDescent="0.25">
      <c r="A3128" s="74" t="s">
        <v>344</v>
      </c>
      <c r="B3128" s="134" t="s">
        <v>14852</v>
      </c>
      <c r="C3128" s="76" t="s">
        <v>14853</v>
      </c>
    </row>
    <row r="3129" spans="1:3" x14ac:dyDescent="0.25">
      <c r="A3129" s="74" t="s">
        <v>344</v>
      </c>
      <c r="B3129" s="134" t="s">
        <v>14854</v>
      </c>
      <c r="C3129" s="76" t="s">
        <v>14855</v>
      </c>
    </row>
    <row r="3130" spans="1:3" x14ac:dyDescent="0.25">
      <c r="A3130" s="74" t="s">
        <v>344</v>
      </c>
      <c r="B3130" s="134" t="s">
        <v>14856</v>
      </c>
      <c r="C3130" s="76" t="s">
        <v>14857</v>
      </c>
    </row>
    <row r="3131" spans="1:3" x14ac:dyDescent="0.25">
      <c r="A3131" s="74" t="s">
        <v>344</v>
      </c>
      <c r="B3131" s="134" t="s">
        <v>14858</v>
      </c>
      <c r="C3131" s="76" t="s">
        <v>14859</v>
      </c>
    </row>
    <row r="3132" spans="1:3" x14ac:dyDescent="0.25">
      <c r="A3132" s="74" t="s">
        <v>344</v>
      </c>
      <c r="B3132" s="134" t="s">
        <v>14860</v>
      </c>
      <c r="C3132" s="76" t="s">
        <v>14861</v>
      </c>
    </row>
    <row r="3133" spans="1:3" x14ac:dyDescent="0.25">
      <c r="A3133" s="74" t="s">
        <v>344</v>
      </c>
      <c r="B3133" s="134" t="s">
        <v>14862</v>
      </c>
      <c r="C3133" s="76" t="s">
        <v>14863</v>
      </c>
    </row>
    <row r="3134" spans="1:3" x14ac:dyDescent="0.25">
      <c r="A3134" s="74" t="s">
        <v>344</v>
      </c>
      <c r="B3134" s="134" t="s">
        <v>14864</v>
      </c>
      <c r="C3134" s="76" t="s">
        <v>14865</v>
      </c>
    </row>
    <row r="3135" spans="1:3" x14ac:dyDescent="0.25">
      <c r="A3135" s="74" t="s">
        <v>344</v>
      </c>
      <c r="B3135" s="134" t="s">
        <v>14866</v>
      </c>
      <c r="C3135" s="76" t="s">
        <v>14867</v>
      </c>
    </row>
    <row r="3136" spans="1:3" x14ac:dyDescent="0.25">
      <c r="A3136" s="74" t="s">
        <v>344</v>
      </c>
      <c r="B3136" s="134" t="s">
        <v>14868</v>
      </c>
      <c r="C3136" s="76" t="s">
        <v>14869</v>
      </c>
    </row>
    <row r="3137" spans="1:3" x14ac:dyDescent="0.25">
      <c r="A3137" s="74" t="s">
        <v>344</v>
      </c>
      <c r="B3137" s="134" t="s">
        <v>14870</v>
      </c>
      <c r="C3137" s="76" t="s">
        <v>14871</v>
      </c>
    </row>
    <row r="3138" spans="1:3" x14ac:dyDescent="0.25">
      <c r="A3138" s="74" t="s">
        <v>344</v>
      </c>
      <c r="B3138" s="134" t="s">
        <v>14872</v>
      </c>
      <c r="C3138" s="76" t="s">
        <v>14873</v>
      </c>
    </row>
    <row r="3139" spans="1:3" x14ac:dyDescent="0.25">
      <c r="A3139" s="74" t="s">
        <v>344</v>
      </c>
      <c r="B3139" s="134" t="s">
        <v>14874</v>
      </c>
      <c r="C3139" s="76" t="s">
        <v>14875</v>
      </c>
    </row>
    <row r="3140" spans="1:3" x14ac:dyDescent="0.25">
      <c r="A3140" s="74" t="s">
        <v>344</v>
      </c>
      <c r="B3140" s="134" t="s">
        <v>14876</v>
      </c>
      <c r="C3140" s="76" t="s">
        <v>14877</v>
      </c>
    </row>
    <row r="3141" spans="1:3" x14ac:dyDescent="0.25">
      <c r="A3141" s="74" t="s">
        <v>344</v>
      </c>
      <c r="B3141" s="134" t="s">
        <v>14878</v>
      </c>
      <c r="C3141" s="76" t="s">
        <v>14879</v>
      </c>
    </row>
    <row r="3142" spans="1:3" x14ac:dyDescent="0.25">
      <c r="A3142" s="74" t="s">
        <v>344</v>
      </c>
      <c r="B3142" s="134" t="s">
        <v>14880</v>
      </c>
      <c r="C3142" s="76" t="s">
        <v>14881</v>
      </c>
    </row>
    <row r="3143" spans="1:3" x14ac:dyDescent="0.25">
      <c r="A3143" s="74" t="s">
        <v>344</v>
      </c>
      <c r="B3143" s="134" t="s">
        <v>14882</v>
      </c>
      <c r="C3143" s="76" t="s">
        <v>14883</v>
      </c>
    </row>
    <row r="3144" spans="1:3" x14ac:dyDescent="0.25">
      <c r="A3144" s="74" t="s">
        <v>344</v>
      </c>
      <c r="B3144" s="134" t="s">
        <v>14884</v>
      </c>
      <c r="C3144" s="76" t="s">
        <v>14885</v>
      </c>
    </row>
    <row r="3145" spans="1:3" x14ac:dyDescent="0.25">
      <c r="A3145" s="74" t="s">
        <v>344</v>
      </c>
      <c r="B3145" s="134" t="s">
        <v>14886</v>
      </c>
      <c r="C3145" s="76" t="s">
        <v>14887</v>
      </c>
    </row>
    <row r="3146" spans="1:3" x14ac:dyDescent="0.25">
      <c r="A3146" s="74" t="s">
        <v>344</v>
      </c>
      <c r="B3146" s="134" t="s">
        <v>14888</v>
      </c>
      <c r="C3146" s="76" t="s">
        <v>14889</v>
      </c>
    </row>
    <row r="3147" spans="1:3" x14ac:dyDescent="0.25">
      <c r="A3147" s="74" t="s">
        <v>344</v>
      </c>
      <c r="B3147" s="134" t="s">
        <v>14890</v>
      </c>
      <c r="C3147" s="76" t="s">
        <v>14891</v>
      </c>
    </row>
    <row r="3148" spans="1:3" x14ac:dyDescent="0.25">
      <c r="A3148" s="74" t="s">
        <v>344</v>
      </c>
      <c r="B3148" s="134" t="s">
        <v>14892</v>
      </c>
      <c r="C3148" s="76" t="s">
        <v>14893</v>
      </c>
    </row>
    <row r="3149" spans="1:3" x14ac:dyDescent="0.25">
      <c r="A3149" s="74" t="s">
        <v>344</v>
      </c>
      <c r="B3149" s="134" t="s">
        <v>14894</v>
      </c>
      <c r="C3149" s="76" t="s">
        <v>14895</v>
      </c>
    </row>
    <row r="3150" spans="1:3" x14ac:dyDescent="0.25">
      <c r="A3150" s="74" t="s">
        <v>344</v>
      </c>
      <c r="B3150" s="134" t="s">
        <v>14896</v>
      </c>
      <c r="C3150" s="76" t="s">
        <v>14897</v>
      </c>
    </row>
    <row r="3151" spans="1:3" x14ac:dyDescent="0.25">
      <c r="A3151" s="74" t="s">
        <v>344</v>
      </c>
      <c r="B3151" s="134" t="s">
        <v>14898</v>
      </c>
      <c r="C3151" s="76" t="s">
        <v>14899</v>
      </c>
    </row>
    <row r="3152" spans="1:3" x14ac:dyDescent="0.25">
      <c r="A3152" s="74" t="s">
        <v>344</v>
      </c>
      <c r="B3152" s="134" t="s">
        <v>14900</v>
      </c>
      <c r="C3152" s="76" t="s">
        <v>14901</v>
      </c>
    </row>
    <row r="3153" spans="1:3" x14ac:dyDescent="0.25">
      <c r="A3153" s="74" t="s">
        <v>344</v>
      </c>
      <c r="B3153" s="134" t="s">
        <v>14902</v>
      </c>
      <c r="C3153" s="76" t="s">
        <v>14903</v>
      </c>
    </row>
    <row r="3154" spans="1:3" x14ac:dyDescent="0.25">
      <c r="A3154" s="74" t="s">
        <v>344</v>
      </c>
      <c r="B3154" s="134" t="s">
        <v>14904</v>
      </c>
      <c r="C3154" s="76" t="s">
        <v>14905</v>
      </c>
    </row>
    <row r="3155" spans="1:3" x14ac:dyDescent="0.25">
      <c r="A3155" s="74" t="s">
        <v>344</v>
      </c>
      <c r="B3155" s="134" t="s">
        <v>14906</v>
      </c>
      <c r="C3155" s="76" t="s">
        <v>14907</v>
      </c>
    </row>
    <row r="3156" spans="1:3" x14ac:dyDescent="0.25">
      <c r="A3156" s="74" t="s">
        <v>344</v>
      </c>
      <c r="B3156" s="134" t="s">
        <v>14908</v>
      </c>
      <c r="C3156" s="76" t="s">
        <v>14909</v>
      </c>
    </row>
    <row r="3157" spans="1:3" x14ac:dyDescent="0.25">
      <c r="A3157" s="74" t="s">
        <v>344</v>
      </c>
      <c r="B3157" s="134" t="s">
        <v>14910</v>
      </c>
      <c r="C3157" s="76" t="s">
        <v>14911</v>
      </c>
    </row>
    <row r="3158" spans="1:3" x14ac:dyDescent="0.25">
      <c r="A3158" s="74" t="s">
        <v>344</v>
      </c>
      <c r="B3158" s="134" t="s">
        <v>14912</v>
      </c>
      <c r="C3158" s="76" t="s">
        <v>14913</v>
      </c>
    </row>
    <row r="3159" spans="1:3" x14ac:dyDescent="0.25">
      <c r="A3159" s="74" t="s">
        <v>344</v>
      </c>
      <c r="B3159" s="134" t="s">
        <v>14914</v>
      </c>
      <c r="C3159" s="76" t="s">
        <v>14915</v>
      </c>
    </row>
    <row r="3160" spans="1:3" x14ac:dyDescent="0.25">
      <c r="A3160" s="74" t="s">
        <v>344</v>
      </c>
      <c r="B3160" s="134" t="s">
        <v>14916</v>
      </c>
      <c r="C3160" s="76" t="s">
        <v>14917</v>
      </c>
    </row>
    <row r="3161" spans="1:3" x14ac:dyDescent="0.25">
      <c r="A3161" s="74" t="s">
        <v>344</v>
      </c>
      <c r="B3161" s="134" t="s">
        <v>14918</v>
      </c>
      <c r="C3161" s="76" t="s">
        <v>14919</v>
      </c>
    </row>
    <row r="3162" spans="1:3" x14ac:dyDescent="0.25">
      <c r="A3162" s="74" t="s">
        <v>344</v>
      </c>
      <c r="B3162" s="134" t="s">
        <v>14920</v>
      </c>
      <c r="C3162" s="76" t="s">
        <v>14921</v>
      </c>
    </row>
    <row r="3163" spans="1:3" x14ac:dyDescent="0.25">
      <c r="A3163" s="74" t="s">
        <v>344</v>
      </c>
      <c r="B3163" s="134" t="s">
        <v>14922</v>
      </c>
      <c r="C3163" s="76" t="s">
        <v>14923</v>
      </c>
    </row>
    <row r="3164" spans="1:3" x14ac:dyDescent="0.25">
      <c r="A3164" s="74" t="s">
        <v>344</v>
      </c>
      <c r="B3164" s="134" t="s">
        <v>14924</v>
      </c>
      <c r="C3164" s="76" t="s">
        <v>14925</v>
      </c>
    </row>
    <row r="3165" spans="1:3" x14ac:dyDescent="0.25">
      <c r="A3165" s="74" t="s">
        <v>344</v>
      </c>
      <c r="B3165" s="134" t="s">
        <v>14926</v>
      </c>
      <c r="C3165" s="76" t="s">
        <v>14927</v>
      </c>
    </row>
    <row r="3166" spans="1:3" x14ac:dyDescent="0.25">
      <c r="A3166" s="74" t="s">
        <v>344</v>
      </c>
      <c r="B3166" s="134" t="s">
        <v>14928</v>
      </c>
      <c r="C3166" s="76" t="s">
        <v>14929</v>
      </c>
    </row>
    <row r="3167" spans="1:3" x14ac:dyDescent="0.25">
      <c r="A3167" s="74" t="s">
        <v>344</v>
      </c>
      <c r="B3167" s="134" t="s">
        <v>14930</v>
      </c>
      <c r="C3167" s="76" t="s">
        <v>14931</v>
      </c>
    </row>
    <row r="3168" spans="1:3" x14ac:dyDescent="0.25">
      <c r="A3168" s="74" t="s">
        <v>344</v>
      </c>
      <c r="B3168" s="134" t="s">
        <v>14932</v>
      </c>
      <c r="C3168" s="76" t="s">
        <v>14933</v>
      </c>
    </row>
    <row r="3169" spans="1:3" x14ac:dyDescent="0.25">
      <c r="A3169" s="74" t="s">
        <v>344</v>
      </c>
      <c r="B3169" s="134" t="s">
        <v>14934</v>
      </c>
      <c r="C3169" s="76" t="s">
        <v>14935</v>
      </c>
    </row>
    <row r="3170" spans="1:3" x14ac:dyDescent="0.25">
      <c r="A3170" s="74" t="s">
        <v>344</v>
      </c>
      <c r="B3170" s="134" t="s">
        <v>14936</v>
      </c>
      <c r="C3170" s="76" t="s">
        <v>14937</v>
      </c>
    </row>
    <row r="3171" spans="1:3" x14ac:dyDescent="0.25">
      <c r="A3171" s="74" t="s">
        <v>344</v>
      </c>
      <c r="B3171" s="134" t="s">
        <v>14938</v>
      </c>
      <c r="C3171" s="76" t="s">
        <v>14939</v>
      </c>
    </row>
    <row r="3172" spans="1:3" x14ac:dyDescent="0.25">
      <c r="A3172" s="74" t="s">
        <v>344</v>
      </c>
      <c r="B3172" s="134" t="s">
        <v>14940</v>
      </c>
      <c r="C3172" s="76" t="s">
        <v>14941</v>
      </c>
    </row>
    <row r="3173" spans="1:3" x14ac:dyDescent="0.25">
      <c r="A3173" s="74" t="s">
        <v>344</v>
      </c>
      <c r="B3173" s="134" t="s">
        <v>14942</v>
      </c>
      <c r="C3173" s="76" t="s">
        <v>14943</v>
      </c>
    </row>
    <row r="3174" spans="1:3" x14ac:dyDescent="0.25">
      <c r="A3174" s="74" t="s">
        <v>344</v>
      </c>
      <c r="B3174" s="134" t="s">
        <v>14944</v>
      </c>
      <c r="C3174" s="76" t="s">
        <v>14945</v>
      </c>
    </row>
    <row r="3175" spans="1:3" x14ac:dyDescent="0.25">
      <c r="A3175" s="74" t="s">
        <v>344</v>
      </c>
      <c r="B3175" s="134" t="s">
        <v>14946</v>
      </c>
      <c r="C3175" s="76" t="s">
        <v>14947</v>
      </c>
    </row>
    <row r="3176" spans="1:3" x14ac:dyDescent="0.25">
      <c r="A3176" s="74" t="s">
        <v>344</v>
      </c>
      <c r="B3176" s="134" t="s">
        <v>14948</v>
      </c>
      <c r="C3176" s="76" t="s">
        <v>14949</v>
      </c>
    </row>
    <row r="3177" spans="1:3" x14ac:dyDescent="0.25">
      <c r="A3177" s="74" t="s">
        <v>344</v>
      </c>
      <c r="B3177" s="134" t="s">
        <v>14950</v>
      </c>
      <c r="C3177" s="76" t="s">
        <v>14951</v>
      </c>
    </row>
    <row r="3178" spans="1:3" x14ac:dyDescent="0.25">
      <c r="A3178" s="74" t="s">
        <v>344</v>
      </c>
      <c r="B3178" s="134" t="s">
        <v>14952</v>
      </c>
      <c r="C3178" s="76" t="s">
        <v>14953</v>
      </c>
    </row>
    <row r="3179" spans="1:3" x14ac:dyDescent="0.25">
      <c r="A3179" s="74" t="s">
        <v>344</v>
      </c>
      <c r="B3179" s="134" t="s">
        <v>14954</v>
      </c>
      <c r="C3179" s="76" t="s">
        <v>14955</v>
      </c>
    </row>
    <row r="3180" spans="1:3" x14ac:dyDescent="0.25">
      <c r="A3180" s="74" t="s">
        <v>344</v>
      </c>
      <c r="B3180" s="134" t="s">
        <v>14956</v>
      </c>
      <c r="C3180" s="76" t="s">
        <v>14957</v>
      </c>
    </row>
    <row r="3181" spans="1:3" x14ac:dyDescent="0.25">
      <c r="A3181" s="74" t="s">
        <v>344</v>
      </c>
      <c r="B3181" s="134" t="s">
        <v>14958</v>
      </c>
      <c r="C3181" s="76" t="s">
        <v>14959</v>
      </c>
    </row>
    <row r="3182" spans="1:3" x14ac:dyDescent="0.25">
      <c r="A3182" s="74" t="s">
        <v>344</v>
      </c>
      <c r="B3182" s="134" t="s">
        <v>14960</v>
      </c>
      <c r="C3182" s="76" t="s">
        <v>14961</v>
      </c>
    </row>
    <row r="3183" spans="1:3" x14ac:dyDescent="0.25">
      <c r="A3183" s="74" t="s">
        <v>344</v>
      </c>
      <c r="B3183" s="134" t="s">
        <v>14962</v>
      </c>
      <c r="C3183" s="76" t="s">
        <v>14963</v>
      </c>
    </row>
    <row r="3184" spans="1:3" x14ac:dyDescent="0.25">
      <c r="A3184" s="74" t="s">
        <v>344</v>
      </c>
      <c r="B3184" s="134" t="s">
        <v>14964</v>
      </c>
      <c r="C3184" s="76" t="s">
        <v>14965</v>
      </c>
    </row>
    <row r="3185" spans="1:3" x14ac:dyDescent="0.25">
      <c r="A3185" s="74" t="s">
        <v>344</v>
      </c>
      <c r="B3185" s="134" t="s">
        <v>14966</v>
      </c>
      <c r="C3185" s="76" t="s">
        <v>14967</v>
      </c>
    </row>
    <row r="3186" spans="1:3" x14ac:dyDescent="0.25">
      <c r="A3186" s="74" t="s">
        <v>344</v>
      </c>
      <c r="B3186" s="134" t="s">
        <v>14968</v>
      </c>
      <c r="C3186" s="76" t="s">
        <v>14969</v>
      </c>
    </row>
    <row r="3187" spans="1:3" x14ac:dyDescent="0.25">
      <c r="A3187" s="74" t="s">
        <v>344</v>
      </c>
      <c r="B3187" s="134" t="s">
        <v>14970</v>
      </c>
      <c r="C3187" s="76" t="s">
        <v>14971</v>
      </c>
    </row>
    <row r="3188" spans="1:3" x14ac:dyDescent="0.25">
      <c r="A3188" s="74" t="s">
        <v>344</v>
      </c>
      <c r="B3188" s="134" t="s">
        <v>14972</v>
      </c>
      <c r="C3188" s="76" t="s">
        <v>14973</v>
      </c>
    </row>
    <row r="3189" spans="1:3" x14ac:dyDescent="0.25">
      <c r="A3189" s="74" t="s">
        <v>344</v>
      </c>
      <c r="B3189" s="134" t="s">
        <v>14974</v>
      </c>
      <c r="C3189" s="76" t="s">
        <v>14975</v>
      </c>
    </row>
    <row r="3190" spans="1:3" x14ac:dyDescent="0.25">
      <c r="A3190" s="74" t="s">
        <v>344</v>
      </c>
      <c r="B3190" s="134" t="s">
        <v>14976</v>
      </c>
      <c r="C3190" s="76" t="s">
        <v>14977</v>
      </c>
    </row>
    <row r="3191" spans="1:3" x14ac:dyDescent="0.25">
      <c r="A3191" s="74" t="s">
        <v>344</v>
      </c>
      <c r="B3191" s="134" t="s">
        <v>14978</v>
      </c>
      <c r="C3191" s="76" t="s">
        <v>14979</v>
      </c>
    </row>
    <row r="3192" spans="1:3" x14ac:dyDescent="0.25">
      <c r="A3192" s="74" t="s">
        <v>344</v>
      </c>
      <c r="B3192" s="134">
        <v>999999</v>
      </c>
      <c r="C3192" s="76" t="s">
        <v>14980</v>
      </c>
    </row>
    <row r="3193" spans="1:3" x14ac:dyDescent="0.25">
      <c r="A3193" s="74" t="s">
        <v>344</v>
      </c>
      <c r="B3193" s="134" t="s">
        <v>14981</v>
      </c>
      <c r="C3193" s="76" t="s">
        <v>14982</v>
      </c>
    </row>
    <row r="3194" spans="1:3" x14ac:dyDescent="0.25">
      <c r="A3194" s="74" t="s">
        <v>344</v>
      </c>
      <c r="B3194" s="134" t="s">
        <v>14983</v>
      </c>
      <c r="C3194" s="76" t="s">
        <v>14984</v>
      </c>
    </row>
    <row r="3195" spans="1:3" x14ac:dyDescent="0.25">
      <c r="A3195" s="74" t="s">
        <v>344</v>
      </c>
      <c r="B3195" s="134" t="s">
        <v>14985</v>
      </c>
      <c r="C3195" s="76" t="s">
        <v>6987</v>
      </c>
    </row>
    <row r="3196" spans="1:3" x14ac:dyDescent="0.25">
      <c r="A3196" s="74" t="s">
        <v>344</v>
      </c>
      <c r="B3196" s="134" t="s">
        <v>14986</v>
      </c>
      <c r="C3196" s="76" t="s">
        <v>14987</v>
      </c>
    </row>
    <row r="3197" spans="1:3" x14ac:dyDescent="0.25">
      <c r="A3197" s="74" t="s">
        <v>344</v>
      </c>
      <c r="B3197" s="134" t="s">
        <v>14988</v>
      </c>
      <c r="C3197" s="76" t="s">
        <v>14989</v>
      </c>
    </row>
    <row r="3198" spans="1:3" x14ac:dyDescent="0.25">
      <c r="A3198" s="74" t="s">
        <v>344</v>
      </c>
      <c r="B3198" s="134" t="s">
        <v>14990</v>
      </c>
      <c r="C3198" s="76" t="s">
        <v>14991</v>
      </c>
    </row>
    <row r="3199" spans="1:3" x14ac:dyDescent="0.25">
      <c r="A3199" s="74" t="s">
        <v>344</v>
      </c>
      <c r="B3199" s="134" t="s">
        <v>14992</v>
      </c>
      <c r="C3199" s="76" t="s">
        <v>14993</v>
      </c>
    </row>
    <row r="3200" spans="1:3" x14ac:dyDescent="0.25">
      <c r="A3200" s="74" t="s">
        <v>344</v>
      </c>
      <c r="B3200" s="134" t="s">
        <v>14994</v>
      </c>
      <c r="C3200" s="76" t="s">
        <v>14995</v>
      </c>
    </row>
    <row r="3201" spans="1:3" x14ac:dyDescent="0.25">
      <c r="A3201" s="74" t="s">
        <v>344</v>
      </c>
      <c r="B3201" s="134" t="s">
        <v>14996</v>
      </c>
      <c r="C3201" s="76" t="s">
        <v>14997</v>
      </c>
    </row>
    <row r="3202" spans="1:3" x14ac:dyDescent="0.25">
      <c r="A3202" s="74" t="s">
        <v>344</v>
      </c>
      <c r="B3202" s="134" t="s">
        <v>14998</v>
      </c>
      <c r="C3202" s="76" t="s">
        <v>14999</v>
      </c>
    </row>
    <row r="3203" spans="1:3" x14ac:dyDescent="0.25">
      <c r="A3203" s="74" t="s">
        <v>344</v>
      </c>
      <c r="B3203" s="134" t="s">
        <v>15000</v>
      </c>
      <c r="C3203" s="76" t="s">
        <v>15001</v>
      </c>
    </row>
    <row r="3204" spans="1:3" x14ac:dyDescent="0.25">
      <c r="A3204" s="74" t="s">
        <v>344</v>
      </c>
      <c r="B3204" s="134" t="s">
        <v>15002</v>
      </c>
      <c r="C3204" s="76" t="s">
        <v>15003</v>
      </c>
    </row>
    <row r="3205" spans="1:3" x14ac:dyDescent="0.25">
      <c r="A3205" s="74" t="s">
        <v>344</v>
      </c>
      <c r="B3205" s="134" t="s">
        <v>15004</v>
      </c>
      <c r="C3205" s="76" t="s">
        <v>15005</v>
      </c>
    </row>
    <row r="3206" spans="1:3" x14ac:dyDescent="0.25">
      <c r="A3206" s="74" t="s">
        <v>344</v>
      </c>
      <c r="B3206" s="134">
        <v>613900</v>
      </c>
      <c r="C3206" s="76" t="s">
        <v>15006</v>
      </c>
    </row>
    <row r="3207" spans="1:3" x14ac:dyDescent="0.25">
      <c r="A3207" s="74" t="s">
        <v>344</v>
      </c>
      <c r="B3207" s="134">
        <v>613910</v>
      </c>
      <c r="C3207" s="76" t="s">
        <v>15007</v>
      </c>
    </row>
    <row r="3208" spans="1:3" x14ac:dyDescent="0.25">
      <c r="A3208" s="74" t="s">
        <v>344</v>
      </c>
      <c r="B3208" s="134">
        <v>613920</v>
      </c>
      <c r="C3208" s="76" t="s">
        <v>15008</v>
      </c>
    </row>
    <row r="3209" spans="1:3" x14ac:dyDescent="0.25">
      <c r="A3209" s="74" t="s">
        <v>344</v>
      </c>
      <c r="B3209" s="134">
        <v>614000</v>
      </c>
      <c r="C3209" s="76" t="s">
        <v>15009</v>
      </c>
    </row>
    <row r="3210" spans="1:3" x14ac:dyDescent="0.25">
      <c r="A3210" s="74" t="s">
        <v>344</v>
      </c>
      <c r="B3210" s="134">
        <v>614100</v>
      </c>
      <c r="C3210" s="76" t="s">
        <v>15010</v>
      </c>
    </row>
    <row r="3211" spans="1:3" x14ac:dyDescent="0.25">
      <c r="A3211" s="74" t="s">
        <v>344</v>
      </c>
      <c r="B3211" s="134">
        <v>614200</v>
      </c>
      <c r="C3211" s="76" t="s">
        <v>15011</v>
      </c>
    </row>
    <row r="3212" spans="1:3" x14ac:dyDescent="0.25">
      <c r="A3212" s="74" t="s">
        <v>344</v>
      </c>
      <c r="B3212" s="134">
        <v>614300</v>
      </c>
      <c r="C3212" s="76" t="s">
        <v>15012</v>
      </c>
    </row>
    <row r="3213" spans="1:3" x14ac:dyDescent="0.25">
      <c r="A3213" s="74" t="s">
        <v>344</v>
      </c>
      <c r="B3213" s="134">
        <v>614400</v>
      </c>
      <c r="C3213" s="76" t="s">
        <v>15013</v>
      </c>
    </row>
    <row r="3214" spans="1:3" x14ac:dyDescent="0.25">
      <c r="A3214" s="74" t="s">
        <v>344</v>
      </c>
      <c r="B3214" s="134">
        <v>614500</v>
      </c>
      <c r="C3214" s="76" t="s">
        <v>15014</v>
      </c>
    </row>
    <row r="3215" spans="1:3" x14ac:dyDescent="0.25">
      <c r="A3215" s="74" t="s">
        <v>344</v>
      </c>
      <c r="B3215" s="134">
        <v>614600</v>
      </c>
      <c r="C3215" s="76" t="s">
        <v>15015</v>
      </c>
    </row>
    <row r="3216" spans="1:3" x14ac:dyDescent="0.25">
      <c r="A3216" s="74" t="s">
        <v>344</v>
      </c>
      <c r="B3216" s="134" t="s">
        <v>15016</v>
      </c>
      <c r="C3216" s="76" t="s">
        <v>15017</v>
      </c>
    </row>
    <row r="3217" spans="1:3" x14ac:dyDescent="0.25">
      <c r="A3217" s="74" t="s">
        <v>344</v>
      </c>
      <c r="B3217" s="134">
        <v>602030</v>
      </c>
      <c r="C3217" s="76" t="s">
        <v>15018</v>
      </c>
    </row>
    <row r="3218" spans="1:3" x14ac:dyDescent="0.25">
      <c r="A3218" s="74" t="s">
        <v>344</v>
      </c>
      <c r="B3218" s="134">
        <v>606210</v>
      </c>
      <c r="C3218" s="76" t="s">
        <v>15019</v>
      </c>
    </row>
    <row r="3219" spans="1:3" x14ac:dyDescent="0.25">
      <c r="A3219" s="74" t="s">
        <v>344</v>
      </c>
      <c r="B3219" s="134">
        <v>606220</v>
      </c>
      <c r="C3219" s="76" t="s">
        <v>15020</v>
      </c>
    </row>
    <row r="3220" spans="1:3" x14ac:dyDescent="0.25">
      <c r="A3220" s="74" t="s">
        <v>344</v>
      </c>
      <c r="B3220" s="134">
        <v>606230</v>
      </c>
      <c r="C3220" s="76" t="s">
        <v>15021</v>
      </c>
    </row>
    <row r="3221" spans="1:3" x14ac:dyDescent="0.25">
      <c r="A3221" s="74" t="s">
        <v>344</v>
      </c>
      <c r="B3221" s="134">
        <v>606240</v>
      </c>
      <c r="C3221" s="76" t="s">
        <v>15022</v>
      </c>
    </row>
    <row r="3222" spans="1:3" x14ac:dyDescent="0.25">
      <c r="A3222" s="74" t="s">
        <v>344</v>
      </c>
      <c r="B3222" s="134">
        <v>606250</v>
      </c>
      <c r="C3222" s="76" t="s">
        <v>15023</v>
      </c>
    </row>
    <row r="3223" spans="1:3" x14ac:dyDescent="0.25">
      <c r="A3223" s="74" t="s">
        <v>344</v>
      </c>
      <c r="B3223" s="134">
        <v>603950</v>
      </c>
      <c r="C3223" s="76" t="s">
        <v>15018</v>
      </c>
    </row>
    <row r="3224" spans="1:3" x14ac:dyDescent="0.25">
      <c r="A3224" s="74" t="s">
        <v>344</v>
      </c>
      <c r="B3224" s="134">
        <v>604100</v>
      </c>
      <c r="C3224" s="76" t="s">
        <v>15019</v>
      </c>
    </row>
    <row r="3225" spans="1:3" x14ac:dyDescent="0.25">
      <c r="A3225" s="74" t="s">
        <v>344</v>
      </c>
      <c r="B3225" s="134">
        <v>604200</v>
      </c>
      <c r="C3225" s="76" t="s">
        <v>15020</v>
      </c>
    </row>
    <row r="3226" spans="1:3" x14ac:dyDescent="0.25">
      <c r="A3226" s="74" t="s">
        <v>344</v>
      </c>
      <c r="B3226" s="134">
        <v>604300</v>
      </c>
      <c r="C3226" s="76" t="s">
        <v>15021</v>
      </c>
    </row>
    <row r="3227" spans="1:3" x14ac:dyDescent="0.25">
      <c r="A3227" s="74" t="s">
        <v>344</v>
      </c>
      <c r="B3227" s="134">
        <v>604400</v>
      </c>
      <c r="C3227" s="76" t="s">
        <v>15022</v>
      </c>
    </row>
    <row r="3228" spans="1:3" x14ac:dyDescent="0.25">
      <c r="A3228" s="74" t="s">
        <v>344</v>
      </c>
      <c r="B3228" s="134">
        <v>604500</v>
      </c>
      <c r="C3228" s="76" t="s">
        <v>15023</v>
      </c>
    </row>
    <row r="3229" spans="1:3" x14ac:dyDescent="0.25">
      <c r="A3229" s="74" t="s">
        <v>344</v>
      </c>
      <c r="B3229" s="134" t="s">
        <v>15024</v>
      </c>
      <c r="C3229" s="76" t="s">
        <v>15025</v>
      </c>
    </row>
    <row r="3230" spans="1:3" x14ac:dyDescent="0.25">
      <c r="A3230" s="74" t="s">
        <v>344</v>
      </c>
      <c r="B3230" s="134">
        <v>604900</v>
      </c>
      <c r="C3230" s="76" t="s">
        <v>15026</v>
      </c>
    </row>
    <row r="3231" spans="1:3" x14ac:dyDescent="0.25">
      <c r="A3231" s="74" t="s">
        <v>344</v>
      </c>
      <c r="B3231" s="134">
        <v>604000</v>
      </c>
      <c r="C3231" s="76" t="s">
        <v>15027</v>
      </c>
    </row>
    <row r="3232" spans="1:3" x14ac:dyDescent="0.25">
      <c r="A3232" s="74" t="s">
        <v>344</v>
      </c>
      <c r="B3232" s="134" t="s">
        <v>15028</v>
      </c>
      <c r="C3232" s="76" t="s">
        <v>15029</v>
      </c>
    </row>
    <row r="3233" spans="1:3" x14ac:dyDescent="0.25">
      <c r="A3233" s="74" t="s">
        <v>344</v>
      </c>
      <c r="B3233" s="134">
        <v>177010</v>
      </c>
      <c r="C3233" s="76" t="s">
        <v>15030</v>
      </c>
    </row>
    <row r="3234" spans="1:3" x14ac:dyDescent="0.25">
      <c r="A3234" s="74" t="s">
        <v>344</v>
      </c>
      <c r="B3234" s="134">
        <v>301500</v>
      </c>
      <c r="C3234" s="76" t="s">
        <v>15031</v>
      </c>
    </row>
    <row r="3235" spans="1:3" x14ac:dyDescent="0.25">
      <c r="A3235" s="74" t="s">
        <v>344</v>
      </c>
      <c r="B3235" s="134">
        <v>472320</v>
      </c>
      <c r="C3235" s="76" t="s">
        <v>15032</v>
      </c>
    </row>
    <row r="3236" spans="1:3" x14ac:dyDescent="0.25">
      <c r="A3236" s="74" t="s">
        <v>344</v>
      </c>
      <c r="B3236" s="134" t="s">
        <v>15033</v>
      </c>
      <c r="C3236" s="76" t="s">
        <v>6454</v>
      </c>
    </row>
    <row r="3237" spans="1:3" x14ac:dyDescent="0.25">
      <c r="A3237" s="74" t="s">
        <v>344</v>
      </c>
      <c r="B3237" s="134" t="s">
        <v>15034</v>
      </c>
      <c r="C3237" s="76" t="s">
        <v>15035</v>
      </c>
    </row>
    <row r="3238" spans="1:3" x14ac:dyDescent="0.25">
      <c r="A3238" s="74" t="s">
        <v>344</v>
      </c>
      <c r="B3238" s="134" t="s">
        <v>15036</v>
      </c>
      <c r="C3238" s="76" t="s">
        <v>6480</v>
      </c>
    </row>
    <row r="3239" spans="1:3" x14ac:dyDescent="0.25">
      <c r="A3239" s="74" t="s">
        <v>344</v>
      </c>
      <c r="B3239" s="134">
        <v>605000</v>
      </c>
      <c r="C3239" s="76" t="s">
        <v>15037</v>
      </c>
    </row>
    <row r="3240" spans="1:3" x14ac:dyDescent="0.25">
      <c r="A3240" s="74" t="s">
        <v>344</v>
      </c>
      <c r="B3240" s="134" t="s">
        <v>15038</v>
      </c>
      <c r="C3240" s="76" t="s">
        <v>15039</v>
      </c>
    </row>
    <row r="3241" spans="1:3" x14ac:dyDescent="0.25">
      <c r="A3241" s="74" t="s">
        <v>344</v>
      </c>
      <c r="B3241" s="134" t="s">
        <v>15040</v>
      </c>
      <c r="C3241" s="76" t="s">
        <v>15041</v>
      </c>
    </row>
    <row r="3242" spans="1:3" x14ac:dyDescent="0.25">
      <c r="A3242" s="74" t="s">
        <v>344</v>
      </c>
      <c r="B3242" s="134" t="s">
        <v>15042</v>
      </c>
      <c r="C3242" s="76" t="s">
        <v>15043</v>
      </c>
    </row>
    <row r="3243" spans="1:3" x14ac:dyDescent="0.25">
      <c r="A3243" s="74" t="s">
        <v>344</v>
      </c>
      <c r="B3243" s="134" t="s">
        <v>15044</v>
      </c>
      <c r="C3243" s="76" t="s">
        <v>15045</v>
      </c>
    </row>
    <row r="3244" spans="1:3" x14ac:dyDescent="0.25">
      <c r="A3244" s="74" t="s">
        <v>344</v>
      </c>
      <c r="B3244" s="134" t="s">
        <v>15046</v>
      </c>
      <c r="C3244" s="76" t="s">
        <v>15047</v>
      </c>
    </row>
    <row r="3245" spans="1:3" x14ac:dyDescent="0.25">
      <c r="A3245" s="74" t="s">
        <v>344</v>
      </c>
      <c r="B3245" s="134" t="s">
        <v>15048</v>
      </c>
      <c r="C3245" s="76" t="s">
        <v>15049</v>
      </c>
    </row>
    <row r="3246" spans="1:3" x14ac:dyDescent="0.25">
      <c r="A3246" s="74" t="s">
        <v>344</v>
      </c>
      <c r="B3246" s="134" t="s">
        <v>15050</v>
      </c>
      <c r="C3246" s="76" t="s">
        <v>15051</v>
      </c>
    </row>
    <row r="3247" spans="1:3" x14ac:dyDescent="0.25">
      <c r="A3247" s="74" t="s">
        <v>344</v>
      </c>
      <c r="B3247" s="134" t="s">
        <v>15052</v>
      </c>
      <c r="C3247" s="76" t="s">
        <v>15053</v>
      </c>
    </row>
    <row r="3248" spans="1:3" x14ac:dyDescent="0.25">
      <c r="A3248" s="74" t="s">
        <v>344</v>
      </c>
      <c r="B3248" s="134" t="s">
        <v>15054</v>
      </c>
      <c r="C3248" s="76" t="s">
        <v>6750</v>
      </c>
    </row>
    <row r="3249" spans="1:3" x14ac:dyDescent="0.25">
      <c r="A3249" s="74" t="s">
        <v>344</v>
      </c>
      <c r="B3249" s="134" t="s">
        <v>15055</v>
      </c>
      <c r="C3249" s="76" t="s">
        <v>6752</v>
      </c>
    </row>
    <row r="3250" spans="1:3" x14ac:dyDescent="0.25">
      <c r="A3250" s="74" t="s">
        <v>344</v>
      </c>
      <c r="B3250" s="134" t="s">
        <v>15056</v>
      </c>
      <c r="C3250" s="76" t="s">
        <v>6754</v>
      </c>
    </row>
    <row r="3251" spans="1:3" x14ac:dyDescent="0.25">
      <c r="A3251" s="74" t="s">
        <v>344</v>
      </c>
      <c r="B3251" s="134" t="s">
        <v>15057</v>
      </c>
      <c r="C3251" s="76" t="s">
        <v>6758</v>
      </c>
    </row>
    <row r="3252" spans="1:3" x14ac:dyDescent="0.25">
      <c r="A3252" s="74" t="s">
        <v>344</v>
      </c>
      <c r="B3252" s="134" t="s">
        <v>15058</v>
      </c>
      <c r="C3252" s="76" t="s">
        <v>15059</v>
      </c>
    </row>
    <row r="3253" spans="1:3" x14ac:dyDescent="0.25">
      <c r="A3253" s="74" t="s">
        <v>344</v>
      </c>
      <c r="B3253" s="134" t="s">
        <v>15060</v>
      </c>
      <c r="C3253" s="76" t="s">
        <v>15061</v>
      </c>
    </row>
    <row r="3254" spans="1:3" x14ac:dyDescent="0.25">
      <c r="A3254" s="74" t="s">
        <v>344</v>
      </c>
      <c r="B3254" s="134" t="s">
        <v>15062</v>
      </c>
      <c r="C3254" s="76" t="s">
        <v>15063</v>
      </c>
    </row>
    <row r="3255" spans="1:3" x14ac:dyDescent="0.25">
      <c r="A3255" s="74" t="s">
        <v>344</v>
      </c>
      <c r="B3255" s="134" t="s">
        <v>15064</v>
      </c>
      <c r="C3255" s="76" t="s">
        <v>15065</v>
      </c>
    </row>
    <row r="3256" spans="1:3" x14ac:dyDescent="0.25">
      <c r="A3256" s="74" t="s">
        <v>344</v>
      </c>
      <c r="B3256" s="134" t="s">
        <v>15066</v>
      </c>
      <c r="C3256" s="76" t="s">
        <v>15067</v>
      </c>
    </row>
    <row r="3257" spans="1:3" x14ac:dyDescent="0.25">
      <c r="A3257" s="74" t="s">
        <v>344</v>
      </c>
      <c r="B3257" s="134" t="s">
        <v>15068</v>
      </c>
      <c r="C3257" s="76" t="s">
        <v>15069</v>
      </c>
    </row>
    <row r="3258" spans="1:3" x14ac:dyDescent="0.25">
      <c r="A3258" s="74" t="s">
        <v>344</v>
      </c>
      <c r="B3258" s="134" t="s">
        <v>15070</v>
      </c>
      <c r="C3258" s="76" t="s">
        <v>15071</v>
      </c>
    </row>
    <row r="3259" spans="1:3" x14ac:dyDescent="0.25">
      <c r="A3259" s="74" t="s">
        <v>344</v>
      </c>
      <c r="B3259" s="134">
        <v>604600</v>
      </c>
      <c r="C3259" s="76" t="s">
        <v>15072</v>
      </c>
    </row>
    <row r="3260" spans="1:3" x14ac:dyDescent="0.25">
      <c r="A3260" s="74" t="s">
        <v>344</v>
      </c>
      <c r="B3260" s="134" t="s">
        <v>15073</v>
      </c>
      <c r="C3260" s="76" t="s">
        <v>15074</v>
      </c>
    </row>
    <row r="3261" spans="1:3" x14ac:dyDescent="0.25">
      <c r="A3261" s="74" t="s">
        <v>344</v>
      </c>
      <c r="B3261" s="134" t="s">
        <v>15075</v>
      </c>
      <c r="C3261" s="76" t="s">
        <v>15076</v>
      </c>
    </row>
    <row r="3262" spans="1:3" x14ac:dyDescent="0.25">
      <c r="A3262" s="74" t="s">
        <v>344</v>
      </c>
      <c r="B3262" s="134" t="s">
        <v>15077</v>
      </c>
      <c r="C3262" s="76" t="s">
        <v>15078</v>
      </c>
    </row>
    <row r="3263" spans="1:3" x14ac:dyDescent="0.25">
      <c r="A3263" s="74" t="s">
        <v>344</v>
      </c>
      <c r="B3263" s="134" t="s">
        <v>15079</v>
      </c>
      <c r="C3263" s="76" t="s">
        <v>15080</v>
      </c>
    </row>
    <row r="3264" spans="1:3" x14ac:dyDescent="0.25">
      <c r="A3264" s="74" t="s">
        <v>344</v>
      </c>
      <c r="B3264" s="134" t="s">
        <v>15081</v>
      </c>
      <c r="C3264" s="76" t="s">
        <v>15082</v>
      </c>
    </row>
    <row r="3265" spans="1:3" x14ac:dyDescent="0.25">
      <c r="A3265" s="74" t="s">
        <v>344</v>
      </c>
      <c r="B3265" s="134" t="s">
        <v>15083</v>
      </c>
      <c r="C3265" s="76" t="s">
        <v>15084</v>
      </c>
    </row>
    <row r="3266" spans="1:3" x14ac:dyDescent="0.25">
      <c r="A3266" s="74" t="s">
        <v>344</v>
      </c>
      <c r="B3266" s="134" t="s">
        <v>15085</v>
      </c>
      <c r="C3266" s="76" t="s">
        <v>15086</v>
      </c>
    </row>
    <row r="3267" spans="1:3" x14ac:dyDescent="0.25">
      <c r="A3267" s="74" t="s">
        <v>344</v>
      </c>
      <c r="B3267" s="134" t="s">
        <v>15087</v>
      </c>
      <c r="C3267" s="76" t="s">
        <v>6665</v>
      </c>
    </row>
    <row r="3268" spans="1:3" x14ac:dyDescent="0.25">
      <c r="A3268" s="74" t="s">
        <v>344</v>
      </c>
      <c r="B3268" s="134" t="s">
        <v>15088</v>
      </c>
      <c r="C3268" s="76" t="s">
        <v>6669</v>
      </c>
    </row>
    <row r="3269" spans="1:3" x14ac:dyDescent="0.25">
      <c r="A3269" s="74" t="s">
        <v>344</v>
      </c>
      <c r="B3269" s="134" t="s">
        <v>15089</v>
      </c>
      <c r="C3269" s="76" t="s">
        <v>15090</v>
      </c>
    </row>
    <row r="3270" spans="1:3" x14ac:dyDescent="0.25">
      <c r="A3270" s="74" t="s">
        <v>344</v>
      </c>
      <c r="B3270" s="134" t="s">
        <v>15091</v>
      </c>
      <c r="C3270" s="76" t="s">
        <v>15092</v>
      </c>
    </row>
    <row r="3271" spans="1:3" x14ac:dyDescent="0.25">
      <c r="A3271" s="74" t="s">
        <v>344</v>
      </c>
      <c r="B3271" s="134" t="s">
        <v>15093</v>
      </c>
      <c r="C3271" s="76" t="s">
        <v>15094</v>
      </c>
    </row>
    <row r="3272" spans="1:3" x14ac:dyDescent="0.25">
      <c r="A3272" s="74" t="s">
        <v>344</v>
      </c>
      <c r="B3272" s="134" t="s">
        <v>15095</v>
      </c>
      <c r="C3272" s="76" t="s">
        <v>15096</v>
      </c>
    </row>
    <row r="3273" spans="1:3" x14ac:dyDescent="0.25">
      <c r="A3273" s="74" t="s">
        <v>344</v>
      </c>
      <c r="B3273" s="134" t="s">
        <v>15097</v>
      </c>
      <c r="C3273" s="76" t="s">
        <v>15098</v>
      </c>
    </row>
    <row r="3274" spans="1:3" x14ac:dyDescent="0.25">
      <c r="A3274" s="74" t="s">
        <v>344</v>
      </c>
      <c r="B3274" s="134" t="s">
        <v>15099</v>
      </c>
      <c r="C3274" s="76" t="s">
        <v>15100</v>
      </c>
    </row>
    <row r="3275" spans="1:3" x14ac:dyDescent="0.25">
      <c r="A3275" s="74" t="s">
        <v>344</v>
      </c>
      <c r="B3275" s="134" t="s">
        <v>15101</v>
      </c>
      <c r="C3275" s="76" t="s">
        <v>15102</v>
      </c>
    </row>
    <row r="3276" spans="1:3" x14ac:dyDescent="0.25">
      <c r="A3276" s="74" t="s">
        <v>225</v>
      </c>
      <c r="B3276" s="134" t="s">
        <v>15103</v>
      </c>
      <c r="C3276" s="76" t="s">
        <v>15104</v>
      </c>
    </row>
    <row r="3277" spans="1:3" x14ac:dyDescent="0.25">
      <c r="B3277" s="135"/>
    </row>
  </sheetData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ED45-0DFC-43D6-A9C6-B4DBDE7D1827}">
  <dimension ref="A1:H229"/>
  <sheetViews>
    <sheetView topLeftCell="B4" workbookViewId="0"/>
  </sheetViews>
  <sheetFormatPr defaultRowHeight="14.4" x14ac:dyDescent="0.3"/>
  <cols>
    <col min="1" max="1" width="33.44140625" hidden="1" customWidth="1"/>
    <col min="2" max="2" width="55.6640625" bestFit="1" customWidth="1"/>
    <col min="3" max="3" width="27.6640625" bestFit="1" customWidth="1"/>
    <col min="4" max="4" width="49.88671875" bestFit="1" customWidth="1"/>
    <col min="5" max="5" width="37.5546875" bestFit="1" customWidth="1"/>
    <col min="6" max="6" width="27.6640625" bestFit="1" customWidth="1"/>
    <col min="7" max="7" width="16.88671875" bestFit="1" customWidth="1"/>
    <col min="8" max="8" width="23.33203125" bestFit="1" customWidth="1"/>
  </cols>
  <sheetData>
    <row r="1" spans="1:8" hidden="1" x14ac:dyDescent="0.3">
      <c r="A1" s="47" t="s">
        <v>322</v>
      </c>
      <c r="B1" s="47"/>
      <c r="C1" s="47"/>
      <c r="D1" s="47"/>
      <c r="E1" s="47"/>
      <c r="F1" s="47"/>
      <c r="G1" s="47"/>
      <c r="H1" s="47"/>
    </row>
    <row r="2" spans="1:8" hidden="1" x14ac:dyDescent="0.3">
      <c r="A2" s="47" t="s">
        <v>267</v>
      </c>
      <c r="B2" s="47"/>
      <c r="C2" s="47"/>
      <c r="D2" s="47"/>
      <c r="E2" s="47"/>
      <c r="F2" s="47"/>
      <c r="G2" s="47"/>
      <c r="H2" s="47"/>
    </row>
    <row r="3" spans="1:8" hidden="1" x14ac:dyDescent="0.3">
      <c r="A3" s="47" t="s">
        <v>1</v>
      </c>
      <c r="B3" s="139" t="s">
        <v>110</v>
      </c>
      <c r="C3" s="139" t="s">
        <v>111</v>
      </c>
      <c r="D3" s="139" t="s">
        <v>323</v>
      </c>
      <c r="E3" s="139" t="s">
        <v>324</v>
      </c>
      <c r="F3" s="139" t="s">
        <v>237</v>
      </c>
      <c r="G3" s="139" t="s">
        <v>222</v>
      </c>
      <c r="H3" s="139" t="s">
        <v>122</v>
      </c>
    </row>
    <row r="4" spans="1:8" x14ac:dyDescent="0.3">
      <c r="A4" s="47"/>
      <c r="B4" s="140" t="s">
        <v>325</v>
      </c>
      <c r="C4" s="140" t="s">
        <v>326</v>
      </c>
      <c r="D4" s="140" t="s">
        <v>327</v>
      </c>
      <c r="E4" s="140" t="s">
        <v>328</v>
      </c>
      <c r="F4" s="140" t="s">
        <v>329</v>
      </c>
      <c r="G4" s="140" t="s">
        <v>224</v>
      </c>
      <c r="H4" s="140" t="s">
        <v>122</v>
      </c>
    </row>
    <row r="5" spans="1:8" hidden="1" x14ac:dyDescent="0.3">
      <c r="A5" s="47" t="s">
        <v>330</v>
      </c>
      <c r="B5" s="141"/>
      <c r="C5" s="141"/>
      <c r="D5" s="141"/>
      <c r="E5" s="141"/>
      <c r="F5" s="142"/>
      <c r="G5" s="141"/>
      <c r="H5" s="143"/>
    </row>
    <row r="6" spans="1:8" s="47" customFormat="1" x14ac:dyDescent="0.3">
      <c r="A6" s="47" t="s">
        <v>344</v>
      </c>
      <c r="B6" s="141" t="s">
        <v>6901</v>
      </c>
      <c r="C6" s="141" t="s">
        <v>6902</v>
      </c>
      <c r="D6" s="141" t="s">
        <v>11426</v>
      </c>
      <c r="E6" s="141" t="s">
        <v>11427</v>
      </c>
      <c r="F6" s="142">
        <v>44196</v>
      </c>
      <c r="G6" s="141" t="s">
        <v>391</v>
      </c>
      <c r="H6" s="143">
        <v>0</v>
      </c>
    </row>
    <row r="7" spans="1:8" s="47" customFormat="1" x14ac:dyDescent="0.3">
      <c r="A7" s="47" t="s">
        <v>344</v>
      </c>
      <c r="B7" s="141" t="s">
        <v>6901</v>
      </c>
      <c r="C7" s="141" t="s">
        <v>6902</v>
      </c>
      <c r="D7" s="141" t="s">
        <v>11428</v>
      </c>
      <c r="E7" s="141" t="s">
        <v>11429</v>
      </c>
      <c r="F7" s="142">
        <v>44196</v>
      </c>
      <c r="G7" s="141" t="s">
        <v>391</v>
      </c>
      <c r="H7" s="143">
        <v>0</v>
      </c>
    </row>
    <row r="8" spans="1:8" s="47" customFormat="1" x14ac:dyDescent="0.3">
      <c r="A8" s="47" t="s">
        <v>344</v>
      </c>
      <c r="B8" s="141" t="s">
        <v>6901</v>
      </c>
      <c r="C8" s="141" t="s">
        <v>6902</v>
      </c>
      <c r="D8" s="141" t="s">
        <v>11430</v>
      </c>
      <c r="E8" s="141" t="s">
        <v>11431</v>
      </c>
      <c r="F8" s="142">
        <v>44196</v>
      </c>
      <c r="G8" s="141" t="s">
        <v>391</v>
      </c>
      <c r="H8" s="143">
        <v>0</v>
      </c>
    </row>
    <row r="9" spans="1:8" s="47" customFormat="1" x14ac:dyDescent="0.3">
      <c r="A9" s="47" t="s">
        <v>344</v>
      </c>
      <c r="B9" s="141" t="s">
        <v>6901</v>
      </c>
      <c r="C9" s="141" t="s">
        <v>6902</v>
      </c>
      <c r="D9" s="141" t="s">
        <v>11432</v>
      </c>
      <c r="E9" s="141" t="s">
        <v>11433</v>
      </c>
      <c r="F9" s="142">
        <v>44196</v>
      </c>
      <c r="G9" s="141" t="s">
        <v>391</v>
      </c>
      <c r="H9" s="143">
        <v>0</v>
      </c>
    </row>
    <row r="10" spans="1:8" s="47" customFormat="1" x14ac:dyDescent="0.3">
      <c r="A10" s="47" t="s">
        <v>344</v>
      </c>
      <c r="B10" s="141" t="s">
        <v>6901</v>
      </c>
      <c r="C10" s="141" t="s">
        <v>6902</v>
      </c>
      <c r="D10" s="141" t="s">
        <v>11434</v>
      </c>
      <c r="E10" s="141" t="s">
        <v>11435</v>
      </c>
      <c r="F10" s="142">
        <v>44196</v>
      </c>
      <c r="G10" s="141" t="s">
        <v>391</v>
      </c>
      <c r="H10" s="143">
        <v>0</v>
      </c>
    </row>
    <row r="11" spans="1:8" s="47" customFormat="1" x14ac:dyDescent="0.3">
      <c r="A11" s="47" t="s">
        <v>344</v>
      </c>
      <c r="B11" s="141" t="s">
        <v>6901</v>
      </c>
      <c r="C11" s="141" t="s">
        <v>6902</v>
      </c>
      <c r="D11" s="141" t="s">
        <v>11436</v>
      </c>
      <c r="E11" s="141" t="s">
        <v>11437</v>
      </c>
      <c r="F11" s="142">
        <v>44196</v>
      </c>
      <c r="G11" s="141" t="s">
        <v>391</v>
      </c>
      <c r="H11" s="143">
        <v>0</v>
      </c>
    </row>
    <row r="12" spans="1:8" s="47" customFormat="1" x14ac:dyDescent="0.3">
      <c r="A12" s="47" t="s">
        <v>344</v>
      </c>
      <c r="B12" s="141" t="s">
        <v>6901</v>
      </c>
      <c r="C12" s="141" t="s">
        <v>6902</v>
      </c>
      <c r="D12" s="141" t="s">
        <v>11438</v>
      </c>
      <c r="E12" s="141" t="s">
        <v>11439</v>
      </c>
      <c r="F12" s="142">
        <v>44196</v>
      </c>
      <c r="G12" s="141" t="s">
        <v>391</v>
      </c>
      <c r="H12" s="143">
        <v>0</v>
      </c>
    </row>
    <row r="13" spans="1:8" x14ac:dyDescent="0.3">
      <c r="A13" s="47" t="s">
        <v>225</v>
      </c>
      <c r="B13" s="141" t="s">
        <v>6901</v>
      </c>
      <c r="C13" s="141" t="s">
        <v>6902</v>
      </c>
      <c r="D13" s="141" t="s">
        <v>11440</v>
      </c>
      <c r="E13" s="141" t="s">
        <v>11441</v>
      </c>
      <c r="F13" s="142">
        <v>44196</v>
      </c>
      <c r="G13" s="141" t="s">
        <v>391</v>
      </c>
      <c r="H13" s="143">
        <v>0</v>
      </c>
    </row>
    <row r="14" spans="1:8" x14ac:dyDescent="0.3">
      <c r="A14" s="47"/>
      <c r="B14" s="47"/>
      <c r="C14" s="47"/>
      <c r="D14" s="47"/>
      <c r="E14" s="47"/>
      <c r="F14" s="47"/>
      <c r="G14" s="47"/>
      <c r="H14" s="47"/>
    </row>
    <row r="16" spans="1:8" hidden="1" x14ac:dyDescent="0.3">
      <c r="A16" s="47" t="s">
        <v>331</v>
      </c>
      <c r="B16" s="47"/>
      <c r="C16" s="47"/>
      <c r="D16" s="47"/>
      <c r="E16" s="47"/>
      <c r="F16" s="47"/>
      <c r="G16" s="47"/>
      <c r="H16" s="47"/>
    </row>
    <row r="17" spans="1:8" hidden="1" x14ac:dyDescent="0.3">
      <c r="A17" s="47" t="s">
        <v>1</v>
      </c>
      <c r="B17" s="47" t="s">
        <v>332</v>
      </c>
      <c r="C17" s="47" t="s">
        <v>289</v>
      </c>
      <c r="D17" s="47" t="s">
        <v>323</v>
      </c>
      <c r="E17" s="47" t="s">
        <v>110</v>
      </c>
      <c r="F17" s="47" t="s">
        <v>111</v>
      </c>
      <c r="G17" s="47" t="s">
        <v>333</v>
      </c>
      <c r="H17" s="47" t="s">
        <v>334</v>
      </c>
    </row>
    <row r="18" spans="1:8" x14ac:dyDescent="0.3">
      <c r="A18" s="47"/>
      <c r="B18" s="140" t="s">
        <v>335</v>
      </c>
      <c r="C18" s="140" t="s">
        <v>336</v>
      </c>
      <c r="D18" s="140" t="s">
        <v>327</v>
      </c>
      <c r="E18" s="140" t="s">
        <v>325</v>
      </c>
      <c r="F18" s="140" t="s">
        <v>326</v>
      </c>
      <c r="G18" s="140" t="s">
        <v>337</v>
      </c>
      <c r="H18" s="140" t="s">
        <v>338</v>
      </c>
    </row>
    <row r="19" spans="1:8" hidden="1" x14ac:dyDescent="0.3">
      <c r="A19" s="47" t="s">
        <v>339</v>
      </c>
      <c r="B19" s="144"/>
      <c r="C19" s="144"/>
      <c r="D19" s="144"/>
      <c r="E19" s="144"/>
      <c r="F19" s="144"/>
      <c r="G19" s="144"/>
      <c r="H19" s="144"/>
    </row>
    <row r="20" spans="1:8" s="47" customFormat="1" x14ac:dyDescent="0.3">
      <c r="A20" s="47" t="s">
        <v>344</v>
      </c>
      <c r="B20" s="144" t="s">
        <v>15105</v>
      </c>
      <c r="C20" s="144" t="s">
        <v>11427</v>
      </c>
      <c r="D20" s="144" t="s">
        <v>11426</v>
      </c>
      <c r="E20" s="144" t="s">
        <v>6901</v>
      </c>
      <c r="F20" s="144" t="s">
        <v>6902</v>
      </c>
      <c r="G20" s="144" t="s">
        <v>15106</v>
      </c>
      <c r="H20" s="144" t="s">
        <v>9695</v>
      </c>
    </row>
    <row r="21" spans="1:8" s="47" customFormat="1" x14ac:dyDescent="0.3">
      <c r="A21" s="47" t="s">
        <v>344</v>
      </c>
      <c r="B21" s="144" t="s">
        <v>15107</v>
      </c>
      <c r="C21" s="144" t="s">
        <v>11429</v>
      </c>
      <c r="D21" s="144" t="s">
        <v>11428</v>
      </c>
      <c r="E21" s="144" t="s">
        <v>6901</v>
      </c>
      <c r="F21" s="144" t="s">
        <v>6902</v>
      </c>
      <c r="G21" s="144" t="s">
        <v>15106</v>
      </c>
      <c r="H21" s="144" t="s">
        <v>9695</v>
      </c>
    </row>
    <row r="22" spans="1:8" s="47" customFormat="1" x14ac:dyDescent="0.3">
      <c r="A22" s="47" t="s">
        <v>344</v>
      </c>
      <c r="B22" s="144" t="s">
        <v>15108</v>
      </c>
      <c r="C22" s="144" t="s">
        <v>11431</v>
      </c>
      <c r="D22" s="144" t="s">
        <v>11430</v>
      </c>
      <c r="E22" s="144" t="s">
        <v>6901</v>
      </c>
      <c r="F22" s="144" t="s">
        <v>6902</v>
      </c>
      <c r="G22" s="144" t="s">
        <v>15106</v>
      </c>
      <c r="H22" s="144" t="s">
        <v>9695</v>
      </c>
    </row>
    <row r="23" spans="1:8" s="47" customFormat="1" x14ac:dyDescent="0.3">
      <c r="A23" s="47" t="s">
        <v>344</v>
      </c>
      <c r="B23" s="144" t="s">
        <v>15109</v>
      </c>
      <c r="C23" s="144" t="s">
        <v>11433</v>
      </c>
      <c r="D23" s="144" t="s">
        <v>11432</v>
      </c>
      <c r="E23" s="144" t="s">
        <v>6901</v>
      </c>
      <c r="F23" s="144" t="s">
        <v>6902</v>
      </c>
      <c r="G23" s="144" t="s">
        <v>15106</v>
      </c>
      <c r="H23" s="144" t="s">
        <v>9695</v>
      </c>
    </row>
    <row r="24" spans="1:8" s="47" customFormat="1" x14ac:dyDescent="0.3">
      <c r="A24" s="47" t="s">
        <v>344</v>
      </c>
      <c r="B24" s="144" t="s">
        <v>15110</v>
      </c>
      <c r="C24" s="144" t="s">
        <v>11435</v>
      </c>
      <c r="D24" s="144" t="s">
        <v>11434</v>
      </c>
      <c r="E24" s="144" t="s">
        <v>6901</v>
      </c>
      <c r="F24" s="144" t="s">
        <v>6902</v>
      </c>
      <c r="G24" s="144" t="s">
        <v>15106</v>
      </c>
      <c r="H24" s="144" t="s">
        <v>9695</v>
      </c>
    </row>
    <row r="25" spans="1:8" s="47" customFormat="1" x14ac:dyDescent="0.3">
      <c r="A25" s="47" t="s">
        <v>344</v>
      </c>
      <c r="B25" s="144" t="s">
        <v>15111</v>
      </c>
      <c r="C25" s="144" t="s">
        <v>11437</v>
      </c>
      <c r="D25" s="144" t="s">
        <v>11436</v>
      </c>
      <c r="E25" s="144" t="s">
        <v>6901</v>
      </c>
      <c r="F25" s="144" t="s">
        <v>6902</v>
      </c>
      <c r="G25" s="144" t="s">
        <v>15106</v>
      </c>
      <c r="H25" s="144" t="s">
        <v>9695</v>
      </c>
    </row>
    <row r="26" spans="1:8" s="47" customFormat="1" x14ac:dyDescent="0.3">
      <c r="A26" s="47" t="s">
        <v>344</v>
      </c>
      <c r="B26" s="144" t="s">
        <v>15112</v>
      </c>
      <c r="C26" s="144" t="s">
        <v>11439</v>
      </c>
      <c r="D26" s="144" t="s">
        <v>11438</v>
      </c>
      <c r="E26" s="144" t="s">
        <v>6901</v>
      </c>
      <c r="F26" s="144" t="s">
        <v>6902</v>
      </c>
      <c r="G26" s="144" t="s">
        <v>15106</v>
      </c>
      <c r="H26" s="144" t="s">
        <v>9695</v>
      </c>
    </row>
    <row r="27" spans="1:8" x14ac:dyDescent="0.3">
      <c r="A27" s="47" t="s">
        <v>225</v>
      </c>
      <c r="B27" s="144" t="s">
        <v>15113</v>
      </c>
      <c r="C27" s="144" t="s">
        <v>11441</v>
      </c>
      <c r="D27" s="144" t="s">
        <v>11440</v>
      </c>
      <c r="E27" s="144" t="s">
        <v>6901</v>
      </c>
      <c r="F27" s="144" t="s">
        <v>6902</v>
      </c>
      <c r="G27" s="144" t="s">
        <v>15106</v>
      </c>
      <c r="H27" s="144" t="s">
        <v>9695</v>
      </c>
    </row>
    <row r="28" spans="1:8" x14ac:dyDescent="0.3">
      <c r="A28" s="47"/>
      <c r="B28" s="47"/>
      <c r="C28" s="47"/>
      <c r="D28" s="47"/>
      <c r="E28" s="47"/>
      <c r="F28" s="47"/>
      <c r="G28" s="47"/>
      <c r="H28" s="47"/>
    </row>
    <row r="30" spans="1:8" s="47" customFormat="1" hidden="1" x14ac:dyDescent="0.3">
      <c r="A30" s="47" t="s">
        <v>340</v>
      </c>
    </row>
    <row r="31" spans="1:8" s="47" customFormat="1" hidden="1" x14ac:dyDescent="0.3">
      <c r="A31" s="47" t="s">
        <v>1</v>
      </c>
      <c r="B31" s="47" t="s">
        <v>332</v>
      </c>
      <c r="C31" s="47" t="s">
        <v>106</v>
      </c>
      <c r="D31" s="47" t="s">
        <v>289</v>
      </c>
    </row>
    <row r="32" spans="1:8" s="47" customFormat="1" x14ac:dyDescent="0.3">
      <c r="B32" s="140" t="s">
        <v>335</v>
      </c>
      <c r="C32" s="140" t="s">
        <v>22</v>
      </c>
      <c r="D32" s="140" t="s">
        <v>336</v>
      </c>
    </row>
    <row r="33" spans="1:4" s="47" customFormat="1" hidden="1" x14ac:dyDescent="0.3">
      <c r="A33" s="47" t="s">
        <v>339</v>
      </c>
      <c r="B33" s="144"/>
      <c r="C33" s="144"/>
      <c r="D33" s="144"/>
    </row>
    <row r="34" spans="1:4" s="47" customFormat="1" x14ac:dyDescent="0.3">
      <c r="A34" s="47" t="s">
        <v>344</v>
      </c>
      <c r="B34" s="144" t="s">
        <v>15114</v>
      </c>
      <c r="C34" s="144" t="s">
        <v>15115</v>
      </c>
      <c r="D34" s="144" t="s">
        <v>15116</v>
      </c>
    </row>
    <row r="35" spans="1:4" s="47" customFormat="1" x14ac:dyDescent="0.3">
      <c r="A35" s="47" t="s">
        <v>344</v>
      </c>
      <c r="B35" s="144" t="s">
        <v>15117</v>
      </c>
      <c r="C35" s="144" t="s">
        <v>15118</v>
      </c>
      <c r="D35" s="144" t="s">
        <v>15119</v>
      </c>
    </row>
    <row r="36" spans="1:4" s="47" customFormat="1" x14ac:dyDescent="0.3">
      <c r="A36" s="47" t="s">
        <v>344</v>
      </c>
      <c r="B36" s="144" t="s">
        <v>15120</v>
      </c>
      <c r="C36" s="144" t="s">
        <v>15121</v>
      </c>
      <c r="D36" s="144" t="s">
        <v>15122</v>
      </c>
    </row>
    <row r="37" spans="1:4" s="47" customFormat="1" x14ac:dyDescent="0.3">
      <c r="A37" s="47" t="s">
        <v>344</v>
      </c>
      <c r="B37" s="144" t="s">
        <v>15123</v>
      </c>
      <c r="C37" s="144" t="s">
        <v>15124</v>
      </c>
      <c r="D37" s="144" t="s">
        <v>15125</v>
      </c>
    </row>
    <row r="38" spans="1:4" s="47" customFormat="1" x14ac:dyDescent="0.3">
      <c r="A38" s="47" t="s">
        <v>344</v>
      </c>
      <c r="B38" s="144" t="s">
        <v>15126</v>
      </c>
      <c r="C38" s="144" t="s">
        <v>15127</v>
      </c>
      <c r="D38" s="144" t="s">
        <v>15128</v>
      </c>
    </row>
    <row r="39" spans="1:4" s="47" customFormat="1" x14ac:dyDescent="0.3">
      <c r="A39" s="47" t="s">
        <v>344</v>
      </c>
      <c r="B39" s="144" t="s">
        <v>15129</v>
      </c>
      <c r="C39" s="144" t="s">
        <v>15130</v>
      </c>
      <c r="D39" s="144" t="s">
        <v>15131</v>
      </c>
    </row>
    <row r="40" spans="1:4" s="47" customFormat="1" x14ac:dyDescent="0.3">
      <c r="A40" s="47" t="s">
        <v>344</v>
      </c>
      <c r="B40" s="144" t="s">
        <v>15132</v>
      </c>
      <c r="C40" s="144" t="s">
        <v>15133</v>
      </c>
      <c r="D40" s="144" t="s">
        <v>15134</v>
      </c>
    </row>
    <row r="41" spans="1:4" s="47" customFormat="1" x14ac:dyDescent="0.3">
      <c r="A41" s="47" t="s">
        <v>344</v>
      </c>
      <c r="B41" s="144" t="s">
        <v>15135</v>
      </c>
      <c r="C41" s="144" t="s">
        <v>15136</v>
      </c>
      <c r="D41" s="144" t="s">
        <v>15137</v>
      </c>
    </row>
    <row r="42" spans="1:4" s="47" customFormat="1" x14ac:dyDescent="0.3">
      <c r="A42" s="47" t="s">
        <v>344</v>
      </c>
      <c r="B42" s="144" t="s">
        <v>15138</v>
      </c>
      <c r="C42" s="144" t="s">
        <v>15139</v>
      </c>
      <c r="D42" s="144" t="s">
        <v>15140</v>
      </c>
    </row>
    <row r="43" spans="1:4" s="47" customFormat="1" x14ac:dyDescent="0.3">
      <c r="A43" s="47" t="s">
        <v>344</v>
      </c>
      <c r="B43" s="144" t="s">
        <v>15141</v>
      </c>
      <c r="C43" s="144" t="s">
        <v>15142</v>
      </c>
      <c r="D43" s="144" t="s">
        <v>15143</v>
      </c>
    </row>
    <row r="44" spans="1:4" s="47" customFormat="1" x14ac:dyDescent="0.3">
      <c r="A44" s="47" t="s">
        <v>344</v>
      </c>
      <c r="B44" s="144" t="s">
        <v>15144</v>
      </c>
      <c r="C44" s="144" t="s">
        <v>15145</v>
      </c>
      <c r="D44" s="144" t="s">
        <v>15146</v>
      </c>
    </row>
    <row r="45" spans="1:4" s="47" customFormat="1" x14ac:dyDescent="0.3">
      <c r="A45" s="47" t="s">
        <v>344</v>
      </c>
      <c r="B45" s="144" t="s">
        <v>15147</v>
      </c>
      <c r="C45" s="144" t="s">
        <v>15148</v>
      </c>
      <c r="D45" s="144" t="s">
        <v>15149</v>
      </c>
    </row>
    <row r="46" spans="1:4" s="47" customFormat="1" x14ac:dyDescent="0.3">
      <c r="A46" s="47" t="s">
        <v>344</v>
      </c>
      <c r="B46" s="144" t="s">
        <v>15150</v>
      </c>
      <c r="C46" s="144" t="s">
        <v>15151</v>
      </c>
      <c r="D46" s="144" t="s">
        <v>15152</v>
      </c>
    </row>
    <row r="47" spans="1:4" s="47" customFormat="1" x14ac:dyDescent="0.3">
      <c r="A47" s="47" t="s">
        <v>344</v>
      </c>
      <c r="B47" s="144" t="s">
        <v>15153</v>
      </c>
      <c r="C47" s="144" t="s">
        <v>15154</v>
      </c>
      <c r="D47" s="144" t="s">
        <v>15155</v>
      </c>
    </row>
    <row r="48" spans="1:4" s="47" customFormat="1" x14ac:dyDescent="0.3">
      <c r="A48" s="47" t="s">
        <v>344</v>
      </c>
      <c r="B48" s="144" t="s">
        <v>15156</v>
      </c>
      <c r="C48" s="144" t="s">
        <v>15157</v>
      </c>
      <c r="D48" s="144" t="s">
        <v>15158</v>
      </c>
    </row>
    <row r="49" spans="1:4" s="47" customFormat="1" x14ac:dyDescent="0.3">
      <c r="A49" s="47" t="s">
        <v>344</v>
      </c>
      <c r="B49" s="144" t="s">
        <v>15159</v>
      </c>
      <c r="C49" s="144" t="s">
        <v>15160</v>
      </c>
      <c r="D49" s="144" t="s">
        <v>15161</v>
      </c>
    </row>
    <row r="50" spans="1:4" s="47" customFormat="1" x14ac:dyDescent="0.3">
      <c r="A50" s="47" t="s">
        <v>344</v>
      </c>
      <c r="B50" s="144" t="s">
        <v>15162</v>
      </c>
      <c r="C50" s="144" t="s">
        <v>15163</v>
      </c>
      <c r="D50" s="144" t="s">
        <v>15164</v>
      </c>
    </row>
    <row r="51" spans="1:4" s="47" customFormat="1" x14ac:dyDescent="0.3">
      <c r="A51" s="47" t="s">
        <v>344</v>
      </c>
      <c r="B51" s="144" t="s">
        <v>15165</v>
      </c>
      <c r="C51" s="144" t="s">
        <v>15166</v>
      </c>
      <c r="D51" s="144" t="s">
        <v>15167</v>
      </c>
    </row>
    <row r="52" spans="1:4" s="47" customFormat="1" x14ac:dyDescent="0.3">
      <c r="A52" s="47" t="s">
        <v>344</v>
      </c>
      <c r="B52" s="144" t="s">
        <v>15168</v>
      </c>
      <c r="C52" s="144" t="s">
        <v>15169</v>
      </c>
      <c r="D52" s="144" t="s">
        <v>15170</v>
      </c>
    </row>
    <row r="53" spans="1:4" s="47" customFormat="1" x14ac:dyDescent="0.3">
      <c r="A53" s="47" t="s">
        <v>344</v>
      </c>
      <c r="B53" s="144" t="s">
        <v>15171</v>
      </c>
      <c r="C53" s="144" t="s">
        <v>15172</v>
      </c>
      <c r="D53" s="144" t="s">
        <v>15173</v>
      </c>
    </row>
    <row r="54" spans="1:4" s="47" customFormat="1" x14ac:dyDescent="0.3">
      <c r="A54" s="47" t="s">
        <v>344</v>
      </c>
      <c r="B54" s="144" t="s">
        <v>15174</v>
      </c>
      <c r="C54" s="144" t="s">
        <v>15175</v>
      </c>
      <c r="D54" s="144" t="s">
        <v>15176</v>
      </c>
    </row>
    <row r="55" spans="1:4" s="47" customFormat="1" x14ac:dyDescent="0.3">
      <c r="A55" s="47" t="s">
        <v>344</v>
      </c>
      <c r="B55" s="144" t="s">
        <v>15177</v>
      </c>
      <c r="C55" s="144" t="s">
        <v>15178</v>
      </c>
      <c r="D55" s="144" t="s">
        <v>15179</v>
      </c>
    </row>
    <row r="56" spans="1:4" s="47" customFormat="1" x14ac:dyDescent="0.3">
      <c r="A56" s="47" t="s">
        <v>344</v>
      </c>
      <c r="B56" s="144" t="s">
        <v>15180</v>
      </c>
      <c r="C56" s="144" t="s">
        <v>15181</v>
      </c>
      <c r="D56" s="144" t="s">
        <v>15182</v>
      </c>
    </row>
    <row r="57" spans="1:4" s="47" customFormat="1" x14ac:dyDescent="0.3">
      <c r="A57" s="47" t="s">
        <v>344</v>
      </c>
      <c r="B57" s="144" t="s">
        <v>15183</v>
      </c>
      <c r="C57" s="144" t="s">
        <v>15184</v>
      </c>
      <c r="D57" s="144" t="s">
        <v>15185</v>
      </c>
    </row>
    <row r="58" spans="1:4" s="47" customFormat="1" x14ac:dyDescent="0.3">
      <c r="A58" s="47" t="s">
        <v>344</v>
      </c>
      <c r="B58" s="144" t="s">
        <v>15186</v>
      </c>
      <c r="C58" s="144" t="s">
        <v>15187</v>
      </c>
      <c r="D58" s="144" t="s">
        <v>15188</v>
      </c>
    </row>
    <row r="59" spans="1:4" s="47" customFormat="1" x14ac:dyDescent="0.3">
      <c r="A59" s="47" t="s">
        <v>344</v>
      </c>
      <c r="B59" s="144" t="s">
        <v>15189</v>
      </c>
      <c r="C59" s="144" t="s">
        <v>15190</v>
      </c>
      <c r="D59" s="144" t="s">
        <v>15191</v>
      </c>
    </row>
    <row r="60" spans="1:4" s="47" customFormat="1" x14ac:dyDescent="0.3">
      <c r="A60" s="47" t="s">
        <v>344</v>
      </c>
      <c r="B60" s="144" t="s">
        <v>15192</v>
      </c>
      <c r="C60" s="144" t="s">
        <v>15193</v>
      </c>
      <c r="D60" s="144" t="s">
        <v>15194</v>
      </c>
    </row>
    <row r="61" spans="1:4" s="47" customFormat="1" x14ac:dyDescent="0.3">
      <c r="A61" s="47" t="s">
        <v>344</v>
      </c>
      <c r="B61" s="144" t="s">
        <v>15195</v>
      </c>
      <c r="C61" s="144" t="s">
        <v>15196</v>
      </c>
      <c r="D61" s="144" t="s">
        <v>15197</v>
      </c>
    </row>
    <row r="62" spans="1:4" s="47" customFormat="1" x14ac:dyDescent="0.3">
      <c r="A62" s="47" t="s">
        <v>344</v>
      </c>
      <c r="B62" s="144" t="s">
        <v>15198</v>
      </c>
      <c r="C62" s="144" t="s">
        <v>15199</v>
      </c>
      <c r="D62" s="144" t="s">
        <v>15200</v>
      </c>
    </row>
    <row r="63" spans="1:4" s="47" customFormat="1" x14ac:dyDescent="0.3">
      <c r="A63" s="47" t="s">
        <v>344</v>
      </c>
      <c r="B63" s="144" t="s">
        <v>15201</v>
      </c>
      <c r="C63" s="144" t="s">
        <v>15202</v>
      </c>
      <c r="D63" s="144" t="s">
        <v>15203</v>
      </c>
    </row>
    <row r="64" spans="1:4" s="47" customFormat="1" x14ac:dyDescent="0.3">
      <c r="A64" s="47" t="s">
        <v>344</v>
      </c>
      <c r="B64" s="144" t="s">
        <v>15204</v>
      </c>
      <c r="C64" s="144" t="s">
        <v>15205</v>
      </c>
      <c r="D64" s="144" t="s">
        <v>15206</v>
      </c>
    </row>
    <row r="65" spans="1:4" s="47" customFormat="1" x14ac:dyDescent="0.3">
      <c r="A65" s="47" t="s">
        <v>344</v>
      </c>
      <c r="B65" s="144" t="s">
        <v>15207</v>
      </c>
      <c r="C65" s="144" t="s">
        <v>15208</v>
      </c>
      <c r="D65" s="144" t="s">
        <v>15209</v>
      </c>
    </row>
    <row r="66" spans="1:4" s="47" customFormat="1" x14ac:dyDescent="0.3">
      <c r="A66" s="47" t="s">
        <v>344</v>
      </c>
      <c r="B66" s="144" t="s">
        <v>15210</v>
      </c>
      <c r="C66" s="144" t="s">
        <v>15211</v>
      </c>
      <c r="D66" s="144" t="s">
        <v>15212</v>
      </c>
    </row>
    <row r="67" spans="1:4" s="47" customFormat="1" x14ac:dyDescent="0.3">
      <c r="A67" s="47" t="s">
        <v>344</v>
      </c>
      <c r="B67" s="144" t="s">
        <v>15213</v>
      </c>
      <c r="C67" s="144" t="s">
        <v>15214</v>
      </c>
      <c r="D67" s="144" t="s">
        <v>15215</v>
      </c>
    </row>
    <row r="68" spans="1:4" s="47" customFormat="1" x14ac:dyDescent="0.3">
      <c r="A68" s="47" t="s">
        <v>344</v>
      </c>
      <c r="B68" s="144" t="s">
        <v>15216</v>
      </c>
      <c r="C68" s="144" t="s">
        <v>15217</v>
      </c>
      <c r="D68" s="144" t="s">
        <v>15218</v>
      </c>
    </row>
    <row r="69" spans="1:4" s="47" customFormat="1" x14ac:dyDescent="0.3">
      <c r="A69" s="47" t="s">
        <v>344</v>
      </c>
      <c r="B69" s="144" t="s">
        <v>15219</v>
      </c>
      <c r="C69" s="144" t="s">
        <v>15220</v>
      </c>
      <c r="D69" s="144" t="s">
        <v>15221</v>
      </c>
    </row>
    <row r="70" spans="1:4" s="47" customFormat="1" x14ac:dyDescent="0.3">
      <c r="A70" s="47" t="s">
        <v>344</v>
      </c>
      <c r="B70" s="144" t="s">
        <v>15222</v>
      </c>
      <c r="C70" s="144" t="s">
        <v>15223</v>
      </c>
      <c r="D70" s="144" t="s">
        <v>15224</v>
      </c>
    </row>
    <row r="71" spans="1:4" s="47" customFormat="1" x14ac:dyDescent="0.3">
      <c r="A71" s="47" t="s">
        <v>344</v>
      </c>
      <c r="B71" s="144" t="s">
        <v>15225</v>
      </c>
      <c r="C71" s="144" t="s">
        <v>15226</v>
      </c>
      <c r="D71" s="144" t="s">
        <v>15227</v>
      </c>
    </row>
    <row r="72" spans="1:4" s="47" customFormat="1" x14ac:dyDescent="0.3">
      <c r="A72" s="47" t="s">
        <v>344</v>
      </c>
      <c r="B72" s="144" t="s">
        <v>15228</v>
      </c>
      <c r="C72" s="144" t="s">
        <v>15229</v>
      </c>
      <c r="D72" s="144" t="s">
        <v>15230</v>
      </c>
    </row>
    <row r="73" spans="1:4" s="47" customFormat="1" x14ac:dyDescent="0.3">
      <c r="A73" s="47" t="s">
        <v>344</v>
      </c>
      <c r="B73" s="144" t="s">
        <v>15231</v>
      </c>
      <c r="C73" s="144" t="s">
        <v>15232</v>
      </c>
      <c r="D73" s="144" t="s">
        <v>15233</v>
      </c>
    </row>
    <row r="74" spans="1:4" s="47" customFormat="1" x14ac:dyDescent="0.3">
      <c r="A74" s="47" t="s">
        <v>344</v>
      </c>
      <c r="B74" s="144" t="s">
        <v>15234</v>
      </c>
      <c r="C74" s="144" t="s">
        <v>15235</v>
      </c>
      <c r="D74" s="144" t="s">
        <v>15236</v>
      </c>
    </row>
    <row r="75" spans="1:4" s="47" customFormat="1" x14ac:dyDescent="0.3">
      <c r="A75" s="47" t="s">
        <v>344</v>
      </c>
      <c r="B75" s="144" t="s">
        <v>15237</v>
      </c>
      <c r="C75" s="144" t="s">
        <v>15238</v>
      </c>
      <c r="D75" s="144" t="s">
        <v>15239</v>
      </c>
    </row>
    <row r="76" spans="1:4" s="47" customFormat="1" x14ac:dyDescent="0.3">
      <c r="A76" s="47" t="s">
        <v>344</v>
      </c>
      <c r="B76" s="144" t="s">
        <v>15240</v>
      </c>
      <c r="C76" s="144" t="s">
        <v>15241</v>
      </c>
      <c r="D76" s="144" t="s">
        <v>15242</v>
      </c>
    </row>
    <row r="77" spans="1:4" s="47" customFormat="1" x14ac:dyDescent="0.3">
      <c r="A77" s="47" t="s">
        <v>344</v>
      </c>
      <c r="B77" s="144" t="s">
        <v>15243</v>
      </c>
      <c r="C77" s="144" t="s">
        <v>15244</v>
      </c>
      <c r="D77" s="144" t="s">
        <v>15245</v>
      </c>
    </row>
    <row r="78" spans="1:4" s="47" customFormat="1" x14ac:dyDescent="0.3">
      <c r="A78" s="47" t="s">
        <v>344</v>
      </c>
      <c r="B78" s="144" t="s">
        <v>15246</v>
      </c>
      <c r="C78" s="144" t="s">
        <v>15247</v>
      </c>
      <c r="D78" s="144" t="s">
        <v>15248</v>
      </c>
    </row>
    <row r="79" spans="1:4" s="47" customFormat="1" x14ac:dyDescent="0.3">
      <c r="A79" s="47" t="s">
        <v>344</v>
      </c>
      <c r="B79" s="144" t="s">
        <v>15249</v>
      </c>
      <c r="C79" s="144" t="s">
        <v>15250</v>
      </c>
      <c r="D79" s="144" t="s">
        <v>15251</v>
      </c>
    </row>
    <row r="80" spans="1:4" s="47" customFormat="1" x14ac:dyDescent="0.3">
      <c r="A80" s="47" t="s">
        <v>344</v>
      </c>
      <c r="B80" s="144" t="s">
        <v>15252</v>
      </c>
      <c r="C80" s="144" t="s">
        <v>15253</v>
      </c>
      <c r="D80" s="144" t="s">
        <v>15254</v>
      </c>
    </row>
    <row r="81" spans="1:4" s="47" customFormat="1" x14ac:dyDescent="0.3">
      <c r="A81" s="47" t="s">
        <v>344</v>
      </c>
      <c r="B81" s="144" t="s">
        <v>15255</v>
      </c>
      <c r="C81" s="144" t="s">
        <v>15256</v>
      </c>
      <c r="D81" s="144" t="s">
        <v>15257</v>
      </c>
    </row>
    <row r="82" spans="1:4" s="47" customFormat="1" x14ac:dyDescent="0.3">
      <c r="A82" s="47" t="s">
        <v>344</v>
      </c>
      <c r="B82" s="144" t="s">
        <v>15258</v>
      </c>
      <c r="C82" s="144" t="s">
        <v>15259</v>
      </c>
      <c r="D82" s="144" t="s">
        <v>15260</v>
      </c>
    </row>
    <row r="83" spans="1:4" s="47" customFormat="1" x14ac:dyDescent="0.3">
      <c r="A83" s="47" t="s">
        <v>344</v>
      </c>
      <c r="B83" s="144" t="s">
        <v>15261</v>
      </c>
      <c r="C83" s="144" t="s">
        <v>15262</v>
      </c>
      <c r="D83" s="144" t="s">
        <v>15263</v>
      </c>
    </row>
    <row r="84" spans="1:4" s="47" customFormat="1" x14ac:dyDescent="0.3">
      <c r="A84" s="47" t="s">
        <v>344</v>
      </c>
      <c r="B84" s="144" t="s">
        <v>15264</v>
      </c>
      <c r="C84" s="144" t="s">
        <v>15265</v>
      </c>
      <c r="D84" s="144" t="s">
        <v>15266</v>
      </c>
    </row>
    <row r="85" spans="1:4" s="47" customFormat="1" x14ac:dyDescent="0.3">
      <c r="A85" s="47" t="s">
        <v>344</v>
      </c>
      <c r="B85" s="144" t="s">
        <v>15267</v>
      </c>
      <c r="C85" s="144" t="s">
        <v>15268</v>
      </c>
      <c r="D85" s="144" t="s">
        <v>15269</v>
      </c>
    </row>
    <row r="86" spans="1:4" s="47" customFormat="1" x14ac:dyDescent="0.3">
      <c r="A86" s="47" t="s">
        <v>344</v>
      </c>
      <c r="B86" s="144" t="s">
        <v>15270</v>
      </c>
      <c r="C86" s="144" t="s">
        <v>15271</v>
      </c>
      <c r="D86" s="144" t="s">
        <v>15272</v>
      </c>
    </row>
    <row r="87" spans="1:4" s="47" customFormat="1" x14ac:dyDescent="0.3">
      <c r="A87" s="47" t="s">
        <v>344</v>
      </c>
      <c r="B87" s="144" t="s">
        <v>15273</v>
      </c>
      <c r="C87" s="144" t="s">
        <v>15274</v>
      </c>
      <c r="D87" s="144" t="s">
        <v>15275</v>
      </c>
    </row>
    <row r="88" spans="1:4" s="47" customFormat="1" x14ac:dyDescent="0.3">
      <c r="A88" s="47" t="s">
        <v>344</v>
      </c>
      <c r="B88" s="144" t="s">
        <v>15276</v>
      </c>
      <c r="C88" s="144" t="s">
        <v>15277</v>
      </c>
      <c r="D88" s="144" t="s">
        <v>15278</v>
      </c>
    </row>
    <row r="89" spans="1:4" s="47" customFormat="1" x14ac:dyDescent="0.3">
      <c r="A89" s="47" t="s">
        <v>344</v>
      </c>
      <c r="B89" s="144" t="s">
        <v>15279</v>
      </c>
      <c r="C89" s="144" t="s">
        <v>15280</v>
      </c>
      <c r="D89" s="144" t="s">
        <v>15281</v>
      </c>
    </row>
    <row r="90" spans="1:4" s="47" customFormat="1" x14ac:dyDescent="0.3">
      <c r="A90" s="47" t="s">
        <v>344</v>
      </c>
      <c r="B90" s="144" t="s">
        <v>15282</v>
      </c>
      <c r="C90" s="144" t="s">
        <v>15283</v>
      </c>
      <c r="D90" s="144" t="s">
        <v>15284</v>
      </c>
    </row>
    <row r="91" spans="1:4" s="47" customFormat="1" x14ac:dyDescent="0.3">
      <c r="A91" s="47" t="s">
        <v>344</v>
      </c>
      <c r="B91" s="144" t="s">
        <v>15285</v>
      </c>
      <c r="C91" s="144" t="s">
        <v>15286</v>
      </c>
      <c r="D91" s="144" t="s">
        <v>15287</v>
      </c>
    </row>
    <row r="92" spans="1:4" s="47" customFormat="1" x14ac:dyDescent="0.3">
      <c r="A92" s="47" t="s">
        <v>344</v>
      </c>
      <c r="B92" s="144" t="s">
        <v>15288</v>
      </c>
      <c r="C92" s="144" t="s">
        <v>15289</v>
      </c>
      <c r="D92" s="144" t="s">
        <v>15290</v>
      </c>
    </row>
    <row r="93" spans="1:4" s="47" customFormat="1" x14ac:dyDescent="0.3">
      <c r="A93" s="47" t="s">
        <v>344</v>
      </c>
      <c r="B93" s="144" t="s">
        <v>15291</v>
      </c>
      <c r="C93" s="144" t="s">
        <v>15292</v>
      </c>
      <c r="D93" s="144" t="s">
        <v>15293</v>
      </c>
    </row>
    <row r="94" spans="1:4" s="47" customFormat="1" x14ac:dyDescent="0.3">
      <c r="A94" s="47" t="s">
        <v>344</v>
      </c>
      <c r="B94" s="144" t="s">
        <v>15294</v>
      </c>
      <c r="C94" s="144" t="s">
        <v>15295</v>
      </c>
      <c r="D94" s="144" t="s">
        <v>15296</v>
      </c>
    </row>
    <row r="95" spans="1:4" s="47" customFormat="1" x14ac:dyDescent="0.3">
      <c r="A95" s="47" t="s">
        <v>344</v>
      </c>
      <c r="B95" s="144" t="s">
        <v>15297</v>
      </c>
      <c r="C95" s="144" t="s">
        <v>15298</v>
      </c>
      <c r="D95" s="144" t="s">
        <v>15299</v>
      </c>
    </row>
    <row r="96" spans="1:4" s="47" customFormat="1" x14ac:dyDescent="0.3">
      <c r="A96" s="47" t="s">
        <v>344</v>
      </c>
      <c r="B96" s="144" t="s">
        <v>15300</v>
      </c>
      <c r="C96" s="144" t="s">
        <v>15301</v>
      </c>
      <c r="D96" s="144" t="s">
        <v>15302</v>
      </c>
    </row>
    <row r="97" spans="1:4" s="47" customFormat="1" x14ac:dyDescent="0.3">
      <c r="A97" s="47" t="s">
        <v>344</v>
      </c>
      <c r="B97" s="144" t="s">
        <v>15303</v>
      </c>
      <c r="C97" s="144" t="s">
        <v>15304</v>
      </c>
      <c r="D97" s="144" t="s">
        <v>15305</v>
      </c>
    </row>
    <row r="98" spans="1:4" s="47" customFormat="1" x14ac:dyDescent="0.3">
      <c r="A98" s="47" t="s">
        <v>344</v>
      </c>
      <c r="B98" s="144" t="s">
        <v>15306</v>
      </c>
      <c r="C98" s="144" t="s">
        <v>15307</v>
      </c>
      <c r="D98" s="144" t="s">
        <v>15308</v>
      </c>
    </row>
    <row r="99" spans="1:4" s="47" customFormat="1" x14ac:dyDescent="0.3">
      <c r="A99" s="47" t="s">
        <v>344</v>
      </c>
      <c r="B99" s="144" t="s">
        <v>15309</v>
      </c>
      <c r="C99" s="144" t="s">
        <v>15310</v>
      </c>
      <c r="D99" s="144" t="s">
        <v>15311</v>
      </c>
    </row>
    <row r="100" spans="1:4" s="47" customFormat="1" x14ac:dyDescent="0.3">
      <c r="A100" s="47" t="s">
        <v>344</v>
      </c>
      <c r="B100" s="144" t="s">
        <v>15312</v>
      </c>
      <c r="C100" s="144" t="s">
        <v>15313</v>
      </c>
      <c r="D100" s="144" t="s">
        <v>15314</v>
      </c>
    </row>
    <row r="101" spans="1:4" s="47" customFormat="1" x14ac:dyDescent="0.3">
      <c r="A101" s="47" t="s">
        <v>344</v>
      </c>
      <c r="B101" s="144" t="s">
        <v>15315</v>
      </c>
      <c r="C101" s="144" t="s">
        <v>15316</v>
      </c>
      <c r="D101" s="144" t="s">
        <v>15317</v>
      </c>
    </row>
    <row r="102" spans="1:4" s="47" customFormat="1" x14ac:dyDescent="0.3">
      <c r="A102" s="47" t="s">
        <v>344</v>
      </c>
      <c r="B102" s="144" t="s">
        <v>15318</v>
      </c>
      <c r="C102" s="144" t="s">
        <v>15319</v>
      </c>
      <c r="D102" s="144" t="s">
        <v>15320</v>
      </c>
    </row>
    <row r="103" spans="1:4" s="47" customFormat="1" x14ac:dyDescent="0.3">
      <c r="A103" s="47" t="s">
        <v>344</v>
      </c>
      <c r="B103" s="144" t="s">
        <v>15321</v>
      </c>
      <c r="C103" s="144" t="s">
        <v>15322</v>
      </c>
      <c r="D103" s="144" t="s">
        <v>15323</v>
      </c>
    </row>
    <row r="104" spans="1:4" s="47" customFormat="1" x14ac:dyDescent="0.3">
      <c r="A104" s="47" t="s">
        <v>344</v>
      </c>
      <c r="B104" s="144" t="s">
        <v>15324</v>
      </c>
      <c r="C104" s="144" t="s">
        <v>15325</v>
      </c>
      <c r="D104" s="144" t="s">
        <v>15326</v>
      </c>
    </row>
    <row r="105" spans="1:4" s="47" customFormat="1" x14ac:dyDescent="0.3">
      <c r="A105" s="47" t="s">
        <v>344</v>
      </c>
      <c r="B105" s="144" t="s">
        <v>15327</v>
      </c>
      <c r="C105" s="144" t="s">
        <v>15328</v>
      </c>
      <c r="D105" s="144" t="s">
        <v>15329</v>
      </c>
    </row>
    <row r="106" spans="1:4" s="47" customFormat="1" x14ac:dyDescent="0.3">
      <c r="A106" s="47" t="s">
        <v>344</v>
      </c>
      <c r="B106" s="144" t="s">
        <v>15330</v>
      </c>
      <c r="C106" s="144" t="s">
        <v>15331</v>
      </c>
      <c r="D106" s="144" t="s">
        <v>15332</v>
      </c>
    </row>
    <row r="107" spans="1:4" s="47" customFormat="1" x14ac:dyDescent="0.3">
      <c r="A107" s="47" t="s">
        <v>344</v>
      </c>
      <c r="B107" s="144" t="s">
        <v>15333</v>
      </c>
      <c r="C107" s="144" t="s">
        <v>15334</v>
      </c>
      <c r="D107" s="144" t="s">
        <v>15335</v>
      </c>
    </row>
    <row r="108" spans="1:4" s="47" customFormat="1" x14ac:dyDescent="0.3">
      <c r="A108" s="47" t="s">
        <v>344</v>
      </c>
      <c r="B108" s="144" t="s">
        <v>15336</v>
      </c>
      <c r="C108" s="144" t="s">
        <v>15337</v>
      </c>
      <c r="D108" s="144" t="s">
        <v>15338</v>
      </c>
    </row>
    <row r="109" spans="1:4" s="47" customFormat="1" x14ac:dyDescent="0.3">
      <c r="A109" s="47" t="s">
        <v>344</v>
      </c>
      <c r="B109" s="144" t="s">
        <v>15339</v>
      </c>
      <c r="C109" s="144" t="s">
        <v>15340</v>
      </c>
      <c r="D109" s="144" t="s">
        <v>15341</v>
      </c>
    </row>
    <row r="110" spans="1:4" s="47" customFormat="1" x14ac:dyDescent="0.3">
      <c r="A110" s="47" t="s">
        <v>344</v>
      </c>
      <c r="B110" s="144" t="s">
        <v>15342</v>
      </c>
      <c r="C110" s="144" t="s">
        <v>15343</v>
      </c>
      <c r="D110" s="144" t="s">
        <v>15344</v>
      </c>
    </row>
    <row r="111" spans="1:4" s="47" customFormat="1" x14ac:dyDescent="0.3">
      <c r="A111" s="47" t="s">
        <v>344</v>
      </c>
      <c r="B111" s="144" t="s">
        <v>15345</v>
      </c>
      <c r="C111" s="144" t="s">
        <v>15346</v>
      </c>
      <c r="D111" s="144" t="s">
        <v>15347</v>
      </c>
    </row>
    <row r="112" spans="1:4" s="47" customFormat="1" x14ac:dyDescent="0.3">
      <c r="A112" s="47" t="s">
        <v>344</v>
      </c>
      <c r="B112" s="144" t="s">
        <v>15348</v>
      </c>
      <c r="C112" s="144" t="s">
        <v>15349</v>
      </c>
      <c r="D112" s="144" t="s">
        <v>15350</v>
      </c>
    </row>
    <row r="113" spans="1:4" s="47" customFormat="1" x14ac:dyDescent="0.3">
      <c r="A113" s="47" t="s">
        <v>344</v>
      </c>
      <c r="B113" s="144" t="s">
        <v>15351</v>
      </c>
      <c r="C113" s="144" t="s">
        <v>15352</v>
      </c>
      <c r="D113" s="144" t="s">
        <v>15353</v>
      </c>
    </row>
    <row r="114" spans="1:4" s="47" customFormat="1" x14ac:dyDescent="0.3">
      <c r="A114" s="47" t="s">
        <v>344</v>
      </c>
      <c r="B114" s="144" t="s">
        <v>15354</v>
      </c>
      <c r="C114" s="144" t="s">
        <v>15355</v>
      </c>
      <c r="D114" s="144" t="s">
        <v>15356</v>
      </c>
    </row>
    <row r="115" spans="1:4" s="47" customFormat="1" x14ac:dyDescent="0.3">
      <c r="A115" s="47" t="s">
        <v>344</v>
      </c>
      <c r="B115" s="144" t="s">
        <v>15357</v>
      </c>
      <c r="C115" s="144" t="s">
        <v>15358</v>
      </c>
      <c r="D115" s="144" t="s">
        <v>15359</v>
      </c>
    </row>
    <row r="116" spans="1:4" s="47" customFormat="1" x14ac:dyDescent="0.3">
      <c r="A116" s="47" t="s">
        <v>344</v>
      </c>
      <c r="B116" s="144" t="s">
        <v>15360</v>
      </c>
      <c r="C116" s="144" t="s">
        <v>15361</v>
      </c>
      <c r="D116" s="144" t="s">
        <v>15362</v>
      </c>
    </row>
    <row r="117" spans="1:4" s="47" customFormat="1" x14ac:dyDescent="0.3">
      <c r="A117" s="47" t="s">
        <v>344</v>
      </c>
      <c r="B117" s="144" t="s">
        <v>15363</v>
      </c>
      <c r="C117" s="144" t="s">
        <v>15364</v>
      </c>
      <c r="D117" s="144" t="s">
        <v>15365</v>
      </c>
    </row>
    <row r="118" spans="1:4" s="47" customFormat="1" x14ac:dyDescent="0.3">
      <c r="A118" s="47" t="s">
        <v>344</v>
      </c>
      <c r="B118" s="144" t="s">
        <v>15366</v>
      </c>
      <c r="C118" s="144" t="s">
        <v>15367</v>
      </c>
      <c r="D118" s="144" t="s">
        <v>15368</v>
      </c>
    </row>
    <row r="119" spans="1:4" s="47" customFormat="1" x14ac:dyDescent="0.3">
      <c r="A119" s="47" t="s">
        <v>344</v>
      </c>
      <c r="B119" s="144" t="s">
        <v>15369</v>
      </c>
      <c r="C119" s="144" t="s">
        <v>15370</v>
      </c>
      <c r="D119" s="144" t="s">
        <v>15371</v>
      </c>
    </row>
    <row r="120" spans="1:4" s="47" customFormat="1" x14ac:dyDescent="0.3">
      <c r="A120" s="47" t="s">
        <v>344</v>
      </c>
      <c r="B120" s="144" t="s">
        <v>15372</v>
      </c>
      <c r="C120" s="144" t="s">
        <v>15373</v>
      </c>
      <c r="D120" s="144" t="s">
        <v>15374</v>
      </c>
    </row>
    <row r="121" spans="1:4" s="47" customFormat="1" x14ac:dyDescent="0.3">
      <c r="A121" s="47" t="s">
        <v>344</v>
      </c>
      <c r="B121" s="144" t="s">
        <v>15375</v>
      </c>
      <c r="C121" s="144" t="s">
        <v>15376</v>
      </c>
      <c r="D121" s="144" t="s">
        <v>15377</v>
      </c>
    </row>
    <row r="122" spans="1:4" s="47" customFormat="1" x14ac:dyDescent="0.3">
      <c r="A122" s="47" t="s">
        <v>344</v>
      </c>
      <c r="B122" s="144" t="s">
        <v>15378</v>
      </c>
      <c r="C122" s="144" t="s">
        <v>15379</v>
      </c>
      <c r="D122" s="144" t="s">
        <v>15380</v>
      </c>
    </row>
    <row r="123" spans="1:4" s="47" customFormat="1" x14ac:dyDescent="0.3">
      <c r="A123" s="47" t="s">
        <v>344</v>
      </c>
      <c r="B123" s="144" t="s">
        <v>15381</v>
      </c>
      <c r="C123" s="144" t="s">
        <v>15382</v>
      </c>
      <c r="D123" s="144" t="s">
        <v>15383</v>
      </c>
    </row>
    <row r="124" spans="1:4" s="47" customFormat="1" x14ac:dyDescent="0.3">
      <c r="A124" s="47" t="s">
        <v>344</v>
      </c>
      <c r="B124" s="144" t="s">
        <v>15384</v>
      </c>
      <c r="C124" s="144" t="s">
        <v>15385</v>
      </c>
      <c r="D124" s="144" t="s">
        <v>15386</v>
      </c>
    </row>
    <row r="125" spans="1:4" s="47" customFormat="1" x14ac:dyDescent="0.3">
      <c r="A125" s="47" t="s">
        <v>344</v>
      </c>
      <c r="B125" s="144" t="s">
        <v>15387</v>
      </c>
      <c r="C125" s="144" t="s">
        <v>15388</v>
      </c>
      <c r="D125" s="144" t="s">
        <v>15389</v>
      </c>
    </row>
    <row r="126" spans="1:4" s="47" customFormat="1" x14ac:dyDescent="0.3">
      <c r="A126" s="47" t="s">
        <v>344</v>
      </c>
      <c r="B126" s="144" t="s">
        <v>15390</v>
      </c>
      <c r="C126" s="144" t="s">
        <v>15391</v>
      </c>
      <c r="D126" s="144" t="s">
        <v>15392</v>
      </c>
    </row>
    <row r="127" spans="1:4" s="47" customFormat="1" x14ac:dyDescent="0.3">
      <c r="A127" s="47" t="s">
        <v>344</v>
      </c>
      <c r="B127" s="144" t="s">
        <v>15393</v>
      </c>
      <c r="C127" s="144" t="s">
        <v>15394</v>
      </c>
      <c r="D127" s="144" t="s">
        <v>15395</v>
      </c>
    </row>
    <row r="128" spans="1:4" s="47" customFormat="1" x14ac:dyDescent="0.3">
      <c r="A128" s="47" t="s">
        <v>344</v>
      </c>
      <c r="B128" s="144" t="s">
        <v>15396</v>
      </c>
      <c r="C128" s="144" t="s">
        <v>15397</v>
      </c>
      <c r="D128" s="144" t="s">
        <v>15398</v>
      </c>
    </row>
    <row r="129" spans="1:4" s="47" customFormat="1" x14ac:dyDescent="0.3">
      <c r="A129" s="47" t="s">
        <v>344</v>
      </c>
      <c r="B129" s="144" t="s">
        <v>15399</v>
      </c>
      <c r="C129" s="144" t="s">
        <v>15400</v>
      </c>
      <c r="D129" s="144" t="s">
        <v>15401</v>
      </c>
    </row>
    <row r="130" spans="1:4" s="47" customFormat="1" x14ac:dyDescent="0.3">
      <c r="A130" s="47" t="s">
        <v>344</v>
      </c>
      <c r="B130" s="144" t="s">
        <v>15402</v>
      </c>
      <c r="C130" s="144" t="s">
        <v>15403</v>
      </c>
      <c r="D130" s="144" t="s">
        <v>15404</v>
      </c>
    </row>
    <row r="131" spans="1:4" s="47" customFormat="1" x14ac:dyDescent="0.3">
      <c r="A131" s="47" t="s">
        <v>344</v>
      </c>
      <c r="B131" s="144" t="s">
        <v>15405</v>
      </c>
      <c r="C131" s="144" t="s">
        <v>15406</v>
      </c>
      <c r="D131" s="144" t="s">
        <v>15407</v>
      </c>
    </row>
    <row r="132" spans="1:4" s="47" customFormat="1" x14ac:dyDescent="0.3">
      <c r="A132" s="47" t="s">
        <v>344</v>
      </c>
      <c r="B132" s="144" t="s">
        <v>15408</v>
      </c>
      <c r="C132" s="144" t="s">
        <v>15409</v>
      </c>
      <c r="D132" s="144" t="s">
        <v>15410</v>
      </c>
    </row>
    <row r="133" spans="1:4" s="47" customFormat="1" x14ac:dyDescent="0.3">
      <c r="A133" s="47" t="s">
        <v>344</v>
      </c>
      <c r="B133" s="144" t="s">
        <v>15411</v>
      </c>
      <c r="C133" s="144" t="s">
        <v>15412</v>
      </c>
      <c r="D133" s="144" t="s">
        <v>15413</v>
      </c>
    </row>
    <row r="134" spans="1:4" s="47" customFormat="1" x14ac:dyDescent="0.3">
      <c r="A134" s="47" t="s">
        <v>344</v>
      </c>
      <c r="B134" s="144" t="s">
        <v>15414</v>
      </c>
      <c r="C134" s="144" t="s">
        <v>15415</v>
      </c>
      <c r="D134" s="144" t="s">
        <v>15416</v>
      </c>
    </row>
    <row r="135" spans="1:4" s="47" customFormat="1" x14ac:dyDescent="0.3">
      <c r="A135" s="47" t="s">
        <v>344</v>
      </c>
      <c r="B135" s="144" t="s">
        <v>15417</v>
      </c>
      <c r="C135" s="144" t="s">
        <v>15418</v>
      </c>
      <c r="D135" s="144" t="s">
        <v>15419</v>
      </c>
    </row>
    <row r="136" spans="1:4" s="47" customFormat="1" x14ac:dyDescent="0.3">
      <c r="A136" s="47" t="s">
        <v>344</v>
      </c>
      <c r="B136" s="144" t="s">
        <v>15420</v>
      </c>
      <c r="C136" s="144" t="s">
        <v>15421</v>
      </c>
      <c r="D136" s="144" t="s">
        <v>15422</v>
      </c>
    </row>
    <row r="137" spans="1:4" s="47" customFormat="1" x14ac:dyDescent="0.3">
      <c r="A137" s="47" t="s">
        <v>344</v>
      </c>
      <c r="B137" s="144" t="s">
        <v>15423</v>
      </c>
      <c r="C137" s="144" t="s">
        <v>15424</v>
      </c>
      <c r="D137" s="144" t="s">
        <v>15425</v>
      </c>
    </row>
    <row r="138" spans="1:4" s="47" customFormat="1" x14ac:dyDescent="0.3">
      <c r="A138" s="47" t="s">
        <v>344</v>
      </c>
      <c r="B138" s="144" t="s">
        <v>15426</v>
      </c>
      <c r="C138" s="144" t="s">
        <v>15427</v>
      </c>
      <c r="D138" s="144" t="s">
        <v>15428</v>
      </c>
    </row>
    <row r="139" spans="1:4" s="47" customFormat="1" x14ac:dyDescent="0.3">
      <c r="A139" s="47" t="s">
        <v>344</v>
      </c>
      <c r="B139" s="144" t="s">
        <v>15429</v>
      </c>
      <c r="C139" s="144" t="s">
        <v>15430</v>
      </c>
      <c r="D139" s="144" t="s">
        <v>15431</v>
      </c>
    </row>
    <row r="140" spans="1:4" s="47" customFormat="1" x14ac:dyDescent="0.3">
      <c r="A140" s="47" t="s">
        <v>344</v>
      </c>
      <c r="B140" s="144" t="s">
        <v>15432</v>
      </c>
      <c r="C140" s="144" t="s">
        <v>15433</v>
      </c>
      <c r="D140" s="144" t="s">
        <v>15434</v>
      </c>
    </row>
    <row r="141" spans="1:4" s="47" customFormat="1" x14ac:dyDescent="0.3">
      <c r="A141" s="47" t="s">
        <v>344</v>
      </c>
      <c r="B141" s="144" t="s">
        <v>15435</v>
      </c>
      <c r="C141" s="144" t="s">
        <v>15436</v>
      </c>
      <c r="D141" s="144" t="s">
        <v>15437</v>
      </c>
    </row>
    <row r="142" spans="1:4" s="47" customFormat="1" x14ac:dyDescent="0.3">
      <c r="A142" s="47" t="s">
        <v>344</v>
      </c>
      <c r="B142" s="144" t="s">
        <v>15438</v>
      </c>
      <c r="C142" s="144" t="s">
        <v>15439</v>
      </c>
      <c r="D142" s="144" t="s">
        <v>15440</v>
      </c>
    </row>
    <row r="143" spans="1:4" s="47" customFormat="1" x14ac:dyDescent="0.3">
      <c r="A143" s="47" t="s">
        <v>344</v>
      </c>
      <c r="B143" s="144" t="s">
        <v>15441</v>
      </c>
      <c r="C143" s="144" t="s">
        <v>15442</v>
      </c>
      <c r="D143" s="144" t="s">
        <v>15443</v>
      </c>
    </row>
    <row r="144" spans="1:4" s="47" customFormat="1" x14ac:dyDescent="0.3">
      <c r="A144" s="47" t="s">
        <v>344</v>
      </c>
      <c r="B144" s="144" t="s">
        <v>15444</v>
      </c>
      <c r="C144" s="144" t="s">
        <v>15445</v>
      </c>
      <c r="D144" s="144" t="s">
        <v>15446</v>
      </c>
    </row>
    <row r="145" spans="1:4" s="47" customFormat="1" x14ac:dyDescent="0.3">
      <c r="A145" s="47" t="s">
        <v>344</v>
      </c>
      <c r="B145" s="144" t="s">
        <v>15447</v>
      </c>
      <c r="C145" s="144" t="s">
        <v>15448</v>
      </c>
      <c r="D145" s="144" t="s">
        <v>15449</v>
      </c>
    </row>
    <row r="146" spans="1:4" s="47" customFormat="1" x14ac:dyDescent="0.3">
      <c r="A146" s="47" t="s">
        <v>344</v>
      </c>
      <c r="B146" s="144" t="s">
        <v>15450</v>
      </c>
      <c r="C146" s="144" t="s">
        <v>15451</v>
      </c>
      <c r="D146" s="144" t="s">
        <v>15452</v>
      </c>
    </row>
    <row r="147" spans="1:4" s="47" customFormat="1" x14ac:dyDescent="0.3">
      <c r="A147" s="47" t="s">
        <v>344</v>
      </c>
      <c r="B147" s="144" t="s">
        <v>15453</v>
      </c>
      <c r="C147" s="144" t="s">
        <v>15454</v>
      </c>
      <c r="D147" s="144" t="s">
        <v>15455</v>
      </c>
    </row>
    <row r="148" spans="1:4" s="47" customFormat="1" x14ac:dyDescent="0.3">
      <c r="A148" s="47" t="s">
        <v>344</v>
      </c>
      <c r="B148" s="144" t="s">
        <v>15456</v>
      </c>
      <c r="C148" s="144" t="s">
        <v>15457</v>
      </c>
      <c r="D148" s="144" t="s">
        <v>15458</v>
      </c>
    </row>
    <row r="149" spans="1:4" s="47" customFormat="1" x14ac:dyDescent="0.3">
      <c r="A149" s="47" t="s">
        <v>344</v>
      </c>
      <c r="B149" s="144" t="s">
        <v>15459</v>
      </c>
      <c r="C149" s="144" t="s">
        <v>15460</v>
      </c>
      <c r="D149" s="144" t="s">
        <v>15461</v>
      </c>
    </row>
    <row r="150" spans="1:4" s="47" customFormat="1" x14ac:dyDescent="0.3">
      <c r="A150" s="47" t="s">
        <v>344</v>
      </c>
      <c r="B150" s="144" t="s">
        <v>15462</v>
      </c>
      <c r="C150" s="144" t="s">
        <v>15463</v>
      </c>
      <c r="D150" s="144" t="s">
        <v>15464</v>
      </c>
    </row>
    <row r="151" spans="1:4" s="47" customFormat="1" x14ac:dyDescent="0.3">
      <c r="A151" s="47" t="s">
        <v>344</v>
      </c>
      <c r="B151" s="144" t="s">
        <v>15465</v>
      </c>
      <c r="C151" s="144" t="s">
        <v>15466</v>
      </c>
      <c r="D151" s="144" t="s">
        <v>15467</v>
      </c>
    </row>
    <row r="152" spans="1:4" s="47" customFormat="1" x14ac:dyDescent="0.3">
      <c r="A152" s="47" t="s">
        <v>344</v>
      </c>
      <c r="B152" s="144" t="s">
        <v>15468</v>
      </c>
      <c r="C152" s="144" t="s">
        <v>15469</v>
      </c>
      <c r="D152" s="144" t="s">
        <v>15470</v>
      </c>
    </row>
    <row r="153" spans="1:4" s="47" customFormat="1" x14ac:dyDescent="0.3">
      <c r="A153" s="47" t="s">
        <v>344</v>
      </c>
      <c r="B153" s="144" t="s">
        <v>15471</v>
      </c>
      <c r="C153" s="144" t="s">
        <v>15472</v>
      </c>
      <c r="D153" s="144" t="s">
        <v>15473</v>
      </c>
    </row>
    <row r="154" spans="1:4" s="47" customFormat="1" x14ac:dyDescent="0.3">
      <c r="A154" s="47" t="s">
        <v>344</v>
      </c>
      <c r="B154" s="144" t="s">
        <v>15474</v>
      </c>
      <c r="C154" s="144" t="s">
        <v>15475</v>
      </c>
      <c r="D154" s="144" t="s">
        <v>15476</v>
      </c>
    </row>
    <row r="155" spans="1:4" s="47" customFormat="1" x14ac:dyDescent="0.3">
      <c r="A155" s="47" t="s">
        <v>344</v>
      </c>
      <c r="B155" s="144" t="s">
        <v>15477</v>
      </c>
      <c r="C155" s="144" t="s">
        <v>15478</v>
      </c>
      <c r="D155" s="144" t="s">
        <v>15479</v>
      </c>
    </row>
    <row r="156" spans="1:4" s="47" customFormat="1" x14ac:dyDescent="0.3">
      <c r="A156" s="47" t="s">
        <v>344</v>
      </c>
      <c r="B156" s="144" t="s">
        <v>15480</v>
      </c>
      <c r="C156" s="144" t="s">
        <v>15481</v>
      </c>
      <c r="D156" s="144" t="s">
        <v>15482</v>
      </c>
    </row>
    <row r="157" spans="1:4" s="47" customFormat="1" x14ac:dyDescent="0.3">
      <c r="A157" s="47" t="s">
        <v>344</v>
      </c>
      <c r="B157" s="144" t="s">
        <v>15483</v>
      </c>
      <c r="C157" s="144" t="s">
        <v>15484</v>
      </c>
      <c r="D157" s="144" t="s">
        <v>15485</v>
      </c>
    </row>
    <row r="158" spans="1:4" s="47" customFormat="1" x14ac:dyDescent="0.3">
      <c r="A158" s="47" t="s">
        <v>344</v>
      </c>
      <c r="B158" s="144" t="s">
        <v>15486</v>
      </c>
      <c r="C158" s="144" t="s">
        <v>15487</v>
      </c>
      <c r="D158" s="144" t="s">
        <v>15488</v>
      </c>
    </row>
    <row r="159" spans="1:4" s="47" customFormat="1" x14ac:dyDescent="0.3">
      <c r="A159" s="47" t="s">
        <v>344</v>
      </c>
      <c r="B159" s="144" t="s">
        <v>15489</v>
      </c>
      <c r="C159" s="144" t="s">
        <v>15490</v>
      </c>
      <c r="D159" s="144" t="s">
        <v>15491</v>
      </c>
    </row>
    <row r="160" spans="1:4" s="47" customFormat="1" x14ac:dyDescent="0.3">
      <c r="A160" s="47" t="s">
        <v>344</v>
      </c>
      <c r="B160" s="144" t="s">
        <v>15492</v>
      </c>
      <c r="C160" s="144" t="s">
        <v>15493</v>
      </c>
      <c r="D160" s="144" t="s">
        <v>15494</v>
      </c>
    </row>
    <row r="161" spans="1:4" s="47" customFormat="1" x14ac:dyDescent="0.3">
      <c r="A161" s="47" t="s">
        <v>344</v>
      </c>
      <c r="B161" s="144" t="s">
        <v>15495</v>
      </c>
      <c r="C161" s="144" t="s">
        <v>15496</v>
      </c>
      <c r="D161" s="144" t="s">
        <v>15497</v>
      </c>
    </row>
    <row r="162" spans="1:4" s="47" customFormat="1" x14ac:dyDescent="0.3">
      <c r="A162" s="47" t="s">
        <v>344</v>
      </c>
      <c r="B162" s="144" t="s">
        <v>15498</v>
      </c>
      <c r="C162" s="144" t="s">
        <v>15499</v>
      </c>
      <c r="D162" s="144" t="s">
        <v>15500</v>
      </c>
    </row>
    <row r="163" spans="1:4" s="47" customFormat="1" x14ac:dyDescent="0.3">
      <c r="A163" s="47" t="s">
        <v>344</v>
      </c>
      <c r="B163" s="144" t="s">
        <v>15501</v>
      </c>
      <c r="C163" s="144" t="s">
        <v>15502</v>
      </c>
      <c r="D163" s="144" t="s">
        <v>15503</v>
      </c>
    </row>
    <row r="164" spans="1:4" s="47" customFormat="1" x14ac:dyDescent="0.3">
      <c r="A164" s="47" t="s">
        <v>344</v>
      </c>
      <c r="B164" s="144" t="s">
        <v>15504</v>
      </c>
      <c r="C164" s="144" t="s">
        <v>15505</v>
      </c>
      <c r="D164" s="144" t="s">
        <v>15506</v>
      </c>
    </row>
    <row r="165" spans="1:4" s="47" customFormat="1" x14ac:dyDescent="0.3">
      <c r="A165" s="47" t="s">
        <v>344</v>
      </c>
      <c r="B165" s="144" t="s">
        <v>15507</v>
      </c>
      <c r="C165" s="144" t="s">
        <v>15508</v>
      </c>
      <c r="D165" s="144" t="s">
        <v>15509</v>
      </c>
    </row>
    <row r="166" spans="1:4" s="47" customFormat="1" x14ac:dyDescent="0.3">
      <c r="A166" s="47" t="s">
        <v>344</v>
      </c>
      <c r="B166" s="144" t="s">
        <v>15510</v>
      </c>
      <c r="C166" s="144" t="s">
        <v>15511</v>
      </c>
      <c r="D166" s="144" t="s">
        <v>15512</v>
      </c>
    </row>
    <row r="167" spans="1:4" s="47" customFormat="1" x14ac:dyDescent="0.3">
      <c r="A167" s="47" t="s">
        <v>344</v>
      </c>
      <c r="B167" s="144" t="s">
        <v>15513</v>
      </c>
      <c r="C167" s="144" t="s">
        <v>15514</v>
      </c>
      <c r="D167" s="144" t="s">
        <v>15515</v>
      </c>
    </row>
    <row r="168" spans="1:4" s="47" customFormat="1" x14ac:dyDescent="0.3">
      <c r="A168" s="47" t="s">
        <v>344</v>
      </c>
      <c r="B168" s="144" t="s">
        <v>15516</v>
      </c>
      <c r="C168" s="144" t="s">
        <v>15517</v>
      </c>
      <c r="D168" s="144" t="s">
        <v>15518</v>
      </c>
    </row>
    <row r="169" spans="1:4" s="47" customFormat="1" x14ac:dyDescent="0.3">
      <c r="A169" s="47" t="s">
        <v>344</v>
      </c>
      <c r="B169" s="144" t="s">
        <v>15519</v>
      </c>
      <c r="C169" s="144" t="s">
        <v>15520</v>
      </c>
      <c r="D169" s="144" t="s">
        <v>15521</v>
      </c>
    </row>
    <row r="170" spans="1:4" s="47" customFormat="1" x14ac:dyDescent="0.3">
      <c r="A170" s="47" t="s">
        <v>344</v>
      </c>
      <c r="B170" s="144" t="s">
        <v>15522</v>
      </c>
      <c r="C170" s="144" t="s">
        <v>15523</v>
      </c>
      <c r="D170" s="144" t="s">
        <v>15524</v>
      </c>
    </row>
    <row r="171" spans="1:4" s="47" customFormat="1" x14ac:dyDescent="0.3">
      <c r="A171" s="47" t="s">
        <v>344</v>
      </c>
      <c r="B171" s="144" t="s">
        <v>15525</v>
      </c>
      <c r="C171" s="144" t="s">
        <v>15526</v>
      </c>
      <c r="D171" s="144" t="s">
        <v>15527</v>
      </c>
    </row>
    <row r="172" spans="1:4" s="47" customFormat="1" x14ac:dyDescent="0.3">
      <c r="A172" s="47" t="s">
        <v>344</v>
      </c>
      <c r="B172" s="144" t="s">
        <v>15528</v>
      </c>
      <c r="C172" s="144" t="s">
        <v>15529</v>
      </c>
      <c r="D172" s="144" t="s">
        <v>15530</v>
      </c>
    </row>
    <row r="173" spans="1:4" s="47" customFormat="1" x14ac:dyDescent="0.3">
      <c r="A173" s="47" t="s">
        <v>344</v>
      </c>
      <c r="B173" s="144" t="s">
        <v>15531</v>
      </c>
      <c r="C173" s="144" t="s">
        <v>15532</v>
      </c>
      <c r="D173" s="144" t="s">
        <v>15533</v>
      </c>
    </row>
    <row r="174" spans="1:4" s="47" customFormat="1" x14ac:dyDescent="0.3">
      <c r="A174" s="47" t="s">
        <v>344</v>
      </c>
      <c r="B174" s="144" t="s">
        <v>15534</v>
      </c>
      <c r="C174" s="144" t="s">
        <v>15535</v>
      </c>
      <c r="D174" s="144" t="s">
        <v>15536</v>
      </c>
    </row>
    <row r="175" spans="1:4" s="47" customFormat="1" x14ac:dyDescent="0.3">
      <c r="A175" s="47" t="s">
        <v>344</v>
      </c>
      <c r="B175" s="144" t="s">
        <v>15537</v>
      </c>
      <c r="C175" s="144" t="s">
        <v>15538</v>
      </c>
      <c r="D175" s="144" t="s">
        <v>15539</v>
      </c>
    </row>
    <row r="176" spans="1:4" s="47" customFormat="1" x14ac:dyDescent="0.3">
      <c r="A176" s="47" t="s">
        <v>344</v>
      </c>
      <c r="B176" s="144" t="s">
        <v>15540</v>
      </c>
      <c r="C176" s="144" t="s">
        <v>15538</v>
      </c>
      <c r="D176" s="144" t="s">
        <v>15541</v>
      </c>
    </row>
    <row r="177" spans="1:4" s="47" customFormat="1" x14ac:dyDescent="0.3">
      <c r="A177" s="47" t="s">
        <v>344</v>
      </c>
      <c r="B177" s="144" t="s">
        <v>15542</v>
      </c>
      <c r="C177" s="144" t="s">
        <v>15543</v>
      </c>
      <c r="D177" s="144" t="s">
        <v>15544</v>
      </c>
    </row>
    <row r="178" spans="1:4" s="47" customFormat="1" x14ac:dyDescent="0.3">
      <c r="A178" s="47" t="s">
        <v>344</v>
      </c>
      <c r="B178" s="144" t="s">
        <v>15545</v>
      </c>
      <c r="C178" s="144" t="s">
        <v>15546</v>
      </c>
      <c r="D178" s="144" t="s">
        <v>15547</v>
      </c>
    </row>
    <row r="179" spans="1:4" s="47" customFormat="1" x14ac:dyDescent="0.3">
      <c r="A179" s="47" t="s">
        <v>344</v>
      </c>
      <c r="B179" s="144" t="s">
        <v>15548</v>
      </c>
      <c r="C179" s="144" t="s">
        <v>15549</v>
      </c>
      <c r="D179" s="144" t="s">
        <v>15550</v>
      </c>
    </row>
    <row r="180" spans="1:4" s="47" customFormat="1" x14ac:dyDescent="0.3">
      <c r="A180" s="47" t="s">
        <v>344</v>
      </c>
      <c r="B180" s="144" t="s">
        <v>15551</v>
      </c>
      <c r="C180" s="144" t="s">
        <v>15552</v>
      </c>
      <c r="D180" s="144" t="s">
        <v>15553</v>
      </c>
    </row>
    <row r="181" spans="1:4" s="47" customFormat="1" x14ac:dyDescent="0.3">
      <c r="A181" s="47" t="s">
        <v>344</v>
      </c>
      <c r="B181" s="144" t="s">
        <v>15554</v>
      </c>
      <c r="C181" s="144" t="s">
        <v>15555</v>
      </c>
      <c r="D181" s="144" t="s">
        <v>15556</v>
      </c>
    </row>
    <row r="182" spans="1:4" s="47" customFormat="1" x14ac:dyDescent="0.3">
      <c r="A182" s="47" t="s">
        <v>344</v>
      </c>
      <c r="B182" s="144" t="s">
        <v>15557</v>
      </c>
      <c r="C182" s="144" t="s">
        <v>15558</v>
      </c>
      <c r="D182" s="144" t="s">
        <v>15559</v>
      </c>
    </row>
    <row r="183" spans="1:4" s="47" customFormat="1" x14ac:dyDescent="0.3">
      <c r="A183" s="47" t="s">
        <v>344</v>
      </c>
      <c r="B183" s="144" t="s">
        <v>15560</v>
      </c>
      <c r="C183" s="144" t="s">
        <v>15561</v>
      </c>
      <c r="D183" s="144" t="s">
        <v>15562</v>
      </c>
    </row>
    <row r="184" spans="1:4" s="47" customFormat="1" x14ac:dyDescent="0.3">
      <c r="A184" s="47" t="s">
        <v>344</v>
      </c>
      <c r="B184" s="144" t="s">
        <v>15563</v>
      </c>
      <c r="C184" s="144" t="s">
        <v>15564</v>
      </c>
      <c r="D184" s="144" t="s">
        <v>15565</v>
      </c>
    </row>
    <row r="185" spans="1:4" s="47" customFormat="1" x14ac:dyDescent="0.3">
      <c r="A185" s="47" t="s">
        <v>344</v>
      </c>
      <c r="B185" s="144" t="s">
        <v>15566</v>
      </c>
      <c r="C185" s="144" t="s">
        <v>15567</v>
      </c>
      <c r="D185" s="144" t="s">
        <v>15568</v>
      </c>
    </row>
    <row r="186" spans="1:4" s="47" customFormat="1" x14ac:dyDescent="0.3">
      <c r="A186" s="47" t="s">
        <v>344</v>
      </c>
      <c r="B186" s="144" t="s">
        <v>15569</v>
      </c>
      <c r="C186" s="144" t="s">
        <v>15570</v>
      </c>
      <c r="D186" s="144" t="s">
        <v>15571</v>
      </c>
    </row>
    <row r="187" spans="1:4" s="47" customFormat="1" x14ac:dyDescent="0.3">
      <c r="A187" s="47" t="s">
        <v>344</v>
      </c>
      <c r="B187" s="144" t="s">
        <v>15572</v>
      </c>
      <c r="C187" s="144" t="s">
        <v>15573</v>
      </c>
      <c r="D187" s="144" t="s">
        <v>15574</v>
      </c>
    </row>
    <row r="188" spans="1:4" s="47" customFormat="1" x14ac:dyDescent="0.3">
      <c r="A188" s="47" t="s">
        <v>344</v>
      </c>
      <c r="B188" s="144" t="s">
        <v>15575</v>
      </c>
      <c r="C188" s="144" t="s">
        <v>15576</v>
      </c>
      <c r="D188" s="144" t="s">
        <v>15577</v>
      </c>
    </row>
    <row r="189" spans="1:4" s="47" customFormat="1" x14ac:dyDescent="0.3">
      <c r="A189" s="47" t="s">
        <v>344</v>
      </c>
      <c r="B189" s="144" t="s">
        <v>15578</v>
      </c>
      <c r="C189" s="144" t="s">
        <v>15579</v>
      </c>
      <c r="D189" s="144" t="s">
        <v>15580</v>
      </c>
    </row>
    <row r="190" spans="1:4" s="47" customFormat="1" x14ac:dyDescent="0.3">
      <c r="A190" s="47" t="s">
        <v>344</v>
      </c>
      <c r="B190" s="144" t="s">
        <v>15581</v>
      </c>
      <c r="C190" s="144" t="s">
        <v>15582</v>
      </c>
      <c r="D190" s="144" t="s">
        <v>15583</v>
      </c>
    </row>
    <row r="191" spans="1:4" s="47" customFormat="1" x14ac:dyDescent="0.3">
      <c r="A191" s="47" t="s">
        <v>344</v>
      </c>
      <c r="B191" s="144" t="s">
        <v>15584</v>
      </c>
      <c r="C191" s="144" t="s">
        <v>15585</v>
      </c>
      <c r="D191" s="144" t="s">
        <v>15586</v>
      </c>
    </row>
    <row r="192" spans="1:4" s="47" customFormat="1" x14ac:dyDescent="0.3">
      <c r="A192" s="47" t="s">
        <v>344</v>
      </c>
      <c r="B192" s="144" t="s">
        <v>15587</v>
      </c>
      <c r="C192" s="144" t="s">
        <v>15588</v>
      </c>
      <c r="D192" s="144" t="s">
        <v>15589</v>
      </c>
    </row>
    <row r="193" spans="1:4" s="47" customFormat="1" x14ac:dyDescent="0.3">
      <c r="A193" s="47" t="s">
        <v>344</v>
      </c>
      <c r="B193" s="144" t="s">
        <v>15590</v>
      </c>
      <c r="C193" s="144" t="s">
        <v>15588</v>
      </c>
      <c r="D193" s="144" t="s">
        <v>15591</v>
      </c>
    </row>
    <row r="194" spans="1:4" s="47" customFormat="1" x14ac:dyDescent="0.3">
      <c r="A194" s="47" t="s">
        <v>344</v>
      </c>
      <c r="B194" s="144" t="s">
        <v>15592</v>
      </c>
      <c r="C194" s="144" t="s">
        <v>15593</v>
      </c>
      <c r="D194" s="144" t="s">
        <v>15594</v>
      </c>
    </row>
    <row r="195" spans="1:4" s="47" customFormat="1" x14ac:dyDescent="0.3">
      <c r="A195" s="47" t="s">
        <v>344</v>
      </c>
      <c r="B195" s="144" t="s">
        <v>15595</v>
      </c>
      <c r="C195" s="144" t="s">
        <v>15596</v>
      </c>
      <c r="D195" s="144" t="s">
        <v>15597</v>
      </c>
    </row>
    <row r="196" spans="1:4" s="47" customFormat="1" x14ac:dyDescent="0.3">
      <c r="A196" s="47" t="s">
        <v>344</v>
      </c>
      <c r="B196" s="144" t="s">
        <v>15598</v>
      </c>
      <c r="C196" s="144" t="s">
        <v>15596</v>
      </c>
      <c r="D196" s="144" t="s">
        <v>15599</v>
      </c>
    </row>
    <row r="197" spans="1:4" s="47" customFormat="1" x14ac:dyDescent="0.3">
      <c r="A197" s="47" t="s">
        <v>344</v>
      </c>
      <c r="B197" s="144" t="s">
        <v>15600</v>
      </c>
      <c r="C197" s="144" t="s">
        <v>15601</v>
      </c>
      <c r="D197" s="144" t="s">
        <v>15602</v>
      </c>
    </row>
    <row r="198" spans="1:4" s="47" customFormat="1" x14ac:dyDescent="0.3">
      <c r="A198" s="47" t="s">
        <v>344</v>
      </c>
      <c r="B198" s="144" t="s">
        <v>15603</v>
      </c>
      <c r="C198" s="144" t="s">
        <v>15604</v>
      </c>
      <c r="D198" s="144" t="s">
        <v>15605</v>
      </c>
    </row>
    <row r="199" spans="1:4" s="47" customFormat="1" x14ac:dyDescent="0.3">
      <c r="A199" s="47" t="s">
        <v>344</v>
      </c>
      <c r="B199" s="144" t="s">
        <v>15606</v>
      </c>
      <c r="C199" s="144" t="s">
        <v>15607</v>
      </c>
      <c r="D199" s="144" t="s">
        <v>15608</v>
      </c>
    </row>
    <row r="200" spans="1:4" s="47" customFormat="1" x14ac:dyDescent="0.3">
      <c r="A200" s="47" t="s">
        <v>344</v>
      </c>
      <c r="B200" s="144" t="s">
        <v>15609</v>
      </c>
      <c r="C200" s="144" t="s">
        <v>15610</v>
      </c>
      <c r="D200" s="144" t="s">
        <v>15611</v>
      </c>
    </row>
    <row r="201" spans="1:4" s="47" customFormat="1" x14ac:dyDescent="0.3">
      <c r="A201" s="47" t="s">
        <v>344</v>
      </c>
      <c r="B201" s="144" t="s">
        <v>15612</v>
      </c>
      <c r="C201" s="144" t="s">
        <v>15613</v>
      </c>
      <c r="D201" s="144" t="s">
        <v>15614</v>
      </c>
    </row>
    <row r="202" spans="1:4" s="47" customFormat="1" x14ac:dyDescent="0.3">
      <c r="A202" s="47" t="s">
        <v>344</v>
      </c>
      <c r="B202" s="144" t="s">
        <v>15615</v>
      </c>
      <c r="C202" s="144" t="s">
        <v>15616</v>
      </c>
      <c r="D202" s="144" t="s">
        <v>15617</v>
      </c>
    </row>
    <row r="203" spans="1:4" s="47" customFormat="1" x14ac:dyDescent="0.3">
      <c r="A203" s="47" t="s">
        <v>344</v>
      </c>
      <c r="B203" s="144" t="s">
        <v>15618</v>
      </c>
      <c r="C203" s="144" t="s">
        <v>15616</v>
      </c>
      <c r="D203" s="144" t="s">
        <v>15619</v>
      </c>
    </row>
    <row r="204" spans="1:4" s="47" customFormat="1" x14ac:dyDescent="0.3">
      <c r="A204" s="47" t="s">
        <v>344</v>
      </c>
      <c r="B204" s="144" t="s">
        <v>15620</v>
      </c>
      <c r="C204" s="144" t="s">
        <v>15621</v>
      </c>
      <c r="D204" s="144" t="s">
        <v>15622</v>
      </c>
    </row>
    <row r="205" spans="1:4" s="47" customFormat="1" x14ac:dyDescent="0.3">
      <c r="A205" s="47" t="s">
        <v>344</v>
      </c>
      <c r="B205" s="144" t="s">
        <v>15623</v>
      </c>
      <c r="C205" s="144" t="s">
        <v>15624</v>
      </c>
      <c r="D205" s="144" t="s">
        <v>15625</v>
      </c>
    </row>
    <row r="206" spans="1:4" s="47" customFormat="1" x14ac:dyDescent="0.3">
      <c r="A206" s="47" t="s">
        <v>344</v>
      </c>
      <c r="B206" s="144" t="s">
        <v>15626</v>
      </c>
      <c r="C206" s="144" t="s">
        <v>15627</v>
      </c>
      <c r="D206" s="144" t="s">
        <v>15628</v>
      </c>
    </row>
    <row r="207" spans="1:4" s="47" customFormat="1" x14ac:dyDescent="0.3">
      <c r="A207" s="47" t="s">
        <v>344</v>
      </c>
      <c r="B207" s="144" t="s">
        <v>15629</v>
      </c>
      <c r="C207" s="144" t="s">
        <v>15630</v>
      </c>
      <c r="D207" s="144" t="s">
        <v>15631</v>
      </c>
    </row>
    <row r="208" spans="1:4" s="47" customFormat="1" x14ac:dyDescent="0.3">
      <c r="A208" s="47" t="s">
        <v>344</v>
      </c>
      <c r="B208" s="144" t="s">
        <v>15632</v>
      </c>
      <c r="C208" s="144" t="s">
        <v>15633</v>
      </c>
      <c r="D208" s="144" t="s">
        <v>15634</v>
      </c>
    </row>
    <row r="209" spans="1:4" s="47" customFormat="1" x14ac:dyDescent="0.3">
      <c r="A209" s="47" t="s">
        <v>344</v>
      </c>
      <c r="B209" s="144" t="s">
        <v>15635</v>
      </c>
      <c r="C209" s="144" t="s">
        <v>15633</v>
      </c>
      <c r="D209" s="144" t="s">
        <v>15636</v>
      </c>
    </row>
    <row r="210" spans="1:4" s="47" customFormat="1" x14ac:dyDescent="0.3">
      <c r="A210" s="47" t="s">
        <v>344</v>
      </c>
      <c r="B210" s="144" t="s">
        <v>15637</v>
      </c>
      <c r="C210" s="144" t="s">
        <v>15638</v>
      </c>
      <c r="D210" s="144" t="s">
        <v>15639</v>
      </c>
    </row>
    <row r="211" spans="1:4" s="47" customFormat="1" x14ac:dyDescent="0.3">
      <c r="A211" s="47" t="s">
        <v>344</v>
      </c>
      <c r="B211" s="144" t="s">
        <v>15640</v>
      </c>
      <c r="C211" s="144" t="s">
        <v>15641</v>
      </c>
      <c r="D211" s="144" t="s">
        <v>15642</v>
      </c>
    </row>
    <row r="212" spans="1:4" s="47" customFormat="1" x14ac:dyDescent="0.3">
      <c r="A212" s="47" t="s">
        <v>344</v>
      </c>
      <c r="B212" s="144" t="s">
        <v>15643</v>
      </c>
      <c r="C212" s="144" t="s">
        <v>15644</v>
      </c>
      <c r="D212" s="144" t="s">
        <v>15645</v>
      </c>
    </row>
    <row r="213" spans="1:4" s="47" customFormat="1" x14ac:dyDescent="0.3">
      <c r="A213" s="47" t="s">
        <v>344</v>
      </c>
      <c r="B213" s="144" t="s">
        <v>15646</v>
      </c>
      <c r="C213" s="144" t="s">
        <v>15647</v>
      </c>
      <c r="D213" s="144" t="s">
        <v>15648</v>
      </c>
    </row>
    <row r="214" spans="1:4" s="47" customFormat="1" x14ac:dyDescent="0.3">
      <c r="A214" s="47" t="s">
        <v>344</v>
      </c>
      <c r="B214" s="144" t="s">
        <v>15649</v>
      </c>
      <c r="C214" s="144" t="s">
        <v>15650</v>
      </c>
      <c r="D214" s="144" t="s">
        <v>15651</v>
      </c>
    </row>
    <row r="215" spans="1:4" s="47" customFormat="1" x14ac:dyDescent="0.3">
      <c r="A215" s="47" t="s">
        <v>344</v>
      </c>
      <c r="B215" s="144" t="s">
        <v>15652</v>
      </c>
      <c r="C215" s="144" t="s">
        <v>15653</v>
      </c>
      <c r="D215" s="144" t="s">
        <v>15654</v>
      </c>
    </row>
    <row r="216" spans="1:4" s="47" customFormat="1" x14ac:dyDescent="0.3">
      <c r="A216" s="47" t="s">
        <v>344</v>
      </c>
      <c r="B216" s="144" t="s">
        <v>15655</v>
      </c>
      <c r="C216" s="144" t="s">
        <v>15656</v>
      </c>
      <c r="D216" s="144" t="s">
        <v>15657</v>
      </c>
    </row>
    <row r="217" spans="1:4" s="47" customFormat="1" x14ac:dyDescent="0.3">
      <c r="A217" s="47" t="s">
        <v>344</v>
      </c>
      <c r="B217" s="144" t="s">
        <v>15658</v>
      </c>
      <c r="C217" s="144" t="s">
        <v>15659</v>
      </c>
      <c r="D217" s="144" t="s">
        <v>15660</v>
      </c>
    </row>
    <row r="218" spans="1:4" s="47" customFormat="1" x14ac:dyDescent="0.3">
      <c r="A218" s="47" t="s">
        <v>344</v>
      </c>
      <c r="B218" s="144" t="s">
        <v>15661</v>
      </c>
      <c r="C218" s="144" t="s">
        <v>15662</v>
      </c>
      <c r="D218" s="144" t="s">
        <v>15663</v>
      </c>
    </row>
    <row r="219" spans="1:4" s="47" customFormat="1" x14ac:dyDescent="0.3">
      <c r="A219" s="47" t="s">
        <v>344</v>
      </c>
      <c r="B219" s="144" t="s">
        <v>15664</v>
      </c>
      <c r="C219" s="144" t="s">
        <v>15665</v>
      </c>
      <c r="D219" s="144" t="s">
        <v>15666</v>
      </c>
    </row>
    <row r="220" spans="1:4" s="47" customFormat="1" x14ac:dyDescent="0.3">
      <c r="A220" s="47" t="s">
        <v>344</v>
      </c>
      <c r="B220" s="144" t="s">
        <v>15667</v>
      </c>
      <c r="C220" s="144" t="s">
        <v>15665</v>
      </c>
      <c r="D220" s="144" t="s">
        <v>15668</v>
      </c>
    </row>
    <row r="221" spans="1:4" s="47" customFormat="1" x14ac:dyDescent="0.3">
      <c r="A221" s="47" t="s">
        <v>344</v>
      </c>
      <c r="B221" s="144" t="s">
        <v>15669</v>
      </c>
      <c r="C221" s="144" t="s">
        <v>15670</v>
      </c>
      <c r="D221" s="144" t="s">
        <v>15671</v>
      </c>
    </row>
    <row r="222" spans="1:4" s="47" customFormat="1" x14ac:dyDescent="0.3">
      <c r="A222" s="47" t="s">
        <v>344</v>
      </c>
      <c r="B222" s="144" t="s">
        <v>15672</v>
      </c>
      <c r="C222" s="144" t="s">
        <v>15673</v>
      </c>
      <c r="D222" s="144" t="s">
        <v>15674</v>
      </c>
    </row>
    <row r="223" spans="1:4" s="47" customFormat="1" x14ac:dyDescent="0.3">
      <c r="A223" s="47" t="s">
        <v>344</v>
      </c>
      <c r="B223" s="144" t="s">
        <v>15675</v>
      </c>
      <c r="C223" s="144" t="s">
        <v>15676</v>
      </c>
      <c r="D223" s="144" t="s">
        <v>15677</v>
      </c>
    </row>
    <row r="224" spans="1:4" s="47" customFormat="1" x14ac:dyDescent="0.3">
      <c r="A224" s="47" t="s">
        <v>344</v>
      </c>
      <c r="B224" s="144" t="s">
        <v>15678</v>
      </c>
      <c r="C224" s="144" t="s">
        <v>15679</v>
      </c>
      <c r="D224" s="144" t="s">
        <v>15680</v>
      </c>
    </row>
    <row r="225" spans="1:4" s="47" customFormat="1" x14ac:dyDescent="0.3">
      <c r="A225" s="47" t="s">
        <v>344</v>
      </c>
      <c r="B225" s="144" t="s">
        <v>15681</v>
      </c>
      <c r="C225" s="144" t="s">
        <v>15682</v>
      </c>
      <c r="D225" s="144" t="s">
        <v>15683</v>
      </c>
    </row>
    <row r="226" spans="1:4" s="47" customFormat="1" x14ac:dyDescent="0.3">
      <c r="A226" s="47" t="s">
        <v>344</v>
      </c>
      <c r="B226" s="144" t="s">
        <v>15684</v>
      </c>
      <c r="C226" s="144" t="s">
        <v>15685</v>
      </c>
      <c r="D226" s="144" t="s">
        <v>15686</v>
      </c>
    </row>
    <row r="227" spans="1:4" s="47" customFormat="1" x14ac:dyDescent="0.3">
      <c r="A227" s="47" t="s">
        <v>344</v>
      </c>
      <c r="B227" s="144" t="s">
        <v>15687</v>
      </c>
      <c r="C227" s="144" t="s">
        <v>15685</v>
      </c>
      <c r="D227" s="144" t="s">
        <v>15688</v>
      </c>
    </row>
    <row r="228" spans="1:4" s="47" customFormat="1" x14ac:dyDescent="0.3">
      <c r="A228" s="47" t="s">
        <v>344</v>
      </c>
      <c r="B228" s="144" t="s">
        <v>15689</v>
      </c>
      <c r="C228" s="144" t="s">
        <v>15690</v>
      </c>
      <c r="D228" s="144" t="s">
        <v>15691</v>
      </c>
    </row>
    <row r="229" spans="1:4" s="47" customFormat="1" x14ac:dyDescent="0.3">
      <c r="A229" s="47" t="s">
        <v>225</v>
      </c>
      <c r="B229" s="144" t="s">
        <v>15692</v>
      </c>
      <c r="C229" s="144" t="s">
        <v>15693</v>
      </c>
      <c r="D229" s="144" t="s">
        <v>15694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29"/>
  <sheetViews>
    <sheetView workbookViewId="0">
      <selection activeCell="M16" sqref="M16"/>
    </sheetView>
  </sheetViews>
  <sheetFormatPr defaultColWidth="9.109375" defaultRowHeight="14.4" x14ac:dyDescent="0.3"/>
  <cols>
    <col min="1" max="1" width="9.109375" style="47"/>
    <col min="2" max="2" width="10.6640625" style="47" customWidth="1"/>
    <col min="3" max="13" width="9.109375" style="47"/>
    <col min="14" max="14" width="2.88671875" style="47" customWidth="1"/>
    <col min="15" max="15" width="9.109375" style="114"/>
    <col min="16" max="16384" width="9.109375" style="47"/>
  </cols>
  <sheetData>
    <row r="2" spans="1:15" ht="15" thickBot="1" x14ac:dyDescent="0.35"/>
    <row r="3" spans="1:15" x14ac:dyDescent="0.3">
      <c r="B3" s="115">
        <v>7.4999999999999997E-2</v>
      </c>
      <c r="C3" s="116">
        <v>0.1</v>
      </c>
      <c r="D3" s="116">
        <v>0.1</v>
      </c>
      <c r="E3" s="116">
        <v>0.1</v>
      </c>
      <c r="F3" s="116">
        <v>0.1</v>
      </c>
      <c r="G3" s="116">
        <v>0.1</v>
      </c>
      <c r="H3" s="116">
        <v>0.03</v>
      </c>
      <c r="I3" s="116">
        <v>0.02</v>
      </c>
      <c r="J3" s="116">
        <v>0.1</v>
      </c>
      <c r="K3" s="116">
        <v>0.1</v>
      </c>
      <c r="L3" s="116">
        <v>0.1</v>
      </c>
      <c r="M3" s="117">
        <v>7.4999999999999997E-2</v>
      </c>
    </row>
    <row r="4" spans="1:15" ht="15" thickBot="1" x14ac:dyDescent="0.35">
      <c r="B4" s="118">
        <v>1</v>
      </c>
      <c r="C4" s="119">
        <v>2</v>
      </c>
      <c r="D4" s="119">
        <v>3</v>
      </c>
      <c r="E4" s="119">
        <v>4</v>
      </c>
      <c r="F4" s="119">
        <v>5</v>
      </c>
      <c r="G4" s="119">
        <v>6</v>
      </c>
      <c r="H4" s="119">
        <v>7</v>
      </c>
      <c r="I4" s="119">
        <v>8</v>
      </c>
      <c r="J4" s="119">
        <v>9</v>
      </c>
      <c r="K4" s="119">
        <v>10</v>
      </c>
      <c r="L4" s="119">
        <v>11</v>
      </c>
      <c r="M4" s="119">
        <v>12</v>
      </c>
      <c r="O4" s="114" t="s">
        <v>302</v>
      </c>
    </row>
    <row r="5" spans="1:15" x14ac:dyDescent="0.3">
      <c r="A5" s="47">
        <v>202001</v>
      </c>
      <c r="B5" s="120">
        <v>1</v>
      </c>
      <c r="C5" s="120">
        <v>0</v>
      </c>
      <c r="D5" s="120">
        <v>0</v>
      </c>
      <c r="E5" s="120">
        <v>0</v>
      </c>
      <c r="F5" s="120">
        <v>0</v>
      </c>
      <c r="G5" s="120">
        <v>0</v>
      </c>
      <c r="H5" s="120">
        <v>0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O5" s="114">
        <f>SUM(B5:M5)</f>
        <v>1</v>
      </c>
    </row>
    <row r="6" spans="1:15" x14ac:dyDescent="0.3">
      <c r="A6" s="47">
        <v>202002</v>
      </c>
      <c r="B6" s="120">
        <v>0.42859999999999998</v>
      </c>
      <c r="C6" s="120">
        <v>0.57140000000000002</v>
      </c>
      <c r="D6" s="120">
        <v>0</v>
      </c>
      <c r="E6" s="120">
        <v>0</v>
      </c>
      <c r="F6" s="120">
        <v>0</v>
      </c>
      <c r="G6" s="120">
        <v>0</v>
      </c>
      <c r="H6" s="120">
        <v>0</v>
      </c>
      <c r="I6" s="120">
        <v>0</v>
      </c>
      <c r="J6" s="120">
        <v>0</v>
      </c>
      <c r="K6" s="120">
        <v>0</v>
      </c>
      <c r="L6" s="120">
        <v>0</v>
      </c>
      <c r="M6" s="120">
        <v>0</v>
      </c>
      <c r="O6" s="114">
        <f t="shared" ref="O6:O16" si="0">SUM(B6:M6)</f>
        <v>1</v>
      </c>
    </row>
    <row r="7" spans="1:15" x14ac:dyDescent="0.3">
      <c r="A7" s="47">
        <v>202003</v>
      </c>
      <c r="B7" s="120">
        <v>0.27279999999999999</v>
      </c>
      <c r="C7" s="120">
        <v>0.36359999999999998</v>
      </c>
      <c r="D7" s="120">
        <v>0.36359999999999998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O7" s="114">
        <f t="shared" si="0"/>
        <v>1</v>
      </c>
    </row>
    <row r="8" spans="1:15" x14ac:dyDescent="0.3">
      <c r="A8" s="47">
        <v>202004</v>
      </c>
      <c r="B8" s="120">
        <v>0.19989999999999999</v>
      </c>
      <c r="C8" s="120">
        <v>0.26669999999999999</v>
      </c>
      <c r="D8" s="120">
        <v>0.26669999999999999</v>
      </c>
      <c r="E8" s="120">
        <v>0.26669999999999999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  <c r="M8" s="120">
        <v>0</v>
      </c>
      <c r="O8" s="114">
        <f t="shared" si="0"/>
        <v>1</v>
      </c>
    </row>
    <row r="9" spans="1:15" x14ac:dyDescent="0.3">
      <c r="A9" s="47">
        <v>202005</v>
      </c>
      <c r="B9" s="120">
        <v>0.158</v>
      </c>
      <c r="C9" s="120">
        <v>0.21049999999999999</v>
      </c>
      <c r="D9" s="120">
        <v>0.21049999999999999</v>
      </c>
      <c r="E9" s="120">
        <v>0.21049999999999999</v>
      </c>
      <c r="F9" s="120">
        <v>0.21049999999999999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O9" s="114">
        <f t="shared" si="0"/>
        <v>1</v>
      </c>
    </row>
    <row r="10" spans="1:15" x14ac:dyDescent="0.3">
      <c r="A10" s="47">
        <v>202006</v>
      </c>
      <c r="B10" s="120">
        <v>0.1305</v>
      </c>
      <c r="C10" s="120">
        <v>0.1739</v>
      </c>
      <c r="D10" s="120">
        <v>0.1739</v>
      </c>
      <c r="E10" s="120">
        <v>0.1739</v>
      </c>
      <c r="F10" s="120">
        <v>0.1739</v>
      </c>
      <c r="G10" s="120">
        <v>0.1739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O10" s="114">
        <f t="shared" si="0"/>
        <v>1</v>
      </c>
    </row>
    <row r="11" spans="1:15" x14ac:dyDescent="0.3">
      <c r="A11" s="47">
        <v>202007</v>
      </c>
      <c r="B11" s="120">
        <v>0.124</v>
      </c>
      <c r="C11" s="120">
        <v>0.1653</v>
      </c>
      <c r="D11" s="120">
        <v>0.1653</v>
      </c>
      <c r="E11" s="120">
        <v>0.1653</v>
      </c>
      <c r="F11" s="120">
        <v>0.1653</v>
      </c>
      <c r="G11" s="120">
        <v>0.1653</v>
      </c>
      <c r="H11" s="120">
        <v>4.9500000000000002E-2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O11" s="114">
        <f t="shared" si="0"/>
        <v>1</v>
      </c>
    </row>
    <row r="12" spans="1:15" x14ac:dyDescent="0.3">
      <c r="A12" s="47">
        <v>202008</v>
      </c>
      <c r="B12" s="120">
        <v>0.12</v>
      </c>
      <c r="C12" s="120">
        <v>0.16</v>
      </c>
      <c r="D12" s="120">
        <v>0.16</v>
      </c>
      <c r="E12" s="120">
        <v>0.16</v>
      </c>
      <c r="F12" s="120">
        <v>0.16</v>
      </c>
      <c r="G12" s="120">
        <v>0.16</v>
      </c>
      <c r="H12" s="120">
        <v>4.8000000000000001E-2</v>
      </c>
      <c r="I12" s="120">
        <v>3.2000000000000001E-2</v>
      </c>
      <c r="J12" s="120">
        <v>0</v>
      </c>
      <c r="K12" s="120">
        <v>0</v>
      </c>
      <c r="L12" s="120">
        <v>0</v>
      </c>
      <c r="M12" s="120">
        <v>0</v>
      </c>
      <c r="O12" s="114">
        <f t="shared" si="0"/>
        <v>1.0000000000000002</v>
      </c>
    </row>
    <row r="13" spans="1:15" x14ac:dyDescent="0.3">
      <c r="A13" s="47">
        <v>202009</v>
      </c>
      <c r="B13" s="120">
        <v>0.1036</v>
      </c>
      <c r="C13" s="120">
        <v>0.13789999999999999</v>
      </c>
      <c r="D13" s="120">
        <v>0.13789999999999999</v>
      </c>
      <c r="E13" s="120">
        <v>0.13789999999999999</v>
      </c>
      <c r="F13" s="120">
        <v>0.13789999999999999</v>
      </c>
      <c r="G13" s="120">
        <v>0.13789999999999999</v>
      </c>
      <c r="H13" s="120">
        <v>4.1399999999999999E-2</v>
      </c>
      <c r="I13" s="120">
        <v>2.76E-2</v>
      </c>
      <c r="J13" s="120">
        <v>0.13789999999999999</v>
      </c>
      <c r="K13" s="120">
        <v>0</v>
      </c>
      <c r="L13" s="120">
        <v>0</v>
      </c>
      <c r="M13" s="120">
        <v>0</v>
      </c>
      <c r="O13" s="114">
        <f t="shared" si="0"/>
        <v>1</v>
      </c>
    </row>
    <row r="14" spans="1:15" x14ac:dyDescent="0.3">
      <c r="A14" s="47">
        <v>202010</v>
      </c>
      <c r="B14" s="120">
        <v>9.0999999999999998E-2</v>
      </c>
      <c r="C14" s="120">
        <v>0.1212</v>
      </c>
      <c r="D14" s="120">
        <v>0.1212</v>
      </c>
      <c r="E14" s="120">
        <v>0.1212</v>
      </c>
      <c r="F14" s="120">
        <v>0.1212</v>
      </c>
      <c r="G14" s="120">
        <v>0.1212</v>
      </c>
      <c r="H14" s="120">
        <v>3.6400000000000002E-2</v>
      </c>
      <c r="I14" s="120">
        <v>2.4199999999999999E-2</v>
      </c>
      <c r="J14" s="120">
        <v>0.1212</v>
      </c>
      <c r="K14" s="120">
        <v>0.1212</v>
      </c>
      <c r="L14" s="120">
        <v>0</v>
      </c>
      <c r="M14" s="120">
        <v>0</v>
      </c>
      <c r="O14" s="114">
        <f t="shared" si="0"/>
        <v>0.99999999999999989</v>
      </c>
    </row>
    <row r="15" spans="1:15" x14ac:dyDescent="0.3">
      <c r="A15" s="47">
        <v>202011</v>
      </c>
      <c r="B15" s="120">
        <v>8.1199999999999994E-2</v>
      </c>
      <c r="C15" s="120">
        <v>0.1081</v>
      </c>
      <c r="D15" s="120">
        <v>0.1081</v>
      </c>
      <c r="E15" s="120">
        <v>0.1081</v>
      </c>
      <c r="F15" s="120">
        <v>0.1081</v>
      </c>
      <c r="G15" s="120">
        <v>0.1081</v>
      </c>
      <c r="H15" s="120">
        <v>3.2399999999999998E-2</v>
      </c>
      <c r="I15" s="120">
        <v>2.1600000000000001E-2</v>
      </c>
      <c r="J15" s="120">
        <v>0.1081</v>
      </c>
      <c r="K15" s="120">
        <v>0.1081</v>
      </c>
      <c r="L15" s="120">
        <v>0.1081</v>
      </c>
      <c r="M15" s="120">
        <v>0</v>
      </c>
      <c r="O15" s="114">
        <f t="shared" si="0"/>
        <v>0.99999999999999978</v>
      </c>
    </row>
    <row r="16" spans="1:15" x14ac:dyDescent="0.3">
      <c r="A16" s="47">
        <v>202012</v>
      </c>
      <c r="B16" s="120">
        <v>7.4999999999999997E-2</v>
      </c>
      <c r="C16" s="120">
        <v>0.1</v>
      </c>
      <c r="D16" s="120">
        <v>0.1</v>
      </c>
      <c r="E16" s="120">
        <v>0.1</v>
      </c>
      <c r="F16" s="120">
        <v>0.1</v>
      </c>
      <c r="G16" s="120">
        <v>0.1</v>
      </c>
      <c r="H16" s="120">
        <v>0.03</v>
      </c>
      <c r="I16" s="120">
        <v>0.02</v>
      </c>
      <c r="J16" s="120">
        <v>0.1</v>
      </c>
      <c r="K16" s="120">
        <v>0.1</v>
      </c>
      <c r="L16" s="120">
        <v>0.1</v>
      </c>
      <c r="M16" s="120">
        <v>7.4999999999999997E-2</v>
      </c>
      <c r="O16" s="114">
        <f t="shared" si="0"/>
        <v>0.99999999999999989</v>
      </c>
    </row>
    <row r="18" spans="2:13" x14ac:dyDescent="0.3"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2:13" x14ac:dyDescent="0.3"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2:13" x14ac:dyDescent="0.3"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2:13" x14ac:dyDescent="0.3"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2:13" x14ac:dyDescent="0.3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2:13" x14ac:dyDescent="0.3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2:13" x14ac:dyDescent="0.3"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2:13" x14ac:dyDescent="0.3"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2:13" x14ac:dyDescent="0.3"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2:13" x14ac:dyDescent="0.3"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2:13" x14ac:dyDescent="0.3"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2:13" x14ac:dyDescent="0.3"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</sheetData>
  <dataValidations count="1">
    <dataValidation operator="greaterThan" allowBlank="1" showInputMessage="1" showErrorMessage="1" sqref="B3:M4" xr:uid="{00000000-0002-0000-0800-000000000000}"/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Y39"/>
  <sheetViews>
    <sheetView zoomScale="85" zoomScaleNormal="85" workbookViewId="0"/>
  </sheetViews>
  <sheetFormatPr defaultRowHeight="14.4" outlineLevelCol="1" x14ac:dyDescent="0.3"/>
  <cols>
    <col min="1" max="1" width="34.6640625" customWidth="1"/>
    <col min="2" max="2" width="28.44140625" bestFit="1" customWidth="1"/>
    <col min="3" max="3" width="5.88671875" hidden="1" customWidth="1"/>
    <col min="4" max="4" width="4.44140625" hidden="1" customWidth="1"/>
    <col min="5" max="5" width="19" style="1" bestFit="1" customWidth="1"/>
    <col min="6" max="6" width="42.88671875" style="1" customWidth="1"/>
    <col min="7" max="7" width="9.5546875" style="1" customWidth="1"/>
    <col min="8" max="8" width="26.33203125" style="1" customWidth="1"/>
    <col min="9" max="9" width="10.5546875" style="1" customWidth="1"/>
    <col min="10" max="10" width="29.6640625" style="1" customWidth="1"/>
    <col min="11" max="11" width="17.44140625" style="27" customWidth="1"/>
    <col min="12" max="12" width="28" style="2" customWidth="1"/>
    <col min="13" max="13" width="14.6640625" style="28" customWidth="1"/>
    <col min="14" max="14" width="24.5546875" style="49" customWidth="1"/>
    <col min="15" max="15" width="15.44140625" style="49" hidden="1" customWidth="1"/>
    <col min="16" max="16" width="12.33203125" style="49" bestFit="1" customWidth="1"/>
    <col min="17" max="17" width="15.88671875" style="49" customWidth="1"/>
    <col min="18" max="18" width="12.33203125" style="49" customWidth="1"/>
    <col min="19" max="19" width="24.5546875" style="49" customWidth="1"/>
    <col min="20" max="20" width="13.44140625" style="49" bestFit="1" customWidth="1"/>
    <col min="21" max="21" width="13.5546875" style="49" bestFit="1" customWidth="1"/>
    <col min="22" max="22" width="20.6640625" style="49" customWidth="1"/>
    <col min="23" max="23" width="12.6640625" style="49" hidden="1" customWidth="1"/>
    <col min="24" max="24" width="20.6640625" style="28" customWidth="1"/>
    <col min="25" max="25" width="18.5546875" style="49" customWidth="1"/>
    <col min="26" max="26" width="17.44140625" style="49" customWidth="1"/>
    <col min="27" max="27" width="15.6640625" style="28" customWidth="1"/>
    <col min="28" max="30" width="15.6640625" style="49" customWidth="1"/>
    <col min="31" max="31" width="20.6640625" style="49" customWidth="1"/>
    <col min="32" max="34" width="18.109375" style="49" customWidth="1"/>
    <col min="35" max="36" width="18.88671875" style="49" customWidth="1"/>
    <col min="37" max="37" width="15.6640625" style="28" hidden="1" customWidth="1" outlineLevel="1"/>
    <col min="38" max="38" width="15.6640625" style="49" hidden="1" customWidth="1" outlineLevel="1"/>
    <col min="39" max="39" width="15.6640625" style="28" hidden="1" customWidth="1" outlineLevel="1"/>
    <col min="40" max="40" width="15.6640625" style="49" hidden="1" customWidth="1" outlineLevel="1"/>
    <col min="41" max="41" width="15.6640625" style="28" hidden="1" customWidth="1" outlineLevel="1"/>
    <col min="42" max="42" width="15.6640625" style="49" hidden="1" customWidth="1" outlineLevel="1"/>
    <col min="43" max="43" width="15.6640625" style="28" hidden="1" customWidth="1" outlineLevel="1"/>
    <col min="44" max="44" width="15.6640625" style="49" hidden="1" customWidth="1" outlineLevel="1"/>
    <col min="45" max="45" width="15.6640625" style="28" hidden="1" customWidth="1" outlineLevel="1"/>
    <col min="46" max="46" width="15.6640625" style="49" hidden="1" customWidth="1" outlineLevel="1"/>
    <col min="47" max="47" width="15.6640625" style="28" hidden="1" customWidth="1" outlineLevel="1"/>
    <col min="48" max="48" width="15.6640625" style="49" hidden="1" customWidth="1" outlineLevel="1"/>
    <col min="49" max="49" width="15.6640625" style="28" hidden="1" customWidth="1" outlineLevel="1"/>
    <col min="50" max="50" width="15.6640625" style="49" hidden="1" customWidth="1" outlineLevel="1"/>
    <col min="51" max="51" width="15.6640625" style="28" hidden="1" customWidth="1" outlineLevel="1"/>
    <col min="52" max="52" width="15.6640625" style="49" hidden="1" customWidth="1" outlineLevel="1"/>
    <col min="53" max="53" width="15.6640625" style="28" hidden="1" customWidth="1" outlineLevel="1"/>
    <col min="54" max="54" width="15.6640625" style="49" hidden="1" customWidth="1" outlineLevel="1"/>
    <col min="55" max="55" width="15.6640625" style="28" hidden="1" customWidth="1" outlineLevel="1"/>
    <col min="56" max="56" width="15.6640625" style="49" hidden="1" customWidth="1" outlineLevel="1"/>
    <col min="57" max="57" width="15.6640625" style="28" hidden="1" customWidth="1" outlineLevel="1"/>
    <col min="58" max="58" width="15.6640625" style="49" hidden="1" customWidth="1" outlineLevel="1"/>
    <col min="59" max="59" width="15.6640625" style="28" hidden="1" customWidth="1" outlineLevel="1"/>
    <col min="60" max="60" width="15.6640625" style="49" hidden="1" customWidth="1" outlineLevel="1"/>
    <col min="61" max="61" width="13.5546875" style="49" customWidth="1" collapsed="1"/>
    <col min="62" max="62" width="12.88671875" style="49" bestFit="1" customWidth="1"/>
    <col min="63" max="63" width="15.6640625" style="49" hidden="1" customWidth="1"/>
    <col min="64" max="64" width="9.109375" hidden="1" customWidth="1"/>
    <col min="65" max="76" width="15.6640625" style="49" hidden="1" customWidth="1"/>
    <col min="77" max="77" width="20.6640625" style="49" hidden="1" customWidth="1"/>
  </cols>
  <sheetData>
    <row r="1" spans="1:77" x14ac:dyDescent="0.3">
      <c r="A1" t="s">
        <v>66</v>
      </c>
      <c r="G1" s="21"/>
      <c r="H1" s="21"/>
      <c r="I1" s="21"/>
      <c r="J1" s="22"/>
      <c r="K1" s="22"/>
      <c r="L1" s="21"/>
      <c r="M1" s="21"/>
      <c r="N1" s="52"/>
      <c r="O1" s="52"/>
      <c r="P1" s="52"/>
      <c r="Q1" s="52"/>
      <c r="R1" s="52"/>
      <c r="S1" s="52"/>
      <c r="T1" s="52"/>
      <c r="U1" s="52"/>
      <c r="V1" s="52"/>
      <c r="W1" s="52"/>
      <c r="X1" s="21"/>
      <c r="Y1" s="52"/>
      <c r="Z1" s="52"/>
      <c r="AA1" s="21"/>
      <c r="AB1" s="52"/>
      <c r="AC1" s="52"/>
      <c r="AD1" s="52"/>
      <c r="AE1" s="52"/>
      <c r="AF1" s="52"/>
      <c r="AG1" s="52"/>
      <c r="AH1" s="52"/>
      <c r="AI1" s="52"/>
      <c r="AJ1" s="52"/>
      <c r="AK1" s="21"/>
      <c r="AL1" s="52"/>
      <c r="AM1" s="21"/>
      <c r="AN1" s="52"/>
      <c r="AO1" s="21"/>
      <c r="AP1" s="52"/>
      <c r="AQ1" s="21"/>
      <c r="AR1" s="52"/>
      <c r="AS1" s="21"/>
      <c r="AT1" s="52"/>
      <c r="AU1" s="21"/>
      <c r="AV1" s="52"/>
      <c r="AW1" s="21"/>
      <c r="AX1" s="52"/>
      <c r="AY1" s="21"/>
      <c r="AZ1" s="52"/>
      <c r="BA1" s="21"/>
      <c r="BB1" s="52"/>
      <c r="BC1" s="21"/>
      <c r="BD1" s="52"/>
      <c r="BE1" s="21"/>
      <c r="BF1" s="52"/>
      <c r="BG1" s="21"/>
      <c r="BH1" s="52"/>
      <c r="BI1" s="52"/>
      <c r="BJ1" s="52"/>
      <c r="BK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</row>
    <row r="2" spans="1:77" x14ac:dyDescent="0.3">
      <c r="A2" t="s">
        <v>117</v>
      </c>
    </row>
    <row r="3" spans="1:77" x14ac:dyDescent="0.3">
      <c r="A3" s="31" t="s">
        <v>218</v>
      </c>
    </row>
    <row r="4" spans="1:77" x14ac:dyDescent="0.3">
      <c r="A4" s="31"/>
    </row>
    <row r="5" spans="1:77" x14ac:dyDescent="0.3">
      <c r="A5" t="s">
        <v>66</v>
      </c>
      <c r="B5" s="13" t="s">
        <v>15</v>
      </c>
      <c r="C5" s="13"/>
      <c r="D5" s="13"/>
    </row>
    <row r="6" spans="1:77" x14ac:dyDescent="0.3">
      <c r="A6" t="s">
        <v>66</v>
      </c>
      <c r="B6" s="16" t="str">
        <f>"set client ="&amp;E6</f>
        <v>set client =&lt;client&gt;</v>
      </c>
      <c r="C6" s="16"/>
      <c r="D6" s="16"/>
      <c r="E6" s="20" t="str">
        <f>F17</f>
        <v>&lt;client&gt;</v>
      </c>
      <c r="F6" s="17" t="s">
        <v>27</v>
      </c>
    </row>
    <row r="7" spans="1:77" x14ac:dyDescent="0.3">
      <c r="A7" t="s">
        <v>66</v>
      </c>
      <c r="B7" s="16" t="str">
        <f>"set version ="&amp;E7</f>
        <v>set version =NUL-2020</v>
      </c>
      <c r="C7" s="16"/>
      <c r="D7" s="16"/>
      <c r="E7" s="40" t="s">
        <v>314</v>
      </c>
      <c r="F7" s="17" t="s">
        <v>28</v>
      </c>
    </row>
    <row r="8" spans="1:77" x14ac:dyDescent="0.3">
      <c r="A8" t="s">
        <v>66</v>
      </c>
      <c r="B8" s="16" t="str">
        <f>"set defaultcurrency ="&amp;E8</f>
        <v>set defaultcurrency =EUR</v>
      </c>
      <c r="C8" s="16"/>
      <c r="D8" s="16"/>
      <c r="E8" s="18" t="s">
        <v>16</v>
      </c>
      <c r="F8" s="17" t="s">
        <v>29</v>
      </c>
    </row>
    <row r="9" spans="1:77" x14ac:dyDescent="0.3">
      <c r="A9" t="s">
        <v>66</v>
      </c>
      <c r="B9" s="13" t="s">
        <v>17</v>
      </c>
      <c r="C9" s="13"/>
      <c r="D9" s="13"/>
      <c r="E9" s="19"/>
      <c r="F9" s="15"/>
    </row>
    <row r="10" spans="1:77" x14ac:dyDescent="0.3">
      <c r="A10" t="s">
        <v>66</v>
      </c>
      <c r="B10" s="16" t="s">
        <v>18</v>
      </c>
      <c r="C10" s="16"/>
      <c r="D10" s="16"/>
      <c r="E10" s="18" t="s">
        <v>19</v>
      </c>
      <c r="F10" s="17" t="s">
        <v>20</v>
      </c>
      <c r="U10" s="77"/>
    </row>
    <row r="11" spans="1:77" x14ac:dyDescent="0.3">
      <c r="A11" t="s">
        <v>66</v>
      </c>
      <c r="B11" s="16" t="s">
        <v>67</v>
      </c>
      <c r="C11" s="16"/>
      <c r="D11" s="16"/>
      <c r="E11" s="18" t="s">
        <v>30</v>
      </c>
      <c r="F11" s="17" t="s">
        <v>32</v>
      </c>
    </row>
    <row r="12" spans="1:77" s="26" customFormat="1" x14ac:dyDescent="0.3">
      <c r="A12" s="26" t="s">
        <v>66</v>
      </c>
      <c r="B12" s="33" t="s">
        <v>74</v>
      </c>
      <c r="C12" s="33"/>
      <c r="D12" s="33"/>
      <c r="E12" s="18" t="s">
        <v>72</v>
      </c>
      <c r="F12" s="17" t="s">
        <v>73</v>
      </c>
      <c r="G12" s="27"/>
      <c r="H12" s="27"/>
      <c r="I12" s="27"/>
      <c r="J12" s="27"/>
      <c r="K12" s="27"/>
      <c r="L12" s="28"/>
      <c r="M12" s="28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28"/>
      <c r="Y12" s="49"/>
      <c r="Z12" s="49"/>
      <c r="AA12" s="28"/>
      <c r="AB12" s="49"/>
      <c r="AC12" s="49"/>
      <c r="AD12" s="49"/>
      <c r="AE12" s="49"/>
      <c r="AF12" s="49"/>
      <c r="AG12" s="49"/>
      <c r="AH12" s="49"/>
      <c r="AI12" s="49"/>
      <c r="AJ12" s="49"/>
      <c r="AK12" s="28"/>
      <c r="AL12" s="49"/>
      <c r="AM12" s="28"/>
      <c r="AN12" s="49"/>
      <c r="AO12" s="28"/>
      <c r="AP12" s="49"/>
      <c r="AQ12" s="28"/>
      <c r="AR12" s="49"/>
      <c r="AS12" s="28"/>
      <c r="AT12" s="49"/>
      <c r="AU12" s="28"/>
      <c r="AV12" s="49"/>
      <c r="AW12" s="28"/>
      <c r="AX12" s="49"/>
      <c r="AY12" s="28"/>
      <c r="AZ12" s="49"/>
      <c r="BA12" s="28"/>
      <c r="BB12" s="49"/>
      <c r="BC12" s="28"/>
      <c r="BD12" s="49"/>
      <c r="BE12" s="28"/>
      <c r="BF12" s="49"/>
      <c r="BG12" s="28"/>
      <c r="BH12" s="49"/>
      <c r="BI12" s="49"/>
      <c r="BJ12" s="49"/>
      <c r="BK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</row>
    <row r="13" spans="1:77" x14ac:dyDescent="0.3">
      <c r="A13" t="s">
        <v>66</v>
      </c>
      <c r="B13" s="16" t="s">
        <v>62</v>
      </c>
      <c r="C13" s="16"/>
      <c r="D13" s="16"/>
      <c r="E13" s="18" t="s">
        <v>31</v>
      </c>
      <c r="F13" s="17" t="s">
        <v>33</v>
      </c>
    </row>
    <row r="14" spans="1:77" ht="15" customHeight="1" x14ac:dyDescent="0.3">
      <c r="A14" t="s">
        <v>65</v>
      </c>
      <c r="E14" s="152" t="s">
        <v>172</v>
      </c>
      <c r="F14" s="152"/>
    </row>
    <row r="15" spans="1:77" ht="15" customHeight="1" x14ac:dyDescent="0.3">
      <c r="A15" t="s">
        <v>65</v>
      </c>
      <c r="E15" s="152"/>
      <c r="F15" s="152"/>
    </row>
    <row r="16" spans="1:77" x14ac:dyDescent="0.3">
      <c r="A16" t="s">
        <v>66</v>
      </c>
      <c r="E16" s="13" t="s">
        <v>64</v>
      </c>
    </row>
    <row r="17" spans="1:77" x14ac:dyDescent="0.3">
      <c r="A17" t="s">
        <v>65</v>
      </c>
      <c r="B17" s="26"/>
      <c r="C17" s="26"/>
      <c r="D17" s="26"/>
      <c r="E17" s="32" t="s">
        <v>27</v>
      </c>
      <c r="F17" s="27" t="s">
        <v>176</v>
      </c>
      <c r="G17" s="27"/>
      <c r="H17" s="27"/>
      <c r="I17" s="27"/>
      <c r="J17" s="27"/>
      <c r="L17" s="28"/>
    </row>
    <row r="18" spans="1:77" x14ac:dyDescent="0.3">
      <c r="A18" t="s">
        <v>167</v>
      </c>
      <c r="B18" s="26"/>
      <c r="C18" s="26"/>
      <c r="D18" s="26"/>
      <c r="E18" s="33"/>
      <c r="F18" s="34">
        <v>201903</v>
      </c>
      <c r="G18" s="26"/>
      <c r="H18" s="26"/>
      <c r="I18" s="26"/>
      <c r="J18" s="26"/>
      <c r="K18" s="26"/>
      <c r="L18" s="26"/>
      <c r="M18" s="26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26"/>
      <c r="Y18" s="47"/>
      <c r="Z18" s="47"/>
      <c r="AA18" s="26"/>
      <c r="AB18" s="47"/>
      <c r="AC18" s="47"/>
      <c r="AD18" s="47"/>
      <c r="AE18" s="47"/>
      <c r="AF18" s="47"/>
      <c r="AG18" s="47"/>
      <c r="AH18" s="47"/>
      <c r="AI18" s="47"/>
      <c r="AJ18" s="47"/>
      <c r="AK18" s="26"/>
      <c r="AL18" s="47"/>
      <c r="AM18" s="26"/>
      <c r="AN18" s="47"/>
      <c r="AO18" s="26"/>
      <c r="AP18" s="47"/>
      <c r="AQ18" s="26"/>
      <c r="AR18" s="47"/>
      <c r="AS18" s="26"/>
      <c r="AT18" s="47"/>
      <c r="AU18" s="26"/>
      <c r="AV18" s="47"/>
      <c r="AW18" s="26"/>
      <c r="AX18" s="47"/>
      <c r="AY18" s="26"/>
      <c r="AZ18" s="47"/>
      <c r="BA18" s="26"/>
      <c r="BB18" s="47"/>
      <c r="BC18" s="26"/>
      <c r="BD18" s="47"/>
      <c r="BE18" s="26"/>
      <c r="BF18" s="47"/>
      <c r="BG18" s="26"/>
      <c r="BH18" s="47"/>
      <c r="BI18" s="47"/>
      <c r="BJ18" s="47"/>
      <c r="BK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</row>
    <row r="19" spans="1:77" ht="60" customHeight="1" x14ac:dyDescent="0.3">
      <c r="V19" s="156" t="s">
        <v>311</v>
      </c>
      <c r="W19" s="156"/>
      <c r="X19" s="156"/>
      <c r="Y19" s="156"/>
      <c r="Z19" s="110"/>
      <c r="AE19" s="42"/>
      <c r="AF19" s="42"/>
      <c r="AG19" s="111"/>
      <c r="AH19" s="111"/>
      <c r="AI19" s="42"/>
      <c r="AJ19" s="111"/>
      <c r="AK19" s="155" t="s">
        <v>101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72"/>
      <c r="BJ19" s="42"/>
      <c r="BM19" s="153" t="s">
        <v>123</v>
      </c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56" t="s">
        <v>124</v>
      </c>
    </row>
    <row r="20" spans="1:77" x14ac:dyDescent="0.3">
      <c r="A20" s="10" t="s">
        <v>1</v>
      </c>
      <c r="K20" s="51" t="s">
        <v>237</v>
      </c>
      <c r="L20" s="1"/>
      <c r="M20" s="51" t="s">
        <v>222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27"/>
      <c r="Y20" s="48"/>
      <c r="Z20" s="48"/>
      <c r="AA20" s="27"/>
      <c r="AB20" s="48"/>
      <c r="AC20" s="48"/>
      <c r="AD20" s="48"/>
      <c r="AE20" s="48"/>
      <c r="AF20" s="48"/>
      <c r="AG20" s="48"/>
      <c r="AH20" s="48"/>
      <c r="AI20" s="48"/>
      <c r="AJ20" s="48"/>
      <c r="AK20" s="27"/>
      <c r="AL20" s="48"/>
      <c r="AM20" s="27"/>
      <c r="AN20" s="48"/>
      <c r="AO20" s="27"/>
      <c r="AP20" s="48"/>
      <c r="AQ20" s="27"/>
      <c r="AR20" s="48"/>
      <c r="AS20" s="27"/>
      <c r="AT20" s="48"/>
      <c r="AU20" s="27"/>
      <c r="AV20" s="48"/>
      <c r="AW20" s="27"/>
      <c r="AX20" s="48"/>
      <c r="AY20" s="27"/>
      <c r="AZ20" s="48"/>
      <c r="BA20" s="27"/>
      <c r="BB20" s="48"/>
      <c r="BC20" s="27"/>
      <c r="BD20" s="48"/>
      <c r="BE20" s="27"/>
      <c r="BF20" s="48"/>
      <c r="BG20" s="27"/>
      <c r="BH20" s="48"/>
      <c r="BI20" s="48"/>
      <c r="BJ20" s="48"/>
      <c r="BK20" s="48"/>
      <c r="BM20" s="93" t="s">
        <v>242</v>
      </c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</row>
    <row r="21" spans="1:77" s="47" customFormat="1" x14ac:dyDescent="0.3">
      <c r="A21" s="10" t="s">
        <v>243</v>
      </c>
      <c r="E21" s="48"/>
      <c r="F21" s="92"/>
      <c r="G21" s="48"/>
      <c r="H21" s="48"/>
      <c r="I21" s="48"/>
      <c r="J21" s="92" t="s">
        <v>184</v>
      </c>
      <c r="K21" s="91"/>
      <c r="L21" s="92" t="s">
        <v>244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</row>
    <row r="22" spans="1:77" s="47" customFormat="1" x14ac:dyDescent="0.3">
      <c r="A22" s="10"/>
      <c r="E22" s="48"/>
      <c r="F22" s="92"/>
      <c r="G22" s="48"/>
      <c r="H22" s="48"/>
      <c r="I22" s="48"/>
      <c r="J22" s="92" t="s">
        <v>303</v>
      </c>
      <c r="K22" s="48">
        <f>IF(ABS((YEAR(K21)))&lt;&gt;2020,202012,IF(MONTH(K21)&lt;10,ABS(CONCATENATE(YEAR(K21),0,MONTH(K21))),IF(MONTH(K21)&gt;=10,ABS(CONCATENATE(YEAR(K21),MONTH(K21))))))</f>
        <v>202012</v>
      </c>
      <c r="L22" s="92" t="s">
        <v>245</v>
      </c>
      <c r="M22" s="94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</row>
    <row r="23" spans="1:77" s="47" customFormat="1" x14ac:dyDescent="0.3">
      <c r="A23" s="31" t="s">
        <v>218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</row>
    <row r="24" spans="1:77" x14ac:dyDescent="0.3">
      <c r="A24" t="s">
        <v>66</v>
      </c>
      <c r="B24" s="14" t="s">
        <v>21</v>
      </c>
      <c r="C24" s="14"/>
      <c r="D24" s="14"/>
      <c r="E24" s="1" t="s">
        <v>22</v>
      </c>
      <c r="G24" s="1" t="s">
        <v>23</v>
      </c>
      <c r="I24" s="1" t="s">
        <v>25</v>
      </c>
      <c r="K24" s="1" t="s">
        <v>26</v>
      </c>
      <c r="L24" s="1"/>
      <c r="M24" s="27" t="s">
        <v>71</v>
      </c>
      <c r="N24" s="48"/>
      <c r="O24" s="48" t="s">
        <v>315</v>
      </c>
      <c r="P24" s="48" t="s">
        <v>181</v>
      </c>
      <c r="Q24" s="48"/>
      <c r="R24" s="48"/>
      <c r="S24" s="48"/>
      <c r="T24" s="48" t="s">
        <v>227</v>
      </c>
      <c r="U24" s="48"/>
      <c r="W24" s="49" t="s">
        <v>318</v>
      </c>
      <c r="Y24" s="29"/>
      <c r="Z24" s="29"/>
      <c r="AA24" s="27"/>
      <c r="AB24" s="48"/>
      <c r="AC24" s="48"/>
      <c r="AD24" s="48"/>
      <c r="AK24" s="29" t="s">
        <v>24</v>
      </c>
      <c r="AL24" s="29" t="s">
        <v>187</v>
      </c>
      <c r="AM24" s="29" t="s">
        <v>24</v>
      </c>
      <c r="AN24" s="29" t="s">
        <v>187</v>
      </c>
      <c r="AO24" s="29" t="s">
        <v>24</v>
      </c>
      <c r="AP24" s="29" t="s">
        <v>187</v>
      </c>
      <c r="AQ24" s="29" t="s">
        <v>24</v>
      </c>
      <c r="AR24" s="29" t="s">
        <v>187</v>
      </c>
      <c r="AS24" s="29" t="s">
        <v>24</v>
      </c>
      <c r="AT24" s="29" t="s">
        <v>187</v>
      </c>
      <c r="AU24" s="29" t="s">
        <v>24</v>
      </c>
      <c r="AV24" s="29" t="s">
        <v>187</v>
      </c>
      <c r="AW24" s="29" t="s">
        <v>24</v>
      </c>
      <c r="AX24" s="29" t="s">
        <v>187</v>
      </c>
      <c r="AY24" s="29" t="s">
        <v>24</v>
      </c>
      <c r="AZ24" s="29" t="s">
        <v>187</v>
      </c>
      <c r="BA24" s="29" t="s">
        <v>24</v>
      </c>
      <c r="BB24" s="29" t="s">
        <v>187</v>
      </c>
      <c r="BC24" s="29" t="s">
        <v>24</v>
      </c>
      <c r="BD24" s="29" t="s">
        <v>187</v>
      </c>
      <c r="BE24" s="29" t="s">
        <v>24</v>
      </c>
      <c r="BF24" s="29" t="s">
        <v>187</v>
      </c>
      <c r="BG24" s="29" t="s">
        <v>24</v>
      </c>
      <c r="BH24" s="29" t="s">
        <v>187</v>
      </c>
      <c r="BI24" s="48"/>
      <c r="BK24" s="4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1:77" x14ac:dyDescent="0.3">
      <c r="A25" t="s">
        <v>66</v>
      </c>
      <c r="B25" s="14" t="s">
        <v>63</v>
      </c>
      <c r="C25" s="14"/>
      <c r="D25" s="14"/>
      <c r="K25" s="1"/>
      <c r="L25" s="1"/>
      <c r="M25" s="27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27"/>
      <c r="Y25" s="29"/>
      <c r="Z25" s="29"/>
      <c r="AA25" s="27"/>
      <c r="AB25" s="48"/>
      <c r="AC25" s="48"/>
      <c r="AD25" s="48"/>
      <c r="AE25" s="48"/>
      <c r="AF25" s="48"/>
      <c r="AG25" s="48"/>
      <c r="AH25" s="48"/>
      <c r="AI25" s="48"/>
      <c r="AJ25" s="48"/>
      <c r="AK25" s="29" t="s">
        <v>154</v>
      </c>
      <c r="AL25" s="29" t="s">
        <v>154</v>
      </c>
      <c r="AM25" s="29" t="s">
        <v>155</v>
      </c>
      <c r="AN25" s="29" t="s">
        <v>155</v>
      </c>
      <c r="AO25" s="29" t="s">
        <v>156</v>
      </c>
      <c r="AP25" s="29" t="s">
        <v>156</v>
      </c>
      <c r="AQ25" s="29" t="s">
        <v>157</v>
      </c>
      <c r="AR25" s="29" t="s">
        <v>157</v>
      </c>
      <c r="AS25" s="29" t="s">
        <v>158</v>
      </c>
      <c r="AT25" s="29" t="s">
        <v>158</v>
      </c>
      <c r="AU25" s="29" t="s">
        <v>159</v>
      </c>
      <c r="AV25" s="29" t="s">
        <v>159</v>
      </c>
      <c r="AW25" s="29" t="s">
        <v>160</v>
      </c>
      <c r="AX25" s="29" t="s">
        <v>160</v>
      </c>
      <c r="AY25" s="29" t="s">
        <v>161</v>
      </c>
      <c r="AZ25" s="29" t="s">
        <v>161</v>
      </c>
      <c r="BA25" s="29" t="s">
        <v>162</v>
      </c>
      <c r="BB25" s="29" t="s">
        <v>162</v>
      </c>
      <c r="BC25" s="29" t="s">
        <v>163</v>
      </c>
      <c r="BD25" s="29" t="s">
        <v>163</v>
      </c>
      <c r="BE25" s="29" t="s">
        <v>164</v>
      </c>
      <c r="BF25" s="29" t="s">
        <v>164</v>
      </c>
      <c r="BG25" s="29" t="s">
        <v>165</v>
      </c>
      <c r="BH25" s="29" t="s">
        <v>165</v>
      </c>
      <c r="BI25" s="48"/>
      <c r="BJ25" s="48"/>
      <c r="BK25" s="48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8"/>
    </row>
    <row r="26" spans="1:77" x14ac:dyDescent="0.3">
      <c r="A26" s="31" t="s">
        <v>234</v>
      </c>
      <c r="K26" s="1"/>
      <c r="L26" s="1"/>
      <c r="M26" s="27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27"/>
      <c r="Y26" s="48"/>
      <c r="Z26" s="48"/>
      <c r="AA26" s="27"/>
      <c r="AB26" s="48"/>
      <c r="AD26" s="48"/>
      <c r="AE26" s="48"/>
      <c r="AF26" s="48"/>
      <c r="AG26" s="48"/>
      <c r="AH26" s="48"/>
      <c r="AI26" s="48"/>
      <c r="AJ26" s="48"/>
      <c r="AK26" s="27"/>
      <c r="AL26" s="48"/>
      <c r="AM26" s="27"/>
      <c r="AN26" s="48"/>
      <c r="AO26" s="27"/>
      <c r="AP26" s="48"/>
      <c r="AQ26" s="27"/>
      <c r="AR26" s="48"/>
      <c r="AS26" s="27"/>
      <c r="AT26" s="48"/>
      <c r="AU26" s="27"/>
      <c r="AV26" s="48"/>
      <c r="AW26" s="27"/>
      <c r="AX26" s="48"/>
      <c r="AY26" s="27"/>
      <c r="AZ26" s="48"/>
      <c r="BA26" s="27"/>
      <c r="BB26" s="48"/>
      <c r="BC26" s="27"/>
      <c r="BD26" s="48"/>
      <c r="BE26" s="27"/>
      <c r="BF26" s="48"/>
      <c r="BG26" s="27"/>
      <c r="BH26" s="48"/>
      <c r="BI26" s="48"/>
      <c r="BJ26" s="48"/>
      <c r="BK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</row>
    <row r="27" spans="1:77" s="10" customFormat="1" x14ac:dyDescent="0.3">
      <c r="A27" s="10" t="s">
        <v>1</v>
      </c>
      <c r="C27" s="10" t="s">
        <v>175</v>
      </c>
      <c r="D27" s="10" t="s">
        <v>174</v>
      </c>
      <c r="E27" s="11" t="s">
        <v>106</v>
      </c>
      <c r="F27" s="11" t="s">
        <v>107</v>
      </c>
      <c r="G27" s="11" t="s">
        <v>108</v>
      </c>
      <c r="H27" s="11" t="s">
        <v>109</v>
      </c>
      <c r="I27" s="11" t="s">
        <v>110</v>
      </c>
      <c r="J27" s="11" t="s">
        <v>111</v>
      </c>
      <c r="K27" s="11" t="s">
        <v>112</v>
      </c>
      <c r="L27" s="11" t="s">
        <v>113</v>
      </c>
      <c r="M27" s="11" t="s">
        <v>120</v>
      </c>
      <c r="N27" s="51" t="s">
        <v>121</v>
      </c>
      <c r="O27" s="51"/>
      <c r="P27" s="51"/>
      <c r="Q27" s="51"/>
      <c r="R27" s="51" t="s">
        <v>177</v>
      </c>
      <c r="S27" s="51"/>
      <c r="T27" s="93"/>
      <c r="U27" s="93"/>
      <c r="Y27" s="51"/>
      <c r="Z27" s="51"/>
      <c r="AA27" s="11" t="s">
        <v>6</v>
      </c>
      <c r="AB27" s="51" t="s">
        <v>235</v>
      </c>
      <c r="AC27" s="93" t="s">
        <v>122</v>
      </c>
      <c r="AD27" s="93" t="s">
        <v>242</v>
      </c>
      <c r="AE27" s="51"/>
      <c r="AF27" s="51"/>
      <c r="AG27" s="51"/>
      <c r="AH27" s="51"/>
      <c r="AI27" s="51"/>
      <c r="AJ27" s="51"/>
      <c r="AK27" s="1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93"/>
      <c r="BJ27" s="51"/>
      <c r="BK27" s="93"/>
      <c r="BM27" s="51" t="s">
        <v>122</v>
      </c>
      <c r="BN27" s="51" t="s">
        <v>122</v>
      </c>
      <c r="BO27" s="51" t="s">
        <v>122</v>
      </c>
      <c r="BP27" s="51" t="s">
        <v>122</v>
      </c>
      <c r="BQ27" s="51" t="s">
        <v>122</v>
      </c>
      <c r="BR27" s="51" t="s">
        <v>122</v>
      </c>
      <c r="BS27" s="51" t="s">
        <v>122</v>
      </c>
      <c r="BT27" s="51" t="s">
        <v>122</v>
      </c>
      <c r="BU27" s="51" t="s">
        <v>122</v>
      </c>
      <c r="BV27" s="51" t="s">
        <v>122</v>
      </c>
      <c r="BW27" s="51" t="s">
        <v>122</v>
      </c>
      <c r="BX27" s="51" t="s">
        <v>122</v>
      </c>
      <c r="BY27" s="51"/>
    </row>
    <row r="28" spans="1:77" s="10" customFormat="1" x14ac:dyDescent="0.3">
      <c r="A28" s="10" t="s">
        <v>13</v>
      </c>
      <c r="E28" s="11"/>
      <c r="F28" s="11"/>
      <c r="G28" s="11"/>
      <c r="H28" s="11"/>
      <c r="I28" s="11"/>
      <c r="J28" s="11"/>
      <c r="K28" s="11"/>
      <c r="L28" s="11"/>
      <c r="M28" s="11"/>
      <c r="N28" s="51"/>
      <c r="O28" s="51"/>
      <c r="P28" s="51"/>
      <c r="Q28" s="51"/>
      <c r="R28" s="51"/>
      <c r="S28" s="51"/>
      <c r="T28" s="51"/>
      <c r="U28" s="51"/>
      <c r="Y28" s="51"/>
      <c r="Z28" s="51"/>
      <c r="AA28" s="11"/>
      <c r="AB28" s="51"/>
      <c r="AC28" s="93" t="s">
        <v>173</v>
      </c>
      <c r="AD28" s="93" t="s">
        <v>173</v>
      </c>
      <c r="AE28" s="51"/>
      <c r="AF28" s="51"/>
      <c r="AG28" s="51"/>
      <c r="AH28" s="51"/>
      <c r="AI28" s="51"/>
      <c r="AJ28" s="51"/>
      <c r="AK28" s="11"/>
      <c r="AL28" s="51"/>
      <c r="AM28" s="11"/>
      <c r="AN28" s="51"/>
      <c r="AO28" s="11"/>
      <c r="AP28" s="51"/>
      <c r="AQ28" s="11"/>
      <c r="AR28" s="51"/>
      <c r="AS28" s="11"/>
      <c r="AT28" s="51"/>
      <c r="AU28" s="11"/>
      <c r="AV28" s="51"/>
      <c r="AW28" s="11"/>
      <c r="AX28" s="51"/>
      <c r="AY28" s="11"/>
      <c r="AZ28" s="51"/>
      <c r="BA28" s="11"/>
      <c r="BB28" s="51"/>
      <c r="BC28" s="11"/>
      <c r="BD28" s="51"/>
      <c r="BE28" s="11"/>
      <c r="BF28" s="51"/>
      <c r="BG28" s="11"/>
      <c r="BH28" s="51"/>
      <c r="BI28" s="51"/>
      <c r="BJ28" s="51"/>
      <c r="BK28" s="93"/>
      <c r="BM28" s="51" t="s">
        <v>154</v>
      </c>
      <c r="BN28" s="51" t="s">
        <v>155</v>
      </c>
      <c r="BO28" s="51" t="s">
        <v>156</v>
      </c>
      <c r="BP28" s="51" t="s">
        <v>157</v>
      </c>
      <c r="BQ28" s="51" t="s">
        <v>158</v>
      </c>
      <c r="BR28" s="51" t="s">
        <v>159</v>
      </c>
      <c r="BS28" s="51" t="s">
        <v>160</v>
      </c>
      <c r="BT28" s="51" t="s">
        <v>161</v>
      </c>
      <c r="BU28" s="51" t="s">
        <v>162</v>
      </c>
      <c r="BV28" s="51" t="s">
        <v>163</v>
      </c>
      <c r="BW28" s="51" t="s">
        <v>164</v>
      </c>
      <c r="BX28" s="51" t="s">
        <v>165</v>
      </c>
      <c r="BY28" s="51"/>
    </row>
    <row r="29" spans="1:77" s="10" customFormat="1" x14ac:dyDescent="0.3"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Y29" s="123"/>
      <c r="Z29" s="123">
        <f>SUM(AK29:BH29)/2</f>
        <v>1.0000000000000002</v>
      </c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122">
        <f>VLOOKUP($K$22,_verdeling!$A:$M,2,FALSE)</f>
        <v>7.4999999999999997E-2</v>
      </c>
      <c r="AL29" s="122">
        <f>VLOOKUP($K$22,_verdeling!$A:$M,2,FALSE)</f>
        <v>7.4999999999999997E-2</v>
      </c>
      <c r="AM29" s="122">
        <f>VLOOKUP($K$22,_verdeling!$A:$M,3,FALSE)</f>
        <v>0.1</v>
      </c>
      <c r="AN29" s="122">
        <f>VLOOKUP($K$22,_verdeling!$A:$M,3,FALSE)</f>
        <v>0.1</v>
      </c>
      <c r="AO29" s="122">
        <f>VLOOKUP($K$22,_verdeling!$A:$M,4,FALSE)</f>
        <v>0.1</v>
      </c>
      <c r="AP29" s="122">
        <f>VLOOKUP($K$22,_verdeling!$A:$M,4,FALSE)</f>
        <v>0.1</v>
      </c>
      <c r="AQ29" s="122">
        <f>VLOOKUP($K$22,_verdeling!$A:$M,5,FALSE)</f>
        <v>0.1</v>
      </c>
      <c r="AR29" s="122">
        <f>VLOOKUP($K$22,_verdeling!$A:$M,5,FALSE)</f>
        <v>0.1</v>
      </c>
      <c r="AS29" s="122">
        <f>VLOOKUP($K$22,_verdeling!$A:$M,6,FALSE)</f>
        <v>0.1</v>
      </c>
      <c r="AT29" s="122">
        <f>VLOOKUP($K$22,_verdeling!$A:$M,6,FALSE)</f>
        <v>0.1</v>
      </c>
      <c r="AU29" s="122">
        <f>VLOOKUP($K$22,_verdeling!$A:$M,7,FALSE)</f>
        <v>0.1</v>
      </c>
      <c r="AV29" s="122">
        <f>VLOOKUP($K$22,_verdeling!$A:$M,7,FALSE)</f>
        <v>0.1</v>
      </c>
      <c r="AW29" s="122">
        <f>VLOOKUP($K$22,_verdeling!$A:$M,8,FALSE)</f>
        <v>0.03</v>
      </c>
      <c r="AX29" s="122">
        <f>VLOOKUP($K$22,_verdeling!$A:$M,8,FALSE)</f>
        <v>0.03</v>
      </c>
      <c r="AY29" s="122">
        <f>VLOOKUP($K$22,_verdeling!$A:$M,9,FALSE)</f>
        <v>0.02</v>
      </c>
      <c r="AZ29" s="122">
        <f>VLOOKUP($K$22,_verdeling!$A:$M,9,FALSE)</f>
        <v>0.02</v>
      </c>
      <c r="BA29" s="122">
        <f>VLOOKUP($K$22,_verdeling!$A:$M,10,FALSE)</f>
        <v>0.1</v>
      </c>
      <c r="BB29" s="122">
        <f>VLOOKUP($K$22,_verdeling!$A:$M,10,FALSE)</f>
        <v>0.1</v>
      </c>
      <c r="BC29" s="122">
        <f>VLOOKUP($K$22,_verdeling!$A:$M,11,FALSE)</f>
        <v>0.1</v>
      </c>
      <c r="BD29" s="122">
        <f>VLOOKUP($K$22,_verdeling!$A:$M,11,FALSE)</f>
        <v>0.1</v>
      </c>
      <c r="BE29" s="122">
        <f>VLOOKUP($K$22,_verdeling!$A:$M,12,FALSE)</f>
        <v>0.1</v>
      </c>
      <c r="BF29" s="122">
        <f>VLOOKUP($K$22,_verdeling!$A:$M,12,FALSE)</f>
        <v>0.1</v>
      </c>
      <c r="BG29" s="122">
        <f>VLOOKUP($K$22,_verdeling!$A:$M,13,FALSE)</f>
        <v>7.4999999999999997E-2</v>
      </c>
      <c r="BH29" s="122">
        <f>VLOOKUP($K$22,_verdeling!$A:$M,13,FALSE)</f>
        <v>7.4999999999999997E-2</v>
      </c>
      <c r="BI29" s="51"/>
      <c r="BJ29" s="51"/>
      <c r="BK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</row>
    <row r="30" spans="1:77" s="3" customFormat="1" ht="24.75" customHeight="1" x14ac:dyDescent="0.3">
      <c r="A30" s="3" t="s">
        <v>118</v>
      </c>
      <c r="B30" s="30" t="s">
        <v>69</v>
      </c>
      <c r="E30" s="38" t="s">
        <v>2</v>
      </c>
      <c r="F30" s="4" t="s">
        <v>8</v>
      </c>
      <c r="G30" s="7" t="s">
        <v>10</v>
      </c>
      <c r="H30" s="4" t="s">
        <v>9</v>
      </c>
      <c r="I30" s="7" t="s">
        <v>3</v>
      </c>
      <c r="J30" s="4" t="s">
        <v>11</v>
      </c>
      <c r="K30" s="7" t="s">
        <v>4</v>
      </c>
      <c r="L30" s="4" t="s">
        <v>12</v>
      </c>
      <c r="M30" s="70" t="s">
        <v>70</v>
      </c>
      <c r="N30" s="4" t="s">
        <v>119</v>
      </c>
      <c r="O30" s="70" t="s">
        <v>316</v>
      </c>
      <c r="P30" s="4" t="s">
        <v>179</v>
      </c>
      <c r="Q30" s="70" t="s">
        <v>293</v>
      </c>
      <c r="R30" s="70" t="s">
        <v>292</v>
      </c>
      <c r="S30" s="4" t="s">
        <v>180</v>
      </c>
      <c r="T30" s="4" t="s">
        <v>185</v>
      </c>
      <c r="U30" s="4" t="s">
        <v>186</v>
      </c>
      <c r="V30" s="73" t="s">
        <v>212</v>
      </c>
      <c r="W30" s="45" t="s">
        <v>317</v>
      </c>
      <c r="X30" s="45" t="s">
        <v>305</v>
      </c>
      <c r="Y30" s="73" t="s">
        <v>306</v>
      </c>
      <c r="Z30" s="45" t="s">
        <v>304</v>
      </c>
      <c r="AA30" s="45" t="s">
        <v>102</v>
      </c>
      <c r="AB30" s="45" t="s">
        <v>216</v>
      </c>
      <c r="AC30" s="95" t="s">
        <v>312</v>
      </c>
      <c r="AD30" s="95" t="s">
        <v>313</v>
      </c>
      <c r="AE30" s="45" t="s">
        <v>215</v>
      </c>
      <c r="AF30" s="45" t="s">
        <v>217</v>
      </c>
      <c r="AG30" s="45" t="s">
        <v>307</v>
      </c>
      <c r="AH30" s="45" t="s">
        <v>308</v>
      </c>
      <c r="AI30" s="45" t="s">
        <v>309</v>
      </c>
      <c r="AJ30" s="45" t="s">
        <v>310</v>
      </c>
      <c r="AK30" s="45" t="s">
        <v>188</v>
      </c>
      <c r="AL30" s="45" t="s">
        <v>189</v>
      </c>
      <c r="AM30" s="45" t="s">
        <v>190</v>
      </c>
      <c r="AN30" s="45" t="s">
        <v>191</v>
      </c>
      <c r="AO30" s="45" t="s">
        <v>192</v>
      </c>
      <c r="AP30" s="45" t="s">
        <v>202</v>
      </c>
      <c r="AQ30" s="45" t="s">
        <v>193</v>
      </c>
      <c r="AR30" s="45" t="s">
        <v>203</v>
      </c>
      <c r="AS30" s="45" t="s">
        <v>194</v>
      </c>
      <c r="AT30" s="45" t="s">
        <v>204</v>
      </c>
      <c r="AU30" s="45" t="s">
        <v>195</v>
      </c>
      <c r="AV30" s="45" t="s">
        <v>205</v>
      </c>
      <c r="AW30" s="45" t="s">
        <v>196</v>
      </c>
      <c r="AX30" s="45" t="s">
        <v>206</v>
      </c>
      <c r="AY30" s="45" t="s">
        <v>197</v>
      </c>
      <c r="AZ30" s="45" t="s">
        <v>207</v>
      </c>
      <c r="BA30" s="45" t="s">
        <v>198</v>
      </c>
      <c r="BB30" s="45" t="s">
        <v>208</v>
      </c>
      <c r="BC30" s="45" t="s">
        <v>199</v>
      </c>
      <c r="BD30" s="45" t="s">
        <v>209</v>
      </c>
      <c r="BE30" s="45" t="s">
        <v>200</v>
      </c>
      <c r="BF30" s="45" t="s">
        <v>210</v>
      </c>
      <c r="BG30" s="45" t="s">
        <v>201</v>
      </c>
      <c r="BH30" s="45" t="s">
        <v>211</v>
      </c>
      <c r="BI30" s="45" t="s">
        <v>214</v>
      </c>
      <c r="BJ30" s="45" t="s">
        <v>213</v>
      </c>
      <c r="BK30" s="95" t="s">
        <v>286</v>
      </c>
      <c r="BM30" s="12" t="s">
        <v>154</v>
      </c>
      <c r="BN30" s="12" t="s">
        <v>155</v>
      </c>
      <c r="BO30" s="12" t="s">
        <v>156</v>
      </c>
      <c r="BP30" s="12" t="s">
        <v>157</v>
      </c>
      <c r="BQ30" s="12" t="s">
        <v>158</v>
      </c>
      <c r="BR30" s="12" t="s">
        <v>159</v>
      </c>
      <c r="BS30" s="12" t="s">
        <v>160</v>
      </c>
      <c r="BT30" s="12" t="s">
        <v>161</v>
      </c>
      <c r="BU30" s="12" t="s">
        <v>162</v>
      </c>
      <c r="BV30" s="12" t="s">
        <v>163</v>
      </c>
      <c r="BW30" s="12" t="s">
        <v>164</v>
      </c>
      <c r="BX30" s="12" t="s">
        <v>165</v>
      </c>
      <c r="BY30" s="12" t="s">
        <v>125</v>
      </c>
    </row>
    <row r="31" spans="1:77" s="78" customFormat="1" ht="24.75" customHeight="1" x14ac:dyDescent="0.3">
      <c r="A31" s="84" t="s">
        <v>238</v>
      </c>
      <c r="B31" s="54"/>
      <c r="E31" s="54"/>
      <c r="F31" s="79"/>
      <c r="G31" s="54"/>
      <c r="H31" s="79"/>
      <c r="I31" s="54"/>
      <c r="J31" s="79"/>
      <c r="K31" s="54"/>
      <c r="L31" s="79"/>
      <c r="M31" s="80"/>
      <c r="N31" s="79"/>
      <c r="O31" s="79"/>
      <c r="P31" s="79"/>
      <c r="Q31" s="79"/>
      <c r="R31" s="79"/>
      <c r="S31" s="132"/>
      <c r="T31" s="79"/>
      <c r="U31" s="79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1"/>
      <c r="BJ31" s="82"/>
      <c r="BK31" s="82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</row>
    <row r="32" spans="1:77" x14ac:dyDescent="0.3">
      <c r="A32" s="31" t="s">
        <v>239</v>
      </c>
      <c r="B32" s="85"/>
      <c r="C32" s="86"/>
      <c r="D32" s="86"/>
      <c r="E32" s="87"/>
      <c r="F32" s="87"/>
      <c r="G32" s="88"/>
      <c r="H32" s="88"/>
      <c r="I32" s="88"/>
      <c r="J32" s="88"/>
      <c r="K32" s="88"/>
      <c r="L32" s="89"/>
      <c r="M32" s="87"/>
      <c r="N32" s="87"/>
      <c r="O32" s="87"/>
      <c r="P32" s="87"/>
      <c r="Q32" s="87"/>
      <c r="R32" s="87"/>
      <c r="S32" s="131"/>
      <c r="T32" s="87"/>
      <c r="U32" s="87"/>
      <c r="V32" s="90" t="s">
        <v>103</v>
      </c>
      <c r="W32" s="90"/>
      <c r="X32" s="90" t="s">
        <v>103</v>
      </c>
      <c r="Y32" s="90" t="s">
        <v>103</v>
      </c>
      <c r="Z32" s="90" t="s">
        <v>103</v>
      </c>
      <c r="AA32" s="90" t="s">
        <v>103</v>
      </c>
      <c r="AB32" s="90" t="s">
        <v>103</v>
      </c>
      <c r="AC32" s="90" t="s">
        <v>103</v>
      </c>
      <c r="AD32" s="90" t="s">
        <v>103</v>
      </c>
      <c r="AE32" s="90" t="s">
        <v>103</v>
      </c>
      <c r="AF32" s="90" t="s">
        <v>103</v>
      </c>
      <c r="AG32" s="90" t="s">
        <v>103</v>
      </c>
      <c r="AH32" s="90" t="s">
        <v>103</v>
      </c>
      <c r="AI32" s="90" t="s">
        <v>103</v>
      </c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 t="s">
        <v>103</v>
      </c>
      <c r="BJ32" s="90" t="s">
        <v>103</v>
      </c>
      <c r="BK32" s="90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</row>
    <row r="33" spans="1:77" x14ac:dyDescent="0.3">
      <c r="A33" s="9" t="s">
        <v>182</v>
      </c>
      <c r="B33" s="37" t="str">
        <f>IF(OR(E33= "3000",E33="3050",E33="3051",E33="3061",E33="3071",D33="C",C33="C"), " ","update_data,visible")</f>
        <v>update_data,visible</v>
      </c>
      <c r="C33" s="23"/>
      <c r="D33" s="23"/>
      <c r="E33" s="5" t="s">
        <v>14</v>
      </c>
      <c r="F33" s="5" t="s">
        <v>14</v>
      </c>
      <c r="G33" s="6" t="s">
        <v>14</v>
      </c>
      <c r="H33" s="6" t="s">
        <v>14</v>
      </c>
      <c r="I33" s="6" t="s">
        <v>14</v>
      </c>
      <c r="J33" s="6" t="s">
        <v>14</v>
      </c>
      <c r="K33" s="6" t="s">
        <v>14</v>
      </c>
      <c r="L33" s="8" t="s">
        <v>14</v>
      </c>
      <c r="M33" s="5"/>
      <c r="N33" s="5"/>
      <c r="O33" s="112" t="str">
        <f>IF(P33="","","R99")</f>
        <v/>
      </c>
      <c r="P33" s="112" t="str">
        <f>IF(Q33&gt;0,Q33,IF(M33="","",IFERROR(IF(IFERROR(VLOOKUP(BK33,prijslijst_eigen,9,FALSE),"")&lt;&gt;"",IFERROR(VLOOKUP(BK33,prijslijst_eigen,9,FALSE),""),VLOOKUP(M33,lijst_resources,3,FALSE)),"")))</f>
        <v/>
      </c>
      <c r="Q33" s="112"/>
      <c r="R33" s="5"/>
      <c r="S33" s="112" t="str">
        <f>IFERROR(VLOOKUP(P33,dekking,2,FALSE),"")</f>
        <v/>
      </c>
      <c r="T33" s="44">
        <f>IFERROR(VLOOKUP(M33,tarief_itern,3,FALSE),0)</f>
        <v>0</v>
      </c>
      <c r="U33" s="44">
        <f>IFERROR(INDEX( Prijslijst, MATCH(M33,Medewerkers,0), MATCH($M$21,Factuurregels,0) ),0)</f>
        <v>0</v>
      </c>
      <c r="V33" s="44">
        <f>AD33</f>
        <v>0</v>
      </c>
      <c r="W33" s="130">
        <f>IF(V33=0,0,1)</f>
        <v>0</v>
      </c>
      <c r="X33" s="44">
        <f>IF(V33=0,0,ROUND(T33*V33,0))</f>
        <v>0</v>
      </c>
      <c r="Y33" s="44">
        <f>IF(V33=0,AC33,0)</f>
        <v>0</v>
      </c>
      <c r="Z33" s="44">
        <f>Y33+X33</f>
        <v>0</v>
      </c>
      <c r="AA33" s="44"/>
      <c r="AB33" s="44"/>
      <c r="AC33" s="44"/>
      <c r="AD33" s="44"/>
      <c r="AE33" s="44">
        <f>V33*U33</f>
        <v>0</v>
      </c>
      <c r="AF33" s="44">
        <f>IF(AE33=0,Y33*$M$22,AE33*$M$22)</f>
        <v>0</v>
      </c>
      <c r="AG33" s="44">
        <f>IF(AH33=0,Z33-AF33,0)</f>
        <v>0</v>
      </c>
      <c r="AH33" s="44">
        <f>IF(X33&lt;&gt;0,Z33-AF33,0)</f>
        <v>0</v>
      </c>
      <c r="AI33" s="44">
        <f>AG33+AH33</f>
        <v>0</v>
      </c>
      <c r="AJ33" s="44" t="str">
        <f>IF(AH33&lt;&gt;0,LEFT(P33,2),LEFT(G33,2))</f>
        <v/>
      </c>
      <c r="AK33" s="44">
        <f>IF(Z33=0,0,Z33-BG33-BE33-BC33-BA33-AY33-AW33-AU33-AS33-AQ33-AO33-AM33)</f>
        <v>0</v>
      </c>
      <c r="AL33" s="44">
        <f>IF(V33=0,0,V33-BH33-BF33-BD33-BB33-AZ33-AX33-AV33-AT33-AR33-AP33-AN33)</f>
        <v>0</v>
      </c>
      <c r="AM33" s="44">
        <f>ROUND(IF(AN33&lt;&gt;0,AN33*T33,$AM$29*Y33),0)</f>
        <v>0</v>
      </c>
      <c r="AN33" s="44">
        <f>IF(V33=0,0,V33*$AN$29)</f>
        <v>0</v>
      </c>
      <c r="AO33" s="44">
        <f>ROUND(IF(AP33&lt;&gt;0,AP33*T33,$AO$29*Y33),0)</f>
        <v>0</v>
      </c>
      <c r="AP33" s="44">
        <f>IF(V33=0,0,V33*$AP$29)</f>
        <v>0</v>
      </c>
      <c r="AQ33" s="44">
        <f>ROUND(IF(AR33&lt;&gt;0,AR33*T33,$AQ$29*Y33),0)</f>
        <v>0</v>
      </c>
      <c r="AR33" s="44">
        <f>IF(V33=0,0,V33*$AR$29)</f>
        <v>0</v>
      </c>
      <c r="AS33" s="44">
        <f>ROUND(IF(AT33&lt;&gt;0,AT33*T33,$AS$29*Y33),0)</f>
        <v>0</v>
      </c>
      <c r="AT33" s="44">
        <f>IF(V33=0,0,V33*$AT$29)</f>
        <v>0</v>
      </c>
      <c r="AU33" s="44">
        <f>ROUND(IF(AV33&lt;&gt;0,AV33*T33,$AU$29*Y33),0)</f>
        <v>0</v>
      </c>
      <c r="AV33" s="44">
        <f>IF(V33=0,0,V33*$AV$29)</f>
        <v>0</v>
      </c>
      <c r="AW33" s="44">
        <f>ROUND(IF(AX33&lt;&gt;0,AX33*T33,$AW$29*Y33),0)</f>
        <v>0</v>
      </c>
      <c r="AX33" s="44">
        <f>IF(V33=0,0,V33*$AX$29)</f>
        <v>0</v>
      </c>
      <c r="AY33" s="44">
        <f>ROUND(IF(AZ33&lt;&gt;0,AZ33*T33,$AY$29*Y33),0)</f>
        <v>0</v>
      </c>
      <c r="AZ33" s="44">
        <f>IF(V33=0,0,V33*$AZ$29)</f>
        <v>0</v>
      </c>
      <c r="BA33" s="44">
        <f>ROUND(IF(BB33&lt;&gt;0,BB33*T33,$BA$29*Y33),0)</f>
        <v>0</v>
      </c>
      <c r="BB33" s="44">
        <f>IF(V33=0,0,V33*$BB$29)</f>
        <v>0</v>
      </c>
      <c r="BC33" s="44">
        <f>ROUND(IF(BD33&lt;&gt;0,BD33*T33,$BC$29*Y33),0)</f>
        <v>0</v>
      </c>
      <c r="BD33" s="44">
        <f>IF(V33=0,0,V33*$BD$29)</f>
        <v>0</v>
      </c>
      <c r="BE33" s="44">
        <f>ROUND(IF(BF33&lt;&gt;0,BF33*T33,$BE$29*Y33),0)</f>
        <v>0</v>
      </c>
      <c r="BF33" s="44">
        <f>IF(V33=0,0,V33*$BF$29)</f>
        <v>0</v>
      </c>
      <c r="BG33" s="44">
        <f>ROUND(IF(BH33&lt;&gt;0,BH33*T33,$BG$29*Y33),0)</f>
        <v>0</v>
      </c>
      <c r="BH33" s="44">
        <f>IF(V33=0,0,V33*$BH$29)</f>
        <v>0</v>
      </c>
      <c r="BI33" s="44">
        <f>(Y33+X33)-(AK33+AM33+AO33+AQ33+AS33+AU33+AW33+AY33+BA33+BC33+BE33+BG33)</f>
        <v>0</v>
      </c>
      <c r="BJ33" s="124">
        <f>V33-(AL33+AN33+AP33+AR33+AT33+AV33+AX33+AZ33+BB33+BD33+BF33+BH33)</f>
        <v>0</v>
      </c>
      <c r="BK33" s="44" t="str">
        <f>CONCATENATE(I33,M33)</f>
        <v/>
      </c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>SUM(BM33:BX33)</f>
        <v>0</v>
      </c>
    </row>
    <row r="34" spans="1:77" x14ac:dyDescent="0.3">
      <c r="A34" s="9" t="s">
        <v>240</v>
      </c>
      <c r="B34" s="35"/>
      <c r="E34" s="36"/>
      <c r="F34" s="24"/>
      <c r="G34" s="24"/>
      <c r="H34" s="24"/>
      <c r="I34" s="24"/>
      <c r="J34" s="154" t="s">
        <v>241</v>
      </c>
      <c r="K34" s="154"/>
      <c r="L34" s="154"/>
      <c r="M34" s="39"/>
      <c r="N34" s="55"/>
      <c r="O34" s="125"/>
      <c r="P34" s="68"/>
      <c r="Q34" s="108"/>
      <c r="R34" s="108"/>
      <c r="S34" s="133"/>
      <c r="T34" s="71"/>
      <c r="U34" s="71"/>
      <c r="V34" s="41" t="s">
        <v>103</v>
      </c>
      <c r="W34" s="41"/>
      <c r="X34" s="41" t="s">
        <v>103</v>
      </c>
      <c r="Y34" s="41" t="s">
        <v>103</v>
      </c>
      <c r="Z34" s="41" t="s">
        <v>103</v>
      </c>
      <c r="AA34" s="41" t="s">
        <v>103</v>
      </c>
      <c r="AB34" s="41" t="s">
        <v>103</v>
      </c>
      <c r="AC34" s="41" t="s">
        <v>103</v>
      </c>
      <c r="AD34" s="41" t="s">
        <v>103</v>
      </c>
      <c r="AE34" s="41" t="s">
        <v>103</v>
      </c>
      <c r="AF34" s="41" t="s">
        <v>103</v>
      </c>
      <c r="AG34" s="41" t="s">
        <v>103</v>
      </c>
      <c r="AH34" s="41" t="s">
        <v>103</v>
      </c>
      <c r="AI34" s="41" t="s">
        <v>103</v>
      </c>
      <c r="AJ34" s="41"/>
      <c r="AK34" s="41" t="s">
        <v>103</v>
      </c>
      <c r="AL34" s="41" t="s">
        <v>103</v>
      </c>
      <c r="AM34" s="41" t="s">
        <v>103</v>
      </c>
      <c r="AN34" s="41" t="s">
        <v>103</v>
      </c>
      <c r="AO34" s="41" t="s">
        <v>103</v>
      </c>
      <c r="AP34" s="41" t="s">
        <v>103</v>
      </c>
      <c r="AQ34" s="41" t="s">
        <v>103</v>
      </c>
      <c r="AR34" s="41" t="s">
        <v>103</v>
      </c>
      <c r="AS34" s="41" t="s">
        <v>103</v>
      </c>
      <c r="AT34" s="41" t="s">
        <v>103</v>
      </c>
      <c r="AU34" s="41" t="s">
        <v>103</v>
      </c>
      <c r="AV34" s="41" t="s">
        <v>103</v>
      </c>
      <c r="AW34" s="41" t="s">
        <v>103</v>
      </c>
      <c r="AX34" s="41" t="s">
        <v>103</v>
      </c>
      <c r="AY34" s="41" t="s">
        <v>103</v>
      </c>
      <c r="AZ34" s="41" t="s">
        <v>103</v>
      </c>
      <c r="BA34" s="41" t="s">
        <v>103</v>
      </c>
      <c r="BB34" s="41" t="s">
        <v>103</v>
      </c>
      <c r="BC34" s="41" t="s">
        <v>103</v>
      </c>
      <c r="BD34" s="41" t="s">
        <v>103</v>
      </c>
      <c r="BE34" s="41" t="s">
        <v>103</v>
      </c>
      <c r="BF34" s="41" t="s">
        <v>103</v>
      </c>
      <c r="BG34" s="41" t="s">
        <v>103</v>
      </c>
      <c r="BH34" s="41" t="s">
        <v>103</v>
      </c>
      <c r="BI34" s="41" t="s">
        <v>103</v>
      </c>
      <c r="BJ34" s="41" t="s">
        <v>103</v>
      </c>
      <c r="BK34" s="96"/>
      <c r="BM34" s="41" t="s">
        <v>103</v>
      </c>
      <c r="BN34" s="41" t="s">
        <v>103</v>
      </c>
      <c r="BO34" s="41" t="s">
        <v>103</v>
      </c>
      <c r="BP34" s="41" t="s">
        <v>103</v>
      </c>
      <c r="BQ34" s="41" t="s">
        <v>103</v>
      </c>
      <c r="BR34" s="41" t="s">
        <v>103</v>
      </c>
      <c r="BS34" s="41" t="s">
        <v>103</v>
      </c>
      <c r="BT34" s="41" t="s">
        <v>103</v>
      </c>
      <c r="BU34" s="41" t="s">
        <v>103</v>
      </c>
      <c r="BV34" s="41" t="s">
        <v>103</v>
      </c>
      <c r="BW34" s="41" t="s">
        <v>103</v>
      </c>
      <c r="BX34" s="41" t="s">
        <v>103</v>
      </c>
      <c r="BY34" s="41" t="s">
        <v>103</v>
      </c>
    </row>
    <row r="35" spans="1:77" x14ac:dyDescent="0.3">
      <c r="K35" s="1"/>
      <c r="L35" s="1"/>
      <c r="M35" s="27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27"/>
      <c r="Y35" s="48"/>
      <c r="Z35" s="48"/>
      <c r="AA35" s="27"/>
      <c r="AB35" s="48"/>
      <c r="AC35" s="48"/>
      <c r="AD35" s="48"/>
      <c r="AE35" s="48"/>
      <c r="AF35" s="48"/>
      <c r="AG35" s="48"/>
      <c r="AH35" s="48"/>
      <c r="AI35" s="48"/>
      <c r="AJ35" s="48"/>
      <c r="AK35" s="27"/>
      <c r="AL35" s="48"/>
      <c r="AM35" s="27"/>
      <c r="AN35" s="48"/>
      <c r="AO35" s="27"/>
      <c r="AP35" s="48"/>
      <c r="AQ35" s="27"/>
      <c r="AR35" s="48"/>
      <c r="AS35" s="27"/>
      <c r="AT35" s="48"/>
      <c r="AU35" s="27"/>
      <c r="AV35" s="48"/>
      <c r="AW35" s="27"/>
      <c r="AX35" s="48"/>
      <c r="AY35" s="27"/>
      <c r="AZ35" s="48"/>
      <c r="BA35" s="27"/>
      <c r="BB35" s="48"/>
      <c r="BC35" s="27"/>
      <c r="BD35" s="48"/>
      <c r="BE35" s="27"/>
      <c r="BF35" s="48"/>
      <c r="BG35" s="27"/>
      <c r="BH35" s="48"/>
      <c r="BI35" s="48"/>
      <c r="BJ35" s="48"/>
      <c r="BK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</row>
    <row r="36" spans="1:77" x14ac:dyDescent="0.3">
      <c r="K36" s="1"/>
      <c r="L36" s="1"/>
      <c r="M36" s="27"/>
      <c r="N36" s="48"/>
      <c r="O36" s="48"/>
      <c r="P36" s="127"/>
      <c r="Q36" s="48"/>
      <c r="R36" s="48"/>
      <c r="S36" s="48"/>
      <c r="T36" s="48"/>
      <c r="U36" s="48"/>
      <c r="V36" s="48"/>
      <c r="W36" s="48"/>
      <c r="X36" s="27"/>
      <c r="Y36" s="48"/>
      <c r="Z36" s="48"/>
      <c r="AA36" s="27"/>
      <c r="AB36" s="48"/>
      <c r="AC36" s="48"/>
      <c r="AD36" s="48"/>
      <c r="AE36" s="48"/>
      <c r="AF36" s="48"/>
      <c r="AG36" s="48"/>
      <c r="AH36" s="48"/>
      <c r="AI36" s="48"/>
      <c r="AJ36" s="48"/>
      <c r="AK36" s="27"/>
      <c r="AL36" s="48"/>
      <c r="AM36" s="27"/>
      <c r="AN36" s="48"/>
      <c r="AO36" s="27"/>
      <c r="AP36" s="48"/>
      <c r="AQ36" s="27"/>
      <c r="AR36" s="48"/>
      <c r="AS36" s="27"/>
      <c r="AT36" s="48"/>
      <c r="AU36" s="27"/>
      <c r="AV36" s="48"/>
      <c r="AW36" s="27"/>
      <c r="AX36" s="48"/>
      <c r="AY36" s="27"/>
      <c r="AZ36" s="48"/>
      <c r="BA36" s="27"/>
      <c r="BB36" s="48"/>
      <c r="BC36" s="27"/>
      <c r="BD36" s="48"/>
      <c r="BE36" s="27"/>
      <c r="BF36" s="48"/>
      <c r="BG36" s="27"/>
      <c r="BH36" s="48"/>
      <c r="BI36" s="48"/>
      <c r="BJ36" s="48"/>
      <c r="BK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</row>
    <row r="37" spans="1:77" x14ac:dyDescent="0.3">
      <c r="K37" s="1"/>
      <c r="L37" s="27"/>
      <c r="M37" s="2"/>
    </row>
    <row r="38" spans="1:77" x14ac:dyDescent="0.3">
      <c r="K38" s="1"/>
      <c r="L38" s="27"/>
      <c r="M38" s="2"/>
    </row>
    <row r="39" spans="1:77" x14ac:dyDescent="0.3">
      <c r="K39" s="1"/>
      <c r="L39" s="27"/>
      <c r="M39" s="2"/>
    </row>
  </sheetData>
  <autoFilter ref="E30:BY30" xr:uid="{00000000-0009-0000-0000-000009000000}"/>
  <mergeCells count="5">
    <mergeCell ref="E14:F15"/>
    <mergeCell ref="BM19:BX19"/>
    <mergeCell ref="J34:L34"/>
    <mergeCell ref="AK19:BG19"/>
    <mergeCell ref="V19:Y19"/>
  </mergeCells>
  <conditionalFormatting sqref="BJ33">
    <cfRule type="expression" dxfId="19" priority="3">
      <formula>BJ33&lt;&gt;0</formula>
    </cfRule>
    <cfRule type="expression" dxfId="18" priority="4">
      <formula>BJ33=0</formula>
    </cfRule>
  </conditionalFormatting>
  <conditionalFormatting sqref="BI33">
    <cfRule type="expression" dxfId="17" priority="5">
      <formula>$BI33&lt;&gt;0</formula>
    </cfRule>
    <cfRule type="expression" dxfId="16" priority="6">
      <formula>BI33=0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7</vt:i4>
      </vt:variant>
    </vt:vector>
  </HeadingPairs>
  <TitlesOfParts>
    <vt:vector size="20" baseType="lpstr">
      <vt:lpstr>_options</vt:lpstr>
      <vt:lpstr>_control</vt:lpstr>
      <vt:lpstr>pricelist</vt:lpstr>
      <vt:lpstr>eigen_prijslijst</vt:lpstr>
      <vt:lpstr>Lijst_medewerkers</vt:lpstr>
      <vt:lpstr>overzicht_dekkingsattribuut</vt:lpstr>
      <vt:lpstr>Dimensies_nieuw</vt:lpstr>
      <vt:lpstr>_verdeling</vt:lpstr>
      <vt:lpstr>P-begroting</vt:lpstr>
      <vt:lpstr>NEW</vt:lpstr>
      <vt:lpstr>Upload begroting</vt:lpstr>
      <vt:lpstr>Begroting</vt:lpstr>
      <vt:lpstr>Begrotingoverzicht</vt:lpstr>
      <vt:lpstr>dekking</vt:lpstr>
      <vt:lpstr>lijst_resources</vt:lpstr>
      <vt:lpstr>new_accounts</vt:lpstr>
      <vt:lpstr>new_department</vt:lpstr>
      <vt:lpstr>new_resources</vt:lpstr>
      <vt:lpstr>new_workorder</vt:lpstr>
      <vt:lpstr>prijslijst_eigen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Pfaff</dc:creator>
  <cp:lastModifiedBy>Menno Kroos</cp:lastModifiedBy>
  <cp:lastPrinted>2019-06-13T09:55:16Z</cp:lastPrinted>
  <dcterms:created xsi:type="dcterms:W3CDTF">2017-09-05T13:07:23Z</dcterms:created>
  <dcterms:modified xsi:type="dcterms:W3CDTF">2021-08-25T11:05:58Z</dcterms:modified>
</cp:coreProperties>
</file>