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CTEN\000_Huisvesting_NZV\Inkoop\Vervangen Klimaatinstallatie\"/>
    </mc:Choice>
  </mc:AlternateContent>
  <xr:revisionPtr revIDLastSave="0" documentId="8_{5306818A-D4C0-48B5-8BD3-488A7A5F524A}" xr6:coauthVersionLast="41" xr6:coauthVersionMax="41" xr10:uidLastSave="{00000000-0000-0000-0000-000000000000}"/>
  <bookViews>
    <workbookView xWindow="-110" yWindow="-110" windowWidth="19420" windowHeight="12420" xr2:uid="{7CE9D3CD-3C28-44D2-ACFC-5C624822CA11}"/>
  </bookViews>
  <sheets>
    <sheet name="Energietarieven" sheetId="1" r:id="rId1"/>
    <sheet name="enexis maandkosten" sheetId="4" r:id="rId2"/>
    <sheet name="trafohuur Fudur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1" l="1"/>
  <c r="C32" i="1"/>
  <c r="C6" i="1"/>
  <c r="C5" i="1"/>
  <c r="C4" i="1"/>
  <c r="B21" i="1" l="1"/>
  <c r="B22" i="1" s="1"/>
  <c r="B20" i="1"/>
  <c r="D28" i="1"/>
  <c r="D27" i="1"/>
  <c r="D29" i="1" s="1"/>
  <c r="D30" i="1" l="1"/>
  <c r="D31" i="1" s="1"/>
  <c r="B13" i="1" l="1"/>
  <c r="B17" i="1" s="1"/>
</calcChain>
</file>

<file path=xl/sharedStrings.xml><?xml version="1.0" encoding="utf-8"?>
<sst xmlns="http://schemas.openxmlformats.org/spreadsheetml/2006/main" count="45" uniqueCount="42">
  <si>
    <t xml:space="preserve">Electrakosten 2021 </t>
  </si>
  <si>
    <t>Euroct/ kWh</t>
  </si>
  <si>
    <t>subtotaal</t>
  </si>
  <si>
    <t>btw</t>
  </si>
  <si>
    <t>totaal</t>
  </si>
  <si>
    <t>GvO's NL wind incl. btw. € 1,40/MWh</t>
  </si>
  <si>
    <t>totaal incl GvO's</t>
  </si>
  <si>
    <t>Gaskosten 2021</t>
  </si>
  <si>
    <t>leveringstarief Gazprom</t>
  </si>
  <si>
    <t>eb</t>
  </si>
  <si>
    <t>ode</t>
  </si>
  <si>
    <t>totaal voor btw belast</t>
  </si>
  <si>
    <t>m3</t>
  </si>
  <si>
    <t>https://www.groenbalans.nl/groen-gas-de-duurzame-variant-van-aardgas/</t>
  </si>
  <si>
    <t>Gastarieven aanstaande jaren</t>
  </si>
  <si>
    <t>energiebelasting 2e staffel 10.000-50.000 kWh</t>
  </si>
  <si>
    <t>energiebelasting 3e staffel &gt; 50.000 kWh</t>
  </si>
  <si>
    <t>Opslag duurzame energie 2e staffel 10.000-50.000 kWh</t>
  </si>
  <si>
    <t>Opslag duurzame energie 3e staffel &gt; 50.000 kWh</t>
  </si>
  <si>
    <t>aardgastarief 2021</t>
  </si>
  <si>
    <t>*</t>
  </si>
  <si>
    <t>Groen gaskosten 2021</t>
  </si>
  <si>
    <t>netbeheerkosten  enexis vast en variabel gemiddeld hele organisatie</t>
  </si>
  <si>
    <t>fudura meterkosten gemiddeld hele organisatie</t>
  </si>
  <si>
    <t>Zelf doorrekenen afhankelijk van hoeveelheid stroom</t>
  </si>
  <si>
    <t>Energiebelasting blijft gelijk in 2021</t>
  </si>
  <si>
    <t>Opslag duurzame energie hoger in 2021</t>
  </si>
  <si>
    <t>Geen recht op clustering voor EB en ODE voor gebouwen</t>
  </si>
  <si>
    <t>nog erbij EB en ODE</t>
  </si>
  <si>
    <t>Opslag duurzame energie 1e staffel tot 10.000 kWh zie tabel</t>
  </si>
  <si>
    <t>energiebelasting 1e staffel tot 10.000 kWh zie tarieven 2020 in tabel</t>
  </si>
  <si>
    <t>leveringskosten gemiddeld peik dal incl. opslag leverancier</t>
  </si>
  <si>
    <t>Vertogas certificaten ter vergroening gas € 15/100m3 + btw 2021 *</t>
  </si>
  <si>
    <t>Enexis netbeheerkosten 2020 per maand  € 215,56 en per jaar x 12 =</t>
  </si>
  <si>
    <t>totaal tarief incl. alle belastingen excl. Netbeheer en meters</t>
  </si>
  <si>
    <t>Huur MS transformator 400 kVA (01-12-2020 t/m 31-12-2020) 1.00 stuks € 90,13 1 € 90,13 Subtotaal EAN 871694831000206708, Stedumermaar 1, 9735AC, GRONINGEN Werkplaats Stedumermaar 1 MGB001 € 90,13</t>
  </si>
  <si>
    <t>Stedumermaar Fudura huur trafo</t>
  </si>
  <si>
    <t>Fudura meetkosten per maand € 32,34</t>
  </si>
  <si>
    <t>Fudura</t>
  </si>
  <si>
    <t>per jaar</t>
  </si>
  <si>
    <t>netbeheer en meetkosten zie hieronder apart</t>
  </si>
  <si>
    <t>Euroct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</si>
</sst>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3" fillId="0" borderId="1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0" xfId="1"/>
    <xf numFmtId="0" fontId="0" fillId="0" borderId="10" xfId="0" applyBorder="1"/>
    <xf numFmtId="2" fontId="0" fillId="0" borderId="10" xfId="0" applyNumberFormat="1" applyBorder="1"/>
    <xf numFmtId="164" fontId="0" fillId="0" borderId="10" xfId="0" applyNumberFormat="1" applyBorder="1"/>
    <xf numFmtId="0" fontId="0" fillId="4" borderId="10" xfId="0" applyFill="1" applyBorder="1"/>
    <xf numFmtId="0" fontId="0" fillId="2" borderId="10" xfId="0" applyFill="1" applyBorder="1"/>
    <xf numFmtId="0" fontId="1" fillId="5" borderId="0" xfId="0" applyFont="1" applyFill="1"/>
    <xf numFmtId="0" fontId="0" fillId="0" borderId="12" xfId="0" applyBorder="1"/>
    <xf numFmtId="0" fontId="0" fillId="0" borderId="13" xfId="0" applyBorder="1"/>
    <xf numFmtId="0" fontId="0" fillId="3" borderId="13" xfId="0" applyFill="1" applyBorder="1"/>
    <xf numFmtId="0" fontId="2" fillId="2" borderId="14" xfId="0" applyFont="1" applyFill="1" applyBorder="1"/>
    <xf numFmtId="0" fontId="0" fillId="0" borderId="16" xfId="0" applyBorder="1"/>
    <xf numFmtId="0" fontId="1" fillId="0" borderId="11" xfId="0" applyFont="1" applyBorder="1"/>
    <xf numFmtId="0" fontId="0" fillId="0" borderId="17" xfId="0" applyBorder="1"/>
    <xf numFmtId="0" fontId="3" fillId="0" borderId="18" xfId="0" applyFont="1" applyBorder="1"/>
    <xf numFmtId="0" fontId="1" fillId="0" borderId="19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/>
    <xf numFmtId="0" fontId="0" fillId="6" borderId="0" xfId="0" applyFill="1"/>
    <xf numFmtId="0" fontId="1" fillId="6" borderId="3" xfId="0" applyFont="1" applyFill="1" applyBorder="1"/>
    <xf numFmtId="0" fontId="0" fillId="0" borderId="0" xfId="0" applyFill="1"/>
    <xf numFmtId="0" fontId="0" fillId="0" borderId="15" xfId="0" applyFill="1" applyBorder="1"/>
    <xf numFmtId="0" fontId="1" fillId="4" borderId="10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480060</xdr:colOff>
      <xdr:row>18</xdr:row>
      <xdr:rowOff>38100</xdr:rowOff>
    </xdr:from>
    <xdr:to>
      <xdr:col>13</xdr:col>
      <xdr:colOff>163410</xdr:colOff>
      <xdr:row>55</xdr:row>
      <xdr:rowOff>177396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BE6B97B-D0E4-42DE-B79C-F72DFBF8C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94520" y="3421380"/>
          <a:ext cx="3950550" cy="7065876"/>
        </a:xfrm>
        <a:prstGeom prst="rect">
          <a:avLst/>
        </a:prstGeom>
      </xdr:spPr>
    </xdr:pic>
    <xdr:clientData/>
  </xdr:twoCellAnchor>
  <xdr:twoCellAnchor editAs="oneCell">
    <xdr:from>
      <xdr:col>4</xdr:col>
      <xdr:colOff>373380</xdr:colOff>
      <xdr:row>0</xdr:row>
      <xdr:rowOff>0</xdr:rowOff>
    </xdr:from>
    <xdr:to>
      <xdr:col>8</xdr:col>
      <xdr:colOff>425556</xdr:colOff>
      <xdr:row>11</xdr:row>
      <xdr:rowOff>91220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1582A6CC-A47E-4FF9-A85E-C2036E92B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1760" y="0"/>
          <a:ext cx="2490576" cy="2194340"/>
        </a:xfrm>
        <a:prstGeom prst="rect">
          <a:avLst/>
        </a:prstGeom>
      </xdr:spPr>
    </xdr:pic>
    <xdr:clientData/>
  </xdr:twoCellAnchor>
  <xdr:twoCellAnchor editAs="oneCell">
    <xdr:from>
      <xdr:col>12</xdr:col>
      <xdr:colOff>594782</xdr:colOff>
      <xdr:row>1</xdr:row>
      <xdr:rowOff>15239</xdr:rowOff>
    </xdr:from>
    <xdr:to>
      <xdr:col>20</xdr:col>
      <xdr:colOff>283077</xdr:colOff>
      <xdr:row>33</xdr:row>
      <xdr:rowOff>132318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922C388F-59F2-4F4A-AAF6-CD7089C06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59962" y="281939"/>
          <a:ext cx="4565095" cy="612925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36</xdr:row>
      <xdr:rowOff>167640</xdr:rowOff>
    </xdr:from>
    <xdr:to>
      <xdr:col>2</xdr:col>
      <xdr:colOff>1173481</xdr:colOff>
      <xdr:row>40</xdr:row>
      <xdr:rowOff>177551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C901B1E6-623C-4669-960F-D936840B8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7002780"/>
          <a:ext cx="6042660" cy="7414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144780</xdr:colOff>
      <xdr:row>17</xdr:row>
      <xdr:rowOff>5922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6D5DA2F-A606-4913-8DB0-0DB715F55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6240780" cy="2932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roenbalans.nl/groen-gas-de-duurzame-variant-van-aardga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F036-63D6-4D16-9580-04638D81890D}">
  <dimension ref="A1:N37"/>
  <sheetViews>
    <sheetView tabSelected="1" workbookViewId="0">
      <selection activeCell="C5" sqref="C5"/>
    </sheetView>
  </sheetViews>
  <sheetFormatPr defaultRowHeight="14.5" x14ac:dyDescent="0.35"/>
  <cols>
    <col min="1" max="1" width="58.6328125" customWidth="1"/>
    <col min="2" max="2" width="12.36328125" customWidth="1"/>
    <col min="3" max="3" width="38.90625" customWidth="1"/>
  </cols>
  <sheetData>
    <row r="1" spans="1:14" ht="21" x14ac:dyDescent="0.5">
      <c r="A1" s="21" t="s">
        <v>0</v>
      </c>
      <c r="B1" s="35"/>
      <c r="C1" s="22" t="s">
        <v>27</v>
      </c>
      <c r="N1" t="s">
        <v>26</v>
      </c>
    </row>
    <row r="2" spans="1:14" ht="15" thickBot="1" x14ac:dyDescent="0.4">
      <c r="A2" s="23">
        <v>2021</v>
      </c>
      <c r="B2" s="18" t="s">
        <v>1</v>
      </c>
      <c r="C2" s="24" t="s">
        <v>41</v>
      </c>
      <c r="K2" s="34"/>
      <c r="L2" s="34"/>
      <c r="M2" s="34"/>
    </row>
    <row r="3" spans="1:14" x14ac:dyDescent="0.35">
      <c r="A3" s="19" t="s">
        <v>31</v>
      </c>
      <c r="B3" s="20">
        <v>5.1260000000000003</v>
      </c>
      <c r="C3" s="19"/>
    </row>
    <row r="4" spans="1:14" x14ac:dyDescent="0.35">
      <c r="A4" s="15" t="s">
        <v>30</v>
      </c>
      <c r="B4" s="15"/>
      <c r="C4" s="15">
        <f>0.0977*100</f>
        <v>9.77</v>
      </c>
    </row>
    <row r="5" spans="1:14" x14ac:dyDescent="0.35">
      <c r="A5" s="15" t="s">
        <v>15</v>
      </c>
      <c r="B5" s="15"/>
      <c r="C5" s="15">
        <f>0.05083*100</f>
        <v>5.0830000000000002</v>
      </c>
    </row>
    <row r="6" spans="1:14" x14ac:dyDescent="0.35">
      <c r="A6" s="15" t="s">
        <v>16</v>
      </c>
      <c r="B6" s="15"/>
      <c r="C6" s="15">
        <f>0.01353*100</f>
        <v>1.353</v>
      </c>
    </row>
    <row r="7" spans="1:14" x14ac:dyDescent="0.35">
      <c r="A7" s="15" t="s">
        <v>29</v>
      </c>
      <c r="B7" s="15"/>
      <c r="C7" s="15">
        <v>3</v>
      </c>
    </row>
    <row r="8" spans="1:14" x14ac:dyDescent="0.35">
      <c r="A8" s="15" t="s">
        <v>17</v>
      </c>
      <c r="B8" s="15"/>
      <c r="C8" s="15">
        <v>4.1100000000000003</v>
      </c>
    </row>
    <row r="9" spans="1:14" x14ac:dyDescent="0.35">
      <c r="A9" s="15" t="s">
        <v>18</v>
      </c>
      <c r="B9" s="15"/>
      <c r="C9" s="15">
        <v>2.25</v>
      </c>
    </row>
    <row r="10" spans="1:14" x14ac:dyDescent="0.35">
      <c r="A10" s="36" t="s">
        <v>24</v>
      </c>
      <c r="B10" s="15"/>
      <c r="C10" s="15"/>
    </row>
    <row r="11" spans="1:14" x14ac:dyDescent="0.35">
      <c r="A11" s="12" t="s">
        <v>22</v>
      </c>
      <c r="B11" s="13">
        <v>3</v>
      </c>
      <c r="C11" s="12"/>
    </row>
    <row r="12" spans="1:14" x14ac:dyDescent="0.35">
      <c r="A12" s="12" t="s">
        <v>23</v>
      </c>
      <c r="B12" s="14">
        <v>0.66</v>
      </c>
      <c r="C12" s="12"/>
    </row>
    <row r="13" spans="1:14" x14ac:dyDescent="0.35">
      <c r="A13" s="12" t="s">
        <v>2</v>
      </c>
      <c r="B13" s="12">
        <f>SUM(B3:B12)</f>
        <v>8.7860000000000014</v>
      </c>
      <c r="C13" s="12" t="s">
        <v>28</v>
      </c>
      <c r="F13" s="17" t="s">
        <v>25</v>
      </c>
    </row>
    <row r="14" spans="1:14" x14ac:dyDescent="0.35">
      <c r="A14" s="12" t="s">
        <v>3</v>
      </c>
      <c r="B14" s="12">
        <v>1.21</v>
      </c>
      <c r="C14" s="12"/>
    </row>
    <row r="15" spans="1:14" x14ac:dyDescent="0.35">
      <c r="A15" s="15" t="s">
        <v>4</v>
      </c>
      <c r="B15" s="15"/>
      <c r="C15" s="15"/>
    </row>
    <row r="16" spans="1:14" x14ac:dyDescent="0.35">
      <c r="A16" s="16" t="s">
        <v>5</v>
      </c>
      <c r="B16" s="16"/>
      <c r="C16" s="16"/>
    </row>
    <row r="17" spans="1:8" x14ac:dyDescent="0.35">
      <c r="A17" s="12" t="s">
        <v>6</v>
      </c>
      <c r="B17" s="12">
        <f>SUM(B15:B16)</f>
        <v>0</v>
      </c>
      <c r="C17" s="12"/>
    </row>
    <row r="18" spans="1:8" x14ac:dyDescent="0.35">
      <c r="H18" s="6" t="s">
        <v>14</v>
      </c>
    </row>
    <row r="19" spans="1:8" ht="19" thickBot="1" x14ac:dyDescent="0.5">
      <c r="A19" s="25" t="s">
        <v>21</v>
      </c>
      <c r="B19" s="26" t="s">
        <v>12</v>
      </c>
    </row>
    <row r="20" spans="1:8" x14ac:dyDescent="0.35">
      <c r="A20" s="27" t="s">
        <v>19</v>
      </c>
      <c r="B20" s="28">
        <f>D31</f>
        <v>0.78912570000000004</v>
      </c>
    </row>
    <row r="21" spans="1:8" ht="15" thickBot="1" x14ac:dyDescent="0.4">
      <c r="A21" s="27" t="s">
        <v>32</v>
      </c>
      <c r="B21" s="29">
        <f>(15/100)*1.21</f>
        <v>0.18149999999999999</v>
      </c>
    </row>
    <row r="22" spans="1:8" ht="15" thickTop="1" x14ac:dyDescent="0.35">
      <c r="A22" s="30" t="s">
        <v>34</v>
      </c>
      <c r="B22" s="31">
        <f>B20+B21</f>
        <v>0.97062570000000004</v>
      </c>
      <c r="C22" s="32" t="s">
        <v>40</v>
      </c>
    </row>
    <row r="23" spans="1:8" x14ac:dyDescent="0.35">
      <c r="A23" t="s">
        <v>20</v>
      </c>
    </row>
    <row r="24" spans="1:8" ht="15" thickBot="1" x14ac:dyDescent="0.4">
      <c r="A24" s="11" t="s">
        <v>13</v>
      </c>
    </row>
    <row r="25" spans="1:8" ht="18.5" x14ac:dyDescent="0.45">
      <c r="A25" s="7" t="s">
        <v>7</v>
      </c>
      <c r="B25" s="8"/>
      <c r="C25" s="8"/>
      <c r="D25" s="8"/>
      <c r="E25" s="8"/>
      <c r="F25" s="1"/>
    </row>
    <row r="26" spans="1:8" x14ac:dyDescent="0.35">
      <c r="A26" s="2" t="s">
        <v>8</v>
      </c>
      <c r="D26">
        <v>0.20666999999999999</v>
      </c>
      <c r="F26" s="3"/>
    </row>
    <row r="27" spans="1:8" x14ac:dyDescent="0.35">
      <c r="A27" s="2" t="s">
        <v>9</v>
      </c>
      <c r="B27">
        <v>0.33</v>
      </c>
      <c r="C27">
        <v>0.01</v>
      </c>
      <c r="D27">
        <f>B27+C27</f>
        <v>0.34</v>
      </c>
      <c r="F27" s="3"/>
    </row>
    <row r="28" spans="1:8" ht="15" thickBot="1" x14ac:dyDescent="0.4">
      <c r="A28" s="2" t="s">
        <v>10</v>
      </c>
      <c r="B28">
        <v>7.5499999999999998E-2</v>
      </c>
      <c r="C28">
        <v>0.03</v>
      </c>
      <c r="D28" s="9">
        <f>B28+C28</f>
        <v>0.1055</v>
      </c>
      <c r="F28" s="3"/>
    </row>
    <row r="29" spans="1:8" ht="15" thickTop="1" x14ac:dyDescent="0.35">
      <c r="A29" s="2" t="s">
        <v>11</v>
      </c>
      <c r="D29">
        <f>SUM(D26:D28)</f>
        <v>0.65217000000000003</v>
      </c>
      <c r="F29" s="3"/>
    </row>
    <row r="30" spans="1:8" ht="15" thickBot="1" x14ac:dyDescent="0.4">
      <c r="A30" s="2" t="s">
        <v>3</v>
      </c>
      <c r="C30">
        <v>0.21</v>
      </c>
      <c r="D30" s="9">
        <f>D29*C30</f>
        <v>0.13695570000000001</v>
      </c>
      <c r="F30" s="3"/>
    </row>
    <row r="31" spans="1:8" ht="15" thickTop="1" x14ac:dyDescent="0.35">
      <c r="A31" s="2" t="s">
        <v>2</v>
      </c>
      <c r="D31">
        <f>SUM(D29:D30)</f>
        <v>0.78912570000000004</v>
      </c>
      <c r="F31" s="3"/>
    </row>
    <row r="32" spans="1:8" x14ac:dyDescent="0.35">
      <c r="A32" s="33" t="s">
        <v>33</v>
      </c>
      <c r="B32" s="32"/>
      <c r="C32" s="32">
        <f>215.56*12</f>
        <v>2586.7200000000003</v>
      </c>
      <c r="D32" s="32" t="s">
        <v>39</v>
      </c>
      <c r="F32" s="3"/>
    </row>
    <row r="33" spans="1:6" x14ac:dyDescent="0.35">
      <c r="A33" s="33" t="s">
        <v>37</v>
      </c>
      <c r="B33" s="32"/>
      <c r="C33" s="32">
        <f>32.34*12</f>
        <v>388.08000000000004</v>
      </c>
      <c r="D33" s="32" t="s">
        <v>39</v>
      </c>
      <c r="F33" s="3"/>
    </row>
    <row r="34" spans="1:6" ht="15" thickBot="1" x14ac:dyDescent="0.4">
      <c r="A34" s="4"/>
      <c r="B34" s="10"/>
      <c r="C34" s="10"/>
      <c r="D34" s="10"/>
      <c r="E34" s="10"/>
      <c r="F34" s="5"/>
    </row>
    <row r="37" spans="1:6" x14ac:dyDescent="0.35">
      <c r="A37" t="s">
        <v>38</v>
      </c>
    </row>
  </sheetData>
  <sheetProtection algorithmName="SHA-512" hashValue="iLIHKnfVt7bIbQ70SSPImpKSMbgqLLUFn+uthePUAxf5UOuDIbTnPqn7oYUn/7ROVTmucEdSkrUs9OG9vD+i9Q==" saltValue="YIExT0ubYE+i3DDhLOeh7g==" spinCount="100000" sheet="1" objects="1" scenarios="1"/>
  <hyperlinks>
    <hyperlink ref="A24" r:id="rId1" xr:uid="{D2048342-F870-4C4C-9A9C-F1F2C7C115A4}"/>
  </hyperlinks>
  <pageMargins left="0.7" right="0.7" top="0.75" bottom="0.75" header="0.3" footer="0.3"/>
  <pageSetup paperSize="271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D770-DF46-4CCA-98D3-D450F8E5EF61}">
  <dimension ref="A1"/>
  <sheetViews>
    <sheetView workbookViewId="0">
      <selection activeCell="A2" sqref="A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8B5F-7C2E-4053-B209-1D2F610A0E75}">
  <dimension ref="A1:A2"/>
  <sheetViews>
    <sheetView workbookViewId="0">
      <selection activeCell="E17" sqref="E17"/>
    </sheetView>
  </sheetViews>
  <sheetFormatPr defaultRowHeight="14.5" x14ac:dyDescent="0.35"/>
  <sheetData>
    <row r="1" spans="1:1" x14ac:dyDescent="0.35">
      <c r="A1" t="s">
        <v>36</v>
      </c>
    </row>
    <row r="2" spans="1:1" x14ac:dyDescent="0.35">
      <c r="A2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4A27453A2EA3409C6C496B21759441" ma:contentTypeVersion="11" ma:contentTypeDescription="Een nieuw document maken." ma:contentTypeScope="" ma:versionID="a2ca681e5a32a45d535489b3b5aa06b0">
  <xsd:schema xmlns:xsd="http://www.w3.org/2001/XMLSchema" xmlns:xs="http://www.w3.org/2001/XMLSchema" xmlns:p="http://schemas.microsoft.com/office/2006/metadata/properties" xmlns:ns3="a1c530b6-7de6-4ee1-a0fa-bf92a329a4ee" xmlns:ns4="d45cb380-157d-4855-9626-4b9b35903a03" targetNamespace="http://schemas.microsoft.com/office/2006/metadata/properties" ma:root="true" ma:fieldsID="37a40c4fc746a6a858f2359f02eb0ffc" ns3:_="" ns4:_="">
    <xsd:import namespace="a1c530b6-7de6-4ee1-a0fa-bf92a329a4ee"/>
    <xsd:import namespace="d45cb380-157d-4855-9626-4b9b35903a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530b6-7de6-4ee1-a0fa-bf92a329a4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cb380-157d-4855-9626-4b9b35903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85DC56-5557-44D7-BDC7-46181026CD79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45cb380-157d-4855-9626-4b9b35903a03"/>
    <ds:schemaRef ds:uri="a1c530b6-7de6-4ee1-a0fa-bf92a329a4e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5AF4E74-4367-44C0-800F-CC30A796A9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8EF01A-D32D-4079-B980-1717C2109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c530b6-7de6-4ee1-a0fa-bf92a329a4ee"/>
    <ds:schemaRef ds:uri="d45cb380-157d-4855-9626-4b9b35903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Energietarieven</vt:lpstr>
      <vt:lpstr>enexis maandkosten</vt:lpstr>
      <vt:lpstr>trafohuur Fudura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 Akkerman</dc:creator>
  <cp:lastModifiedBy>Jelmer van der Molen</cp:lastModifiedBy>
  <dcterms:created xsi:type="dcterms:W3CDTF">2020-12-07T08:31:07Z</dcterms:created>
  <dcterms:modified xsi:type="dcterms:W3CDTF">2020-12-07T19:04:07Z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0x010100A34A27453A2EA3409C6C496B21759441</vt:lpwstr>
  </property>
</Properties>
</file>