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defaultThemeVersion="124226"/>
  <mc:AlternateContent xmlns:mc="http://schemas.openxmlformats.org/markup-compatibility/2006">
    <mc:Choice Requires="x15">
      <x15ac:absPath xmlns:x15ac="http://schemas.microsoft.com/office/spreadsheetml/2010/11/ac" url="https://frankdewit-my.sharepoint.com/personal/frank_fwbm_nl/Documents/24 Gemeente Purmerend/E uitvoering/00 Aanbesteding/concept 2020 11 10/"/>
    </mc:Choice>
  </mc:AlternateContent>
  <xr:revisionPtr revIDLastSave="0" documentId="8_{C1256B1F-0976-4E5E-93FB-600C87249168}" xr6:coauthVersionLast="45" xr6:coauthVersionMax="45" xr10:uidLastSave="{00000000-0000-0000-0000-000000000000}"/>
  <bookViews>
    <workbookView xWindow="12180" yWindow="-108" windowWidth="41496" windowHeight="16896" xr2:uid="{00000000-000D-0000-FFFF-FFFF00000000}"/>
  </bookViews>
  <sheets>
    <sheet name="Ruimte- en inschrijfstaat" sheetId="1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2" i="19" l="1"/>
  <c r="F72" i="19"/>
  <c r="F10" i="19"/>
  <c r="I68" i="19" l="1"/>
  <c r="I71" i="19"/>
  <c r="E82" i="19" l="1"/>
  <c r="I77" i="19"/>
  <c r="I74" i="19"/>
  <c r="I69" i="19"/>
  <c r="I67" i="19"/>
  <c r="I63" i="19"/>
  <c r="F63" i="19"/>
  <c r="I62" i="19"/>
  <c r="I60" i="19"/>
  <c r="I59" i="19"/>
  <c r="F59" i="19"/>
  <c r="I58" i="19"/>
  <c r="F58" i="19"/>
  <c r="I57" i="19"/>
  <c r="F57" i="19"/>
  <c r="F56" i="19"/>
  <c r="I56" i="19" s="1"/>
  <c r="I54" i="19"/>
  <c r="F54" i="19"/>
  <c r="I53" i="19"/>
  <c r="F53" i="19"/>
  <c r="I52" i="19"/>
  <c r="F52" i="19"/>
  <c r="I50" i="19"/>
  <c r="I48" i="19"/>
  <c r="I47" i="19"/>
  <c r="I45" i="19"/>
  <c r="I44" i="19"/>
  <c r="I42" i="19"/>
  <c r="I41" i="19"/>
  <c r="I40" i="19"/>
  <c r="I38" i="19"/>
  <c r="F38" i="19"/>
  <c r="E35" i="19"/>
  <c r="I33" i="19"/>
  <c r="F33" i="19"/>
  <c r="I32" i="19"/>
  <c r="F32" i="19"/>
  <c r="I31" i="19"/>
  <c r="F31" i="19"/>
  <c r="I30" i="19"/>
  <c r="F30" i="19"/>
  <c r="I29" i="19"/>
  <c r="F29" i="19"/>
  <c r="I28" i="19"/>
  <c r="F28" i="19"/>
  <c r="I27" i="19"/>
  <c r="F27" i="19"/>
  <c r="I26" i="19"/>
  <c r="F26" i="19"/>
  <c r="I21" i="19"/>
  <c r="F21" i="19"/>
  <c r="I20" i="19"/>
  <c r="F20" i="19"/>
  <c r="I19" i="19"/>
  <c r="F19" i="19"/>
  <c r="I18" i="19"/>
  <c r="F18" i="19"/>
  <c r="I17" i="19"/>
  <c r="F17" i="19"/>
  <c r="I16" i="19"/>
  <c r="F16" i="19"/>
  <c r="I15" i="19"/>
  <c r="F15" i="19"/>
  <c r="I14" i="19"/>
  <c r="F14" i="19"/>
  <c r="I13" i="19"/>
  <c r="F13" i="19"/>
  <c r="I12" i="19"/>
  <c r="F12" i="19"/>
  <c r="I11" i="19"/>
  <c r="F11" i="19"/>
  <c r="I10" i="19"/>
  <c r="I9" i="19"/>
  <c r="F9" i="19"/>
  <c r="I8" i="19"/>
  <c r="F8" i="19"/>
  <c r="I7" i="19"/>
  <c r="F7" i="19"/>
  <c r="I6" i="19"/>
  <c r="F6" i="19"/>
  <c r="I5" i="19"/>
  <c r="F5" i="19"/>
  <c r="I4" i="19"/>
  <c r="F4" i="19"/>
  <c r="F22" i="19" l="1"/>
  <c r="F24" i="19" s="1"/>
  <c r="F34" i="19"/>
  <c r="F36" i="19" s="1"/>
  <c r="I78" i="19"/>
  <c r="I65" i="19"/>
  <c r="I64" i="19"/>
  <c r="F81" i="19" l="1"/>
  <c r="F83" i="19" s="1"/>
</calcChain>
</file>

<file path=xl/sharedStrings.xml><?xml version="1.0" encoding="utf-8"?>
<sst xmlns="http://schemas.openxmlformats.org/spreadsheetml/2006/main" count="262" uniqueCount="176">
  <si>
    <t>Dubbbele wcd ** (defin. onderaan)</t>
  </si>
  <si>
    <t>Datapunten</t>
  </si>
  <si>
    <t>Data plafond access point</t>
  </si>
  <si>
    <t>Data plafond digibord</t>
  </si>
  <si>
    <t>Zie paragraaf:</t>
  </si>
  <si>
    <t>Post</t>
  </si>
  <si>
    <t>Ruimte</t>
  </si>
  <si>
    <t>Aantal</t>
  </si>
  <si>
    <t>Totaal m2</t>
  </si>
  <si>
    <t>Eenheid</t>
  </si>
  <si>
    <t>Prijs per eenheid</t>
  </si>
  <si>
    <t>Subtotaal prijs</t>
  </si>
  <si>
    <t xml:space="preserve">    Aansluitingen</t>
  </si>
  <si>
    <t>Opmerkingen opdrachtgever en gebruikers</t>
  </si>
  <si>
    <t>A.</t>
  </si>
  <si>
    <t>OBS De Bloeiende Perelaar</t>
  </si>
  <si>
    <t>A.1</t>
  </si>
  <si>
    <t>Lokalen onderbouw</t>
  </si>
  <si>
    <t>m2*</t>
  </si>
  <si>
    <t>per stuk</t>
  </si>
  <si>
    <t>A.2</t>
  </si>
  <si>
    <t>Lokalen midden/bovenbouw</t>
  </si>
  <si>
    <t>A.3</t>
  </si>
  <si>
    <t>Leerplein onderbouw</t>
  </si>
  <si>
    <t>A.4</t>
  </si>
  <si>
    <t>Leerplein bovenbouw</t>
  </si>
  <si>
    <t>A.5</t>
  </si>
  <si>
    <t>Spreekruimten/Werkruimten midden/bovenbouw</t>
  </si>
  <si>
    <t>A.6</t>
  </si>
  <si>
    <t>Leerlingtoiletten</t>
  </si>
  <si>
    <t>A.7</t>
  </si>
  <si>
    <t>A.8</t>
  </si>
  <si>
    <t>Berging speellokaal</t>
  </si>
  <si>
    <t>A.9</t>
  </si>
  <si>
    <t>IB-kamer</t>
  </si>
  <si>
    <t>A.10</t>
  </si>
  <si>
    <t>Directiekamer</t>
  </si>
  <si>
    <t>A.11</t>
  </si>
  <si>
    <t>Administratie</t>
  </si>
  <si>
    <t>A.12</t>
  </si>
  <si>
    <t>A.13</t>
  </si>
  <si>
    <t>Personeelsruimte</t>
  </si>
  <si>
    <t>A.14</t>
  </si>
  <si>
    <t>Personeelstoilet</t>
  </si>
  <si>
    <t>A.15</t>
  </si>
  <si>
    <t>Miva-toilet</t>
  </si>
  <si>
    <t>A.16</t>
  </si>
  <si>
    <t>Werkkast</t>
  </si>
  <si>
    <t>4.9</t>
  </si>
  <si>
    <t>A.17</t>
  </si>
  <si>
    <t>A.18</t>
  </si>
  <si>
    <t xml:space="preserve">Repro ruimte </t>
  </si>
  <si>
    <t>Nvo</t>
  </si>
  <si>
    <t>De bruto/netto factor is:</t>
  </si>
  <si>
    <t>Bvo</t>
  </si>
  <si>
    <t>B.</t>
  </si>
  <si>
    <t>Forte Kinderopvang</t>
  </si>
  <si>
    <t>B.1</t>
  </si>
  <si>
    <t>Groepsruimte KDV</t>
  </si>
  <si>
    <t>B.2</t>
  </si>
  <si>
    <t>Groepruimte POV/BSO</t>
  </si>
  <si>
    <t>B.3</t>
  </si>
  <si>
    <t>Entree/stalling buggy's</t>
  </si>
  <si>
    <t>B.4</t>
  </si>
  <si>
    <t>Slaapruimten KDV</t>
  </si>
  <si>
    <t>B.5</t>
  </si>
  <si>
    <t xml:space="preserve">Sanitair </t>
  </si>
  <si>
    <t>B.6</t>
  </si>
  <si>
    <t>Wasruimte</t>
  </si>
  <si>
    <t>B.7</t>
  </si>
  <si>
    <t>Berging/voorraadkast</t>
  </si>
  <si>
    <t>B.8</t>
  </si>
  <si>
    <t>Spreek-/werkkamer/kantoor</t>
  </si>
  <si>
    <t>C</t>
  </si>
  <si>
    <t>Fundering</t>
  </si>
  <si>
    <t>C.1</t>
  </si>
  <si>
    <t>m2</t>
  </si>
  <si>
    <t>per m2</t>
  </si>
  <si>
    <t xml:space="preserve">D </t>
  </si>
  <si>
    <t>Trappenhuis en lift</t>
  </si>
  <si>
    <t>D.1</t>
  </si>
  <si>
    <t>Hoofdtrappenhuis</t>
  </si>
  <si>
    <t>D.2</t>
  </si>
  <si>
    <t xml:space="preserve">Nood/ extra trappenhuizen </t>
  </si>
  <si>
    <t>D.3</t>
  </si>
  <si>
    <t>E</t>
  </si>
  <si>
    <t>Entrees</t>
  </si>
  <si>
    <t>E.1</t>
  </si>
  <si>
    <t>Hoofdentree</t>
  </si>
  <si>
    <t>E.2</t>
  </si>
  <si>
    <t>Sub- en/of noodentree</t>
  </si>
  <si>
    <t>F</t>
  </si>
  <si>
    <t xml:space="preserve">Installaties </t>
  </si>
  <si>
    <t>F.1</t>
  </si>
  <si>
    <t>Installaties all electric optie 1</t>
  </si>
  <si>
    <t>F.2</t>
  </si>
  <si>
    <t>Installaties verwarmen op stadsverwarming optie 2</t>
  </si>
  <si>
    <t>G</t>
  </si>
  <si>
    <t>Dak</t>
  </si>
  <si>
    <t>G.2</t>
  </si>
  <si>
    <t>H</t>
  </si>
  <si>
    <t>Bergingen en fietsenstalling</t>
  </si>
  <si>
    <t>H.1</t>
  </si>
  <si>
    <t>Buitenberging (1 OBS en 1 KDV)</t>
  </si>
  <si>
    <t>H.2</t>
  </si>
  <si>
    <t>Containerberging</t>
  </si>
  <si>
    <t>H.3</t>
  </si>
  <si>
    <t>Fietsenstalling (overdekt en afsluitbaar, 
fietsklemmen buiten zie Inrichting buitenruimte)</t>
  </si>
  <si>
    <t>I</t>
  </si>
  <si>
    <t>Inrichting buitenruimten</t>
  </si>
  <si>
    <t>I.1</t>
  </si>
  <si>
    <t>I.2</t>
  </si>
  <si>
    <t>Buitenruimte 0-4 jaar (KDV)</t>
  </si>
  <si>
    <t>I.3</t>
  </si>
  <si>
    <t>Buitenruimte 2-4 jaar (PVO-BSO)</t>
  </si>
  <si>
    <t>I.4</t>
  </si>
  <si>
    <t>I.5</t>
  </si>
  <si>
    <t>per m1</t>
  </si>
  <si>
    <t>I.6</t>
  </si>
  <si>
    <t>I.7</t>
  </si>
  <si>
    <t>x</t>
  </si>
  <si>
    <t>I.8</t>
  </si>
  <si>
    <t>Totaalprijs  (all-in) op basis van all electric</t>
  </si>
  <si>
    <t>Totaalprijs  (all-in) op basis van stadsverwarming</t>
  </si>
  <si>
    <t>J</t>
  </si>
  <si>
    <t>J.1</t>
  </si>
  <si>
    <t>per uitbrei-ding</t>
  </si>
  <si>
    <t>J.2</t>
  </si>
  <si>
    <t>K</t>
  </si>
  <si>
    <t>K.1</t>
  </si>
  <si>
    <t>per verplaats-sing</t>
  </si>
  <si>
    <t>L</t>
  </si>
  <si>
    <t>Onderhoud (optioneel)</t>
  </si>
  <si>
    <t>L.1</t>
  </si>
  <si>
    <t>Optioneel
Het complete onderhoud (inclusief meerjarenonderhoud, niet planmatig preventief onderhoud, niet-planmatig correctief onderhoud, etc.) van het gebouw en installaties op minimaal niveau 1 van de NEN 2767  voor de eerste 5 jaar na oplevering, dit dient opdrachtnemer na deze termijn aan te tonen door een onafhankelijk NEN 2767 rapport. (Voor het onderhoud na 5 jaar kan optioneel opdracht worden gegeven door gemeente of gebruiker, zie de raamovereenkomst en post hieronder).</t>
  </si>
  <si>
    <t>per jaar</t>
  </si>
  <si>
    <t xml:space="preserve">Optioneel
Het complete onderhoud (inclusief meerjarenonderhoud, niet planmatig preventief onderhoud, niet-planmatig correctief onderhoud, etc.) van het gebouw en installaties op minimaal niveau 2 van de NEN 2767 voor maximaal 20 jaar vanaf 5 jaar Btw, per jaar, ongeacht woningtype, per jaar bedragen), jaarlijks opzegbaar door opdrachtgever. </t>
  </si>
  <si>
    <t xml:space="preserve">Fictieve totaalprijs </t>
  </si>
  <si>
    <t>Totaal (exclusief (buiten)berging, contrainerberging en fietsenstalling)</t>
  </si>
  <si>
    <t>* m2 = minimaal aantal vierkante meter netto vloeroppervlak (nvo), groter mag als dit beter bij het bouwsysteem van de aannemer past</t>
  </si>
  <si>
    <r>
      <t xml:space="preserve">**  wcd = per ruimte de vrije </t>
    </r>
    <r>
      <rPr>
        <u/>
        <sz val="11"/>
        <color theme="1"/>
        <rFont val="Arial"/>
        <family val="2"/>
      </rPr>
      <t xml:space="preserve">kindveilige dubbele </t>
    </r>
    <r>
      <rPr>
        <sz val="11"/>
        <color theme="1"/>
        <rFont val="Arial"/>
        <family val="2"/>
      </rPr>
      <t xml:space="preserve">stopcontacten op plek (inclusief hoogte) af stemmen met gebruikers, exclusief de benodigde stopcontacten voor vaste inrichting (voor deze wcd's zie par. 4.9 en 4.15) </t>
    </r>
  </si>
  <si>
    <t>Instructie:</t>
  </si>
  <si>
    <r>
      <t xml:space="preserve">Indexering is opgenomen in de raamovereenkomst. De prijzen zijn exclusief BTW en </t>
    </r>
    <r>
      <rPr>
        <b/>
        <u/>
        <sz val="11"/>
        <color theme="1"/>
        <rFont val="Arial"/>
        <family val="2"/>
      </rPr>
      <t>inclusief alle kosten.</t>
    </r>
    <r>
      <rPr>
        <sz val="11"/>
        <color theme="1"/>
        <rFont val="Arial"/>
        <family val="2"/>
      </rPr>
      <t xml:space="preserve">
</t>
    </r>
  </si>
  <si>
    <t>a. De gemeente accepteert geen manipulatieve inschrijvingen. 
b. De gemeente accepteert uitsluitend realistische/marktconforme prijzen. 
c. Niet realistische inschrijvingen/inschrijvingen die niet marktconform zijn en/of manipulatieve inschrijvingen worden terzijde gelegd. 
d. Of een inschrijving manipulatief is of niet realistisch/marktconform is, is aan de gemeente om te beoordelen.</t>
  </si>
  <si>
    <t>Buitenruimte/plein OBS inclusief zandbak (afmeting zandbak ca. 6 bij 3,5 m)</t>
  </si>
  <si>
    <t>Afsluitbare dubbele poort 180 cm hoog. Doorgang 12000 mm per poort totaal 24000 mm.</t>
  </si>
  <si>
    <t>Fietsrekken</t>
  </si>
  <si>
    <t>M</t>
  </si>
  <si>
    <t>M.1</t>
  </si>
  <si>
    <t>M.2</t>
  </si>
  <si>
    <t>J.3</t>
  </si>
  <si>
    <t>Uitbreiding school (optioneel achteraf)</t>
  </si>
  <si>
    <t>Uitbreiding kinderopvang (optioneel achteraf)</t>
  </si>
  <si>
    <t xml:space="preserve">Verplaatsing (optioneel achteraf)
</t>
  </si>
  <si>
    <t>Uitbreiding met 4 lokalen
 (A1 of A2, eventueel gecombineerd)  achteraf
Leerplein en toiletten blijven hetzelfde</t>
  </si>
  <si>
    <t>Uitbreiding met 2 lokalen per keer
 (A1 of A2, eventueel gecombineerd)  achteraf
Leerplein en toiletten blijven hetzelfde</t>
  </si>
  <si>
    <t>Uitbreiding met 6 lokalen (totaal 6 lokalen is het maximale, door 1 keer deze post 3 x J.1 of 1 keer J.1 en 1 keer J.2)
 (A1 of A2, eventueel gecombineerd)  achteraf
Leerplein en toiletten blijven hetzelfde</t>
  </si>
  <si>
    <t>per uit-breiding</t>
  </si>
  <si>
    <t xml:space="preserve">Kinderopvang
-	De peuteropvang/ bso ruimte (op de plattegrond links) wordt een 2e kinderdagverblijfruimte 
-	Aan deze ruimte worden dan tzt twee slaapruimtes van 9 m2 toegevoegd (zie op de plattegrond links ingetekend)
-	Om dit mogelijk te maken, zal hier bij de eerste bouw rekening mee worden gehouden.
-	De peuteropvang/ bso groepsruimte zal dan elders in het gebouw, in een lokaal van het onderwijs, worden geplaatst in de buurt van de onderbouw.
</t>
  </si>
  <si>
    <t xml:space="preserve">Aula </t>
  </si>
  <si>
    <t>Speellokaal (hoogte 2,8m vrije ruimte volstaat net als voor alle andere ruimten)</t>
  </si>
  <si>
    <t>Centrale berging (verdeling minimale m2 over 3 of 4 i.p.v. 2 ruimten is toegestaan mits logisch verdeeld)</t>
  </si>
  <si>
    <t xml:space="preserve">Lift </t>
  </si>
  <si>
    <t>Fundering 
(= m2 bebouwingoppervlak van uw ontwerp) Het complete bebouwingsoppervlak dient bebouwd te kunnen worden met 2 lagen i.v.m. met latere uitbreidingsmogelijkheden)
Sonderingen van locatie komen beschikbaar bij nota van inlichtingen.</t>
  </si>
  <si>
    <t>Buitenruimte kinderopvang</t>
  </si>
  <si>
    <t>Groen (afhankelijk van uw ontwerp, m2 vult u hiernaast in)
De m2 vult u bij inschrijving hiernaast in en is afhankelijk van uw ontwerp.</t>
  </si>
  <si>
    <t>Looppaden (afhankelijk van uw ontwerp, m2 vult u hiernaast in)
De m2 vult u bij inschrijving hiernaast in en is afhankelijk van uw ontwerp.</t>
  </si>
  <si>
    <t xml:space="preserve">Staafmatten hekwerk 180 cm (afhankelijk van uw ontwerp, m1 vult u hiernaast in). Let op eis bij kinderopvang @ input Annemarie@
</t>
  </si>
  <si>
    <t xml:space="preserve">De bruto/netto factor is:
</t>
  </si>
  <si>
    <t>(N.b. alleen de Nvo's zijn een eis, de bvo's en bruto/netto factor waar u op uit komt is afhankelijk van uw ontwerp en wet- en regelgeving ook moet het voldoen aan het pve waaronder de Technische eisen als genoemd in hoofdstuk 4)</t>
  </si>
  <si>
    <t>Zonnepanelen conform eis Frisse scholen en ingediende GPR- score (zie Scoretabel). Hier moet opnieuw aan voldaan worden bij een uitbreiding (zie J).</t>
  </si>
  <si>
    <t>Alleen de gele vakken in kolom Prijs per eenheid en de gele vakken in de kolom aantal dienen te worden  ingevuld door inschrijver (grijze vakken en andere kolommen niet). De blanco vakken in de kolom aantal zijn afhankelijk van het ontwerp. Indien hier een te klein aantal wordt ingevuld is dit voor rekening en risico van inschrijver (dit om een gelijk speelveld te houden, het ontwerp moet gerealiseerd worden voor de totale inschrijfprijs).</t>
  </si>
  <si>
    <t>(1 van de dubbele wcd is t.b.v. pantry)</t>
  </si>
  <si>
    <r>
      <rPr>
        <sz val="12"/>
        <color theme="0"/>
        <rFont val="Arial"/>
        <family val="2"/>
      </rPr>
      <t>Versie: 04-12-2020   0.4(definitief)</t>
    </r>
    <r>
      <rPr>
        <sz val="26"/>
        <color theme="0"/>
        <rFont val="Arial"/>
        <family val="2"/>
      </rPr>
      <t xml:space="preserve">
</t>
    </r>
    <r>
      <rPr>
        <b/>
        <sz val="26"/>
        <color theme="0"/>
        <rFont val="Arial"/>
        <family val="2"/>
      </rPr>
      <t>Ruimte- en inschrijfstaat</t>
    </r>
    <r>
      <rPr>
        <sz val="26"/>
        <color theme="0"/>
        <rFont val="Arial"/>
        <family val="2"/>
      </rPr>
      <t xml:space="preserve">
</t>
    </r>
  </si>
  <si>
    <t>Plus de voorzieningen als vermeld in het PvE onder artikel nummer 4.9 op pagina 17.</t>
  </si>
  <si>
    <r>
      <t xml:space="preserve">Optioneel
Het gebouw en eventuele bijgebouwen (indien niet ondergebracht in hoofdgebouw dienen tot 25 jaar na eerste oplevering (1 of meer keren) verplaatst te kunnen worden binnen 6 maanden na deelopdrachtverlening en opnieuw gebruiksklaar opgeleverd. </t>
    </r>
    <r>
      <rPr>
        <u/>
        <sz val="11"/>
        <rFont val="Arial"/>
        <family val="2"/>
      </rPr>
      <t>Naast deze kosten worden de funderingskosten en Architectonische aanpassing, stukken t.b.v. vergunningsaanvraag en overige kosten waaronder extra aansluitkosten opnieuw in rekening gebracht.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</si>
</sst>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9" x14ac:knownFonts="1">
    <font>
      <sz val="11"/>
      <color theme="1"/>
      <name val="Calibri"/>
      <family val="2"/>
      <scheme val="minor"/>
    </font>
    <font>
      <sz val="11"/>
      <color theme="1"/>
      <name val="Arial"/>
      <family val="2"/>
    </font>
    <font>
      <b/>
      <sz val="11"/>
      <color theme="0"/>
      <name val="Arial"/>
      <family val="2"/>
    </font>
    <font>
      <b/>
      <sz val="11"/>
      <color theme="1"/>
      <name val="Arial"/>
      <family val="2"/>
    </font>
    <font>
      <b/>
      <sz val="11"/>
      <name val="Arial"/>
      <family val="2"/>
    </font>
    <font>
      <b/>
      <sz val="14"/>
      <color theme="0"/>
      <name val="Arial"/>
      <family val="2"/>
    </font>
    <font>
      <u/>
      <sz val="11"/>
      <color theme="10"/>
      <name val="Calibri"/>
      <family val="2"/>
      <scheme val="minor"/>
    </font>
    <font>
      <u/>
      <sz val="11"/>
      <color theme="1"/>
      <name val="Arial"/>
      <family val="2"/>
    </font>
    <font>
      <b/>
      <u/>
      <sz val="11"/>
      <color theme="1"/>
      <name val="Arial"/>
      <family val="2"/>
    </font>
    <font>
      <sz val="11"/>
      <color theme="0"/>
      <name val="Arial"/>
      <family val="2"/>
    </font>
    <font>
      <sz val="26"/>
      <color theme="0"/>
      <name val="Arial"/>
      <family val="2"/>
    </font>
    <font>
      <sz val="12"/>
      <color theme="0"/>
      <name val="Arial"/>
      <family val="2"/>
    </font>
    <font>
      <b/>
      <sz val="26"/>
      <color theme="0"/>
      <name val="Arial"/>
      <family val="2"/>
    </font>
    <font>
      <sz val="11"/>
      <name val="Arial"/>
      <family val="2"/>
    </font>
    <font>
      <u/>
      <sz val="11"/>
      <name val="Arial"/>
      <family val="2"/>
    </font>
    <font>
      <sz val="11"/>
      <color rgb="FF000000"/>
      <name val="Arial"/>
      <family val="2"/>
    </font>
    <font>
      <b/>
      <sz val="12"/>
      <color rgb="FF000000"/>
      <name val="Arial"/>
      <family val="2"/>
    </font>
    <font>
      <b/>
      <sz val="14"/>
      <name val="Arial"/>
      <family val="2"/>
    </font>
    <font>
      <sz val="8"/>
      <name val="Calibri"/>
      <family val="2"/>
      <scheme val="minor"/>
    </font>
  </fonts>
  <fills count="9">
    <fill>
      <patternFill patternType="none"/>
    </fill>
    <fill>
      <patternFill patternType="gray125"/>
    </fill>
    <fill>
      <patternFill patternType="solid">
        <fgColor theme="1"/>
        <bgColor indexed="64"/>
      </patternFill>
    </fill>
    <fill>
      <patternFill patternType="solid">
        <fgColor theme="8"/>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107">
    <xf numFmtId="0" fontId="0" fillId="0" borderId="0" xfId="0"/>
    <xf numFmtId="0" fontId="10" fillId="3" borderId="0" xfId="0" applyFont="1" applyFill="1" applyAlignment="1">
      <alignment vertical="top" wrapText="1"/>
    </xf>
    <xf numFmtId="0" fontId="9" fillId="3" borderId="5" xfId="0" applyFont="1" applyFill="1" applyBorder="1" applyAlignment="1">
      <alignment vertical="top"/>
    </xf>
    <xf numFmtId="0" fontId="9" fillId="3" borderId="0" xfId="0" applyFont="1" applyFill="1" applyBorder="1" applyAlignment="1">
      <alignment vertical="top"/>
    </xf>
    <xf numFmtId="164" fontId="9" fillId="3" borderId="0" xfId="0" applyNumberFormat="1" applyFont="1" applyFill="1" applyBorder="1" applyAlignment="1">
      <alignment vertical="top"/>
    </xf>
    <xf numFmtId="0" fontId="2" fillId="3" borderId="6" xfId="0" applyFont="1" applyFill="1" applyBorder="1" applyAlignment="1">
      <alignment textRotation="90"/>
    </xf>
    <xf numFmtId="0" fontId="2" fillId="3" borderId="2" xfId="0" applyFont="1" applyFill="1" applyBorder="1" applyAlignment="1">
      <alignment horizontal="left" vertical="top"/>
    </xf>
    <xf numFmtId="0" fontId="2" fillId="3" borderId="2" xfId="0" applyFont="1" applyFill="1" applyBorder="1" applyAlignment="1">
      <alignment horizontal="center" vertical="top"/>
    </xf>
    <xf numFmtId="164" fontId="2" fillId="3" borderId="2" xfId="0" applyNumberFormat="1" applyFont="1" applyFill="1" applyBorder="1" applyAlignment="1">
      <alignment horizontal="center" vertical="top"/>
    </xf>
    <xf numFmtId="0" fontId="3" fillId="0" borderId="0" xfId="0" applyFont="1" applyAlignment="1">
      <alignment horizontal="center"/>
    </xf>
    <xf numFmtId="0" fontId="2" fillId="4" borderId="0" xfId="0" applyFont="1" applyFill="1" applyAlignment="1">
      <alignment horizontal="left" vertical="center"/>
    </xf>
    <xf numFmtId="0" fontId="2" fillId="4" borderId="3" xfId="0" applyFont="1" applyFill="1" applyBorder="1" applyAlignment="1">
      <alignment horizontal="left" vertical="top"/>
    </xf>
    <xf numFmtId="0" fontId="2" fillId="4" borderId="2" xfId="0" applyFont="1" applyFill="1" applyBorder="1" applyAlignment="1">
      <alignment horizontal="left" vertical="top"/>
    </xf>
    <xf numFmtId="164" fontId="2" fillId="4" borderId="2" xfId="0" applyNumberFormat="1" applyFont="1" applyFill="1" applyBorder="1" applyAlignment="1">
      <alignment horizontal="left" vertical="top"/>
    </xf>
    <xf numFmtId="0" fontId="13" fillId="5" borderId="2" xfId="0" applyFont="1" applyFill="1" applyBorder="1" applyAlignment="1">
      <alignment vertical="top"/>
    </xf>
    <xf numFmtId="0" fontId="1" fillId="6" borderId="2" xfId="0" applyFont="1" applyFill="1" applyBorder="1" applyAlignment="1">
      <alignment vertical="top"/>
    </xf>
    <xf numFmtId="0" fontId="13" fillId="6" borderId="2" xfId="0" applyFont="1" applyFill="1" applyBorder="1" applyAlignment="1">
      <alignment vertical="top"/>
    </xf>
    <xf numFmtId="164" fontId="1" fillId="7" borderId="2" xfId="0" applyNumberFormat="1" applyFont="1" applyFill="1" applyBorder="1" applyAlignment="1">
      <alignment vertical="top"/>
    </xf>
    <xf numFmtId="164" fontId="1" fillId="6" borderId="2" xfId="0" applyNumberFormat="1" applyFont="1" applyFill="1" applyBorder="1" applyAlignment="1">
      <alignment vertical="top"/>
    </xf>
    <xf numFmtId="2" fontId="1" fillId="6" borderId="2" xfId="0" applyNumberFormat="1" applyFont="1" applyFill="1" applyBorder="1" applyAlignment="1">
      <alignment vertical="top"/>
    </xf>
    <xf numFmtId="0" fontId="13" fillId="5" borderId="3" xfId="0" applyFont="1" applyFill="1" applyBorder="1" applyAlignment="1">
      <alignment vertical="top"/>
    </xf>
    <xf numFmtId="0" fontId="13" fillId="0" borderId="0" xfId="0" applyFont="1"/>
    <xf numFmtId="0" fontId="13" fillId="5" borderId="2" xfId="0" applyFont="1" applyFill="1" applyBorder="1" applyAlignment="1">
      <alignment vertical="top" wrapText="1"/>
    </xf>
    <xf numFmtId="0" fontId="13" fillId="7" borderId="2" xfId="0" applyFont="1" applyFill="1" applyBorder="1" applyAlignment="1">
      <alignment vertical="top"/>
    </xf>
    <xf numFmtId="0" fontId="3" fillId="6" borderId="2" xfId="0" applyFont="1" applyFill="1" applyBorder="1" applyAlignment="1">
      <alignment vertical="top"/>
    </xf>
    <xf numFmtId="0" fontId="2" fillId="4" borderId="7" xfId="0" applyFont="1" applyFill="1" applyBorder="1" applyAlignment="1">
      <alignment horizontal="left" vertical="top"/>
    </xf>
    <xf numFmtId="0" fontId="2" fillId="4" borderId="4" xfId="0" applyFont="1" applyFill="1" applyBorder="1" applyAlignment="1">
      <alignment horizontal="left" vertical="top"/>
    </xf>
    <xf numFmtId="0" fontId="1" fillId="5" borderId="2" xfId="0" applyFont="1" applyFill="1" applyBorder="1" applyAlignment="1">
      <alignment vertical="top"/>
    </xf>
    <xf numFmtId="164" fontId="1" fillId="5" borderId="2" xfId="0" applyNumberFormat="1" applyFont="1" applyFill="1" applyBorder="1" applyAlignment="1">
      <alignment vertical="top"/>
    </xf>
    <xf numFmtId="0" fontId="1" fillId="0" borderId="2" xfId="0" applyFont="1" applyBorder="1"/>
    <xf numFmtId="0" fontId="1" fillId="6" borderId="7" xfId="0" applyFont="1" applyFill="1" applyBorder="1" applyAlignment="1">
      <alignment vertical="top"/>
    </xf>
    <xf numFmtId="164" fontId="5" fillId="2" borderId="1" xfId="0" applyNumberFormat="1" applyFont="1" applyFill="1" applyBorder="1" applyAlignment="1">
      <alignment horizontal="right" vertical="top"/>
    </xf>
    <xf numFmtId="0" fontId="13" fillId="5" borderId="3" xfId="0" applyFont="1" applyFill="1" applyBorder="1" applyAlignment="1">
      <alignment vertical="top" wrapText="1"/>
    </xf>
    <xf numFmtId="0" fontId="1" fillId="6" borderId="2" xfId="0" applyFont="1" applyFill="1" applyBorder="1" applyAlignment="1">
      <alignment vertical="top" wrapText="1"/>
    </xf>
    <xf numFmtId="164" fontId="1" fillId="7" borderId="8" xfId="0" applyNumberFormat="1" applyFont="1" applyFill="1" applyBorder="1" applyAlignment="1">
      <alignment vertical="top"/>
    </xf>
    <xf numFmtId="0" fontId="15" fillId="5" borderId="2" xfId="0" applyFont="1" applyFill="1" applyBorder="1" applyAlignment="1">
      <alignment vertical="top" wrapText="1"/>
    </xf>
    <xf numFmtId="0" fontId="1" fillId="6" borderId="8" xfId="0" applyFont="1" applyFill="1" applyBorder="1" applyAlignment="1">
      <alignment vertical="top"/>
    </xf>
    <xf numFmtId="164" fontId="5" fillId="2" borderId="1" xfId="0" applyNumberFormat="1" applyFont="1" applyFill="1" applyBorder="1" applyAlignment="1">
      <alignment horizontal="right" vertical="center"/>
    </xf>
    <xf numFmtId="0" fontId="1" fillId="8" borderId="0" xfId="0" applyFont="1" applyFill="1" applyAlignment="1">
      <alignment vertical="top"/>
    </xf>
    <xf numFmtId="0" fontId="13" fillId="8" borderId="0" xfId="0" applyFont="1" applyFill="1" applyBorder="1" applyAlignment="1">
      <alignment wrapText="1"/>
    </xf>
    <xf numFmtId="0" fontId="1" fillId="0" borderId="0" xfId="0" applyFont="1" applyFill="1" applyBorder="1"/>
    <xf numFmtId="0" fontId="1" fillId="0" borderId="0" xfId="0" applyFont="1" applyBorder="1"/>
    <xf numFmtId="164" fontId="1" fillId="0" borderId="0" xfId="0" applyNumberFormat="1" applyFont="1" applyBorder="1"/>
    <xf numFmtId="0" fontId="1" fillId="0" borderId="0" xfId="0" applyFont="1" applyAlignment="1">
      <alignment vertical="top"/>
    </xf>
    <xf numFmtId="0" fontId="4" fillId="0" borderId="0" xfId="0" applyFont="1" applyFill="1" applyBorder="1"/>
    <xf numFmtId="0" fontId="3" fillId="0" borderId="0" xfId="0" applyFont="1"/>
    <xf numFmtId="164" fontId="3" fillId="0" borderId="0" xfId="0" applyNumberFormat="1" applyFont="1"/>
    <xf numFmtId="0" fontId="13" fillId="5" borderId="2" xfId="0" applyFont="1" applyFill="1" applyBorder="1"/>
    <xf numFmtId="2" fontId="1" fillId="0" borderId="2" xfId="0" applyNumberFormat="1" applyFont="1" applyBorder="1"/>
    <xf numFmtId="0" fontId="3" fillId="0" borderId="2" xfId="0" applyFont="1" applyBorder="1"/>
    <xf numFmtId="0" fontId="3" fillId="0" borderId="0" xfId="0" applyFont="1" applyBorder="1"/>
    <xf numFmtId="164" fontId="3" fillId="0" borderId="0" xfId="0" applyNumberFormat="1" applyFont="1" applyBorder="1"/>
    <xf numFmtId="0" fontId="13" fillId="5" borderId="0" xfId="0" applyFont="1" applyFill="1" applyBorder="1"/>
    <xf numFmtId="2" fontId="1" fillId="0" borderId="0" xfId="0" applyNumberFormat="1" applyFont="1" applyBorder="1"/>
    <xf numFmtId="164" fontId="1" fillId="0" borderId="0" xfId="0" applyNumberFormat="1" applyFont="1"/>
    <xf numFmtId="0" fontId="8" fillId="0" borderId="0" xfId="0" applyFont="1" applyAlignment="1">
      <alignment vertical="top" wrapText="1"/>
    </xf>
    <xf numFmtId="164" fontId="16" fillId="0" borderId="0" xfId="0" applyNumberFormat="1" applyFont="1" applyBorder="1" applyAlignment="1">
      <alignment horizontal="left" vertical="top" wrapText="1"/>
    </xf>
    <xf numFmtId="0" fontId="1" fillId="0" borderId="0" xfId="0" applyFont="1"/>
    <xf numFmtId="0" fontId="13" fillId="5" borderId="2" xfId="0" applyFont="1" applyFill="1" applyBorder="1" applyAlignment="1">
      <alignment horizontal="left" vertical="top" wrapText="1"/>
    </xf>
    <xf numFmtId="0" fontId="1" fillId="6" borderId="2" xfId="0" applyFont="1" applyFill="1" applyBorder="1" applyAlignment="1">
      <alignment horizontal="left" vertical="top"/>
    </xf>
    <xf numFmtId="0" fontId="13" fillId="7" borderId="2" xfId="0" applyFont="1" applyFill="1" applyBorder="1" applyAlignment="1">
      <alignment horizontal="left" vertical="top"/>
    </xf>
    <xf numFmtId="164" fontId="1" fillId="7" borderId="2" xfId="0" applyNumberFormat="1" applyFont="1" applyFill="1" applyBorder="1" applyAlignment="1">
      <alignment horizontal="left" vertical="top"/>
    </xf>
    <xf numFmtId="164" fontId="1" fillId="5" borderId="2" xfId="0" applyNumberFormat="1" applyFont="1" applyFill="1" applyBorder="1" applyAlignment="1">
      <alignment horizontal="left" vertical="top"/>
    </xf>
    <xf numFmtId="0" fontId="13" fillId="6" borderId="2" xfId="0" applyFont="1" applyFill="1" applyBorder="1" applyAlignment="1">
      <alignment horizontal="left" vertical="top"/>
    </xf>
    <xf numFmtId="0" fontId="1" fillId="0" borderId="0" xfId="0" applyFont="1" applyAlignment="1">
      <alignment horizontal="left" vertical="top"/>
    </xf>
    <xf numFmtId="0" fontId="2" fillId="4" borderId="3" xfId="0" applyFont="1" applyFill="1" applyBorder="1" applyAlignment="1">
      <alignment horizontal="left" vertical="top" wrapText="1"/>
    </xf>
    <xf numFmtId="0" fontId="1" fillId="7" borderId="2" xfId="0" applyFont="1" applyFill="1" applyBorder="1" applyAlignment="1">
      <alignment vertical="top"/>
    </xf>
    <xf numFmtId="0" fontId="1" fillId="5" borderId="2" xfId="0" applyFont="1" applyFill="1" applyBorder="1" applyAlignment="1">
      <alignment horizontal="left" vertical="top"/>
    </xf>
    <xf numFmtId="0" fontId="1" fillId="2" borderId="2" xfId="0" applyFont="1" applyFill="1" applyBorder="1" applyAlignment="1">
      <alignment vertical="top"/>
    </xf>
    <xf numFmtId="0" fontId="4" fillId="4" borderId="4" xfId="0" applyFont="1" applyFill="1" applyBorder="1" applyAlignment="1">
      <alignment horizontal="left" vertical="top"/>
    </xf>
    <xf numFmtId="0" fontId="4" fillId="3" borderId="2" xfId="0" applyFont="1" applyFill="1" applyBorder="1" applyAlignment="1">
      <alignment horizontal="left" vertical="top"/>
    </xf>
    <xf numFmtId="0" fontId="4" fillId="4" borderId="2" xfId="0" applyFont="1" applyFill="1" applyBorder="1" applyAlignment="1">
      <alignment horizontal="left" vertical="top"/>
    </xf>
    <xf numFmtId="164" fontId="17" fillId="2" borderId="8" xfId="0" applyNumberFormat="1" applyFont="1" applyFill="1" applyBorder="1" applyAlignment="1">
      <alignment horizontal="left" vertical="top"/>
    </xf>
    <xf numFmtId="0" fontId="13" fillId="3" borderId="6" xfId="0" applyFont="1" applyFill="1" applyBorder="1" applyAlignment="1">
      <alignment horizontal="left" vertical="top"/>
    </xf>
    <xf numFmtId="0" fontId="14" fillId="6" borderId="2" xfId="1" applyFont="1" applyFill="1" applyBorder="1" applyAlignment="1">
      <alignment horizontal="left" vertical="top"/>
    </xf>
    <xf numFmtId="0" fontId="13" fillId="6" borderId="2" xfId="0" applyFont="1" applyFill="1" applyBorder="1" applyAlignment="1">
      <alignment horizontal="left" vertical="top" wrapText="1"/>
    </xf>
    <xf numFmtId="0" fontId="13" fillId="0" borderId="9" xfId="0" applyFont="1" applyBorder="1" applyAlignment="1">
      <alignment horizontal="left" vertical="top"/>
    </xf>
    <xf numFmtId="0" fontId="1" fillId="0" borderId="0" xfId="0" applyFont="1" applyAlignment="1">
      <alignment vertical="top" wrapText="1"/>
    </xf>
    <xf numFmtId="0" fontId="9" fillId="3" borderId="0" xfId="0" applyFont="1" applyFill="1" applyAlignment="1" applyProtection="1">
      <alignment vertical="top"/>
    </xf>
    <xf numFmtId="0" fontId="2" fillId="3" borderId="2" xfId="0" applyFont="1" applyFill="1" applyBorder="1" applyAlignment="1" applyProtection="1">
      <alignment horizontal="left"/>
    </xf>
    <xf numFmtId="164" fontId="2" fillId="3" borderId="7" xfId="0" applyNumberFormat="1" applyFont="1" applyFill="1" applyBorder="1" applyAlignment="1">
      <alignment horizontal="center" vertical="top"/>
    </xf>
    <xf numFmtId="164" fontId="2" fillId="3" borderId="4" xfId="0" applyNumberFormat="1" applyFont="1" applyFill="1" applyBorder="1" applyAlignment="1">
      <alignment horizontal="center" vertical="top"/>
    </xf>
    <xf numFmtId="164" fontId="2" fillId="3" borderId="3" xfId="0" applyNumberFormat="1" applyFont="1" applyFill="1" applyBorder="1" applyAlignment="1">
      <alignment horizontal="center" vertical="top"/>
    </xf>
    <xf numFmtId="164" fontId="2" fillId="4" borderId="2" xfId="0" applyNumberFormat="1" applyFont="1" applyFill="1" applyBorder="1" applyAlignment="1">
      <alignment horizontal="center" vertical="top"/>
    </xf>
    <xf numFmtId="164" fontId="2" fillId="4" borderId="3" xfId="0" applyNumberFormat="1" applyFont="1" applyFill="1" applyBorder="1" applyAlignment="1">
      <alignment horizontal="center" vertical="top"/>
    </xf>
    <xf numFmtId="0" fontId="1" fillId="6" borderId="2" xfId="0" applyFont="1" applyFill="1" applyBorder="1" applyAlignment="1">
      <alignment horizontal="center" vertical="top"/>
    </xf>
    <xf numFmtId="0" fontId="1" fillId="6" borderId="3" xfId="0" applyFont="1" applyFill="1" applyBorder="1" applyAlignment="1">
      <alignment horizontal="center" vertical="top"/>
    </xf>
    <xf numFmtId="0" fontId="2" fillId="4" borderId="4" xfId="0" applyFont="1" applyFill="1" applyBorder="1" applyAlignment="1">
      <alignment horizontal="center" vertical="top"/>
    </xf>
    <xf numFmtId="0" fontId="2" fillId="4" borderId="7" xfId="0" applyFont="1" applyFill="1" applyBorder="1" applyAlignment="1">
      <alignment horizontal="center" vertical="top"/>
    </xf>
    <xf numFmtId="0" fontId="13" fillId="6" borderId="2" xfId="0" applyFont="1" applyFill="1" applyBorder="1" applyAlignment="1">
      <alignment horizontal="center" vertical="top"/>
    </xf>
    <xf numFmtId="0" fontId="13" fillId="6" borderId="3" xfId="0" applyFont="1" applyFill="1" applyBorder="1" applyAlignment="1">
      <alignment horizontal="center" vertical="top"/>
    </xf>
    <xf numFmtId="0" fontId="13" fillId="6" borderId="4" xfId="0" applyFont="1" applyFill="1" applyBorder="1" applyAlignment="1">
      <alignment horizontal="center" vertical="top"/>
    </xf>
    <xf numFmtId="0" fontId="13" fillId="6" borderId="7" xfId="0" applyFont="1" applyFill="1" applyBorder="1" applyAlignment="1">
      <alignment horizontal="center" vertical="top"/>
    </xf>
    <xf numFmtId="164" fontId="5" fillId="2" borderId="8" xfId="0" applyNumberFormat="1" applyFont="1" applyFill="1" applyBorder="1" applyAlignment="1">
      <alignment horizontal="center" vertical="top"/>
    </xf>
    <xf numFmtId="164" fontId="1" fillId="0" borderId="0" xfId="0" applyNumberFormat="1" applyFont="1" applyBorder="1" applyAlignment="1">
      <alignment horizontal="center" vertical="top"/>
    </xf>
    <xf numFmtId="164" fontId="3" fillId="0" borderId="0" xfId="0" applyNumberFormat="1" applyFont="1" applyAlignment="1">
      <alignment horizontal="center" vertical="top"/>
    </xf>
    <xf numFmtId="164" fontId="3" fillId="0" borderId="0" xfId="0" applyNumberFormat="1" applyFont="1" applyBorder="1" applyAlignment="1">
      <alignment horizontal="center" vertical="top"/>
    </xf>
    <xf numFmtId="164" fontId="1" fillId="0" borderId="0" xfId="0" applyNumberFormat="1" applyFont="1" applyAlignment="1">
      <alignment horizontal="center" vertical="top"/>
    </xf>
    <xf numFmtId="0" fontId="2" fillId="3" borderId="1" xfId="0" applyFont="1" applyFill="1" applyBorder="1" applyAlignment="1">
      <alignment textRotation="90" wrapText="1"/>
    </xf>
    <xf numFmtId="0" fontId="5" fillId="2" borderId="3" xfId="0" applyFont="1" applyFill="1" applyBorder="1" applyAlignment="1">
      <alignment horizontal="right" vertical="top"/>
    </xf>
    <xf numFmtId="0" fontId="5" fillId="2" borderId="7" xfId="0" applyFont="1" applyFill="1" applyBorder="1" applyAlignment="1">
      <alignment horizontal="right" vertical="top"/>
    </xf>
    <xf numFmtId="0" fontId="5" fillId="2" borderId="4" xfId="0" applyFont="1" applyFill="1" applyBorder="1" applyAlignment="1">
      <alignment horizontal="right" vertical="top"/>
    </xf>
    <xf numFmtId="0" fontId="5" fillId="2" borderId="1" xfId="0" applyFont="1" applyFill="1" applyBorder="1" applyAlignment="1">
      <alignment horizontal="right"/>
    </xf>
    <xf numFmtId="0" fontId="5" fillId="2" borderId="8" xfId="0" applyFont="1" applyFill="1" applyBorder="1" applyAlignment="1">
      <alignment horizontal="right"/>
    </xf>
    <xf numFmtId="0" fontId="5" fillId="2" borderId="10" xfId="0" applyFont="1" applyFill="1" applyBorder="1" applyAlignment="1">
      <alignment horizontal="right"/>
    </xf>
    <xf numFmtId="0" fontId="1" fillId="0" borderId="0" xfId="0" applyFont="1" applyAlignment="1">
      <alignment vertical="top" wrapText="1"/>
    </xf>
    <xf numFmtId="3" fontId="1" fillId="7" borderId="2" xfId="0" applyNumberFormat="1" applyFont="1" applyFill="1"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9E2E-A7B1-48C5-B197-9F166B827D36}">
  <sheetPr>
    <pageSetUpPr fitToPage="1"/>
  </sheetPr>
  <dimension ref="A1:AA91"/>
  <sheetViews>
    <sheetView tabSelected="1" zoomScale="85" zoomScaleNormal="85" workbookViewId="0">
      <pane xSplit="1" ySplit="3" topLeftCell="B4" activePane="bottomRight" state="frozen"/>
      <selection activeCell="A2" sqref="A2"/>
      <selection pane="topRight" activeCell="B2" sqref="B2"/>
      <selection pane="bottomLeft" activeCell="A4" sqref="A4"/>
      <selection pane="bottomRight" activeCell="O91" sqref="A1:O91"/>
    </sheetView>
  </sheetViews>
  <sheetFormatPr defaultRowHeight="14.25" x14ac:dyDescent="0.2"/>
  <cols>
    <col min="1" max="1" width="5.42578125" style="43" customWidth="1"/>
    <col min="2" max="2" width="38.5703125" style="57" customWidth="1"/>
    <col min="3" max="4" width="6.28515625" style="57" customWidth="1"/>
    <col min="5" max="5" width="7.5703125" style="57" customWidth="1"/>
    <col min="6" max="7" width="9.7109375" style="57" customWidth="1"/>
    <col min="8" max="8" width="17.42578125" style="54" customWidth="1"/>
    <col min="9" max="9" width="21.5703125" style="54" customWidth="1"/>
    <col min="10" max="10" width="3.85546875" style="97" customWidth="1"/>
    <col min="11" max="13" width="4.140625" style="97" customWidth="1"/>
    <col min="14" max="14" width="4.85546875" style="97" customWidth="1"/>
    <col min="15" max="15" width="57.7109375" style="76" customWidth="1"/>
    <col min="16" max="16384" width="9.140625" style="57"/>
  </cols>
  <sheetData>
    <row r="1" spans="1:15" ht="191.25" x14ac:dyDescent="0.2">
      <c r="A1" s="78"/>
      <c r="B1" s="1" t="s">
        <v>173</v>
      </c>
      <c r="C1" s="2"/>
      <c r="D1" s="2"/>
      <c r="E1" s="2"/>
      <c r="F1" s="2"/>
      <c r="G1" s="3"/>
      <c r="H1" s="4"/>
      <c r="I1" s="4"/>
      <c r="J1" s="5" t="s">
        <v>0</v>
      </c>
      <c r="K1" s="5" t="s">
        <v>1</v>
      </c>
      <c r="L1" s="5" t="s">
        <v>2</v>
      </c>
      <c r="M1" s="5" t="s">
        <v>3</v>
      </c>
      <c r="N1" s="98" t="s">
        <v>4</v>
      </c>
      <c r="O1" s="73"/>
    </row>
    <row r="2" spans="1:15" s="9" customFormat="1" ht="15" x14ac:dyDescent="0.25">
      <c r="A2" s="79" t="s">
        <v>5</v>
      </c>
      <c r="B2" s="6" t="s">
        <v>6</v>
      </c>
      <c r="C2" s="7"/>
      <c r="D2" s="7"/>
      <c r="E2" s="7" t="s">
        <v>7</v>
      </c>
      <c r="F2" s="7" t="s">
        <v>8</v>
      </c>
      <c r="G2" s="7" t="s">
        <v>9</v>
      </c>
      <c r="H2" s="8" t="s">
        <v>10</v>
      </c>
      <c r="I2" s="8" t="s">
        <v>11</v>
      </c>
      <c r="J2" s="82" t="s">
        <v>12</v>
      </c>
      <c r="K2" s="80"/>
      <c r="L2" s="80"/>
      <c r="M2" s="80"/>
      <c r="N2" s="81"/>
      <c r="O2" s="70" t="s">
        <v>13</v>
      </c>
    </row>
    <row r="3" spans="1:15" s="9" customFormat="1" ht="14.25" customHeight="1" x14ac:dyDescent="0.25">
      <c r="A3" s="10" t="s">
        <v>14</v>
      </c>
      <c r="B3" s="11" t="s">
        <v>15</v>
      </c>
      <c r="C3" s="12"/>
      <c r="D3" s="12"/>
      <c r="E3" s="12"/>
      <c r="F3" s="12"/>
      <c r="G3" s="12"/>
      <c r="H3" s="13"/>
      <c r="I3" s="13"/>
      <c r="J3" s="83"/>
      <c r="K3" s="83"/>
      <c r="L3" s="83"/>
      <c r="M3" s="83"/>
      <c r="N3" s="84"/>
      <c r="O3" s="71"/>
    </row>
    <row r="4" spans="1:15" ht="17.25" customHeight="1" x14ac:dyDescent="0.2">
      <c r="A4" s="27" t="s">
        <v>16</v>
      </c>
      <c r="B4" s="14" t="s">
        <v>17</v>
      </c>
      <c r="C4" s="15">
        <v>53</v>
      </c>
      <c r="D4" s="15" t="s">
        <v>18</v>
      </c>
      <c r="E4" s="16">
        <v>4</v>
      </c>
      <c r="F4" s="15">
        <f>C4*E4</f>
        <v>212</v>
      </c>
      <c r="G4" s="15" t="s">
        <v>19</v>
      </c>
      <c r="H4" s="17">
        <v>0</v>
      </c>
      <c r="I4" s="18">
        <f>E4*H4</f>
        <v>0</v>
      </c>
      <c r="J4" s="85">
        <v>3</v>
      </c>
      <c r="K4" s="85">
        <v>2</v>
      </c>
      <c r="L4" s="85">
        <v>1</v>
      </c>
      <c r="M4" s="85">
        <v>1</v>
      </c>
      <c r="N4" s="86"/>
      <c r="O4" s="63" t="s">
        <v>172</v>
      </c>
    </row>
    <row r="5" spans="1:15" ht="17.25" customHeight="1" x14ac:dyDescent="0.2">
      <c r="A5" s="27" t="s">
        <v>20</v>
      </c>
      <c r="B5" s="14" t="s">
        <v>21</v>
      </c>
      <c r="C5" s="15">
        <v>53</v>
      </c>
      <c r="D5" s="15" t="s">
        <v>18</v>
      </c>
      <c r="E5" s="16">
        <v>6</v>
      </c>
      <c r="F5" s="15">
        <f t="shared" ref="F5:F33" si="0">C5*E5</f>
        <v>318</v>
      </c>
      <c r="G5" s="15" t="s">
        <v>19</v>
      </c>
      <c r="H5" s="17">
        <v>0</v>
      </c>
      <c r="I5" s="18">
        <f t="shared" ref="I5:I21" si="1">E5*H5</f>
        <v>0</v>
      </c>
      <c r="J5" s="85">
        <v>3</v>
      </c>
      <c r="K5" s="85">
        <v>2</v>
      </c>
      <c r="L5" s="85">
        <v>1</v>
      </c>
      <c r="M5" s="85">
        <v>1</v>
      </c>
      <c r="N5" s="86"/>
      <c r="O5" s="63" t="s">
        <v>172</v>
      </c>
    </row>
    <row r="6" spans="1:15" ht="17.25" customHeight="1" x14ac:dyDescent="0.2">
      <c r="A6" s="27" t="s">
        <v>22</v>
      </c>
      <c r="B6" s="14" t="s">
        <v>23</v>
      </c>
      <c r="C6" s="15">
        <v>29.5</v>
      </c>
      <c r="D6" s="15" t="s">
        <v>18</v>
      </c>
      <c r="E6" s="16">
        <v>1</v>
      </c>
      <c r="F6" s="15">
        <f t="shared" si="0"/>
        <v>29.5</v>
      </c>
      <c r="G6" s="15" t="s">
        <v>19</v>
      </c>
      <c r="H6" s="17">
        <v>0</v>
      </c>
      <c r="I6" s="18">
        <f t="shared" si="1"/>
        <v>0</v>
      </c>
      <c r="J6" s="85">
        <v>2</v>
      </c>
      <c r="K6" s="85"/>
      <c r="L6" s="85"/>
      <c r="M6" s="85"/>
      <c r="N6" s="86"/>
      <c r="O6" s="63"/>
    </row>
    <row r="7" spans="1:15" ht="17.25" customHeight="1" x14ac:dyDescent="0.2">
      <c r="A7" s="27" t="s">
        <v>24</v>
      </c>
      <c r="B7" s="14" t="s">
        <v>25</v>
      </c>
      <c r="C7" s="15">
        <v>29.5</v>
      </c>
      <c r="D7" s="15" t="s">
        <v>18</v>
      </c>
      <c r="E7" s="16">
        <v>1</v>
      </c>
      <c r="F7" s="15">
        <f t="shared" si="0"/>
        <v>29.5</v>
      </c>
      <c r="G7" s="15" t="s">
        <v>19</v>
      </c>
      <c r="H7" s="17">
        <v>0</v>
      </c>
      <c r="I7" s="18">
        <f t="shared" si="1"/>
        <v>0</v>
      </c>
      <c r="J7" s="85">
        <v>2</v>
      </c>
      <c r="K7" s="85"/>
      <c r="L7" s="85"/>
      <c r="M7" s="85"/>
      <c r="N7" s="86"/>
      <c r="O7" s="63"/>
    </row>
    <row r="8" spans="1:15" ht="17.25" customHeight="1" x14ac:dyDescent="0.2">
      <c r="A8" s="27" t="s">
        <v>26</v>
      </c>
      <c r="B8" s="14" t="s">
        <v>27</v>
      </c>
      <c r="C8" s="15">
        <v>18</v>
      </c>
      <c r="D8" s="15" t="s">
        <v>18</v>
      </c>
      <c r="E8" s="16">
        <v>2</v>
      </c>
      <c r="F8" s="15">
        <f t="shared" si="0"/>
        <v>36</v>
      </c>
      <c r="G8" s="15" t="s">
        <v>19</v>
      </c>
      <c r="H8" s="17">
        <v>0</v>
      </c>
      <c r="I8" s="18">
        <f t="shared" si="1"/>
        <v>0</v>
      </c>
      <c r="J8" s="85">
        <v>1</v>
      </c>
      <c r="K8" s="85"/>
      <c r="L8" s="85"/>
      <c r="M8" s="85"/>
      <c r="N8" s="86"/>
      <c r="O8" s="63"/>
    </row>
    <row r="9" spans="1:15" ht="17.25" customHeight="1" x14ac:dyDescent="0.2">
      <c r="A9" s="27" t="s">
        <v>28</v>
      </c>
      <c r="B9" s="14" t="s">
        <v>29</v>
      </c>
      <c r="C9" s="15">
        <v>5</v>
      </c>
      <c r="D9" s="15" t="s">
        <v>18</v>
      </c>
      <c r="E9" s="16">
        <v>15</v>
      </c>
      <c r="F9" s="15">
        <f t="shared" si="0"/>
        <v>75</v>
      </c>
      <c r="G9" s="15" t="s">
        <v>19</v>
      </c>
      <c r="H9" s="17">
        <v>0</v>
      </c>
      <c r="I9" s="18">
        <f t="shared" si="1"/>
        <v>0</v>
      </c>
      <c r="J9" s="85">
        <v>0</v>
      </c>
      <c r="K9" s="85"/>
      <c r="L9" s="85"/>
      <c r="M9" s="85"/>
      <c r="N9" s="86"/>
      <c r="O9" s="63"/>
    </row>
    <row r="10" spans="1:15" ht="34.5" customHeight="1" x14ac:dyDescent="0.2">
      <c r="A10" s="27" t="s">
        <v>30</v>
      </c>
      <c r="B10" s="22" t="s">
        <v>160</v>
      </c>
      <c r="C10" s="15">
        <v>82</v>
      </c>
      <c r="D10" s="15" t="s">
        <v>18</v>
      </c>
      <c r="E10" s="15">
        <v>1</v>
      </c>
      <c r="F10" s="15">
        <f>C10*E10</f>
        <v>82</v>
      </c>
      <c r="G10" s="15" t="s">
        <v>19</v>
      </c>
      <c r="H10" s="17">
        <v>0</v>
      </c>
      <c r="I10" s="18">
        <f t="shared" si="1"/>
        <v>0</v>
      </c>
      <c r="J10" s="85">
        <v>0</v>
      </c>
      <c r="K10" s="85"/>
      <c r="L10" s="85"/>
      <c r="M10" s="85"/>
      <c r="N10" s="86"/>
      <c r="O10" s="74"/>
    </row>
    <row r="11" spans="1:15" ht="17.25" customHeight="1" x14ac:dyDescent="0.2">
      <c r="A11" s="27" t="s">
        <v>31</v>
      </c>
      <c r="B11" s="14" t="s">
        <v>32</v>
      </c>
      <c r="C11" s="15">
        <v>6</v>
      </c>
      <c r="D11" s="15" t="s">
        <v>18</v>
      </c>
      <c r="E11" s="16">
        <v>1</v>
      </c>
      <c r="F11" s="15">
        <f t="shared" si="0"/>
        <v>6</v>
      </c>
      <c r="G11" s="15" t="s">
        <v>19</v>
      </c>
      <c r="H11" s="17">
        <v>0</v>
      </c>
      <c r="I11" s="18">
        <f t="shared" si="1"/>
        <v>0</v>
      </c>
      <c r="J11" s="85">
        <v>1</v>
      </c>
      <c r="K11" s="85"/>
      <c r="L11" s="85"/>
      <c r="M11" s="85"/>
      <c r="N11" s="86"/>
      <c r="O11" s="63"/>
    </row>
    <row r="12" spans="1:15" ht="17.25" customHeight="1" x14ac:dyDescent="0.2">
      <c r="A12" s="27" t="s">
        <v>33</v>
      </c>
      <c r="B12" s="14" t="s">
        <v>34</v>
      </c>
      <c r="C12" s="15">
        <v>12</v>
      </c>
      <c r="D12" s="15" t="s">
        <v>18</v>
      </c>
      <c r="E12" s="16">
        <v>1</v>
      </c>
      <c r="F12" s="15">
        <f t="shared" si="0"/>
        <v>12</v>
      </c>
      <c r="G12" s="15" t="s">
        <v>19</v>
      </c>
      <c r="H12" s="17">
        <v>0</v>
      </c>
      <c r="I12" s="18">
        <f t="shared" si="1"/>
        <v>0</v>
      </c>
      <c r="J12" s="85">
        <v>4</v>
      </c>
      <c r="K12" s="85">
        <v>2</v>
      </c>
      <c r="L12" s="85">
        <v>1</v>
      </c>
      <c r="M12" s="85"/>
      <c r="N12" s="86"/>
      <c r="O12" s="63"/>
    </row>
    <row r="13" spans="1:15" ht="17.25" customHeight="1" x14ac:dyDescent="0.2">
      <c r="A13" s="27" t="s">
        <v>35</v>
      </c>
      <c r="B13" s="14" t="s">
        <v>36</v>
      </c>
      <c r="C13" s="15">
        <v>16</v>
      </c>
      <c r="D13" s="15" t="s">
        <v>18</v>
      </c>
      <c r="E13" s="16">
        <v>1</v>
      </c>
      <c r="F13" s="15">
        <f t="shared" si="0"/>
        <v>16</v>
      </c>
      <c r="G13" s="15" t="s">
        <v>19</v>
      </c>
      <c r="H13" s="17">
        <v>0</v>
      </c>
      <c r="I13" s="18">
        <f t="shared" si="1"/>
        <v>0</v>
      </c>
      <c r="J13" s="85">
        <v>4</v>
      </c>
      <c r="K13" s="85">
        <v>1</v>
      </c>
      <c r="L13" s="85">
        <v>1</v>
      </c>
      <c r="M13" s="85"/>
      <c r="N13" s="86"/>
      <c r="O13" s="63"/>
    </row>
    <row r="14" spans="1:15" ht="17.25" customHeight="1" x14ac:dyDescent="0.2">
      <c r="A14" s="27" t="s">
        <v>37</v>
      </c>
      <c r="B14" s="14" t="s">
        <v>38</v>
      </c>
      <c r="C14" s="15">
        <v>12</v>
      </c>
      <c r="D14" s="15" t="s">
        <v>18</v>
      </c>
      <c r="E14" s="16">
        <v>1</v>
      </c>
      <c r="F14" s="15">
        <f t="shared" si="0"/>
        <v>12</v>
      </c>
      <c r="G14" s="15" t="s">
        <v>19</v>
      </c>
      <c r="H14" s="17">
        <v>0</v>
      </c>
      <c r="I14" s="18">
        <f t="shared" si="1"/>
        <v>0</v>
      </c>
      <c r="J14" s="85">
        <v>4</v>
      </c>
      <c r="K14" s="85">
        <v>1</v>
      </c>
      <c r="L14" s="85">
        <v>1</v>
      </c>
      <c r="M14" s="85"/>
      <c r="N14" s="86"/>
      <c r="O14" s="63"/>
    </row>
    <row r="15" spans="1:15" ht="17.25" customHeight="1" x14ac:dyDescent="0.2">
      <c r="A15" s="27" t="s">
        <v>39</v>
      </c>
      <c r="B15" s="14" t="s">
        <v>159</v>
      </c>
      <c r="C15" s="15">
        <v>80</v>
      </c>
      <c r="D15" s="15" t="s">
        <v>18</v>
      </c>
      <c r="E15" s="16">
        <v>1</v>
      </c>
      <c r="F15" s="15">
        <f t="shared" si="0"/>
        <v>80</v>
      </c>
      <c r="G15" s="15" t="s">
        <v>19</v>
      </c>
      <c r="H15" s="17">
        <v>0</v>
      </c>
      <c r="I15" s="18">
        <f t="shared" si="1"/>
        <v>0</v>
      </c>
      <c r="J15" s="85">
        <v>8</v>
      </c>
      <c r="K15" s="85"/>
      <c r="L15" s="85"/>
      <c r="M15" s="85"/>
      <c r="N15" s="86"/>
      <c r="O15" s="63"/>
    </row>
    <row r="16" spans="1:15" ht="36.75" customHeight="1" x14ac:dyDescent="0.2">
      <c r="A16" s="27" t="s">
        <v>40</v>
      </c>
      <c r="B16" s="14" t="s">
        <v>41</v>
      </c>
      <c r="C16" s="15">
        <v>45</v>
      </c>
      <c r="D16" s="15" t="s">
        <v>18</v>
      </c>
      <c r="E16" s="16">
        <v>1</v>
      </c>
      <c r="F16" s="15">
        <f t="shared" si="0"/>
        <v>45</v>
      </c>
      <c r="G16" s="15" t="s">
        <v>19</v>
      </c>
      <c r="H16" s="17">
        <v>0</v>
      </c>
      <c r="I16" s="18">
        <f t="shared" si="1"/>
        <v>0</v>
      </c>
      <c r="J16" s="85">
        <v>4</v>
      </c>
      <c r="K16" s="85">
        <v>2</v>
      </c>
      <c r="L16" s="85">
        <v>1</v>
      </c>
      <c r="M16" s="85"/>
      <c r="N16" s="86" t="s">
        <v>48</v>
      </c>
      <c r="O16" s="75" t="s">
        <v>174</v>
      </c>
    </row>
    <row r="17" spans="1:15" ht="17.25" customHeight="1" x14ac:dyDescent="0.2">
      <c r="A17" s="27" t="s">
        <v>42</v>
      </c>
      <c r="B17" s="14" t="s">
        <v>43</v>
      </c>
      <c r="C17" s="15">
        <v>5</v>
      </c>
      <c r="D17" s="15" t="s">
        <v>18</v>
      </c>
      <c r="E17" s="16">
        <v>2</v>
      </c>
      <c r="F17" s="15">
        <f t="shared" si="0"/>
        <v>10</v>
      </c>
      <c r="G17" s="15" t="s">
        <v>19</v>
      </c>
      <c r="H17" s="17">
        <v>0</v>
      </c>
      <c r="I17" s="18">
        <f t="shared" si="1"/>
        <v>0</v>
      </c>
      <c r="J17" s="85">
        <v>0</v>
      </c>
      <c r="K17" s="85"/>
      <c r="L17" s="85"/>
      <c r="M17" s="85"/>
      <c r="N17" s="86"/>
      <c r="O17" s="63"/>
    </row>
    <row r="18" spans="1:15" ht="17.25" customHeight="1" x14ac:dyDescent="0.2">
      <c r="A18" s="27" t="s">
        <v>44</v>
      </c>
      <c r="B18" s="14" t="s">
        <v>45</v>
      </c>
      <c r="C18" s="15">
        <v>3.63</v>
      </c>
      <c r="D18" s="15" t="s">
        <v>18</v>
      </c>
      <c r="E18" s="16">
        <v>1</v>
      </c>
      <c r="F18" s="15">
        <f t="shared" si="0"/>
        <v>3.63</v>
      </c>
      <c r="G18" s="15" t="s">
        <v>19</v>
      </c>
      <c r="H18" s="17">
        <v>0</v>
      </c>
      <c r="I18" s="18">
        <f t="shared" si="1"/>
        <v>0</v>
      </c>
      <c r="J18" s="85">
        <v>0</v>
      </c>
      <c r="K18" s="85"/>
      <c r="L18" s="85"/>
      <c r="M18" s="85"/>
      <c r="N18" s="86"/>
      <c r="O18" s="63"/>
    </row>
    <row r="19" spans="1:15" ht="17.25" customHeight="1" x14ac:dyDescent="0.2">
      <c r="A19" s="27" t="s">
        <v>46</v>
      </c>
      <c r="B19" s="14" t="s">
        <v>47</v>
      </c>
      <c r="C19" s="15">
        <v>5</v>
      </c>
      <c r="D19" s="15" t="s">
        <v>18</v>
      </c>
      <c r="E19" s="16">
        <v>1</v>
      </c>
      <c r="F19" s="15">
        <f t="shared" si="0"/>
        <v>5</v>
      </c>
      <c r="G19" s="15" t="s">
        <v>19</v>
      </c>
      <c r="H19" s="17">
        <v>0</v>
      </c>
      <c r="I19" s="18">
        <f t="shared" si="1"/>
        <v>0</v>
      </c>
      <c r="J19" s="85">
        <v>0</v>
      </c>
      <c r="K19" s="85"/>
      <c r="L19" s="85"/>
      <c r="M19" s="85"/>
      <c r="N19" s="86" t="s">
        <v>48</v>
      </c>
      <c r="O19" s="63"/>
    </row>
    <row r="20" spans="1:15" ht="42.75" x14ac:dyDescent="0.2">
      <c r="A20" s="27" t="s">
        <v>49</v>
      </c>
      <c r="B20" s="22" t="s">
        <v>161</v>
      </c>
      <c r="C20" s="15">
        <v>20</v>
      </c>
      <c r="D20" s="15" t="s">
        <v>18</v>
      </c>
      <c r="E20" s="15">
        <v>2</v>
      </c>
      <c r="F20" s="15">
        <f t="shared" si="0"/>
        <v>40</v>
      </c>
      <c r="G20" s="15" t="s">
        <v>19</v>
      </c>
      <c r="H20" s="17">
        <v>0</v>
      </c>
      <c r="I20" s="18">
        <f t="shared" si="1"/>
        <v>0</v>
      </c>
      <c r="J20" s="85">
        <v>1</v>
      </c>
      <c r="K20" s="85"/>
      <c r="L20" s="85"/>
      <c r="M20" s="85"/>
      <c r="N20" s="86"/>
      <c r="O20" s="63"/>
    </row>
    <row r="21" spans="1:15" ht="17.25" customHeight="1" x14ac:dyDescent="0.2">
      <c r="A21" s="27" t="s">
        <v>50</v>
      </c>
      <c r="B21" s="14" t="s">
        <v>51</v>
      </c>
      <c r="C21" s="15">
        <v>4</v>
      </c>
      <c r="D21" s="15" t="s">
        <v>18</v>
      </c>
      <c r="E21" s="16">
        <v>1</v>
      </c>
      <c r="F21" s="15">
        <f t="shared" si="0"/>
        <v>4</v>
      </c>
      <c r="G21" s="15" t="s">
        <v>19</v>
      </c>
      <c r="H21" s="17">
        <v>0</v>
      </c>
      <c r="I21" s="18">
        <f t="shared" si="1"/>
        <v>0</v>
      </c>
      <c r="J21" s="85">
        <v>2</v>
      </c>
      <c r="K21" s="85"/>
      <c r="L21" s="85"/>
      <c r="M21" s="85"/>
      <c r="N21" s="86"/>
      <c r="O21" s="63"/>
    </row>
    <row r="22" spans="1:15" ht="17.25" customHeight="1" x14ac:dyDescent="0.2">
      <c r="A22" s="27"/>
      <c r="B22" s="14" t="s">
        <v>52</v>
      </c>
      <c r="C22" s="15"/>
      <c r="D22" s="15"/>
      <c r="E22" s="16"/>
      <c r="F22" s="15">
        <f>SUM(F4:F21)</f>
        <v>1015.63</v>
      </c>
      <c r="G22" s="15"/>
      <c r="H22" s="17"/>
      <c r="I22" s="18"/>
      <c r="J22" s="85"/>
      <c r="K22" s="85"/>
      <c r="L22" s="85"/>
      <c r="M22" s="85"/>
      <c r="N22" s="86"/>
      <c r="O22" s="63"/>
    </row>
    <row r="23" spans="1:15" ht="71.25" x14ac:dyDescent="0.2">
      <c r="A23" s="27"/>
      <c r="B23" s="22" t="s">
        <v>168</v>
      </c>
      <c r="C23" s="15"/>
      <c r="D23" s="15"/>
      <c r="E23" s="19">
        <v>1.3</v>
      </c>
      <c r="F23" s="15"/>
      <c r="G23" s="15"/>
      <c r="H23" s="15"/>
      <c r="I23" s="18"/>
      <c r="J23" s="85"/>
      <c r="K23" s="85"/>
      <c r="L23" s="85"/>
      <c r="M23" s="85"/>
      <c r="N23" s="86"/>
      <c r="O23" s="75" t="s">
        <v>169</v>
      </c>
    </row>
    <row r="24" spans="1:15" x14ac:dyDescent="0.2">
      <c r="A24" s="27"/>
      <c r="B24" s="14" t="s">
        <v>54</v>
      </c>
      <c r="C24" s="15"/>
      <c r="D24" s="15"/>
      <c r="E24" s="19"/>
      <c r="F24" s="15">
        <f>F22*E23</f>
        <v>1320.319</v>
      </c>
      <c r="G24" s="15"/>
      <c r="H24" s="15"/>
      <c r="I24" s="18"/>
      <c r="J24" s="85"/>
      <c r="K24" s="85"/>
      <c r="L24" s="85"/>
      <c r="M24" s="85"/>
      <c r="N24" s="86"/>
      <c r="O24" s="63"/>
    </row>
    <row r="25" spans="1:15" ht="15" x14ac:dyDescent="0.2">
      <c r="A25" s="12" t="s">
        <v>55</v>
      </c>
      <c r="B25" s="11" t="s">
        <v>56</v>
      </c>
      <c r="C25" s="12"/>
      <c r="D25" s="12"/>
      <c r="E25" s="12"/>
      <c r="F25" s="12"/>
      <c r="G25" s="12"/>
      <c r="H25" s="12"/>
      <c r="I25" s="12"/>
      <c r="J25" s="87"/>
      <c r="K25" s="87"/>
      <c r="L25" s="87"/>
      <c r="M25" s="87"/>
      <c r="N25" s="88"/>
      <c r="O25" s="71"/>
    </row>
    <row r="26" spans="1:15" x14ac:dyDescent="0.2">
      <c r="A26" s="27" t="s">
        <v>57</v>
      </c>
      <c r="B26" s="20" t="s">
        <v>58</v>
      </c>
      <c r="C26" s="15">
        <v>59.5</v>
      </c>
      <c r="D26" s="15" t="s">
        <v>18</v>
      </c>
      <c r="E26" s="15">
        <v>1</v>
      </c>
      <c r="F26" s="15">
        <f t="shared" si="0"/>
        <v>59.5</v>
      </c>
      <c r="G26" s="15" t="s">
        <v>19</v>
      </c>
      <c r="H26" s="17">
        <v>0</v>
      </c>
      <c r="I26" s="18">
        <f>E26*H26</f>
        <v>0</v>
      </c>
      <c r="J26" s="85">
        <v>6</v>
      </c>
      <c r="K26" s="85">
        <v>1</v>
      </c>
      <c r="L26" s="85"/>
      <c r="M26" s="85"/>
      <c r="N26" s="86"/>
      <c r="O26" s="63"/>
    </row>
    <row r="27" spans="1:15" x14ac:dyDescent="0.2">
      <c r="A27" s="27" t="s">
        <v>59</v>
      </c>
      <c r="B27" s="14" t="s">
        <v>60</v>
      </c>
      <c r="C27" s="15">
        <v>59.5</v>
      </c>
      <c r="D27" s="15" t="s">
        <v>18</v>
      </c>
      <c r="E27" s="15">
        <v>1</v>
      </c>
      <c r="F27" s="15">
        <f t="shared" si="0"/>
        <v>59.5</v>
      </c>
      <c r="G27" s="15" t="s">
        <v>19</v>
      </c>
      <c r="H27" s="17">
        <v>0</v>
      </c>
      <c r="I27" s="18">
        <f t="shared" ref="I27:I33" si="2">E27*H27</f>
        <v>0</v>
      </c>
      <c r="J27" s="85">
        <v>6</v>
      </c>
      <c r="K27" s="85"/>
      <c r="L27" s="85"/>
      <c r="M27" s="85"/>
      <c r="N27" s="86"/>
      <c r="O27" s="63"/>
    </row>
    <row r="28" spans="1:15" x14ac:dyDescent="0.2">
      <c r="A28" s="27" t="s">
        <v>61</v>
      </c>
      <c r="B28" s="14" t="s">
        <v>62</v>
      </c>
      <c r="C28" s="15">
        <v>8.5</v>
      </c>
      <c r="D28" s="15" t="s">
        <v>18</v>
      </c>
      <c r="E28" s="15">
        <v>1</v>
      </c>
      <c r="F28" s="15">
        <f t="shared" si="0"/>
        <v>8.5</v>
      </c>
      <c r="G28" s="15" t="s">
        <v>19</v>
      </c>
      <c r="H28" s="17">
        <v>0</v>
      </c>
      <c r="I28" s="18">
        <f t="shared" si="2"/>
        <v>0</v>
      </c>
      <c r="J28" s="85">
        <v>1</v>
      </c>
      <c r="K28" s="85"/>
      <c r="L28" s="85"/>
      <c r="M28" s="85"/>
      <c r="N28" s="86"/>
      <c r="O28" s="63"/>
    </row>
    <row r="29" spans="1:15" s="21" customFormat="1" ht="36.75" customHeight="1" x14ac:dyDescent="0.2">
      <c r="A29" s="27" t="s">
        <v>63</v>
      </c>
      <c r="B29" s="14" t="s">
        <v>64</v>
      </c>
      <c r="C29" s="15">
        <v>8.5</v>
      </c>
      <c r="D29" s="15" t="s">
        <v>18</v>
      </c>
      <c r="E29" s="15">
        <v>4</v>
      </c>
      <c r="F29" s="15">
        <f t="shared" si="0"/>
        <v>34</v>
      </c>
      <c r="G29" s="15" t="s">
        <v>19</v>
      </c>
      <c r="H29" s="17">
        <v>0</v>
      </c>
      <c r="I29" s="18">
        <f t="shared" si="2"/>
        <v>0</v>
      </c>
      <c r="J29" s="89">
        <v>1</v>
      </c>
      <c r="K29" s="89"/>
      <c r="L29" s="89"/>
      <c r="M29" s="89"/>
      <c r="N29" s="90"/>
      <c r="O29" s="63"/>
    </row>
    <row r="30" spans="1:15" x14ac:dyDescent="0.2">
      <c r="A30" s="27" t="s">
        <v>65</v>
      </c>
      <c r="B30" s="14" t="s">
        <v>66</v>
      </c>
      <c r="C30" s="15">
        <v>12</v>
      </c>
      <c r="D30" s="15" t="s">
        <v>18</v>
      </c>
      <c r="E30" s="15">
        <v>1</v>
      </c>
      <c r="F30" s="15">
        <f t="shared" si="0"/>
        <v>12</v>
      </c>
      <c r="G30" s="15" t="s">
        <v>19</v>
      </c>
      <c r="H30" s="17">
        <v>0</v>
      </c>
      <c r="I30" s="18">
        <f>E30*H30</f>
        <v>0</v>
      </c>
      <c r="J30" s="85"/>
      <c r="K30" s="85"/>
      <c r="L30" s="85"/>
      <c r="M30" s="85"/>
      <c r="N30" s="86" t="s">
        <v>48</v>
      </c>
      <c r="O30" s="63"/>
    </row>
    <row r="31" spans="1:15" x14ac:dyDescent="0.2">
      <c r="A31" s="27" t="s">
        <v>67</v>
      </c>
      <c r="B31" s="14" t="s">
        <v>68</v>
      </c>
      <c r="C31" s="15">
        <v>7</v>
      </c>
      <c r="D31" s="15" t="s">
        <v>18</v>
      </c>
      <c r="E31" s="15">
        <v>1</v>
      </c>
      <c r="F31" s="15">
        <f t="shared" si="0"/>
        <v>7</v>
      </c>
      <c r="G31" s="15" t="s">
        <v>19</v>
      </c>
      <c r="H31" s="17">
        <v>0</v>
      </c>
      <c r="I31" s="18">
        <f t="shared" si="2"/>
        <v>0</v>
      </c>
      <c r="J31" s="85"/>
      <c r="K31" s="85"/>
      <c r="L31" s="85"/>
      <c r="M31" s="85"/>
      <c r="N31" s="86" t="s">
        <v>48</v>
      </c>
      <c r="O31" s="63"/>
    </row>
    <row r="32" spans="1:15" x14ac:dyDescent="0.2">
      <c r="A32" s="27" t="s">
        <v>69</v>
      </c>
      <c r="B32" s="14" t="s">
        <v>70</v>
      </c>
      <c r="C32" s="15">
        <v>8</v>
      </c>
      <c r="D32" s="15" t="s">
        <v>18</v>
      </c>
      <c r="E32" s="15">
        <v>1</v>
      </c>
      <c r="F32" s="15">
        <f t="shared" si="0"/>
        <v>8</v>
      </c>
      <c r="G32" s="15" t="s">
        <v>19</v>
      </c>
      <c r="H32" s="17">
        <v>0</v>
      </c>
      <c r="I32" s="18">
        <f t="shared" si="2"/>
        <v>0</v>
      </c>
      <c r="J32" s="85">
        <v>1</v>
      </c>
      <c r="K32" s="85"/>
      <c r="L32" s="85"/>
      <c r="M32" s="85"/>
      <c r="N32" s="86"/>
      <c r="O32" s="63"/>
    </row>
    <row r="33" spans="1:15" x14ac:dyDescent="0.2">
      <c r="A33" s="27" t="s">
        <v>71</v>
      </c>
      <c r="B33" s="14" t="s">
        <v>72</v>
      </c>
      <c r="C33" s="15">
        <v>10</v>
      </c>
      <c r="D33" s="15" t="s">
        <v>18</v>
      </c>
      <c r="E33" s="15">
        <v>1</v>
      </c>
      <c r="F33" s="15">
        <f t="shared" si="0"/>
        <v>10</v>
      </c>
      <c r="G33" s="15" t="s">
        <v>19</v>
      </c>
      <c r="H33" s="17">
        <v>0</v>
      </c>
      <c r="I33" s="18">
        <f t="shared" si="2"/>
        <v>0</v>
      </c>
      <c r="J33" s="85">
        <v>3</v>
      </c>
      <c r="K33" s="85"/>
      <c r="L33" s="85"/>
      <c r="M33" s="85"/>
      <c r="N33" s="86"/>
      <c r="O33" s="63"/>
    </row>
    <row r="34" spans="1:15" x14ac:dyDescent="0.2">
      <c r="A34" s="27"/>
      <c r="B34" s="14" t="s">
        <v>52</v>
      </c>
      <c r="C34" s="15"/>
      <c r="D34" s="15"/>
      <c r="E34" s="15"/>
      <c r="F34" s="15">
        <f>SUM(F26:F33)</f>
        <v>198.5</v>
      </c>
      <c r="G34" s="15"/>
      <c r="H34" s="18"/>
      <c r="I34" s="18"/>
      <c r="J34" s="85"/>
      <c r="K34" s="85"/>
      <c r="L34" s="85"/>
      <c r="M34" s="85"/>
      <c r="N34" s="86"/>
      <c r="O34" s="63"/>
    </row>
    <row r="35" spans="1:15" x14ac:dyDescent="0.2">
      <c r="A35" s="27"/>
      <c r="B35" s="14" t="s">
        <v>53</v>
      </c>
      <c r="C35" s="15"/>
      <c r="D35" s="15"/>
      <c r="E35" s="15">
        <f>E23</f>
        <v>1.3</v>
      </c>
      <c r="F35" s="15"/>
      <c r="G35" s="15"/>
      <c r="H35" s="18"/>
      <c r="I35" s="18"/>
      <c r="J35" s="85"/>
      <c r="K35" s="85"/>
      <c r="L35" s="85"/>
      <c r="M35" s="85"/>
      <c r="N35" s="86"/>
      <c r="O35" s="63"/>
    </row>
    <row r="36" spans="1:15" x14ac:dyDescent="0.2">
      <c r="A36" s="27"/>
      <c r="B36" s="14" t="s">
        <v>54</v>
      </c>
      <c r="C36" s="15"/>
      <c r="D36" s="15"/>
      <c r="E36" s="15"/>
      <c r="F36" s="15">
        <f>F34*E35</f>
        <v>258.05</v>
      </c>
      <c r="G36" s="15"/>
      <c r="H36" s="18"/>
      <c r="I36" s="18"/>
      <c r="J36" s="85"/>
      <c r="K36" s="85"/>
      <c r="L36" s="85"/>
      <c r="M36" s="85"/>
      <c r="N36" s="86"/>
      <c r="O36" s="63"/>
    </row>
    <row r="37" spans="1:15" ht="15" x14ac:dyDescent="0.2">
      <c r="A37" s="12" t="s">
        <v>73</v>
      </c>
      <c r="B37" s="11" t="s">
        <v>74</v>
      </c>
      <c r="C37" s="12"/>
      <c r="D37" s="12"/>
      <c r="E37" s="12"/>
      <c r="F37" s="12"/>
      <c r="G37" s="12"/>
      <c r="H37" s="12"/>
      <c r="I37" s="12"/>
      <c r="J37" s="87"/>
      <c r="K37" s="87"/>
      <c r="L37" s="87"/>
      <c r="M37" s="87"/>
      <c r="N37" s="88"/>
      <c r="O37" s="71"/>
    </row>
    <row r="38" spans="1:15" ht="153.75" customHeight="1" x14ac:dyDescent="0.2">
      <c r="A38" s="67" t="s">
        <v>75</v>
      </c>
      <c r="B38" s="22" t="s">
        <v>163</v>
      </c>
      <c r="C38" s="66"/>
      <c r="D38" s="15" t="s">
        <v>76</v>
      </c>
      <c r="E38" s="23"/>
      <c r="F38" s="15">
        <f>E38</f>
        <v>0</v>
      </c>
      <c r="G38" s="15" t="s">
        <v>77</v>
      </c>
      <c r="H38" s="17">
        <v>0</v>
      </c>
      <c r="I38" s="18">
        <f>E38*H38</f>
        <v>0</v>
      </c>
      <c r="J38" s="85"/>
      <c r="K38" s="85"/>
      <c r="L38" s="85"/>
      <c r="M38" s="85"/>
      <c r="N38" s="86"/>
      <c r="O38" s="63"/>
    </row>
    <row r="39" spans="1:15" ht="15" x14ac:dyDescent="0.2">
      <c r="A39" s="12" t="s">
        <v>78</v>
      </c>
      <c r="B39" s="11" t="s">
        <v>79</v>
      </c>
      <c r="C39" s="12"/>
      <c r="D39" s="12"/>
      <c r="E39" s="12"/>
      <c r="F39" s="12"/>
      <c r="G39" s="12"/>
      <c r="H39" s="12"/>
      <c r="I39" s="12"/>
      <c r="J39" s="87"/>
      <c r="K39" s="87"/>
      <c r="L39" s="87"/>
      <c r="M39" s="87"/>
      <c r="N39" s="88"/>
      <c r="O39" s="71"/>
    </row>
    <row r="40" spans="1:15" ht="15" x14ac:dyDescent="0.2">
      <c r="A40" s="67" t="s">
        <v>80</v>
      </c>
      <c r="B40" s="14" t="s">
        <v>81</v>
      </c>
      <c r="C40" s="24"/>
      <c r="D40" s="24"/>
      <c r="E40" s="15">
        <v>1</v>
      </c>
      <c r="F40" s="15"/>
      <c r="G40" s="15" t="s">
        <v>19</v>
      </c>
      <c r="H40" s="17">
        <v>0</v>
      </c>
      <c r="I40" s="18">
        <f>E40*H40</f>
        <v>0</v>
      </c>
      <c r="J40" s="85"/>
      <c r="K40" s="85"/>
      <c r="L40" s="85"/>
      <c r="M40" s="85"/>
      <c r="N40" s="86"/>
      <c r="O40" s="63"/>
    </row>
    <row r="41" spans="1:15" ht="15" x14ac:dyDescent="0.2">
      <c r="A41" s="67" t="s">
        <v>82</v>
      </c>
      <c r="B41" s="14" t="s">
        <v>83</v>
      </c>
      <c r="C41" s="24"/>
      <c r="D41" s="24"/>
      <c r="E41" s="15">
        <v>2</v>
      </c>
      <c r="F41" s="15"/>
      <c r="G41" s="15" t="s">
        <v>19</v>
      </c>
      <c r="H41" s="17">
        <v>0</v>
      </c>
      <c r="I41" s="18">
        <f t="shared" ref="I41:I42" si="3">E41*H41</f>
        <v>0</v>
      </c>
      <c r="J41" s="85"/>
      <c r="K41" s="85"/>
      <c r="L41" s="85"/>
      <c r="M41" s="85"/>
      <c r="N41" s="86"/>
      <c r="O41" s="63"/>
    </row>
    <row r="42" spans="1:15" ht="15" x14ac:dyDescent="0.2">
      <c r="A42" s="67" t="s">
        <v>84</v>
      </c>
      <c r="B42" s="22" t="s">
        <v>162</v>
      </c>
      <c r="C42" s="24"/>
      <c r="D42" s="15"/>
      <c r="E42" s="15">
        <v>1</v>
      </c>
      <c r="F42" s="15"/>
      <c r="G42" s="15" t="s">
        <v>19</v>
      </c>
      <c r="H42" s="17">
        <v>0</v>
      </c>
      <c r="I42" s="18">
        <f t="shared" si="3"/>
        <v>0</v>
      </c>
      <c r="J42" s="85"/>
      <c r="K42" s="85"/>
      <c r="L42" s="85"/>
      <c r="M42" s="85"/>
      <c r="N42" s="86"/>
      <c r="O42" s="63"/>
    </row>
    <row r="43" spans="1:15" ht="15" x14ac:dyDescent="0.2">
      <c r="A43" s="12" t="s">
        <v>85</v>
      </c>
      <c r="B43" s="11" t="s">
        <v>86</v>
      </c>
      <c r="C43" s="25"/>
      <c r="D43" s="25"/>
      <c r="E43" s="25"/>
      <c r="F43" s="25"/>
      <c r="G43" s="25"/>
      <c r="H43" s="26"/>
      <c r="I43" s="26"/>
      <c r="J43" s="87"/>
      <c r="K43" s="87"/>
      <c r="L43" s="87"/>
      <c r="M43" s="87"/>
      <c r="N43" s="88"/>
      <c r="O43" s="71"/>
    </row>
    <row r="44" spans="1:15" x14ac:dyDescent="0.2">
      <c r="A44" s="27" t="s">
        <v>87</v>
      </c>
      <c r="B44" s="14" t="s">
        <v>88</v>
      </c>
      <c r="C44" s="14"/>
      <c r="D44" s="14"/>
      <c r="E44" s="14">
        <v>1</v>
      </c>
      <c r="F44" s="27"/>
      <c r="G44" s="27" t="s">
        <v>19</v>
      </c>
      <c r="H44" s="17">
        <v>0</v>
      </c>
      <c r="I44" s="18">
        <f>E44*H44</f>
        <v>0</v>
      </c>
      <c r="J44" s="85">
        <v>1</v>
      </c>
      <c r="K44" s="85"/>
      <c r="L44" s="85"/>
      <c r="M44" s="85"/>
      <c r="N44" s="86"/>
      <c r="O44" s="63"/>
    </row>
    <row r="45" spans="1:15" x14ac:dyDescent="0.2">
      <c r="A45" s="27" t="s">
        <v>89</v>
      </c>
      <c r="B45" s="20" t="s">
        <v>90</v>
      </c>
      <c r="C45" s="14"/>
      <c r="D45" s="14"/>
      <c r="E45" s="14">
        <v>2</v>
      </c>
      <c r="F45" s="14"/>
      <c r="G45" s="14" t="s">
        <v>19</v>
      </c>
      <c r="H45" s="17">
        <v>0</v>
      </c>
      <c r="I45" s="18">
        <f>E45*H45</f>
        <v>0</v>
      </c>
      <c r="J45" s="85">
        <v>1</v>
      </c>
      <c r="K45" s="85"/>
      <c r="L45" s="85"/>
      <c r="M45" s="85"/>
      <c r="N45" s="86"/>
      <c r="O45" s="63"/>
    </row>
    <row r="46" spans="1:15" ht="15" x14ac:dyDescent="0.2">
      <c r="A46" s="12" t="s">
        <v>91</v>
      </c>
      <c r="B46" s="11" t="s">
        <v>92</v>
      </c>
      <c r="C46" s="25"/>
      <c r="D46" s="25"/>
      <c r="E46" s="25"/>
      <c r="F46" s="25"/>
      <c r="G46" s="25"/>
      <c r="H46" s="26"/>
      <c r="I46" s="26"/>
      <c r="J46" s="87"/>
      <c r="K46" s="87"/>
      <c r="L46" s="87"/>
      <c r="M46" s="87"/>
      <c r="N46" s="88"/>
      <c r="O46" s="71"/>
    </row>
    <row r="47" spans="1:15" x14ac:dyDescent="0.2">
      <c r="A47" s="27" t="s">
        <v>93</v>
      </c>
      <c r="B47" s="14" t="s">
        <v>94</v>
      </c>
      <c r="C47" s="14"/>
      <c r="D47" s="14"/>
      <c r="E47" s="14">
        <v>1</v>
      </c>
      <c r="F47" s="27"/>
      <c r="G47" s="27" t="s">
        <v>19</v>
      </c>
      <c r="H47" s="17">
        <v>0</v>
      </c>
      <c r="I47" s="18">
        <f>E47*H47</f>
        <v>0</v>
      </c>
      <c r="J47" s="85"/>
      <c r="K47" s="85"/>
      <c r="L47" s="85"/>
      <c r="M47" s="85"/>
      <c r="N47" s="86"/>
      <c r="O47" s="63"/>
    </row>
    <row r="48" spans="1:15" ht="33" customHeight="1" x14ac:dyDescent="0.2">
      <c r="A48" s="27" t="s">
        <v>95</v>
      </c>
      <c r="B48" s="22" t="s">
        <v>96</v>
      </c>
      <c r="C48" s="14"/>
      <c r="D48" s="14"/>
      <c r="E48" s="14">
        <v>1</v>
      </c>
      <c r="F48" s="14"/>
      <c r="G48" s="14" t="s">
        <v>19</v>
      </c>
      <c r="H48" s="17">
        <v>0</v>
      </c>
      <c r="I48" s="18">
        <f>E48*H48</f>
        <v>0</v>
      </c>
      <c r="J48" s="85"/>
      <c r="K48" s="85"/>
      <c r="L48" s="85"/>
      <c r="M48" s="85"/>
      <c r="N48" s="86"/>
      <c r="O48" s="63"/>
    </row>
    <row r="49" spans="1:15" ht="15" x14ac:dyDescent="0.2">
      <c r="A49" s="12" t="s">
        <v>97</v>
      </c>
      <c r="B49" s="11" t="s">
        <v>98</v>
      </c>
      <c r="C49" s="25"/>
      <c r="D49" s="25"/>
      <c r="E49" s="25"/>
      <c r="F49" s="25"/>
      <c r="G49" s="25"/>
      <c r="H49" s="26"/>
      <c r="I49" s="26"/>
      <c r="J49" s="87"/>
      <c r="K49" s="87"/>
      <c r="L49" s="87"/>
      <c r="M49" s="87"/>
      <c r="N49" s="88"/>
      <c r="O49" s="71"/>
    </row>
    <row r="50" spans="1:15" ht="75" customHeight="1" x14ac:dyDescent="0.2">
      <c r="A50" s="27" t="s">
        <v>99</v>
      </c>
      <c r="B50" s="22" t="s">
        <v>170</v>
      </c>
      <c r="C50" s="14"/>
      <c r="D50" s="14" t="s">
        <v>76</v>
      </c>
      <c r="E50" s="106"/>
      <c r="F50" s="14"/>
      <c r="G50" s="14" t="s">
        <v>77</v>
      </c>
      <c r="H50" s="17">
        <v>0</v>
      </c>
      <c r="I50" s="18">
        <f>E50*H50</f>
        <v>0</v>
      </c>
      <c r="J50" s="85"/>
      <c r="K50" s="85"/>
      <c r="L50" s="85"/>
      <c r="M50" s="85"/>
      <c r="N50" s="86"/>
      <c r="O50" s="63"/>
    </row>
    <row r="51" spans="1:15" ht="15" x14ac:dyDescent="0.2">
      <c r="A51" s="12" t="s">
        <v>100</v>
      </c>
      <c r="B51" s="11" t="s">
        <v>101</v>
      </c>
      <c r="C51" s="25"/>
      <c r="D51" s="25"/>
      <c r="E51" s="25"/>
      <c r="F51" s="25"/>
      <c r="G51" s="25"/>
      <c r="H51" s="26"/>
      <c r="I51" s="26"/>
      <c r="J51" s="87"/>
      <c r="K51" s="87"/>
      <c r="L51" s="87"/>
      <c r="M51" s="87"/>
      <c r="N51" s="88"/>
      <c r="O51" s="71"/>
    </row>
    <row r="52" spans="1:15" x14ac:dyDescent="0.2">
      <c r="A52" s="27" t="s">
        <v>102</v>
      </c>
      <c r="B52" s="20" t="s">
        <v>103</v>
      </c>
      <c r="C52" s="15">
        <v>10</v>
      </c>
      <c r="D52" s="15"/>
      <c r="E52" s="15">
        <v>2</v>
      </c>
      <c r="F52" s="15">
        <f t="shared" ref="F52:F54" si="4">C52*E52</f>
        <v>20</v>
      </c>
      <c r="G52" s="15" t="s">
        <v>19</v>
      </c>
      <c r="H52" s="17">
        <v>0</v>
      </c>
      <c r="I52" s="28">
        <f>H52*E52</f>
        <v>0</v>
      </c>
      <c r="J52" s="89">
        <v>1</v>
      </c>
      <c r="K52" s="89"/>
      <c r="L52" s="89"/>
      <c r="M52" s="89"/>
      <c r="N52" s="90"/>
      <c r="O52" s="63"/>
    </row>
    <row r="53" spans="1:15" x14ac:dyDescent="0.2">
      <c r="A53" s="27" t="s">
        <v>104</v>
      </c>
      <c r="B53" s="14" t="s">
        <v>105</v>
      </c>
      <c r="C53" s="15">
        <v>6</v>
      </c>
      <c r="D53" s="15"/>
      <c r="E53" s="15">
        <v>1</v>
      </c>
      <c r="F53" s="15">
        <f t="shared" si="4"/>
        <v>6</v>
      </c>
      <c r="G53" s="15" t="s">
        <v>19</v>
      </c>
      <c r="H53" s="17">
        <v>0</v>
      </c>
      <c r="I53" s="28">
        <f t="shared" ref="I53:I54" si="5">H53*E53</f>
        <v>0</v>
      </c>
      <c r="J53" s="89"/>
      <c r="K53" s="89"/>
      <c r="L53" s="89"/>
      <c r="M53" s="89"/>
      <c r="N53" s="90"/>
      <c r="O53" s="63"/>
    </row>
    <row r="54" spans="1:15" ht="42.75" x14ac:dyDescent="0.2">
      <c r="A54" s="27" t="s">
        <v>106</v>
      </c>
      <c r="B54" s="22" t="s">
        <v>107</v>
      </c>
      <c r="C54" s="15">
        <v>10</v>
      </c>
      <c r="D54" s="15"/>
      <c r="E54" s="15">
        <v>1</v>
      </c>
      <c r="F54" s="15">
        <f t="shared" si="4"/>
        <v>10</v>
      </c>
      <c r="G54" s="15" t="s">
        <v>19</v>
      </c>
      <c r="H54" s="17">
        <v>0</v>
      </c>
      <c r="I54" s="28">
        <f t="shared" si="5"/>
        <v>0</v>
      </c>
      <c r="J54" s="89">
        <v>1</v>
      </c>
      <c r="K54" s="89"/>
      <c r="L54" s="89"/>
      <c r="M54" s="89"/>
      <c r="N54" s="90"/>
      <c r="O54" s="63"/>
    </row>
    <row r="55" spans="1:15" ht="15" x14ac:dyDescent="0.2">
      <c r="A55" s="12" t="s">
        <v>108</v>
      </c>
      <c r="B55" s="11" t="s">
        <v>109</v>
      </c>
      <c r="C55" s="25"/>
      <c r="D55" s="25"/>
      <c r="E55" s="25"/>
      <c r="F55" s="25"/>
      <c r="G55" s="25"/>
      <c r="H55" s="26"/>
      <c r="I55" s="26"/>
      <c r="J55" s="87"/>
      <c r="K55" s="87"/>
      <c r="L55" s="87"/>
      <c r="M55" s="87"/>
      <c r="N55" s="88"/>
      <c r="O55" s="71"/>
    </row>
    <row r="56" spans="1:15" ht="114" customHeight="1" x14ac:dyDescent="0.2">
      <c r="A56" s="27" t="s">
        <v>110</v>
      </c>
      <c r="B56" s="22" t="s">
        <v>144</v>
      </c>
      <c r="C56" s="15">
        <v>600</v>
      </c>
      <c r="D56" s="15"/>
      <c r="E56" s="15">
        <v>1</v>
      </c>
      <c r="F56" s="15">
        <f t="shared" ref="F56:F63" si="6">C56*E56</f>
        <v>600</v>
      </c>
      <c r="G56" s="15" t="s">
        <v>77</v>
      </c>
      <c r="H56" s="17">
        <v>0</v>
      </c>
      <c r="I56" s="28">
        <f>F56*H56</f>
        <v>0</v>
      </c>
      <c r="J56" s="89"/>
      <c r="K56" s="89"/>
      <c r="L56" s="89"/>
      <c r="M56" s="89"/>
      <c r="N56" s="90"/>
      <c r="O56" s="63"/>
    </row>
    <row r="57" spans="1:15" x14ac:dyDescent="0.2">
      <c r="A57" s="27" t="s">
        <v>111</v>
      </c>
      <c r="B57" s="14" t="s">
        <v>112</v>
      </c>
      <c r="C57" s="15">
        <v>3.5</v>
      </c>
      <c r="D57" s="15" t="s">
        <v>18</v>
      </c>
      <c r="E57" s="15">
        <v>16</v>
      </c>
      <c r="F57" s="15">
        <f t="shared" si="6"/>
        <v>56</v>
      </c>
      <c r="G57" s="15" t="s">
        <v>77</v>
      </c>
      <c r="H57" s="17">
        <v>0</v>
      </c>
      <c r="I57" s="28">
        <f t="shared" ref="I57:I63" si="7">H57*E57</f>
        <v>0</v>
      </c>
      <c r="J57" s="89"/>
      <c r="K57" s="89"/>
      <c r="L57" s="89"/>
      <c r="M57" s="89"/>
      <c r="N57" s="90"/>
      <c r="O57" s="63"/>
    </row>
    <row r="58" spans="1:15" x14ac:dyDescent="0.2">
      <c r="A58" s="27" t="s">
        <v>113</v>
      </c>
      <c r="B58" s="14" t="s">
        <v>114</v>
      </c>
      <c r="C58" s="15">
        <v>3.5</v>
      </c>
      <c r="D58" s="15" t="s">
        <v>18</v>
      </c>
      <c r="E58" s="15">
        <v>32</v>
      </c>
      <c r="F58" s="15">
        <f t="shared" si="6"/>
        <v>112</v>
      </c>
      <c r="G58" s="15" t="s">
        <v>77</v>
      </c>
      <c r="H58" s="17">
        <v>0</v>
      </c>
      <c r="I58" s="28">
        <f t="shared" si="7"/>
        <v>0</v>
      </c>
      <c r="J58" s="89"/>
      <c r="K58" s="89"/>
      <c r="L58" s="89"/>
      <c r="M58" s="89"/>
      <c r="N58" s="90"/>
      <c r="O58" s="63"/>
    </row>
    <row r="59" spans="1:15" ht="90" customHeight="1" x14ac:dyDescent="0.2">
      <c r="A59" s="27" t="s">
        <v>115</v>
      </c>
      <c r="B59" s="22" t="s">
        <v>166</v>
      </c>
      <c r="C59" s="15">
        <v>1</v>
      </c>
      <c r="D59" s="15"/>
      <c r="E59" s="23"/>
      <c r="F59" s="15">
        <f t="shared" si="6"/>
        <v>0</v>
      </c>
      <c r="G59" s="15" t="s">
        <v>77</v>
      </c>
      <c r="H59" s="17">
        <v>0</v>
      </c>
      <c r="I59" s="28">
        <f t="shared" si="7"/>
        <v>0</v>
      </c>
      <c r="J59" s="89"/>
      <c r="K59" s="89"/>
      <c r="L59" s="89"/>
      <c r="M59" s="89"/>
      <c r="N59" s="90"/>
      <c r="O59" s="63"/>
    </row>
    <row r="60" spans="1:15" ht="63" customHeight="1" x14ac:dyDescent="0.2">
      <c r="A60" s="27" t="s">
        <v>116</v>
      </c>
      <c r="B60" s="22" t="s">
        <v>167</v>
      </c>
      <c r="C60" s="15"/>
      <c r="D60" s="15"/>
      <c r="E60" s="23"/>
      <c r="F60" s="15"/>
      <c r="G60" s="15" t="s">
        <v>117</v>
      </c>
      <c r="H60" s="17">
        <v>0</v>
      </c>
      <c r="I60" s="28">
        <f t="shared" si="7"/>
        <v>0</v>
      </c>
      <c r="J60" s="89"/>
      <c r="K60" s="89"/>
      <c r="L60" s="89"/>
      <c r="M60" s="89"/>
      <c r="N60" s="90"/>
      <c r="O60" s="63"/>
    </row>
    <row r="61" spans="1:15" ht="42.75" x14ac:dyDescent="0.2">
      <c r="A61" s="27" t="s">
        <v>118</v>
      </c>
      <c r="B61" s="22" t="s">
        <v>145</v>
      </c>
      <c r="C61" s="15">
        <v>3</v>
      </c>
      <c r="D61" s="15"/>
      <c r="E61" s="23"/>
      <c r="F61" s="15"/>
      <c r="G61" s="15"/>
      <c r="H61" s="17"/>
      <c r="I61" s="28"/>
      <c r="J61" s="89"/>
      <c r="K61" s="89"/>
      <c r="L61" s="89"/>
      <c r="M61" s="89"/>
      <c r="N61" s="90"/>
      <c r="O61" s="63"/>
    </row>
    <row r="62" spans="1:15" ht="21.75" customHeight="1" x14ac:dyDescent="0.2">
      <c r="A62" s="27" t="s">
        <v>119</v>
      </c>
      <c r="B62" s="32" t="s">
        <v>146</v>
      </c>
      <c r="C62" s="15" t="s">
        <v>120</v>
      </c>
      <c r="D62" s="15"/>
      <c r="E62" s="15">
        <v>100</v>
      </c>
      <c r="F62" s="15" t="s">
        <v>120</v>
      </c>
      <c r="G62" s="30" t="s">
        <v>19</v>
      </c>
      <c r="H62" s="17">
        <v>0</v>
      </c>
      <c r="I62" s="28">
        <f>H62*E62</f>
        <v>0</v>
      </c>
      <c r="J62" s="91"/>
      <c r="K62" s="91"/>
      <c r="L62" s="91"/>
      <c r="M62" s="91"/>
      <c r="N62" s="92"/>
      <c r="O62" s="63"/>
    </row>
    <row r="63" spans="1:15" s="64" customFormat="1" ht="101.25" customHeight="1" x14ac:dyDescent="0.25">
      <c r="A63" s="67" t="s">
        <v>121</v>
      </c>
      <c r="B63" s="58" t="s">
        <v>165</v>
      </c>
      <c r="C63" s="59">
        <v>1</v>
      </c>
      <c r="D63" s="59"/>
      <c r="E63" s="60"/>
      <c r="F63" s="59">
        <f t="shared" si="6"/>
        <v>0</v>
      </c>
      <c r="G63" s="59" t="s">
        <v>77</v>
      </c>
      <c r="H63" s="61">
        <v>0</v>
      </c>
      <c r="I63" s="62">
        <f t="shared" si="7"/>
        <v>0</v>
      </c>
      <c r="J63" s="89"/>
      <c r="K63" s="89"/>
      <c r="L63" s="89"/>
      <c r="M63" s="89"/>
      <c r="N63" s="90"/>
      <c r="O63" s="63"/>
    </row>
    <row r="64" spans="1:15" ht="18" x14ac:dyDescent="0.2">
      <c r="A64" s="68"/>
      <c r="B64" s="99" t="s">
        <v>122</v>
      </c>
      <c r="C64" s="100"/>
      <c r="D64" s="100"/>
      <c r="E64" s="100"/>
      <c r="F64" s="100"/>
      <c r="G64" s="100"/>
      <c r="H64" s="101"/>
      <c r="I64" s="31">
        <f>SUM(I4:I63)-I48</f>
        <v>0</v>
      </c>
      <c r="J64" s="93"/>
      <c r="K64" s="93"/>
      <c r="L64" s="93"/>
      <c r="M64" s="93"/>
      <c r="N64" s="93"/>
      <c r="O64" s="72"/>
    </row>
    <row r="65" spans="1:15" ht="18" x14ac:dyDescent="0.2">
      <c r="A65" s="68"/>
      <c r="B65" s="99" t="s">
        <v>123</v>
      </c>
      <c r="C65" s="100"/>
      <c r="D65" s="100"/>
      <c r="E65" s="100"/>
      <c r="F65" s="100"/>
      <c r="G65" s="100"/>
      <c r="H65" s="101"/>
      <c r="I65" s="31">
        <f>SUM(I4:I63)-I47</f>
        <v>0</v>
      </c>
      <c r="J65" s="93"/>
      <c r="K65" s="93"/>
      <c r="L65" s="93"/>
      <c r="M65" s="93"/>
      <c r="N65" s="93"/>
      <c r="O65" s="72"/>
    </row>
    <row r="66" spans="1:15" ht="15" x14ac:dyDescent="0.2">
      <c r="A66" s="12" t="s">
        <v>124</v>
      </c>
      <c r="B66" s="11" t="s">
        <v>151</v>
      </c>
      <c r="C66" s="25"/>
      <c r="D66" s="25"/>
      <c r="E66" s="25"/>
      <c r="F66" s="25"/>
      <c r="G66" s="25"/>
      <c r="H66" s="26"/>
      <c r="I66" s="26"/>
      <c r="J66" s="87"/>
      <c r="K66" s="87"/>
      <c r="L66" s="87"/>
      <c r="M66" s="87"/>
      <c r="N66" s="87"/>
      <c r="O66" s="69"/>
    </row>
    <row r="67" spans="1:15" ht="80.25" customHeight="1" x14ac:dyDescent="0.2">
      <c r="A67" s="27" t="s">
        <v>125</v>
      </c>
      <c r="B67" s="32" t="s">
        <v>155</v>
      </c>
      <c r="C67" s="15"/>
      <c r="D67" s="15"/>
      <c r="E67" s="15">
        <v>3</v>
      </c>
      <c r="F67" s="15"/>
      <c r="G67" s="33" t="s">
        <v>157</v>
      </c>
      <c r="H67" s="17">
        <v>0</v>
      </c>
      <c r="I67" s="28">
        <f>E67*H67</f>
        <v>0</v>
      </c>
      <c r="J67" s="89"/>
      <c r="K67" s="89"/>
      <c r="L67" s="89"/>
      <c r="M67" s="89"/>
      <c r="N67" s="90"/>
      <c r="O67" s="63"/>
    </row>
    <row r="68" spans="1:15" ht="80.25" customHeight="1" x14ac:dyDescent="0.2">
      <c r="A68" s="27" t="s">
        <v>127</v>
      </c>
      <c r="B68" s="32" t="s">
        <v>154</v>
      </c>
      <c r="C68" s="15"/>
      <c r="D68" s="15"/>
      <c r="E68" s="15">
        <v>1</v>
      </c>
      <c r="F68" s="15"/>
      <c r="G68" s="33" t="s">
        <v>157</v>
      </c>
      <c r="H68" s="17">
        <v>0</v>
      </c>
      <c r="I68" s="28">
        <f>E68*H68</f>
        <v>0</v>
      </c>
      <c r="J68" s="89"/>
      <c r="K68" s="89"/>
      <c r="L68" s="89"/>
      <c r="M68" s="89"/>
      <c r="N68" s="90"/>
      <c r="O68" s="63"/>
    </row>
    <row r="69" spans="1:15" ht="101.25" customHeight="1" x14ac:dyDescent="0.2">
      <c r="A69" s="27" t="s">
        <v>150</v>
      </c>
      <c r="B69" s="32" t="s">
        <v>156</v>
      </c>
      <c r="C69" s="15"/>
      <c r="D69" s="15"/>
      <c r="E69" s="15">
        <v>1</v>
      </c>
      <c r="F69" s="15"/>
      <c r="G69" s="33" t="s">
        <v>157</v>
      </c>
      <c r="H69" s="17">
        <v>0</v>
      </c>
      <c r="I69" s="28">
        <f t="shared" ref="I69" si="8">E69*H69</f>
        <v>0</v>
      </c>
      <c r="J69" s="89"/>
      <c r="K69" s="89"/>
      <c r="L69" s="89"/>
      <c r="M69" s="89"/>
      <c r="N69" s="90"/>
      <c r="O69" s="63"/>
    </row>
    <row r="70" spans="1:15" ht="15" x14ac:dyDescent="0.2">
      <c r="A70" s="12" t="s">
        <v>128</v>
      </c>
      <c r="B70" s="11" t="s">
        <v>152</v>
      </c>
      <c r="C70" s="25"/>
      <c r="D70" s="25"/>
      <c r="E70" s="25"/>
      <c r="F70" s="25"/>
      <c r="G70" s="25"/>
      <c r="H70" s="26"/>
      <c r="I70" s="26"/>
      <c r="J70" s="87"/>
      <c r="K70" s="87"/>
      <c r="L70" s="87"/>
      <c r="M70" s="87"/>
      <c r="N70" s="87"/>
      <c r="O70" s="69"/>
    </row>
    <row r="71" spans="1:15" ht="242.25" x14ac:dyDescent="0.2">
      <c r="A71" s="27" t="s">
        <v>129</v>
      </c>
      <c r="B71" s="32" t="s">
        <v>158</v>
      </c>
      <c r="C71" s="15"/>
      <c r="D71" s="15"/>
      <c r="E71" s="15">
        <v>1</v>
      </c>
      <c r="F71" s="15"/>
      <c r="G71" s="33" t="s">
        <v>126</v>
      </c>
      <c r="H71" s="17">
        <v>0</v>
      </c>
      <c r="I71" s="28">
        <f>E71*H71</f>
        <v>0</v>
      </c>
      <c r="J71" s="89"/>
      <c r="K71" s="89"/>
      <c r="L71" s="89"/>
      <c r="M71" s="89"/>
      <c r="N71" s="90"/>
      <c r="O71" s="63"/>
    </row>
    <row r="72" spans="1:15" x14ac:dyDescent="0.2">
      <c r="A72" s="27" t="s">
        <v>111</v>
      </c>
      <c r="B72" s="14" t="s">
        <v>164</v>
      </c>
      <c r="C72" s="15">
        <v>3.5</v>
      </c>
      <c r="D72" s="15" t="s">
        <v>18</v>
      </c>
      <c r="E72" s="15">
        <v>16</v>
      </c>
      <c r="F72" s="15">
        <f t="shared" ref="F72" si="9">C72*E72</f>
        <v>56</v>
      </c>
      <c r="G72" s="15" t="s">
        <v>77</v>
      </c>
      <c r="H72" s="17">
        <v>0</v>
      </c>
      <c r="I72" s="28">
        <f t="shared" ref="I72" si="10">H72*E72</f>
        <v>0</v>
      </c>
      <c r="J72" s="89"/>
      <c r="K72" s="89"/>
      <c r="L72" s="89"/>
      <c r="M72" s="89"/>
      <c r="N72" s="90"/>
      <c r="O72" s="63"/>
    </row>
    <row r="73" spans="1:15" ht="30" x14ac:dyDescent="0.2">
      <c r="A73" s="12" t="s">
        <v>131</v>
      </c>
      <c r="B73" s="65" t="s">
        <v>153</v>
      </c>
      <c r="C73" s="25"/>
      <c r="D73" s="25"/>
      <c r="E73" s="25"/>
      <c r="F73" s="25"/>
      <c r="G73" s="25"/>
      <c r="H73" s="26"/>
      <c r="I73" s="26"/>
      <c r="J73" s="87"/>
      <c r="K73" s="87"/>
      <c r="L73" s="87"/>
      <c r="M73" s="87"/>
      <c r="N73" s="87"/>
      <c r="O73" s="69"/>
    </row>
    <row r="74" spans="1:15" ht="213.75" customHeight="1" x14ac:dyDescent="0.2">
      <c r="A74" s="27" t="s">
        <v>133</v>
      </c>
      <c r="B74" s="22" t="s">
        <v>175</v>
      </c>
      <c r="C74" s="15"/>
      <c r="D74" s="15"/>
      <c r="E74" s="15">
        <v>3</v>
      </c>
      <c r="F74" s="15"/>
      <c r="G74" s="33" t="s">
        <v>130</v>
      </c>
      <c r="H74" s="17"/>
      <c r="I74" s="28">
        <f>E74*H74</f>
        <v>0</v>
      </c>
      <c r="J74" s="89"/>
      <c r="K74" s="89"/>
      <c r="L74" s="89"/>
      <c r="M74" s="89"/>
      <c r="N74" s="90"/>
      <c r="O74" s="63"/>
    </row>
    <row r="75" spans="1:15" ht="15" x14ac:dyDescent="0.2">
      <c r="A75" s="12" t="s">
        <v>147</v>
      </c>
      <c r="B75" s="11" t="s">
        <v>132</v>
      </c>
      <c r="C75" s="25"/>
      <c r="D75" s="25"/>
      <c r="E75" s="25"/>
      <c r="F75" s="25"/>
      <c r="G75" s="25"/>
      <c r="H75" s="26"/>
      <c r="I75" s="26"/>
      <c r="J75" s="87"/>
      <c r="K75" s="87"/>
      <c r="L75" s="87"/>
      <c r="M75" s="87"/>
      <c r="N75" s="88"/>
      <c r="O75" s="71"/>
    </row>
    <row r="76" spans="1:15" ht="204" customHeight="1" x14ac:dyDescent="0.2">
      <c r="A76" s="27" t="s">
        <v>148</v>
      </c>
      <c r="B76" s="22" t="s">
        <v>134</v>
      </c>
      <c r="C76" s="15"/>
      <c r="D76" s="15"/>
      <c r="E76" s="15">
        <v>5</v>
      </c>
      <c r="F76" s="15"/>
      <c r="G76" s="15" t="s">
        <v>135</v>
      </c>
      <c r="H76" s="34">
        <v>0</v>
      </c>
      <c r="I76" s="28">
        <v>0</v>
      </c>
      <c r="J76" s="89"/>
      <c r="K76" s="89"/>
      <c r="L76" s="89"/>
      <c r="M76" s="89"/>
      <c r="N76" s="90"/>
      <c r="O76" s="63"/>
    </row>
    <row r="77" spans="1:15" ht="157.5" customHeight="1" x14ac:dyDescent="0.2">
      <c r="A77" s="27" t="s">
        <v>149</v>
      </c>
      <c r="B77" s="35" t="s">
        <v>136</v>
      </c>
      <c r="C77" s="15"/>
      <c r="D77" s="15"/>
      <c r="E77" s="15">
        <v>20</v>
      </c>
      <c r="F77" s="15"/>
      <c r="G77" s="36" t="s">
        <v>135</v>
      </c>
      <c r="H77" s="34">
        <v>0</v>
      </c>
      <c r="I77" s="28">
        <f>E77*H77</f>
        <v>0</v>
      </c>
      <c r="J77" s="89"/>
      <c r="K77" s="89"/>
      <c r="L77" s="89"/>
      <c r="M77" s="89"/>
      <c r="N77" s="90"/>
      <c r="O77" s="63"/>
    </row>
    <row r="78" spans="1:15" ht="18" x14ac:dyDescent="0.25">
      <c r="A78" s="68"/>
      <c r="B78" s="102" t="s">
        <v>137</v>
      </c>
      <c r="C78" s="103"/>
      <c r="D78" s="103"/>
      <c r="E78" s="103"/>
      <c r="F78" s="103"/>
      <c r="G78" s="103"/>
      <c r="H78" s="104"/>
      <c r="I78" s="37">
        <f>SUM(I4:I63)+SUM(I67:I77)</f>
        <v>0</v>
      </c>
      <c r="J78" s="93"/>
      <c r="K78" s="93"/>
      <c r="L78" s="93"/>
      <c r="M78" s="93"/>
      <c r="N78" s="93"/>
      <c r="O78" s="72"/>
    </row>
    <row r="79" spans="1:15" x14ac:dyDescent="0.2">
      <c r="A79" s="38"/>
      <c r="B79" s="39"/>
      <c r="C79" s="40"/>
      <c r="D79" s="40"/>
      <c r="E79" s="40"/>
      <c r="F79" s="41"/>
      <c r="G79" s="41"/>
      <c r="H79" s="42"/>
      <c r="I79" s="42"/>
      <c r="J79" s="94"/>
      <c r="K79" s="94"/>
      <c r="L79" s="94"/>
      <c r="M79" s="94"/>
      <c r="N79" s="94"/>
    </row>
    <row r="80" spans="1:15" ht="15" x14ac:dyDescent="0.25">
      <c r="B80" s="44" t="s">
        <v>138</v>
      </c>
      <c r="C80" s="45"/>
      <c r="D80" s="45"/>
      <c r="E80" s="45"/>
      <c r="F80" s="45"/>
      <c r="G80" s="45"/>
      <c r="H80" s="46"/>
      <c r="I80" s="46"/>
      <c r="J80" s="95"/>
      <c r="K80" s="95"/>
      <c r="L80" s="95"/>
      <c r="M80" s="95"/>
      <c r="N80" s="95"/>
    </row>
    <row r="81" spans="1:14" x14ac:dyDescent="0.2">
      <c r="B81" s="47" t="s">
        <v>52</v>
      </c>
      <c r="C81" s="29"/>
      <c r="D81" s="29"/>
      <c r="E81" s="29"/>
      <c r="F81" s="29">
        <f>F22+F34</f>
        <v>1214.1300000000001</v>
      </c>
      <c r="G81" s="41"/>
      <c r="H81" s="42"/>
      <c r="I81" s="42"/>
      <c r="J81" s="94"/>
      <c r="K81" s="94"/>
      <c r="L81" s="94"/>
      <c r="M81" s="94"/>
      <c r="N81" s="94"/>
    </row>
    <row r="82" spans="1:14" x14ac:dyDescent="0.2">
      <c r="B82" s="47" t="s">
        <v>53</v>
      </c>
      <c r="C82" s="29"/>
      <c r="D82" s="29"/>
      <c r="E82" s="48">
        <f>E23</f>
        <v>1.3</v>
      </c>
      <c r="F82" s="29"/>
      <c r="G82" s="41"/>
      <c r="H82" s="42"/>
      <c r="I82" s="42"/>
      <c r="J82" s="94"/>
      <c r="K82" s="94"/>
      <c r="L82" s="94"/>
      <c r="M82" s="94"/>
      <c r="N82" s="94"/>
    </row>
    <row r="83" spans="1:14" ht="15" x14ac:dyDescent="0.25">
      <c r="B83" s="47" t="s">
        <v>54</v>
      </c>
      <c r="C83" s="29"/>
      <c r="D83" s="29"/>
      <c r="E83" s="48"/>
      <c r="F83" s="49">
        <f>F81*E82</f>
        <v>1578.3690000000001</v>
      </c>
      <c r="G83" s="50"/>
      <c r="H83" s="51"/>
      <c r="I83" s="51"/>
      <c r="J83" s="96"/>
      <c r="K83" s="96"/>
      <c r="L83" s="96"/>
      <c r="M83" s="96"/>
      <c r="N83" s="96"/>
    </row>
    <row r="84" spans="1:14" ht="15" x14ac:dyDescent="0.25">
      <c r="B84" s="52"/>
      <c r="C84" s="41"/>
      <c r="D84" s="41"/>
      <c r="E84" s="53"/>
      <c r="F84" s="50"/>
      <c r="G84" s="50"/>
      <c r="H84" s="51"/>
      <c r="I84" s="51"/>
      <c r="J84" s="96"/>
      <c r="K84" s="96"/>
      <c r="L84" s="96"/>
      <c r="M84" s="96"/>
      <c r="N84" s="96"/>
    </row>
    <row r="85" spans="1:14" x14ac:dyDescent="0.2">
      <c r="B85" s="57" t="s">
        <v>139</v>
      </c>
    </row>
    <row r="86" spans="1:14" x14ac:dyDescent="0.2">
      <c r="B86" s="57" t="s">
        <v>140</v>
      </c>
    </row>
    <row r="88" spans="1:14" ht="15.75" x14ac:dyDescent="0.2">
      <c r="B88" s="55" t="s">
        <v>141</v>
      </c>
      <c r="C88" s="77"/>
      <c r="D88" s="77"/>
      <c r="H88" s="56"/>
    </row>
    <row r="89" spans="1:14" ht="79.5" customHeight="1" x14ac:dyDescent="0.2">
      <c r="A89" s="43">
        <v>1</v>
      </c>
      <c r="B89" s="105" t="s">
        <v>171</v>
      </c>
      <c r="C89" s="105"/>
      <c r="D89" s="105"/>
      <c r="E89" s="105"/>
      <c r="F89" s="105"/>
      <c r="G89" s="105"/>
      <c r="H89" s="105"/>
    </row>
    <row r="90" spans="1:14" ht="18" customHeight="1" x14ac:dyDescent="0.2">
      <c r="A90" s="43">
        <v>2</v>
      </c>
      <c r="B90" s="43" t="s">
        <v>142</v>
      </c>
      <c r="C90" s="43"/>
      <c r="D90" s="43"/>
      <c r="E90" s="43"/>
      <c r="F90" s="43"/>
      <c r="G90" s="43"/>
      <c r="H90" s="57"/>
    </row>
    <row r="91" spans="1:14" ht="102.75" customHeight="1" x14ac:dyDescent="0.2">
      <c r="A91" s="43">
        <v>3</v>
      </c>
      <c r="B91" s="105" t="s">
        <v>143</v>
      </c>
      <c r="C91" s="105"/>
      <c r="D91" s="105"/>
      <c r="E91" s="105"/>
      <c r="F91" s="105"/>
      <c r="G91" s="105"/>
      <c r="H91" s="105"/>
    </row>
  </sheetData>
  <mergeCells count="5">
    <mergeCell ref="B64:H64"/>
    <mergeCell ref="B65:H65"/>
    <mergeCell ref="B78:H78"/>
    <mergeCell ref="B91:H91"/>
    <mergeCell ref="B89:H89"/>
  </mergeCells>
  <phoneticPr fontId="18" type="noConversion"/>
  <hyperlinks>
    <hyperlink ref="B4" location="_Toc22301043" display="_Toc22301043" xr:uid="{7527DC72-4522-4CC4-8D20-690FAE1F2BC8}"/>
    <hyperlink ref="B5" location="_Toc22301044" display="_Toc22301044" xr:uid="{08C31DB7-4BA3-432B-98F5-4E04D71F7CD0}"/>
    <hyperlink ref="B6" location="_Toc22301045" display="_Toc22301045" xr:uid="{DE398B6E-5517-4BAF-BF9E-2D24608A582E}"/>
    <hyperlink ref="B7" location="_Toc22301046" display="_Toc22301046" xr:uid="{7D7292A5-16AB-48E3-B826-04448629644C}"/>
    <hyperlink ref="B8" location="_Toc22301047" display="_Toc22301047" xr:uid="{0CFBA851-C1E6-476E-B151-C5C0AB24265F}"/>
    <hyperlink ref="B9" location="_Toc22301048" display="_Toc22301048" xr:uid="{3C33B4DC-9AA4-4568-BDC8-8405C0785CE8}"/>
    <hyperlink ref="B10" location="_Toc22301049" display="_Toc22301049" xr:uid="{1802693E-0969-4AF8-84D4-977F9B6571DA}"/>
    <hyperlink ref="B11" location="_Toc22301050" display="_Toc22301050" xr:uid="{55D40429-74C6-4AE9-97FC-46E56DE683C7}"/>
    <hyperlink ref="B12" location="_Toc22301051" display="_Toc22301051" xr:uid="{7DC19703-97AF-4B73-BE05-45D577FEBBB7}"/>
    <hyperlink ref="B13" location="_Toc22301052" display="_Toc22301052" xr:uid="{58FFD7BE-210D-47B2-9D10-7F1DA6F1A263}"/>
    <hyperlink ref="B14" location="_Toc22301053" display="_Toc22301053" xr:uid="{63BC1FE0-FD61-458B-8DF8-74E5F709AE65}"/>
    <hyperlink ref="B15" location="_Toc22301054" display="_Toc22301054" xr:uid="{30C841E9-A092-4D57-866F-25C22C8041D2}"/>
    <hyperlink ref="B16" location="_Toc22301055" display="_Toc22301055" xr:uid="{7C159309-2287-437E-9175-08082CCB9ED1}"/>
    <hyperlink ref="B17" location="_Toc22301056" display="_Toc22301056" xr:uid="{7346D1B8-DC0A-45EA-8339-2DF67D45EF65}"/>
    <hyperlink ref="B18" location="_Toc22301057" display="_Toc22301057" xr:uid="{CE490834-F459-4B9C-9D62-1ACC44DD2591}"/>
    <hyperlink ref="B19" location="_Toc22301058" display="_Toc22301058" xr:uid="{DBF2E127-75BE-4EF9-A2CD-656DFBECFE90}"/>
    <hyperlink ref="B21" location="_Toc22301060" display="_Toc22301060" xr:uid="{FF4C7614-805F-4807-911F-411FEC5E7610}"/>
    <hyperlink ref="B22" location="_Toc22301061" display="_Toc22301061" xr:uid="{90C509C7-5B2A-4C84-AB17-D1E9821C87E8}"/>
    <hyperlink ref="B24" location="_Toc22301063" display="_Toc22301063" xr:uid="{5D009372-7A19-40F3-BB09-CFAA52042911}"/>
    <hyperlink ref="B25" location="_Toc22301064" display="_Toc22301064" xr:uid="{822FC3C1-5BF3-4DF2-B0C9-95E62FC88B75}"/>
    <hyperlink ref="B26" location="_Toc22301065" display="_Toc22301065" xr:uid="{C1B69E25-B908-4544-93D1-9ECEF1C94C7F}"/>
    <hyperlink ref="B27" location="_Toc22301066" display="_Toc22301066" xr:uid="{72A10BF1-EFC8-44C0-8035-EB9EE7B6EF96}"/>
    <hyperlink ref="B28" location="_Toc22301067" display="_Toc22301067" xr:uid="{87505178-020A-4A5B-9F35-794CC973CE21}"/>
    <hyperlink ref="B29" location="_Toc22301068" display="_Toc22301068" xr:uid="{F728E830-8DE2-462C-A089-BACE8A4D3D94}"/>
    <hyperlink ref="B30" location="_Toc22301069" display="_Toc22301069" xr:uid="{E651D871-9137-4856-B7F7-9173F22ABD17}"/>
    <hyperlink ref="B31" location="_Toc22301070" display="_Toc22301070" xr:uid="{ADD021A0-94BF-45C4-9797-BC8D7CF26523}"/>
    <hyperlink ref="B32" location="_Toc22301071" display="_Toc22301071" xr:uid="{035C062C-820E-4BE4-9A03-FBA3544501F5}"/>
    <hyperlink ref="B33" location="_Toc22301072" display="_Toc22301072" xr:uid="{59C28E23-EEB5-4EA2-A186-710373E0ED41}"/>
    <hyperlink ref="B34" location="_Toc22301073" display="_Toc22301073" xr:uid="{133BA07D-576A-4CB4-A3C9-E55F65290787}"/>
    <hyperlink ref="B35" location="_Toc22301074" display="_Toc22301074" xr:uid="{933F6029-858E-44E2-8772-4D7688D02C8F}"/>
    <hyperlink ref="B36" location="_Toc22301075" display="_Toc22301075" xr:uid="{BD655B58-4F5C-42DE-BA96-A08809476D4A}"/>
    <hyperlink ref="B37" location="_Toc22301076" display="_Toc22301076" xr:uid="{54734F4B-D491-4B7C-BF75-35F209269051}"/>
    <hyperlink ref="B39" location="_Toc22301078" display="_Toc22301078" xr:uid="{A0F58216-A3B0-4CE9-9D36-5F7865B58042}"/>
    <hyperlink ref="B40" location="_Toc22301079" display="_Toc22301079" xr:uid="{A5E7B853-B61D-44EE-9003-A1B9643D746B}"/>
    <hyperlink ref="B41" location="_Toc22301080" display="_Toc22301080" xr:uid="{9743C462-64E7-437A-98F8-FE9575E02187}"/>
    <hyperlink ref="B43" location="_Toc22301082" display="_Toc22301082" xr:uid="{C2C8BB93-660B-407C-B008-3925239A9EA6}"/>
    <hyperlink ref="B44" location="_Toc22301083" display="_Toc22301083" xr:uid="{2957F4E8-8EFB-4D02-90A6-81E8D23AF059}"/>
    <hyperlink ref="B45" location="_Toc22301085" display="_Toc22301085" xr:uid="{407EB0B2-4223-4B53-870A-FF37530F866E}"/>
    <hyperlink ref="B46" location="_Toc22301086" display="_Toc22301086" xr:uid="{AB8749FB-DA21-44F5-B326-64ADD95AD0DB}"/>
    <hyperlink ref="B47" location="_Toc22301088" display="_Toc22301088" xr:uid="{5FCA830F-6ECD-4703-BD32-7B9A868D8664}"/>
    <hyperlink ref="B48" location="_Toc22301089" display="_Toc22301089" xr:uid="{6A304ED9-0006-44EE-A7CE-05B44E982643}"/>
    <hyperlink ref="B49" location="_Toc22301090" display="_Toc22301090" xr:uid="{E67B2055-B7C4-4237-BB80-E5C3337BD602}"/>
    <hyperlink ref="B50" location="_Toc22301092" display="_Toc22301092" xr:uid="{4EACF9DB-B28A-4CA2-833B-3B1017B0A83D}"/>
    <hyperlink ref="B51" location="_Toc22301093" display="_Toc22301093" xr:uid="{185ABD14-31C0-46A6-B2BF-E8892733647A}"/>
    <hyperlink ref="B52" location="_Toc22301094" display="_Toc22301094" xr:uid="{D0655128-B6C9-4D48-9B08-498784CAC001}"/>
    <hyperlink ref="B53" location="_Toc22301095" display="_Toc22301095" xr:uid="{FEC1A80E-1B26-4748-8268-75E57B3A9384}"/>
    <hyperlink ref="B54" location="_Toc22301096" display="_Toc22301096" xr:uid="{53FA6F92-456E-4379-933D-0ECB25A06A3D}"/>
    <hyperlink ref="B55" location="_Toc22301060" display="_Toc22301060" xr:uid="{598C0763-3238-4E2D-B806-B7CCC3CDA670}"/>
    <hyperlink ref="B56" location="_Toc22301067" display="_Toc22301067" xr:uid="{09919E31-7B8D-4E7A-8E99-B401FBFC75E9}"/>
    <hyperlink ref="B57" location="_Toc22301068" display="_Toc22301068" xr:uid="{9A384D4A-6D47-4D06-BBFB-F71D9AEBAAA8}"/>
    <hyperlink ref="B58" location="_Toc22301069" display="_Toc22301069" xr:uid="{D8043AD9-524B-4989-9D0E-0D66107DCCAC}"/>
    <hyperlink ref="B59" location="_Toc22301070" display="_Toc22301070" xr:uid="{3060BB13-679A-49B2-847D-C7BFE8B07C62}"/>
    <hyperlink ref="B60" location="_Toc22301071" display="_Toc22301071" xr:uid="{766A8708-5BB2-48B7-BB2F-6D0C2B1C7206}"/>
    <hyperlink ref="B61" location="_Toc22301072" display="_Toc22301072" xr:uid="{4120FDE8-B194-4A7A-A9B4-07C5FD78687B}"/>
    <hyperlink ref="B62" location="_Toc22301073" display="_Toc22301073" xr:uid="{CF86228E-C42F-4B34-A231-CCBA631C766C}"/>
    <hyperlink ref="B63" location="_Toc22301074" display="_Toc22301074" xr:uid="{2A94F33B-3254-4267-9AFB-B6437F7E44F0}"/>
    <hyperlink ref="B64" location="_Toc22301075" display="_Toc22301075" xr:uid="{F43BFA5B-6E2E-4F1C-943B-0B5DE63051D1}"/>
    <hyperlink ref="B65" location="_Toc22301076" display="_Toc22301076" xr:uid="{3F7F769E-AE02-4D96-BE6F-BC7653A39F6D}"/>
    <hyperlink ref="B66" location="_Toc22301077" display="_Toc22301077" xr:uid="{0BDB8722-75F4-49AA-8663-60F1FD9DD0D9}"/>
    <hyperlink ref="B70" location="_Toc22301077" display="_Toc22301077" xr:uid="{82BF4CEF-CB2D-4406-933C-07B8809F9EE3}"/>
    <hyperlink ref="B72" location="_Toc22301068" display="_Toc22301068" xr:uid="{7A6B2018-6424-4D58-9CDC-4F6793B746E9}"/>
  </hyperlinks>
  <pageMargins left="0.70866141732283472" right="0.70866141732283472" top="0.74803149606299213" bottom="0.74803149606299213" header="0.31496062992125984" footer="0.31496062992125984"/>
  <pageSetup paperSize="8" scale="64" fitToHeight="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F1612FE230EBB44AFB9BAF93548099F" ma:contentTypeVersion="12" ma:contentTypeDescription="Een nieuw document maken." ma:contentTypeScope="" ma:versionID="dd801685059af52a30c0200126c6b0b7">
  <xsd:schema xmlns:xsd="http://www.w3.org/2001/XMLSchema" xmlns:xs="http://www.w3.org/2001/XMLSchema" xmlns:p="http://schemas.microsoft.com/office/2006/metadata/properties" xmlns:ns2="209ba6de-25e1-4b58-8b3b-98a90ea43f6a" xmlns:ns3="388c4e1c-eb8f-4144-9aae-dfb22c71954f" targetNamespace="http://schemas.microsoft.com/office/2006/metadata/properties" ma:root="true" ma:fieldsID="f85c76c99565536ef00e0cae73dcbdd3" ns2:_="" ns3:_="">
    <xsd:import namespace="209ba6de-25e1-4b58-8b3b-98a90ea43f6a"/>
    <xsd:import namespace="388c4e1c-eb8f-4144-9aae-dfb22c71954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ba6de-25e1-4b58-8b3b-98a90ea43f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8c4e1c-eb8f-4144-9aae-dfb22c71954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288998-CA53-497D-99AF-1AD50F744F60}"/>
</file>

<file path=customXml/itemProps2.xml><?xml version="1.0" encoding="utf-8"?>
<ds:datastoreItem xmlns:ds="http://schemas.openxmlformats.org/officeDocument/2006/customXml" ds:itemID="{009F8C87-441D-4897-8FEA-316910F2A68F}"/>
</file>

<file path=customXml/itemProps3.xml><?xml version="1.0" encoding="utf-8"?>
<ds:datastoreItem xmlns:ds="http://schemas.openxmlformats.org/officeDocument/2006/customXml" ds:itemID="{B7DDECD0-8705-4F41-B868-47D0FCDE4028}"/>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Ruimte- en inschrijfstaat</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Heeringen, R. van (Rolf)</dc:creator>
  <cp:lastModifiedBy>Frank</cp:lastModifiedBy>
  <cp:lastPrinted>2020-12-04T13:46:40Z</cp:lastPrinted>
  <dcterms:created xsi:type="dcterms:W3CDTF">2017-11-03T07:19:58Z</dcterms:created>
  <dcterms:modified xsi:type="dcterms:W3CDTF">2020-12-04T13:47:35Z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0x010100BF1612FE230EBB44AFB9BAF93548099F</vt:lpwstr>
  </property>
</Properties>
</file>