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rvo\IUC\02 Inkoop boven EU\4. RVO NL-EU-DGF-JZ\2020\IBG - Transport, verzorging en opslag gezelschapsdieren 202008080\2 Aanbestedingsdocument\1.0 versie voor publicatie\"/>
    </mc:Choice>
  </mc:AlternateContent>
  <xr:revisionPtr revIDLastSave="0" documentId="13_ncr:1_{5F327C98-5439-4218-A286-2F7ED21CCF89}" xr6:coauthVersionLast="45" xr6:coauthVersionMax="46" xr10:uidLastSave="{00000000-0000-0000-0000-000000000000}"/>
  <bookViews>
    <workbookView xWindow="-120" yWindow="-120" windowWidth="29040" windowHeight="15840" xr2:uid="{344C0470-22B8-483B-9FF7-B18EFBB23C2F}"/>
  </bookViews>
  <sheets>
    <sheet name="Perceel 1 (honden generiek)"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8" i="1" l="1"/>
  <c r="G29" i="1" l="1"/>
  <c r="G28" i="1"/>
  <c r="G25" i="1"/>
  <c r="G27" i="1"/>
  <c r="G26" i="1"/>
  <c r="G24" i="1" l="1"/>
  <c r="E13" i="1"/>
  <c r="E6" i="1"/>
  <c r="E16" i="1"/>
  <c r="G36" i="1" l="1"/>
  <c r="G35" i="1"/>
  <c r="H13" i="1" l="1"/>
  <c r="H16" i="1" l="1"/>
  <c r="H6" i="1" l="1"/>
</calcChain>
</file>

<file path=xl/sharedStrings.xml><?xml version="1.0" encoding="utf-8"?>
<sst xmlns="http://schemas.openxmlformats.org/spreadsheetml/2006/main" count="65" uniqueCount="63">
  <si>
    <t>NR</t>
  </si>
  <si>
    <t>Omschrijving</t>
  </si>
  <si>
    <t>Stuk</t>
  </si>
  <si>
    <t xml:space="preserve"> </t>
  </si>
  <si>
    <t>Tarief per Eenheid</t>
  </si>
  <si>
    <t>Datum:</t>
  </si>
  <si>
    <t>Inschrijver:</t>
  </si>
  <si>
    <t>- Lichte medische zorgkosten, dit zijn kleine medische handelingen die zonder tussenkomst van een dierenarts uitgevoerd mogen worden door de opslaghouder of zijn personeel. De medische en andere specialistische zorg, met uitzondering van lichte medische zorg, vallen buiten de dagvergoeding en de eenmalige vergoeding voor het opzetten van de administratie en de extra arbeid op de eerste dag. Deze kosten worden door opdrachtgever vergoed indien er vooraf overleg is geweest met opdrachtgever. Bij de maandelijkse facturen dient een (kopie)factuur van de dierenartskosten of andere specialistische zorg gevoegd te worden</t>
  </si>
  <si>
    <t xml:space="preserve">1 ≤ 5 </t>
  </si>
  <si>
    <t>6 ≤ 10</t>
  </si>
  <si>
    <t>11 ≤ 20</t>
  </si>
  <si>
    <t>21 ≤ 30</t>
  </si>
  <si>
    <t>31 ≤ 50</t>
  </si>
  <si>
    <t>&gt; 50</t>
  </si>
  <si>
    <t>NB: Voor honden geldt dat er tot de leeftijd van 4 weken een halve dagvergoeding in rekening mag worden gebracht per dag per dier. Zodra deze gezelschapsdieren 4 weken oud zijn mag een volledige dagvergoeding in rekening worden gebracht. Voor moederloze gezelschapsdieren jonger dan 4 weken mag een volledige dagvergoeding in rekening worden gebracht.</t>
  </si>
  <si>
    <t>- Opvanglocatie, waaronder ruimte(s) binnen en buiten en gebruik van apparatuur en materialen (als onder meer pc's , camera's, chipreader, telefoon en kosten, halsbanden, etc . )</t>
  </si>
  <si>
    <t>- Arbeid waaronder de vergoeding die u in rekening wenst te brengen voor inzet van personeel.</t>
  </si>
  <si>
    <t>per inbeslagname met een staffel van het aantal dieren binnen die inbeslagname</t>
  </si>
  <si>
    <t>- Standaard uurtarief: ma t/m vrij</t>
  </si>
  <si>
    <t>- Uur tarief voor feestdagen (100% toeslag bovenop standaard uurtarief)</t>
  </si>
  <si>
    <t>- Uurtarief voor zaterdag- en zondag (35% toeslag bovenop standaard uurtarief)</t>
  </si>
  <si>
    <t>per inbeslagname per km</t>
  </si>
  <si>
    <t>ALLEEN GROENE VELDEN IN TE VULLEN DOOR INSCHRIJVER</t>
  </si>
  <si>
    <t>Eenmalige vergoeding voor opzetten administratie en extra arbeid 1ste dag per inbeslagname</t>
  </si>
  <si>
    <t>Bijlage 2.1:</t>
  </si>
  <si>
    <t>A.1</t>
  </si>
  <si>
    <t>PRIJS IS BEPAALD DOOR RVO EN STAAT VAST, NIET IN TE VULLEN DOOR INSCHRIJVER</t>
  </si>
  <si>
    <t>A.2</t>
  </si>
  <si>
    <t>Dagvergoeding voor een leeg hok (Leegstandsvergoeding) per dag per hok</t>
  </si>
  <si>
    <t xml:space="preserve">Prijs per eenheid, exclusief btw </t>
  </si>
  <si>
    <t>Subtotaal fictieve inschrijfprijs, exclusief btw</t>
  </si>
  <si>
    <t>B.1</t>
  </si>
  <si>
    <t>Per inbeslagname kunt u een vast bedrag in rekening brengen voor de extra arbeid en het opzetten van de administratie op de eerste dag. Opdrachtgever heeft een vast bedrag per inbeslagname vastgesteld dat u in rekening mag brengen. U mag per inbeslagname de volgende kosten in rekening brengen afhankelijk van het aantal dieren bij die inbeslagname</t>
  </si>
  <si>
    <t>B.2</t>
  </si>
  <si>
    <t>B.3</t>
  </si>
  <si>
    <t>vergoeding per uur</t>
  </si>
  <si>
    <t xml:space="preserve">Fictief aantal per jaar </t>
  </si>
  <si>
    <t>A.1. Davalon</t>
  </si>
  <si>
    <t xml:space="preserve">per dag per dier </t>
  </si>
  <si>
    <t>per dag voor leegstaand hok</t>
  </si>
  <si>
    <r>
      <t>De transportkosten voor het uitvoeren van een inbeslagname onder deze raamovereenkomst wordt door opdrachtgever vergoed conform het Reisbesluit binnenl</t>
    </r>
    <r>
      <rPr>
        <sz val="9"/>
        <rFont val="Arial"/>
        <family val="2"/>
      </rPr>
      <t>and (in 2020 € 0,37 per kilometer).</t>
    </r>
    <r>
      <rPr>
        <sz val="9"/>
        <color theme="1"/>
        <rFont val="Arial"/>
        <family val="2"/>
      </rPr>
      <t xml:space="preserve"> Voor de transportkosten maakt het dus niet uit of de inbeslagname 1 of meerdere dieren betreft.</t>
    </r>
  </si>
  <si>
    <t xml:space="preserve">Deze worden vergoed tegen onderstaande uurtarieven. Opdrachtgever vergoedt de transportkosten van de plaats van inbeslagname tot de plaats van bewaring bij strafrechtelijke zaken niet. Deze kosten zijn voor de opsporingsdienst. Voor de transportkosten maakt het dus niet uit of de inbeslagname 1 of meerdere dieren betreft.
</t>
  </si>
  <si>
    <t>Prijs per eenheid, exclusief btw</t>
  </si>
  <si>
    <t>Transportkosten per inbeslagname, bij teruggave en bij plaatsing</t>
  </si>
  <si>
    <t>Uurtarief voor vergoeding van de uren voor het feitelijk transport van een inbeslagname, bij teruggave en bij plaatsing</t>
  </si>
  <si>
    <t>- Voer en drinken. Uitgezonderd: Een dieet dat op advies van een dierenarts gegeven moet worden kan apart in rekening worden gebracht als opdrachtgever hiervoor toestemming heeft gegeven. Extra voer om een dier in conditie te brengen valt wel onder de dagvergoeding.</t>
  </si>
  <si>
    <t>ONDERDEEL B: Vergoeding transport</t>
  </si>
  <si>
    <r>
      <rPr>
        <b/>
        <sz val="9"/>
        <rFont val="Arial"/>
        <family val="2"/>
      </rPr>
      <t xml:space="preserve">Dagvergoeding voor verzorging en opslag bij een gevuld hok: per dag per dier (alle bedragen exclusief btw). De maximale dagvergoeding is 14,22 euro exclusief btw, Inschrijver offreert hiernaast het tarief. </t>
    </r>
    <r>
      <rPr>
        <sz val="9"/>
        <rFont val="Arial"/>
        <family val="2"/>
      </rPr>
      <t>Hieronder valt:</t>
    </r>
  </si>
  <si>
    <t>Dagvoergoeding voor uitvoering van Davalon-test bij een gevuld hok, zie Bijlage 8 Programma van Eisen, paragraaf 2.1.5</t>
  </si>
  <si>
    <t>ONDERDEEL A: Vergoeding voor verzorging en opslag</t>
  </si>
  <si>
    <t>Totale fictieve inschrijfprijs (optelsom rode cellen)</t>
  </si>
  <si>
    <t>SUBTOTALEN WORDEN AUTOMATISCH BEREKEND</t>
  </si>
  <si>
    <t>Prijzenblad Aanbesteding transport, verzorging en opslag van gezelschapsdieren, PERCEEL 1 HONDEN (GENERIEK) v1.0</t>
  </si>
  <si>
    <t>Invulinstructie:</t>
  </si>
  <si>
    <t xml:space="preserve">Invulinstructie: Voor A.1 Davalon (Dagvergoeding voor uitvoering van Davalon-test bij een gevuld hok) is het fictief aantal per jaar door Aanbestedende dienst ingeschat op 25.550 stuks (420 hokken * 365 dagen / 6 partijen). De maximale prijs voor A.1 Davalon is €4,60 ex btw per dier per dag. U offreert uw prijs in groene cel onder ‘Prijs per eenheid, exclusief btw. De rode kolom ‘Subtotaal fictieve inschrijfprijs, exclusief btw’ wordt automatisch berekend door het fictief aantal per jaar te vermenigvuldigen met de door u geoffreerde ‘Prijs per eenheid, exclusief btw’. </t>
  </si>
  <si>
    <t xml:space="preserve">Invulinstructie: Voor A.1 Dagvergoeding voor verzorging en opslag bij een gevuld hok: per dag per dier (alle bedragen exclusief btw) voor perceel 1 is het fictief aantal per jaar voor het Prijzenblad door Aanbestedende dienst ingeschat op 25.550 stuks (420 hokken * 365 dagen / 6 partijen). De maximale prijs voor dagvergoeding is in dit perceel €14,22 ex btw per dier per dag. U offreert uw prijs in groene cel onder ‘Prijs per eenheid, exclusief btw. De rode kolom ‘Subtotaal fictieve inschrijfprijs, exclusief btw’ wordt automatisch berekend door het fictief aantal per jaar te vermenigvuldigen met de door u geoffreerde ‘Prijs per eenheid, exclusief btw’. </t>
  </si>
  <si>
    <t>Invulstructie Onderdeel B: Vergoeding transport. De prijzen/tarieven voor de onderdelen B.1 t/m B.3 zijn vastgesteld door Aanbestedende dienst. Door in te schrijven op dit perceel stemt u in met deze tarieven. Deze tarieven worden niet meegenomen in de Totale fictieve Inschrijfprijs.</t>
  </si>
  <si>
    <r>
      <t xml:space="preserve">Invulinstructie: De Totale fictieve inschrijfprijs wordt automatisch berekend door de rode cellen op te tellen (de subtotalen van de fictieve inschrijfprijs exclusief btw van A.1, A.1 Davalon en A.2).
</t>
    </r>
    <r>
      <rPr>
        <b/>
        <sz val="9"/>
        <color theme="1"/>
        <rFont val="Arial"/>
        <family val="2"/>
      </rPr>
      <t>Let op:</t>
    </r>
    <r>
      <rPr>
        <sz val="9"/>
        <color theme="1"/>
        <rFont val="Arial"/>
        <family val="2"/>
      </rPr>
      <t xml:space="preserve"> De in te dienen Totale Fictieve inschrijfprijs dient te liggen binnen een bandbreedte van € 309.052,80 (minimumprijs) tot en met € 515.088,00 (maximumprijs), zie paragraaf 5.3.1 Aanbestedingsdocument. </t>
    </r>
  </si>
  <si>
    <r>
      <t xml:space="preserve">Deze prijscomponent bestaat dus uit werkzaamheden die specifiek voor de Davalon-test dienen te worden uitgevoerd, en die niet al vallen binnen de standaard Dagvoergoeding A.1 . De maximale dagvergoeding voor uitvoering van Davalon-test bedraagt </t>
    </r>
    <r>
      <rPr>
        <u/>
        <sz val="9"/>
        <rFont val="Arial"/>
        <family val="2"/>
      </rPr>
      <t>maximaal 4,60 exclusief btw per dag per dier</t>
    </r>
    <r>
      <rPr>
        <sz val="9"/>
        <rFont val="Arial"/>
        <family val="2"/>
      </rPr>
      <t xml:space="preserve">, Inschrijver offreert hiernaast het tarief. </t>
    </r>
  </si>
  <si>
    <r>
      <t xml:space="preserve">Een door Opdrachtgever gereserveerd hok die voor Opdrachtgeveer beschikbaar wordt gehouden en nog niet door Opdrachtgever gevuld is. Prijs per leegstaand is </t>
    </r>
    <r>
      <rPr>
        <u/>
        <sz val="9"/>
        <rFont val="Arial"/>
        <family val="2"/>
      </rPr>
      <t>maximaal €2,68 exclusief btw per dag per hok</t>
    </r>
    <r>
      <rPr>
        <sz val="9"/>
        <rFont val="Arial"/>
        <family val="2"/>
      </rPr>
      <t>, Inschrijver offreert hiernaast het tarief. Zie paragraaf 2.2. van het Aanbestedingsdocument: "Van dat aantal hokken dat u aangeeft per Perceel beschikbaar heeft voor RVO, dient u 50% van het aantal hokken exclusief beschikbaar te houden voor RVO. Inschrijver garandeert dat hij voor dit aantal hokken continue opvangmogelijkheden inclusief verzorging heeft. Daarbij dient inschrijver er van uit te gaan dat ieder volwassen gezelschapsdier solitair gehuisvest wordt. Zijn deze hokken niet gevuld door RVO? Dan heeft u voor de dagen een hok niet gevuld is door RVO recht op een leegstandsvergoeding." Zie verder paragraaf 2.2 Aanbestedingsdocument.</t>
    </r>
  </si>
  <si>
    <t xml:space="preserve">Naam rechtsgeldige vertegenwoordiger: </t>
  </si>
  <si>
    <t>Functie rechtsgeldige vertegenwoordiger:</t>
  </si>
  <si>
    <t xml:space="preserve">Invulinstructie:A.2 Dagvergoeding voor een leeg hok (Leegstandsvergoeding) per dag per hok is het fictief aantal per jaar door Aanbestedende dienst ingeschat op maximaal 12.775 stuks (420 hokken / 6 partijen *365 dagen * 0,5). Let op dit fictieve aantal, is in dit rekenvoorbeeld het aantal waarover leegstandsvergoeding wordt betaald als het hele jaar geen gezelschapsdieren worden opgevangen. Het daadwerkelijke aantal hangt af van de door Inschrijver voor RVO geoffreerde hokken en de daadwerkelijk opgevangen gezelschapsdieren (onderdeel A.1). De maximale prijs voor A.2 is €2,68 ex btw per leegstaand hok per dag. U offreert uw prijs in groene cel onder ‘Prijs per eenheid, exclusief btw. De rode kolom ‘Subtotaal fictieve inschrijfprijs, exclusief btw’ wordt automatisch berekend door het fictief aantal per jaar te vermenigvuldigen met de door u geoffreerde ‘Prijs per eenheid, exclusief btw’.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</si>
</sst>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43" formatCode="_ * #,##0.00_ ;_ * \-#,##0.00_ ;_ * &quot;-&quot;??_ ;_ @_ "/>
    <numFmt numFmtId="164" formatCode="_ * #,##0_ ;_ * \-#,##0_ ;_ * &quot;-&quot;??_ ;_ @_ "/>
  </numFmts>
  <fonts count="14" x14ac:knownFonts="1">
    <font>
      <sz val="11"/>
      <color theme="1"/>
      <name val="Calibri"/>
      <family val="2"/>
      <scheme val="minor"/>
    </font>
    <font>
      <sz val="11"/>
      <color theme="1"/>
      <name val="Calibri"/>
      <family val="2"/>
      <scheme val="minor"/>
    </font>
    <font>
      <sz val="9"/>
      <color rgb="FF000000"/>
      <name val="Arial"/>
      <family val="2"/>
    </font>
    <font>
      <sz val="9"/>
      <color rgb="FFFFFFFF"/>
      <name val="Arial"/>
      <family val="2"/>
    </font>
    <font>
      <b/>
      <sz val="9"/>
      <color rgb="FF000000"/>
      <name val="Arial"/>
      <family val="2"/>
    </font>
    <font>
      <sz val="8"/>
      <name val="Calibri"/>
      <family val="2"/>
      <scheme val="minor"/>
    </font>
    <font>
      <b/>
      <sz val="9"/>
      <color rgb="FFFFFFFF"/>
      <name val="Arial"/>
      <family val="2"/>
    </font>
    <font>
      <sz val="9"/>
      <color theme="1"/>
      <name val="Arial"/>
      <family val="2"/>
    </font>
    <font>
      <b/>
      <sz val="9"/>
      <color theme="1"/>
      <name val="Arial"/>
      <family val="2"/>
    </font>
    <font>
      <sz val="16"/>
      <color theme="1"/>
      <name val="Arial"/>
      <family val="2"/>
    </font>
    <font>
      <sz val="9"/>
      <color rgb="FFFF0000"/>
      <name val="Arial"/>
      <family val="2"/>
    </font>
    <font>
      <sz val="9"/>
      <name val="Arial"/>
      <family val="2"/>
    </font>
    <font>
      <b/>
      <sz val="9"/>
      <name val="Arial"/>
      <family val="2"/>
    </font>
    <font>
      <u/>
      <sz val="9"/>
      <name val="Arial"/>
      <family val="2"/>
    </font>
  </fonts>
  <fills count="7">
    <fill>
      <patternFill patternType="none"/>
    </fill>
    <fill>
      <patternFill patternType="gray125"/>
    </fill>
    <fill>
      <patternFill patternType="solid">
        <fgColor rgb="FF1F4E78"/>
        <bgColor indexed="64"/>
      </patternFill>
    </fill>
    <fill>
      <patternFill patternType="solid">
        <fgColor rgb="FFE2EFD9"/>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15">
    <border>
      <left/>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87">
    <xf numFmtId="0" fontId="0" fillId="0" borderId="0" xfId="0"/>
    <xf numFmtId="0" fontId="4" fillId="3" borderId="2" xfId="0" applyFont="1" applyFill="1" applyBorder="1" applyAlignment="1">
      <alignment horizontal="right" vertical="center" wrapText="1"/>
    </xf>
    <xf numFmtId="0" fontId="3" fillId="4" borderId="0" xfId="0" applyFont="1" applyFill="1" applyBorder="1" applyAlignment="1">
      <alignment vertical="center" wrapText="1"/>
    </xf>
    <xf numFmtId="0" fontId="4" fillId="5" borderId="5" xfId="0" applyFont="1" applyFill="1" applyBorder="1" applyAlignment="1">
      <alignment horizontal="right" vertical="center" wrapText="1"/>
    </xf>
    <xf numFmtId="0" fontId="7" fillId="0" borderId="0" xfId="0" applyFont="1"/>
    <xf numFmtId="0" fontId="7" fillId="0" borderId="0" xfId="0" applyFont="1" applyBorder="1"/>
    <xf numFmtId="0" fontId="7" fillId="0" borderId="8" xfId="0" applyFont="1" applyBorder="1"/>
    <xf numFmtId="44" fontId="7" fillId="4" borderId="8" xfId="2" applyFont="1" applyFill="1" applyBorder="1"/>
    <xf numFmtId="44" fontId="7" fillId="5" borderId="2" xfId="2" applyFont="1" applyFill="1" applyBorder="1"/>
    <xf numFmtId="44" fontId="7" fillId="0" borderId="0" xfId="2" applyFont="1" applyBorder="1"/>
    <xf numFmtId="44" fontId="7" fillId="0" borderId="4" xfId="2" applyFont="1" applyBorder="1"/>
    <xf numFmtId="0" fontId="7" fillId="0" borderId="11" xfId="0" applyFont="1" applyBorder="1"/>
    <xf numFmtId="44" fontId="7" fillId="0" borderId="11" xfId="2" applyFont="1" applyBorder="1"/>
    <xf numFmtId="44" fontId="7" fillId="0" borderId="3" xfId="2" applyFont="1" applyBorder="1"/>
    <xf numFmtId="0" fontId="7" fillId="0" borderId="0" xfId="0" quotePrefix="1" applyFont="1" applyBorder="1"/>
    <xf numFmtId="0" fontId="7" fillId="0" borderId="13" xfId="0" applyFont="1" applyBorder="1"/>
    <xf numFmtId="0" fontId="8" fillId="0" borderId="12" xfId="0" applyFont="1" applyBorder="1"/>
    <xf numFmtId="0" fontId="7" fillId="4" borderId="0" xfId="0" applyFont="1" applyFill="1"/>
    <xf numFmtId="164" fontId="7" fillId="0" borderId="9" xfId="1" applyNumberFormat="1" applyFont="1" applyBorder="1" applyAlignment="1">
      <alignment horizontal="right" vertical="center"/>
    </xf>
    <xf numFmtId="164" fontId="7" fillId="0" borderId="10" xfId="1" applyNumberFormat="1" applyFont="1" applyBorder="1" applyAlignment="1">
      <alignment horizontal="right" vertical="center"/>
    </xf>
    <xf numFmtId="0" fontId="7" fillId="0" borderId="0" xfId="0" applyFont="1" applyAlignment="1">
      <alignment horizontal="right" vertical="center"/>
    </xf>
    <xf numFmtId="164" fontId="7" fillId="0" borderId="8" xfId="1" applyNumberFormat="1" applyFont="1" applyBorder="1"/>
    <xf numFmtId="0" fontId="9" fillId="0" borderId="0" xfId="0" applyFont="1" applyAlignment="1">
      <alignment horizontal="right" vertical="top"/>
    </xf>
    <xf numFmtId="0" fontId="6" fillId="4" borderId="0" xfId="0" applyFont="1" applyFill="1" applyBorder="1" applyAlignment="1">
      <alignment horizontal="center" vertical="center" wrapText="1"/>
    </xf>
    <xf numFmtId="0" fontId="9" fillId="0" borderId="0" xfId="0" applyFont="1" applyAlignment="1">
      <alignment vertical="top" wrapText="1"/>
    </xf>
    <xf numFmtId="0" fontId="2" fillId="0" borderId="0" xfId="0" quotePrefix="1" applyFont="1" applyBorder="1" applyAlignment="1">
      <alignment vertical="center"/>
    </xf>
    <xf numFmtId="0" fontId="2" fillId="0" borderId="0" xfId="0" quotePrefix="1" applyFont="1" applyBorder="1" applyAlignment="1">
      <alignment vertical="center" wrapText="1"/>
    </xf>
    <xf numFmtId="0" fontId="7" fillId="0" borderId="0" xfId="0" quotePrefix="1" applyFont="1" applyBorder="1" applyAlignment="1">
      <alignment wrapText="1"/>
    </xf>
    <xf numFmtId="0" fontId="4" fillId="0" borderId="8" xfId="0" applyFont="1" applyBorder="1" applyAlignment="1">
      <alignment vertical="center" wrapText="1"/>
    </xf>
    <xf numFmtId="0" fontId="2" fillId="0" borderId="0" xfId="0" applyFont="1" applyBorder="1" applyAlignment="1">
      <alignment vertical="center" wrapText="1"/>
    </xf>
    <xf numFmtId="0" fontId="7" fillId="0" borderId="0" xfId="0" applyFont="1" applyBorder="1" applyAlignment="1">
      <alignment wrapText="1"/>
    </xf>
    <xf numFmtId="44" fontId="10" fillId="0" borderId="0" xfId="2" applyFont="1" applyBorder="1"/>
    <xf numFmtId="164" fontId="8" fillId="0" borderId="7" xfId="1" applyNumberFormat="1" applyFont="1" applyBorder="1" applyAlignment="1">
      <alignment horizontal="right" vertical="center"/>
    </xf>
    <xf numFmtId="0" fontId="7" fillId="0" borderId="8" xfId="0" applyFont="1" applyBorder="1" applyAlignment="1">
      <alignment wrapText="1"/>
    </xf>
    <xf numFmtId="44" fontId="7" fillId="0" borderId="8" xfId="2" applyFont="1" applyBorder="1"/>
    <xf numFmtId="44" fontId="7" fillId="0" borderId="2" xfId="2" applyFont="1" applyBorder="1"/>
    <xf numFmtId="164" fontId="7" fillId="0" borderId="0" xfId="1" applyNumberFormat="1" applyFont="1" applyBorder="1" applyAlignment="1">
      <alignment horizontal="right" vertical="center"/>
    </xf>
    <xf numFmtId="0" fontId="8" fillId="0" borderId="0"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7" fillId="0" borderId="2" xfId="0" applyFont="1" applyBorder="1"/>
    <xf numFmtId="44" fontId="7" fillId="0" borderId="13" xfId="2" applyFont="1" applyBorder="1"/>
    <xf numFmtId="44" fontId="7" fillId="0" borderId="1" xfId="2" applyFont="1" applyBorder="1"/>
    <xf numFmtId="164" fontId="8" fillId="0" borderId="10" xfId="1" applyNumberFormat="1" applyFont="1" applyBorder="1" applyAlignment="1">
      <alignment horizontal="right" vertical="center"/>
    </xf>
    <xf numFmtId="0" fontId="7" fillId="0" borderId="4" xfId="0" applyFont="1" applyBorder="1"/>
    <xf numFmtId="0" fontId="7" fillId="0" borderId="11" xfId="0" quotePrefix="1" applyFont="1" applyBorder="1"/>
    <xf numFmtId="164" fontId="8" fillId="0" borderId="9" xfId="1" applyNumberFormat="1" applyFont="1" applyBorder="1" applyAlignment="1">
      <alignment horizontal="right" vertical="top"/>
    </xf>
    <xf numFmtId="0" fontId="7" fillId="0" borderId="0" xfId="0" applyFont="1" applyFill="1"/>
    <xf numFmtId="0" fontId="7" fillId="0" borderId="0" xfId="0" applyFont="1" applyAlignment="1">
      <alignment wrapText="1"/>
    </xf>
    <xf numFmtId="0" fontId="11" fillId="0" borderId="11" xfId="0" applyFont="1" applyBorder="1" applyAlignment="1">
      <alignment vertical="center" wrapText="1"/>
    </xf>
    <xf numFmtId="0" fontId="12" fillId="0" borderId="8" xfId="0" applyFont="1" applyBorder="1" applyAlignment="1">
      <alignment vertical="center" wrapText="1"/>
    </xf>
    <xf numFmtId="164" fontId="7" fillId="0" borderId="8" xfId="0" applyNumberFormat="1" applyFont="1" applyBorder="1"/>
    <xf numFmtId="0" fontId="7" fillId="0" borderId="11" xfId="0" applyFont="1" applyFill="1" applyBorder="1"/>
    <xf numFmtId="164" fontId="7" fillId="0" borderId="11" xfId="0" applyNumberFormat="1" applyFont="1" applyFill="1" applyBorder="1"/>
    <xf numFmtId="44" fontId="7" fillId="0" borderId="11" xfId="2" applyFont="1" applyFill="1" applyBorder="1"/>
    <xf numFmtId="0" fontId="11" fillId="0" borderId="8" xfId="0" applyFont="1" applyBorder="1" applyAlignment="1">
      <alignment vertical="center" wrapText="1"/>
    </xf>
    <xf numFmtId="0" fontId="10" fillId="0" borderId="0" xfId="0" applyFont="1" applyFill="1" applyBorder="1"/>
    <xf numFmtId="0" fontId="10" fillId="0" borderId="0" xfId="0" quotePrefix="1" applyFont="1" applyFill="1" applyBorder="1"/>
    <xf numFmtId="0" fontId="7" fillId="0" borderId="11" xfId="0" quotePrefix="1" applyFont="1" applyBorder="1" applyAlignment="1">
      <alignment vertical="top" wrapText="1"/>
    </xf>
    <xf numFmtId="0" fontId="7" fillId="0" borderId="0" xfId="0" quotePrefix="1" applyFont="1"/>
    <xf numFmtId="0" fontId="7" fillId="0" borderId="8" xfId="0" applyFont="1" applyFill="1" applyBorder="1"/>
    <xf numFmtId="44" fontId="7" fillId="0" borderId="8" xfId="2" applyFont="1" applyFill="1" applyBorder="1"/>
    <xf numFmtId="44" fontId="7" fillId="0" borderId="2" xfId="2" applyFont="1" applyFill="1" applyBorder="1"/>
    <xf numFmtId="44" fontId="7" fillId="0" borderId="3" xfId="2" applyFont="1" applyFill="1" applyBorder="1"/>
    <xf numFmtId="0" fontId="7" fillId="0" borderId="0" xfId="0" applyFont="1" applyFill="1" applyAlignment="1">
      <alignment wrapText="1"/>
    </xf>
    <xf numFmtId="44" fontId="11" fillId="0" borderId="0" xfId="2" applyFont="1" applyBorder="1"/>
    <xf numFmtId="44" fontId="8" fillId="6" borderId="1" xfId="2" applyFont="1" applyFill="1" applyBorder="1"/>
    <xf numFmtId="0" fontId="11" fillId="0" borderId="0" xfId="0" applyFont="1" applyBorder="1" applyAlignment="1">
      <alignment wrapText="1"/>
    </xf>
    <xf numFmtId="0" fontId="8" fillId="0" borderId="8" xfId="0" applyFont="1" applyFill="1" applyBorder="1"/>
    <xf numFmtId="0" fontId="8" fillId="0" borderId="8" xfId="0" quotePrefix="1" applyFont="1" applyFill="1" applyBorder="1" applyAlignment="1">
      <alignment vertical="top" wrapText="1"/>
    </xf>
    <xf numFmtId="0" fontId="11" fillId="0" borderId="8" xfId="0" applyFont="1" applyBorder="1"/>
    <xf numFmtId="0" fontId="12" fillId="0" borderId="7" xfId="0" applyFont="1" applyBorder="1"/>
    <xf numFmtId="164" fontId="8" fillId="0" borderId="9" xfId="1" applyNumberFormat="1" applyFont="1" applyBorder="1" applyAlignment="1">
      <alignment horizontal="right" vertical="center"/>
    </xf>
    <xf numFmtId="44" fontId="7" fillId="4" borderId="0" xfId="2" applyFont="1" applyFill="1" applyBorder="1"/>
    <xf numFmtId="44" fontId="7" fillId="5" borderId="4" xfId="2" applyFont="1" applyFill="1" applyBorder="1"/>
    <xf numFmtId="164" fontId="7" fillId="0" borderId="0" xfId="0" applyNumberFormat="1" applyFont="1" applyFill="1" applyBorder="1"/>
    <xf numFmtId="44" fontId="7" fillId="0" borderId="0" xfId="2" applyFont="1" applyFill="1" applyBorder="1"/>
    <xf numFmtId="44" fontId="7" fillId="0" borderId="4" xfId="2" applyFont="1" applyFill="1" applyBorder="1"/>
    <xf numFmtId="0" fontId="8" fillId="0" borderId="0" xfId="0" applyFont="1" applyBorder="1" applyAlignment="1">
      <alignment vertical="top"/>
    </xf>
    <xf numFmtId="0" fontId="11" fillId="0" borderId="0" xfId="0" applyFont="1" applyBorder="1" applyAlignment="1">
      <alignment vertical="center" wrapText="1"/>
    </xf>
    <xf numFmtId="164" fontId="7" fillId="0" borderId="0" xfId="1" applyNumberFormat="1" applyFont="1" applyBorder="1"/>
    <xf numFmtId="0" fontId="2" fillId="0" borderId="11" xfId="0" applyFont="1" applyBorder="1" applyAlignment="1">
      <alignment vertical="center" wrapText="1"/>
    </xf>
    <xf numFmtId="0" fontId="8" fillId="0" borderId="7" xfId="0" applyFont="1" applyBorder="1"/>
    <xf numFmtId="0" fontId="7" fillId="0" borderId="0" xfId="0" applyFont="1" applyAlignment="1">
      <alignment vertical="center"/>
    </xf>
    <xf numFmtId="0" fontId="7" fillId="0" borderId="14" xfId="0" applyFont="1" applyBorder="1" applyAlignment="1">
      <alignment wrapText="1"/>
    </xf>
    <xf numFmtId="0" fontId="6" fillId="2" borderId="0" xfId="0" applyFont="1" applyFill="1" applyBorder="1" applyAlignment="1">
      <alignment horizontal="right" vertical="center" wrapText="1" indent="3"/>
    </xf>
    <xf numFmtId="0" fontId="6" fillId="2" borderId="0" xfId="0" applyFont="1" applyFill="1" applyBorder="1" applyAlignment="1">
      <alignment horizontal="right" vertical="center" wrapText="1"/>
    </xf>
    <xf numFmtId="0" fontId="6" fillId="2" borderId="0" xfId="0" applyFont="1" applyFill="1" applyBorder="1" applyAlignment="1">
      <alignment vertical="center" wrapText="1"/>
    </xf>
  </cellXfs>
  <cellStyles count="3">
    <cellStyle name="Komma" xfId="1" builtinId="3"/>
    <cellStyle name="Standaard" xfId="0" builtinId="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73F0-92A5-4A4E-ACE9-F629A100ABD0}">
  <dimension ref="B2:T43"/>
  <sheetViews>
    <sheetView tabSelected="1" topLeftCell="A7" zoomScaleNormal="100" workbookViewId="0">
      <selection activeCell="C15" sqref="C15"/>
    </sheetView>
  </sheetViews>
  <sheetFormatPr defaultColWidth="9.140625" defaultRowHeight="12" x14ac:dyDescent="0.2"/>
  <cols>
    <col min="1" max="1" width="9.140625" style="4"/>
    <col min="2" max="2" width="13.7109375" style="20" bestFit="1" customWidth="1"/>
    <col min="3" max="3" width="108.5703125" style="4" customWidth="1"/>
    <col min="4" max="4" width="17.7109375" style="4" bestFit="1" customWidth="1"/>
    <col min="5" max="5" width="21.5703125" style="4" bestFit="1" customWidth="1"/>
    <col min="6" max="7" width="27" style="4" customWidth="1"/>
    <col min="8" max="8" width="23.7109375" style="4" customWidth="1"/>
    <col min="9" max="9" width="9.140625" style="4"/>
    <col min="10" max="10" width="47" style="4" customWidth="1"/>
    <col min="11" max="11" width="9.85546875" style="4" customWidth="1"/>
    <col min="12" max="16384" width="9.140625" style="4"/>
  </cols>
  <sheetData>
    <row r="2" spans="2:20" ht="51.75" customHeight="1" x14ac:dyDescent="0.2">
      <c r="B2" s="22" t="s">
        <v>24</v>
      </c>
      <c r="C2" s="24" t="s">
        <v>52</v>
      </c>
      <c r="E2" s="82" t="s">
        <v>53</v>
      </c>
      <c r="F2" s="23" t="s">
        <v>22</v>
      </c>
      <c r="G2" s="37" t="s">
        <v>26</v>
      </c>
      <c r="H2" s="37" t="s">
        <v>51</v>
      </c>
    </row>
    <row r="3" spans="2:20" ht="15" hidden="1" customHeight="1" x14ac:dyDescent="0.2">
      <c r="B3" s="85" t="s">
        <v>0</v>
      </c>
      <c r="C3" s="86" t="s">
        <v>1</v>
      </c>
      <c r="D3" s="86" t="s">
        <v>2</v>
      </c>
      <c r="E3" s="84" t="s">
        <v>36</v>
      </c>
      <c r="F3" s="2" t="s">
        <v>4</v>
      </c>
      <c r="G3" s="84" t="s">
        <v>29</v>
      </c>
      <c r="H3" s="1"/>
      <c r="I3" s="1"/>
    </row>
    <row r="4" spans="2:20" ht="53.25" customHeight="1" thickBot="1" x14ac:dyDescent="0.25">
      <c r="B4" s="85"/>
      <c r="C4" s="86"/>
      <c r="D4" s="86"/>
      <c r="E4" s="84"/>
      <c r="F4" s="38" t="s">
        <v>42</v>
      </c>
      <c r="G4" s="84"/>
      <c r="H4" s="3" t="s">
        <v>30</v>
      </c>
      <c r="I4" s="5"/>
    </row>
    <row r="5" spans="2:20" s="5" customFormat="1" ht="12.75" thickBot="1" x14ac:dyDescent="0.25">
      <c r="B5" s="70" t="s">
        <v>49</v>
      </c>
      <c r="C5" s="69"/>
      <c r="D5" s="6"/>
      <c r="E5" s="6"/>
      <c r="F5" s="6"/>
      <c r="G5" s="6"/>
      <c r="H5" s="39"/>
    </row>
    <row r="6" spans="2:20" ht="24" x14ac:dyDescent="0.2">
      <c r="B6" s="32" t="s">
        <v>25</v>
      </c>
      <c r="C6" s="54" t="s">
        <v>47</v>
      </c>
      <c r="D6" s="33" t="s">
        <v>38</v>
      </c>
      <c r="E6" s="21">
        <f>(420*365)/6</f>
        <v>25550</v>
      </c>
      <c r="F6" s="7">
        <v>0</v>
      </c>
      <c r="G6" s="21"/>
      <c r="H6" s="8">
        <f>E6*F6</f>
        <v>0</v>
      </c>
      <c r="I6" s="5"/>
    </row>
    <row r="7" spans="2:20" ht="36" x14ac:dyDescent="0.2">
      <c r="B7" s="18"/>
      <c r="C7" s="26" t="s">
        <v>45</v>
      </c>
      <c r="D7" s="5"/>
      <c r="E7" s="5"/>
      <c r="F7" s="9"/>
      <c r="G7" s="9"/>
      <c r="H7" s="10"/>
      <c r="I7" s="5"/>
    </row>
    <row r="8" spans="2:20" x14ac:dyDescent="0.2">
      <c r="B8" s="18" t="s">
        <v>3</v>
      </c>
      <c r="C8" s="25" t="s">
        <v>16</v>
      </c>
      <c r="D8" s="5"/>
      <c r="E8" s="5"/>
      <c r="F8" s="9"/>
      <c r="G8" s="9"/>
      <c r="H8" s="10"/>
      <c r="I8" s="5"/>
    </row>
    <row r="9" spans="2:20" ht="24" x14ac:dyDescent="0.2">
      <c r="B9" s="18"/>
      <c r="C9" s="26" t="s">
        <v>15</v>
      </c>
      <c r="D9" s="5"/>
      <c r="E9" s="9"/>
      <c r="F9" s="9"/>
      <c r="G9" s="9"/>
      <c r="H9" s="10"/>
      <c r="I9" s="5"/>
    </row>
    <row r="10" spans="2:20" ht="61.9" customHeight="1" x14ac:dyDescent="0.2">
      <c r="B10" s="18"/>
      <c r="C10" s="26" t="s">
        <v>7</v>
      </c>
      <c r="D10" s="5"/>
      <c r="E10" s="5"/>
      <c r="F10" s="9"/>
      <c r="G10" s="9"/>
      <c r="H10" s="10"/>
      <c r="I10" s="5"/>
    </row>
    <row r="11" spans="2:20" ht="36" x14ac:dyDescent="0.2">
      <c r="B11" s="18"/>
      <c r="C11" s="29" t="s">
        <v>14</v>
      </c>
      <c r="D11" s="5"/>
      <c r="E11" s="5"/>
      <c r="F11" s="9"/>
      <c r="G11" s="9"/>
      <c r="H11" s="10"/>
      <c r="I11" s="5"/>
    </row>
    <row r="12" spans="2:20" ht="60.75" thickBot="1" x14ac:dyDescent="0.25">
      <c r="B12" s="18"/>
      <c r="C12" s="29" t="s">
        <v>55</v>
      </c>
      <c r="D12" s="5"/>
      <c r="E12" s="5"/>
      <c r="F12" s="9"/>
      <c r="G12" s="9"/>
      <c r="H12" s="10"/>
      <c r="I12" s="5"/>
      <c r="J12" s="46"/>
      <c r="K12" s="46"/>
      <c r="L12" s="46"/>
      <c r="M12" s="46"/>
      <c r="N12" s="46"/>
      <c r="O12" s="46"/>
      <c r="P12" s="46"/>
      <c r="Q12" s="46"/>
      <c r="R12" s="46"/>
      <c r="S12" s="46"/>
      <c r="T12" s="46"/>
    </row>
    <row r="13" spans="2:20" x14ac:dyDescent="0.2">
      <c r="B13" s="32" t="s">
        <v>37</v>
      </c>
      <c r="C13" s="49" t="s">
        <v>48</v>
      </c>
      <c r="D13" s="6" t="s">
        <v>38</v>
      </c>
      <c r="E13" s="50">
        <f>(420/6)*365</f>
        <v>25550</v>
      </c>
      <c r="F13" s="7">
        <v>0</v>
      </c>
      <c r="G13" s="34"/>
      <c r="H13" s="8">
        <f>E13*F13</f>
        <v>0</v>
      </c>
      <c r="I13" s="5"/>
      <c r="J13" s="46"/>
      <c r="K13" s="46"/>
      <c r="L13" s="46"/>
      <c r="M13" s="46"/>
      <c r="N13" s="46"/>
      <c r="O13" s="46"/>
      <c r="P13" s="46"/>
      <c r="Q13" s="46"/>
      <c r="R13" s="46"/>
      <c r="S13" s="46"/>
      <c r="T13" s="46"/>
    </row>
    <row r="14" spans="2:20" ht="36" x14ac:dyDescent="0.2">
      <c r="B14" s="71"/>
      <c r="C14" s="78" t="s">
        <v>58</v>
      </c>
      <c r="D14" s="5"/>
      <c r="E14" s="74"/>
      <c r="F14" s="75"/>
      <c r="G14" s="75"/>
      <c r="H14" s="76"/>
      <c r="I14" s="5"/>
      <c r="J14" s="46"/>
      <c r="K14" s="46"/>
      <c r="L14" s="46"/>
      <c r="M14" s="46"/>
      <c r="N14" s="46"/>
      <c r="O14" s="46"/>
      <c r="P14" s="46"/>
      <c r="Q14" s="46"/>
      <c r="R14" s="46"/>
      <c r="S14" s="46"/>
      <c r="T14" s="46"/>
    </row>
    <row r="15" spans="2:20" ht="60.75" thickBot="1" x14ac:dyDescent="0.25">
      <c r="B15" s="42"/>
      <c r="C15" s="48" t="s">
        <v>54</v>
      </c>
      <c r="D15" s="51"/>
      <c r="E15" s="52"/>
      <c r="F15" s="53"/>
      <c r="G15" s="12"/>
      <c r="H15" s="13"/>
      <c r="I15" s="5"/>
      <c r="J15" s="63"/>
      <c r="K15" s="46"/>
      <c r="L15" s="46"/>
      <c r="M15" s="46"/>
      <c r="N15" s="46"/>
      <c r="O15" s="46"/>
      <c r="P15" s="46"/>
      <c r="Q15" s="46"/>
      <c r="R15" s="46"/>
      <c r="S15" s="46"/>
      <c r="T15" s="46"/>
    </row>
    <row r="16" spans="2:20" ht="24" x14ac:dyDescent="0.2">
      <c r="B16" s="71" t="s">
        <v>27</v>
      </c>
      <c r="C16" s="77" t="s">
        <v>28</v>
      </c>
      <c r="D16" s="30" t="s">
        <v>39</v>
      </c>
      <c r="E16" s="79">
        <f>(420/6)*(365)*0.5</f>
        <v>12775</v>
      </c>
      <c r="F16" s="72">
        <v>0</v>
      </c>
      <c r="G16" s="9"/>
      <c r="H16" s="73">
        <f>F16*E16</f>
        <v>0</v>
      </c>
      <c r="I16" s="5"/>
      <c r="J16" s="46"/>
      <c r="K16" s="46"/>
      <c r="L16" s="46"/>
      <c r="M16" s="46"/>
      <c r="N16" s="46"/>
      <c r="O16" s="46"/>
      <c r="P16" s="46"/>
      <c r="Q16" s="46"/>
      <c r="R16" s="46"/>
      <c r="S16" s="46"/>
      <c r="T16" s="46"/>
    </row>
    <row r="17" spans="2:20" ht="84" x14ac:dyDescent="0.2">
      <c r="B17" s="18"/>
      <c r="C17" s="66" t="s">
        <v>59</v>
      </c>
      <c r="D17" s="30"/>
      <c r="E17" s="5"/>
      <c r="F17" s="9"/>
      <c r="G17" s="9"/>
      <c r="H17" s="10"/>
      <c r="I17" s="5"/>
      <c r="J17" s="46"/>
      <c r="K17" s="46"/>
      <c r="L17" s="46"/>
      <c r="M17" s="46"/>
      <c r="N17" s="46"/>
      <c r="O17" s="46"/>
      <c r="P17" s="46"/>
      <c r="Q17" s="46"/>
      <c r="R17" s="46"/>
      <c r="S17" s="46"/>
      <c r="T17" s="46"/>
    </row>
    <row r="18" spans="2:20" ht="84.75" thickBot="1" x14ac:dyDescent="0.25">
      <c r="B18" s="19"/>
      <c r="C18" s="80" t="s">
        <v>62</v>
      </c>
      <c r="D18" s="11"/>
      <c r="E18" s="11"/>
      <c r="F18" s="12"/>
      <c r="G18" s="12"/>
      <c r="H18" s="13"/>
      <c r="I18" s="5"/>
      <c r="J18" s="46"/>
      <c r="K18" s="46"/>
      <c r="L18" s="46"/>
      <c r="M18" s="46"/>
      <c r="N18" s="46"/>
      <c r="O18" s="46"/>
      <c r="P18" s="46"/>
      <c r="Q18" s="46"/>
      <c r="R18" s="46"/>
      <c r="S18" s="46"/>
      <c r="T18" s="46"/>
    </row>
    <row r="19" spans="2:20" ht="12.75" thickBot="1" x14ac:dyDescent="0.25">
      <c r="B19" s="18"/>
      <c r="C19" s="5"/>
      <c r="D19" s="5"/>
      <c r="E19" s="5"/>
      <c r="F19" s="9"/>
      <c r="G19" s="9"/>
      <c r="H19" s="10" t="s">
        <v>3</v>
      </c>
      <c r="I19" s="5"/>
      <c r="J19" s="46"/>
      <c r="K19" s="46"/>
      <c r="L19" s="46"/>
      <c r="M19" s="46"/>
      <c r="N19" s="46"/>
      <c r="O19" s="46"/>
      <c r="P19" s="46"/>
      <c r="Q19" s="46"/>
      <c r="R19" s="46"/>
      <c r="S19" s="46"/>
      <c r="T19" s="46"/>
    </row>
    <row r="20" spans="2:20" ht="12.75" thickBot="1" x14ac:dyDescent="0.25">
      <c r="B20" s="16" t="s">
        <v>46</v>
      </c>
      <c r="C20" s="15"/>
      <c r="D20" s="15"/>
      <c r="E20" s="15"/>
      <c r="F20" s="40"/>
      <c r="G20" s="40"/>
      <c r="H20" s="41"/>
      <c r="I20" s="5"/>
    </row>
    <row r="21" spans="2:20" ht="36.75" thickBot="1" x14ac:dyDescent="0.25">
      <c r="B21" s="81"/>
      <c r="C21" s="33" t="s">
        <v>56</v>
      </c>
      <c r="D21" s="6"/>
      <c r="E21" s="6"/>
      <c r="F21" s="34"/>
      <c r="G21" s="34"/>
      <c r="H21" s="35"/>
      <c r="I21" s="5"/>
    </row>
    <row r="22" spans="2:20" x14ac:dyDescent="0.2">
      <c r="B22" s="32" t="s">
        <v>31</v>
      </c>
      <c r="C22" s="28" t="s">
        <v>23</v>
      </c>
      <c r="D22" s="6"/>
      <c r="E22" s="6"/>
      <c r="F22" s="6"/>
      <c r="G22" s="6"/>
      <c r="H22" s="35"/>
    </row>
    <row r="23" spans="2:20" ht="60" x14ac:dyDescent="0.2">
      <c r="B23" s="18"/>
      <c r="C23" s="27" t="s">
        <v>32</v>
      </c>
      <c r="D23" s="30" t="s">
        <v>17</v>
      </c>
      <c r="E23" s="5"/>
      <c r="F23" s="9"/>
      <c r="G23" s="9"/>
      <c r="H23" s="10"/>
    </row>
    <row r="24" spans="2:20" x14ac:dyDescent="0.2">
      <c r="B24" s="18"/>
      <c r="C24" s="5"/>
      <c r="D24" s="9" t="s">
        <v>8</v>
      </c>
      <c r="E24" s="9"/>
      <c r="F24" s="31"/>
      <c r="G24" s="64">
        <f>25*1.027*1.03</f>
        <v>26.445249999999998</v>
      </c>
      <c r="H24" s="10"/>
    </row>
    <row r="25" spans="2:20" x14ac:dyDescent="0.2">
      <c r="B25" s="18"/>
      <c r="C25" s="55"/>
      <c r="D25" s="9" t="s">
        <v>9</v>
      </c>
      <c r="E25" s="9"/>
      <c r="F25" s="31"/>
      <c r="G25" s="64">
        <f>50*1.027*1.03</f>
        <v>52.890499999999996</v>
      </c>
      <c r="H25" s="10"/>
    </row>
    <row r="26" spans="2:20" x14ac:dyDescent="0.2">
      <c r="B26" s="18"/>
      <c r="C26" s="56"/>
      <c r="D26" s="9" t="s">
        <v>10</v>
      </c>
      <c r="E26" s="9"/>
      <c r="F26" s="31"/>
      <c r="G26" s="64">
        <f>75*1.027*1.03</f>
        <v>79.33574999999999</v>
      </c>
      <c r="H26" s="10"/>
    </row>
    <row r="27" spans="2:20" x14ac:dyDescent="0.2">
      <c r="B27" s="18"/>
      <c r="C27" s="5"/>
      <c r="D27" s="9" t="s">
        <v>11</v>
      </c>
      <c r="E27" s="9"/>
      <c r="F27" s="31"/>
      <c r="G27" s="64">
        <f>100*1.027*1.03</f>
        <v>105.78099999999999</v>
      </c>
      <c r="H27" s="10"/>
    </row>
    <row r="28" spans="2:20" x14ac:dyDescent="0.2">
      <c r="B28" s="18"/>
      <c r="C28" s="5"/>
      <c r="D28" s="9" t="s">
        <v>12</v>
      </c>
      <c r="E28" s="9"/>
      <c r="F28" s="31"/>
      <c r="G28" s="64">
        <f>125*1.027*1.03</f>
        <v>132.22624999999999</v>
      </c>
      <c r="H28" s="10"/>
    </row>
    <row r="29" spans="2:20" ht="12.75" thickBot="1" x14ac:dyDescent="0.25">
      <c r="B29" s="18"/>
      <c r="C29" s="5"/>
      <c r="D29" s="9" t="s">
        <v>13</v>
      </c>
      <c r="E29" s="9"/>
      <c r="F29" s="31"/>
      <c r="G29" s="64">
        <f>150*1.027*1.03</f>
        <v>158.67149999999998</v>
      </c>
      <c r="H29" s="10"/>
    </row>
    <row r="30" spans="2:20" x14ac:dyDescent="0.2">
      <c r="B30" s="32" t="s">
        <v>33</v>
      </c>
      <c r="C30" s="67" t="s">
        <v>43</v>
      </c>
      <c r="D30" s="6" t="s">
        <v>21</v>
      </c>
      <c r="E30" s="6"/>
      <c r="F30" s="59"/>
      <c r="G30" s="60">
        <v>0.37</v>
      </c>
      <c r="H30" s="61"/>
    </row>
    <row r="31" spans="2:20" ht="36.75" thickBot="1" x14ac:dyDescent="0.25">
      <c r="B31" s="19"/>
      <c r="C31" s="57" t="s">
        <v>40</v>
      </c>
      <c r="D31" s="11"/>
      <c r="E31" s="11"/>
      <c r="F31" s="53"/>
      <c r="G31" s="53"/>
      <c r="H31" s="62"/>
      <c r="J31" s="47"/>
    </row>
    <row r="32" spans="2:20" x14ac:dyDescent="0.2">
      <c r="B32" s="32" t="s">
        <v>34</v>
      </c>
      <c r="C32" s="68" t="s">
        <v>44</v>
      </c>
      <c r="D32" s="6" t="s">
        <v>35</v>
      </c>
      <c r="F32" s="9"/>
      <c r="G32" s="9"/>
      <c r="H32" s="10"/>
    </row>
    <row r="33" spans="2:10" ht="48" x14ac:dyDescent="0.2">
      <c r="B33" s="45"/>
      <c r="C33" s="47" t="s">
        <v>41</v>
      </c>
      <c r="H33" s="43"/>
      <c r="J33" s="46"/>
    </row>
    <row r="34" spans="2:10" x14ac:dyDescent="0.2">
      <c r="B34" s="18"/>
      <c r="C34" s="58" t="s">
        <v>18</v>
      </c>
      <c r="G34" s="9">
        <v>27.5</v>
      </c>
      <c r="H34" s="43"/>
    </row>
    <row r="35" spans="2:10" x14ac:dyDescent="0.2">
      <c r="B35" s="18"/>
      <c r="C35" s="58" t="s">
        <v>20</v>
      </c>
      <c r="F35" s="9"/>
      <c r="G35" s="9">
        <f>G34*1.35</f>
        <v>37.125</v>
      </c>
      <c r="H35" s="10"/>
    </row>
    <row r="36" spans="2:10" ht="12.75" thickBot="1" x14ac:dyDescent="0.25">
      <c r="B36" s="19"/>
      <c r="C36" s="44" t="s">
        <v>19</v>
      </c>
      <c r="D36" s="11"/>
      <c r="E36" s="11"/>
      <c r="F36" s="12"/>
      <c r="G36" s="12">
        <f>G34*2</f>
        <v>55</v>
      </c>
      <c r="H36" s="13"/>
    </row>
    <row r="37" spans="2:10" ht="12.75" thickBot="1" x14ac:dyDescent="0.25">
      <c r="B37" s="36"/>
      <c r="C37" s="14"/>
      <c r="D37" s="5"/>
      <c r="E37" s="5"/>
      <c r="F37" s="9"/>
      <c r="G37" s="9"/>
      <c r="H37" s="9"/>
    </row>
    <row r="38" spans="2:10" ht="12.75" thickBot="1" x14ac:dyDescent="0.25">
      <c r="C38" s="16" t="s">
        <v>50</v>
      </c>
      <c r="D38" s="15"/>
      <c r="E38" s="15"/>
      <c r="F38" s="15"/>
      <c r="G38" s="15"/>
      <c r="H38" s="65">
        <f>H6+H16+H13</f>
        <v>0</v>
      </c>
    </row>
    <row r="39" spans="2:10" ht="48.75" thickBot="1" x14ac:dyDescent="0.25">
      <c r="C39" s="83" t="s">
        <v>57</v>
      </c>
    </row>
    <row r="40" spans="2:10" x14ac:dyDescent="0.2">
      <c r="C40" s="17" t="s">
        <v>6</v>
      </c>
    </row>
    <row r="41" spans="2:10" x14ac:dyDescent="0.2">
      <c r="C41" s="17" t="s">
        <v>60</v>
      </c>
    </row>
    <row r="42" spans="2:10" x14ac:dyDescent="0.2">
      <c r="C42" s="17" t="s">
        <v>61</v>
      </c>
    </row>
    <row r="43" spans="2:10" x14ac:dyDescent="0.2">
      <c r="C43" s="17" t="s">
        <v>5</v>
      </c>
    </row>
  </sheetData>
  <mergeCells count="5">
    <mergeCell ref="E3:E4"/>
    <mergeCell ref="B3:B4"/>
    <mergeCell ref="C3:C4"/>
    <mergeCell ref="D3:D4"/>
    <mergeCell ref="G3:G4"/>
  </mergeCells>
  <phoneticPr fontId="5"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Perceel 1 (honden generiek)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Profij Adviesbureau</dc:creator>
  <cp:lastModifiedBy>Abbenhuis, R. (Ramon)</cp:lastModifiedBy>
  <cp:lastPrinted>2020-03-09T18:16:37Z</cp:lastPrinted>
  <dcterms:created xsi:type="dcterms:W3CDTF">2020-03-07T11:49:16Z</dcterms:created>
  <dcterms:modified xsi:type="dcterms:W3CDTF">2021-01-08T13:41:25Z</dcterms:modified>
</cp:coreProperties>
</file>