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P:\Diensten\Financien\Inkoopbureau\6. Aanbestedingen\Aanbestedingen 2020\Drankenautomaten 2020\Bestekdocumenten Marcel\"/>
    </mc:Choice>
  </mc:AlternateContent>
  <xr:revisionPtr revIDLastSave="0" documentId="13_ncr:1_{7F3D6B1E-6020-49EA-A2F6-3F92506B9876}" xr6:coauthVersionLast="36" xr6:coauthVersionMax="36" xr10:uidLastSave="{00000000-0000-0000-0000-000000000000}"/>
  <bookViews>
    <workbookView xWindow="0" yWindow="0" windowWidth="19890" windowHeight="8690" xr2:uid="{00000000-000D-0000-FFFF-FFFF00000000}"/>
  </bookViews>
  <sheets>
    <sheet name="Gilde" sheetId="1" r:id="rId1"/>
  </sheets>
  <definedNames>
    <definedName name="_xlnm.Print_Area" localSheetId="0">Gilde!$B$2:$H$60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27" i="1" l="1"/>
  <c r="G26" i="1"/>
  <c r="G23" i="1"/>
  <c r="G24" i="1"/>
  <c r="G22" i="1"/>
  <c r="G11" i="1"/>
  <c r="G15" i="1"/>
  <c r="G14" i="1"/>
  <c r="G12" i="1"/>
  <c r="G10" i="1"/>
  <c r="F46" i="1" l="1"/>
  <c r="H46" i="1" s="1"/>
  <c r="F41" i="1"/>
  <c r="H41" i="1" s="1"/>
  <c r="H44" i="1"/>
  <c r="F42" i="1"/>
  <c r="H42" i="1" s="1"/>
  <c r="F43" i="1"/>
  <c r="H43" i="1" s="1"/>
  <c r="F44" i="1"/>
  <c r="F45" i="1"/>
  <c r="H45" i="1" s="1"/>
  <c r="H48" i="1" l="1"/>
  <c r="H33" i="1"/>
  <c r="H35" i="1" s="1"/>
  <c r="C28" i="1"/>
  <c r="H28" i="1" s="1"/>
  <c r="H27" i="1"/>
  <c r="H26" i="1"/>
  <c r="C25" i="1"/>
  <c r="H24" i="1"/>
  <c r="H23" i="1"/>
  <c r="H22" i="1"/>
  <c r="G25" i="1"/>
  <c r="C16" i="1"/>
  <c r="H16" i="1" s="1"/>
  <c r="H15" i="1"/>
  <c r="H12" i="1"/>
  <c r="G16" i="1"/>
  <c r="G13" i="1"/>
  <c r="C13" i="1"/>
  <c r="H14" i="1"/>
  <c r="G28" i="1" l="1"/>
  <c r="H30" i="1"/>
  <c r="H11" i="1"/>
  <c r="H10" i="1" l="1"/>
  <c r="H18" i="1" s="1"/>
  <c r="H54" i="1" s="1"/>
</calcChain>
</file>

<file path=xl/sharedStrings.xml><?xml version="1.0" encoding="utf-8"?>
<sst xmlns="http://schemas.openxmlformats.org/spreadsheetml/2006/main" count="64" uniqueCount="53">
  <si>
    <t>Prijzenblad Gilde Opleidingen</t>
  </si>
  <si>
    <t>Warme drank automaat  Hoog model</t>
  </si>
  <si>
    <t>Maandelijkse Kosten</t>
  </si>
  <si>
    <t>Huurkosten per maand (afschrijvingskosten, rentekosten)</t>
  </si>
  <si>
    <t>Technisch Onderhoud van de automaat (inclusief reserveonderdelen en de benodigde materialen)</t>
  </si>
  <si>
    <t>Opmerking</t>
  </si>
  <si>
    <t>maandprijs vast voor 5 jaar</t>
  </si>
  <si>
    <t>indexatie vanaf 2023</t>
  </si>
  <si>
    <t>..</t>
  </si>
  <si>
    <t>Prognose benodigd aantal automaten</t>
  </si>
  <si>
    <t xml:space="preserve">Factor op basis van kosten voor 60 maanden </t>
  </si>
  <si>
    <t>beschrijf in deze cel uw type automaat</t>
  </si>
  <si>
    <t xml:space="preserve">Totale kosten berekend over 5 jaar </t>
  </si>
  <si>
    <t xml:space="preserve">variabele  "Dagelijkse" verzorgingskosten </t>
  </si>
  <si>
    <t>Totaal kosten per maand</t>
  </si>
  <si>
    <t>Warme drank automaat  Laag model</t>
  </si>
  <si>
    <t>Vaste Tikprijs voor alle koffievarianten</t>
  </si>
  <si>
    <t>inclusief melkpoeder, suiker choco varianten)</t>
  </si>
  <si>
    <t>C Subtotaal Tikprijzen</t>
  </si>
  <si>
    <t>exclusief gratis tik voor heet water</t>
  </si>
  <si>
    <t>Aantal (tikken per maand) gebaseerd uit het verleden en management rapportages.  Dienen voor een reeel vergelijk. Dit zijn geen garanties voor de toekomst.</t>
  </si>
  <si>
    <t>Prognose tikken per maand</t>
  </si>
  <si>
    <t>Koffiebekers</t>
  </si>
  <si>
    <t>roerstaafjes  (plastic vrij)</t>
  </si>
  <si>
    <t xml:space="preserve">Gelieve de Lichtblauwe velden in te vullen.  Additionele kosten in de lichtblauwe velden. </t>
  </si>
  <si>
    <t>Totaalprijs per jaar</t>
  </si>
  <si>
    <t>prijs per 1000 st.</t>
  </si>
  <si>
    <t>aantallen (stuks) per jaar (2019)</t>
  </si>
  <si>
    <t>Theezakjes</t>
  </si>
  <si>
    <t>Losse leveringen</t>
  </si>
  <si>
    <t>sweetener sticks</t>
  </si>
  <si>
    <t>Vergelijkingsprijs TCO over 5 jaar</t>
  </si>
  <si>
    <t>A  Subtotaal Lease automaten hoogmodel</t>
  </si>
  <si>
    <t>B Subtotaal Lease automaten laag model</t>
  </si>
  <si>
    <t>Tikprijs</t>
  </si>
  <si>
    <t>D Subtotaal  losse leveringen</t>
  </si>
  <si>
    <t>Variabele kosten                           (Subtotaal per automaat)</t>
  </si>
  <si>
    <t>Vaste kosten                                  (Subtotaal per automaat)</t>
  </si>
  <si>
    <t>Variabele kosten                            (Subtotaal per automaat)</t>
  </si>
  <si>
    <t>Vaste kosten                                 (Subtotaal per automaat)</t>
  </si>
  <si>
    <t>Organisatienaam Inschrijver</t>
  </si>
  <si>
    <t>Naam tekenbevoegde van Inschrijver</t>
  </si>
  <si>
    <t>Handtekening Inshrijver</t>
  </si>
  <si>
    <t>suikersticks *   2019  is 47000 stuks.  Prognose aangepast</t>
  </si>
  <si>
    <t>creamer sticks *  2019 was 36000 stuks Prognose aangepast</t>
  </si>
  <si>
    <t>E Subtotaal Implementatie kosten</t>
  </si>
  <si>
    <t>F Smaaktest Kosten  (maximaal 1500 Euro)</t>
  </si>
  <si>
    <t>Totaal 5 jaar</t>
  </si>
  <si>
    <t>tikken per jaar</t>
  </si>
  <si>
    <t>tikken per 5 jaar</t>
  </si>
  <si>
    <t>Prijs per tik</t>
  </si>
  <si>
    <t>zijn geen garanties voor de toekomst.</t>
  </si>
  <si>
    <t>De hierboven genoemde aantallen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</si>
</sst>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,##0_ ;\-#,##0\ "/>
    <numFmt numFmtId="165" formatCode="_ &quot;€&quot;\ * #,##0.0000_ ;_ &quot;€&quot;\ * \-#,##0.0000_ ;_ &quot;€&quot;\ * &quot;-&quot;????_ ;_ @_ 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Border="1"/>
    <xf numFmtId="44" fontId="2" fillId="0" borderId="0" xfId="0" applyNumberFormat="1" applyFont="1" applyBorder="1"/>
    <xf numFmtId="0" fontId="3" fillId="0" borderId="0" xfId="0" applyFont="1"/>
    <xf numFmtId="0" fontId="4" fillId="5" borderId="1" xfId="0" applyFont="1" applyFill="1" applyBorder="1"/>
    <xf numFmtId="0" fontId="5" fillId="5" borderId="2" xfId="0" applyFont="1" applyFill="1" applyBorder="1"/>
    <xf numFmtId="0" fontId="5" fillId="5" borderId="3" xfId="0" applyFont="1" applyFill="1" applyBorder="1"/>
    <xf numFmtId="0" fontId="2" fillId="0" borderId="0" xfId="0" applyFont="1" applyFill="1"/>
    <xf numFmtId="44" fontId="2" fillId="0" borderId="0" xfId="0" applyNumberFormat="1" applyFont="1" applyFill="1" applyBorder="1"/>
    <xf numFmtId="0" fontId="2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6" fillId="0" borderId="6" xfId="0" applyFont="1" applyBorder="1"/>
    <xf numFmtId="44" fontId="2" fillId="0" borderId="4" xfId="0" applyNumberFormat="1" applyFont="1" applyBorder="1"/>
    <xf numFmtId="44" fontId="2" fillId="0" borderId="4" xfId="0" applyNumberFormat="1" applyFont="1" applyFill="1" applyBorder="1"/>
    <xf numFmtId="44" fontId="2" fillId="0" borderId="7" xfId="0" applyNumberFormat="1" applyFont="1" applyBorder="1"/>
    <xf numFmtId="0" fontId="2" fillId="4" borderId="8" xfId="0" applyFont="1" applyFill="1" applyBorder="1" applyAlignment="1">
      <alignment vertical="top" wrapText="1"/>
    </xf>
    <xf numFmtId="164" fontId="2" fillId="0" borderId="0" xfId="0" applyNumberFormat="1" applyFont="1" applyBorder="1" applyAlignment="1">
      <alignment horizontal="center"/>
    </xf>
    <xf numFmtId="44" fontId="2" fillId="0" borderId="5" xfId="0" applyNumberFormat="1" applyFont="1" applyBorder="1"/>
    <xf numFmtId="0" fontId="2" fillId="0" borderId="8" xfId="0" applyFont="1" applyBorder="1"/>
    <xf numFmtId="44" fontId="2" fillId="4" borderId="0" xfId="0" applyNumberFormat="1" applyFont="1" applyFill="1" applyBorder="1"/>
    <xf numFmtId="0" fontId="2" fillId="0" borderId="8" xfId="0" applyFont="1" applyBorder="1" applyAlignment="1">
      <alignment wrapText="1"/>
    </xf>
    <xf numFmtId="0" fontId="2" fillId="4" borderId="8" xfId="0" applyFont="1" applyFill="1" applyBorder="1"/>
    <xf numFmtId="44" fontId="5" fillId="6" borderId="0" xfId="0" applyNumberFormat="1" applyFont="1" applyFill="1" applyBorder="1"/>
    <xf numFmtId="44" fontId="2" fillId="0" borderId="5" xfId="0" applyNumberFormat="1" applyFont="1" applyFill="1" applyBorder="1"/>
    <xf numFmtId="0" fontId="5" fillId="6" borderId="9" xfId="0" applyFont="1" applyFill="1" applyBorder="1" applyAlignment="1">
      <alignment horizontal="left"/>
    </xf>
    <xf numFmtId="44" fontId="5" fillId="6" borderId="10" xfId="0" applyNumberFormat="1" applyFont="1" applyFill="1" applyBorder="1"/>
    <xf numFmtId="164" fontId="2" fillId="0" borderId="10" xfId="0" applyNumberFormat="1" applyFont="1" applyBorder="1" applyAlignment="1">
      <alignment horizontal="center"/>
    </xf>
    <xf numFmtId="44" fontId="2" fillId="0" borderId="11" xfId="0" applyNumberFormat="1" applyFont="1" applyBorder="1"/>
    <xf numFmtId="44" fontId="2" fillId="3" borderId="0" xfId="0" applyNumberFormat="1" applyFont="1" applyFill="1"/>
    <xf numFmtId="44" fontId="2" fillId="4" borderId="0" xfId="0" applyNumberFormat="1" applyFont="1" applyFill="1" applyBorder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44" fontId="2" fillId="0" borderId="0" xfId="0" applyNumberFormat="1" applyFont="1" applyFill="1" applyBorder="1" applyAlignment="1">
      <alignment vertical="center"/>
    </xf>
    <xf numFmtId="44" fontId="2" fillId="0" borderId="5" xfId="0" applyNumberFormat="1" applyFont="1" applyBorder="1" applyAlignment="1">
      <alignment vertical="center"/>
    </xf>
    <xf numFmtId="44" fontId="2" fillId="0" borderId="0" xfId="0" applyNumberFormat="1" applyFont="1" applyFill="1"/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1" fillId="0" borderId="8" xfId="0" applyFont="1" applyBorder="1"/>
    <xf numFmtId="0" fontId="2" fillId="0" borderId="5" xfId="0" applyFont="1" applyBorder="1"/>
    <xf numFmtId="0" fontId="2" fillId="0" borderId="9" xfId="0" applyFont="1" applyBorder="1"/>
    <xf numFmtId="0" fontId="2" fillId="0" borderId="10" xfId="0" applyFont="1" applyBorder="1"/>
    <xf numFmtId="44" fontId="2" fillId="3" borderId="11" xfId="0" applyNumberFormat="1" applyFont="1" applyFill="1" applyBorder="1"/>
    <xf numFmtId="0" fontId="3" fillId="0" borderId="0" xfId="0" applyFont="1" applyAlignment="1">
      <alignment wrapText="1"/>
    </xf>
    <xf numFmtId="0" fontId="5" fillId="5" borderId="2" xfId="0" applyFont="1" applyFill="1" applyBorder="1" applyAlignment="1">
      <alignment wrapText="1"/>
    </xf>
    <xf numFmtId="44" fontId="2" fillId="0" borderId="4" xfId="0" applyNumberFormat="1" applyFont="1" applyBorder="1" applyAlignment="1">
      <alignment wrapText="1"/>
    </xf>
    <xf numFmtId="44" fontId="2" fillId="0" borderId="0" xfId="0" applyNumberFormat="1" applyFont="1" applyBorder="1" applyAlignment="1">
      <alignment wrapText="1"/>
    </xf>
    <xf numFmtId="44" fontId="1" fillId="0" borderId="0" xfId="0" applyNumberFormat="1" applyFont="1" applyFill="1" applyBorder="1" applyAlignment="1">
      <alignment wrapText="1"/>
    </xf>
    <xf numFmtId="44" fontId="1" fillId="0" borderId="0" xfId="0" applyNumberFormat="1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wrapText="1"/>
    </xf>
    <xf numFmtId="44" fontId="2" fillId="0" borderId="10" xfId="0" applyNumberFormat="1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2" fillId="0" borderId="0" xfId="0" applyFont="1" applyBorder="1" applyAlignment="1">
      <alignment wrapText="1"/>
    </xf>
    <xf numFmtId="165" fontId="2" fillId="4" borderId="0" xfId="0" applyNumberFormat="1" applyFont="1" applyFill="1" applyBorder="1"/>
    <xf numFmtId="44" fontId="2" fillId="3" borderId="5" xfId="0" applyNumberFormat="1" applyFont="1" applyFill="1" applyBorder="1"/>
    <xf numFmtId="44" fontId="5" fillId="5" borderId="12" xfId="0" applyNumberFormat="1" applyFont="1" applyFill="1" applyBorder="1"/>
    <xf numFmtId="0" fontId="7" fillId="0" borderId="10" xfId="0" applyFont="1" applyFill="1" applyBorder="1" applyAlignment="1">
      <alignment horizontal="left" wrapText="1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wrapText="1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wrapText="1"/>
    </xf>
    <xf numFmtId="0" fontId="6" fillId="0" borderId="15" xfId="0" applyFont="1" applyBorder="1"/>
    <xf numFmtId="44" fontId="2" fillId="0" borderId="16" xfId="0" applyNumberFormat="1" applyFont="1" applyBorder="1"/>
    <xf numFmtId="44" fontId="2" fillId="0" borderId="16" xfId="0" applyNumberFormat="1" applyFont="1" applyBorder="1" applyAlignment="1">
      <alignment wrapText="1"/>
    </xf>
    <xf numFmtId="44" fontId="2" fillId="0" borderId="16" xfId="0" applyNumberFormat="1" applyFont="1" applyFill="1" applyBorder="1"/>
    <xf numFmtId="44" fontId="2" fillId="0" borderId="17" xfId="0" applyNumberFormat="1" applyFont="1" applyBorder="1"/>
    <xf numFmtId="0" fontId="2" fillId="4" borderId="18" xfId="0" applyFont="1" applyFill="1" applyBorder="1" applyAlignment="1">
      <alignment vertical="top" wrapText="1"/>
    </xf>
    <xf numFmtId="44" fontId="2" fillId="0" borderId="19" xfId="0" applyNumberFormat="1" applyFont="1" applyBorder="1"/>
    <xf numFmtId="44" fontId="2" fillId="0" borderId="19" xfId="0" applyNumberFormat="1" applyFont="1" applyBorder="1" applyAlignment="1">
      <alignment wrapText="1"/>
    </xf>
    <xf numFmtId="164" fontId="2" fillId="0" borderId="19" xfId="0" applyNumberFormat="1" applyFont="1" applyBorder="1" applyAlignment="1">
      <alignment horizontal="center"/>
    </xf>
    <xf numFmtId="44" fontId="2" fillId="0" borderId="19" xfId="0" applyNumberFormat="1" applyFont="1" applyFill="1" applyBorder="1"/>
    <xf numFmtId="44" fontId="2" fillId="0" borderId="20" xfId="0" applyNumberFormat="1" applyFont="1" applyBorder="1"/>
    <xf numFmtId="0" fontId="2" fillId="0" borderId="18" xfId="0" applyFont="1" applyBorder="1"/>
    <xf numFmtId="44" fontId="2" fillId="4" borderId="19" xfId="0" applyNumberFormat="1" applyFont="1" applyFill="1" applyBorder="1"/>
    <xf numFmtId="44" fontId="1" fillId="0" borderId="19" xfId="0" applyNumberFormat="1" applyFont="1" applyFill="1" applyBorder="1" applyAlignment="1">
      <alignment wrapText="1"/>
    </xf>
    <xf numFmtId="0" fontId="2" fillId="0" borderId="18" xfId="0" applyFont="1" applyBorder="1" applyAlignment="1">
      <alignment wrapText="1"/>
    </xf>
    <xf numFmtId="44" fontId="2" fillId="4" borderId="19" xfId="0" applyNumberFormat="1" applyFont="1" applyFill="1" applyBorder="1" applyAlignment="1">
      <alignment vertical="center"/>
    </xf>
    <xf numFmtId="44" fontId="1" fillId="0" borderId="19" xfId="0" applyNumberFormat="1" applyFont="1" applyFill="1" applyBorder="1" applyAlignment="1">
      <alignment vertical="center" wrapText="1"/>
    </xf>
    <xf numFmtId="164" fontId="2" fillId="0" borderId="19" xfId="0" applyNumberFormat="1" applyFont="1" applyBorder="1" applyAlignment="1">
      <alignment horizontal="center" vertical="center"/>
    </xf>
    <xf numFmtId="44" fontId="2" fillId="0" borderId="20" xfId="0" applyNumberFormat="1" applyFont="1" applyBorder="1" applyAlignment="1">
      <alignment vertical="center"/>
    </xf>
    <xf numFmtId="0" fontId="2" fillId="4" borderId="18" xfId="0" applyFont="1" applyFill="1" applyBorder="1"/>
    <xf numFmtId="44" fontId="2" fillId="0" borderId="19" xfId="0" applyNumberFormat="1" applyFont="1" applyFill="1" applyBorder="1" applyAlignment="1">
      <alignment wrapText="1"/>
    </xf>
    <xf numFmtId="0" fontId="5" fillId="6" borderId="18" xfId="0" applyFont="1" applyFill="1" applyBorder="1" applyAlignment="1">
      <alignment horizontal="right"/>
    </xf>
    <xf numFmtId="44" fontId="5" fillId="6" borderId="19" xfId="0" applyNumberFormat="1" applyFont="1" applyFill="1" applyBorder="1"/>
    <xf numFmtId="164" fontId="2" fillId="0" borderId="19" xfId="0" applyNumberFormat="1" applyFont="1" applyFill="1" applyBorder="1" applyAlignment="1">
      <alignment horizontal="center"/>
    </xf>
    <xf numFmtId="44" fontId="2" fillId="0" borderId="20" xfId="0" applyNumberFormat="1" applyFont="1" applyFill="1" applyBorder="1"/>
    <xf numFmtId="0" fontId="5" fillId="6" borderId="21" xfId="0" applyFont="1" applyFill="1" applyBorder="1" applyAlignment="1">
      <alignment horizontal="left"/>
    </xf>
    <xf numFmtId="44" fontId="5" fillId="6" borderId="22" xfId="0" applyNumberFormat="1" applyFont="1" applyFill="1" applyBorder="1"/>
    <xf numFmtId="44" fontId="2" fillId="0" borderId="22" xfId="0" applyNumberFormat="1" applyFont="1" applyFill="1" applyBorder="1" applyAlignment="1">
      <alignment wrapText="1"/>
    </xf>
    <xf numFmtId="164" fontId="2" fillId="0" borderId="22" xfId="0" applyNumberFormat="1" applyFont="1" applyBorder="1" applyAlignment="1">
      <alignment horizontal="center"/>
    </xf>
    <xf numFmtId="44" fontId="2" fillId="0" borderId="23" xfId="0" applyNumberFormat="1" applyFont="1" applyBorder="1"/>
    <xf numFmtId="0" fontId="5" fillId="6" borderId="8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 applyFill="1" applyAlignment="1">
      <alignment horizontal="left" wrapText="1"/>
    </xf>
    <xf numFmtId="0" fontId="2" fillId="2" borderId="17" xfId="0" applyFont="1" applyFill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44" fontId="2" fillId="0" borderId="0" xfId="0" applyNumberFormat="1" applyFont="1" applyFill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7" fillId="3" borderId="0" xfId="0" applyFont="1" applyFill="1" applyBorder="1" applyAlignment="1">
      <alignment horizontal="left" wrapText="1"/>
    </xf>
    <xf numFmtId="0" fontId="7" fillId="3" borderId="10" xfId="0" applyFont="1" applyFill="1" applyBorder="1" applyAlignment="1">
      <alignment horizontal="left" wrapText="1"/>
    </xf>
    <xf numFmtId="0" fontId="2" fillId="7" borderId="4" xfId="0" applyFont="1" applyFill="1" applyBorder="1" applyAlignment="1">
      <alignment wrapText="1"/>
    </xf>
    <xf numFmtId="0" fontId="2" fillId="7" borderId="7" xfId="0" applyFont="1" applyFill="1" applyBorder="1" applyAlignment="1">
      <alignment wrapText="1"/>
    </xf>
    <xf numFmtId="0" fontId="2" fillId="7" borderId="4" xfId="0" applyFont="1" applyFill="1" applyBorder="1" applyAlignment="1">
      <alignment vertical="top"/>
    </xf>
    <xf numFmtId="164" fontId="2" fillId="0" borderId="0" xfId="0" applyNumberFormat="1" applyFont="1" applyFill="1" applyBorder="1"/>
    <xf numFmtId="0" fontId="9" fillId="8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60"/>
  <sheetViews>
    <sheetView tabSelected="1" zoomScaleNormal="100" workbookViewId="0">
      <pane ySplit="6" topLeftCell="A7" activePane="bottomLeft" state="frozen"/>
      <selection pane="bottomLeft" activeCell="B1" sqref="B1"/>
    </sheetView>
  </sheetViews>
  <sheetFormatPr defaultColWidth="9.1796875" defaultRowHeight="15.5" x14ac:dyDescent="0.35"/>
  <cols>
    <col min="1" max="1" width="2.08984375" style="1" customWidth="1"/>
    <col min="2" max="2" width="53.26953125" style="1" customWidth="1"/>
    <col min="3" max="3" width="16" style="1" customWidth="1"/>
    <col min="4" max="4" width="18.453125" style="37" customWidth="1"/>
    <col min="5" max="5" width="15.36328125" style="1" customWidth="1"/>
    <col min="6" max="6" width="22" style="1" customWidth="1"/>
    <col min="7" max="7" width="13.26953125" style="1" customWidth="1"/>
    <col min="8" max="8" width="14.6328125" style="1" customWidth="1"/>
    <col min="9" max="16384" width="9.1796875" style="1"/>
  </cols>
  <sheetData>
    <row r="1" spans="2:8" ht="10" customHeight="1" x14ac:dyDescent="0.35"/>
    <row r="2" spans="2:8" s="5" customFormat="1" ht="26.5" customHeight="1" thickBot="1" x14ac:dyDescent="0.6">
      <c r="B2" s="96" t="s">
        <v>24</v>
      </c>
      <c r="D2" s="44"/>
    </row>
    <row r="3" spans="2:8" ht="32.25" customHeight="1" thickBot="1" x14ac:dyDescent="0.5">
      <c r="B3" s="6" t="s">
        <v>0</v>
      </c>
      <c r="C3" s="7"/>
      <c r="D3" s="45"/>
      <c r="E3" s="7"/>
      <c r="F3" s="7"/>
      <c r="G3" s="7"/>
      <c r="H3" s="8"/>
    </row>
    <row r="4" spans="2:8" ht="46.5" customHeight="1" x14ac:dyDescent="0.35">
      <c r="B4" s="58"/>
      <c r="C4" s="100" t="s">
        <v>2</v>
      </c>
      <c r="D4" s="100" t="s">
        <v>5</v>
      </c>
      <c r="E4" s="100" t="s">
        <v>10</v>
      </c>
      <c r="F4" s="100" t="s">
        <v>9</v>
      </c>
      <c r="G4" s="100" t="s">
        <v>14</v>
      </c>
      <c r="H4" s="98" t="s">
        <v>12</v>
      </c>
    </row>
    <row r="5" spans="2:8" hidden="1" x14ac:dyDescent="0.35">
      <c r="B5" s="59"/>
      <c r="C5" s="101"/>
      <c r="D5" s="102"/>
      <c r="E5" s="101"/>
      <c r="F5" s="101"/>
      <c r="G5" s="102"/>
      <c r="H5" s="99"/>
    </row>
    <row r="6" spans="2:8" hidden="1" x14ac:dyDescent="0.35">
      <c r="B6" s="59"/>
      <c r="C6" s="101"/>
      <c r="D6" s="102"/>
      <c r="E6" s="101"/>
      <c r="F6" s="101"/>
      <c r="G6" s="102"/>
      <c r="H6" s="99"/>
    </row>
    <row r="7" spans="2:8" s="9" customFormat="1" ht="16" thickBot="1" x14ac:dyDescent="0.4">
      <c r="B7" s="60"/>
      <c r="C7" s="61"/>
      <c r="D7" s="61"/>
      <c r="E7" s="62"/>
      <c r="F7" s="61"/>
      <c r="G7" s="63"/>
      <c r="H7" s="64"/>
    </row>
    <row r="8" spans="2:8" ht="21" x14ac:dyDescent="0.5">
      <c r="B8" s="65" t="s">
        <v>1</v>
      </c>
      <c r="C8" s="66"/>
      <c r="D8" s="67"/>
      <c r="E8" s="66"/>
      <c r="F8" s="66"/>
      <c r="G8" s="68"/>
      <c r="H8" s="69"/>
    </row>
    <row r="9" spans="2:8" x14ac:dyDescent="0.35">
      <c r="B9" s="70" t="s">
        <v>11</v>
      </c>
      <c r="C9" s="71"/>
      <c r="D9" s="72"/>
      <c r="E9" s="73"/>
      <c r="F9" s="73"/>
      <c r="G9" s="74"/>
      <c r="H9" s="75"/>
    </row>
    <row r="10" spans="2:8" ht="31" customHeight="1" x14ac:dyDescent="0.35">
      <c r="B10" s="76" t="s">
        <v>3</v>
      </c>
      <c r="C10" s="77">
        <v>0</v>
      </c>
      <c r="D10" s="78" t="s">
        <v>6</v>
      </c>
      <c r="E10" s="73">
        <v>60</v>
      </c>
      <c r="F10" s="73">
        <v>12</v>
      </c>
      <c r="G10" s="74">
        <f>C10*F12</f>
        <v>0</v>
      </c>
      <c r="H10" s="75">
        <f>C10*E10*F10</f>
        <v>0</v>
      </c>
    </row>
    <row r="11" spans="2:8" ht="30.5" customHeight="1" x14ac:dyDescent="0.35">
      <c r="B11" s="79" t="s">
        <v>4</v>
      </c>
      <c r="C11" s="80">
        <v>0</v>
      </c>
      <c r="D11" s="81" t="s">
        <v>6</v>
      </c>
      <c r="E11" s="82">
        <v>60</v>
      </c>
      <c r="F11" s="82">
        <v>12</v>
      </c>
      <c r="G11" s="74">
        <f>C11*F11</f>
        <v>0</v>
      </c>
      <c r="H11" s="83">
        <f>C11*E11*F11</f>
        <v>0</v>
      </c>
    </row>
    <row r="12" spans="2:8" x14ac:dyDescent="0.35">
      <c r="B12" s="84" t="s">
        <v>8</v>
      </c>
      <c r="C12" s="77">
        <v>0</v>
      </c>
      <c r="D12" s="85"/>
      <c r="E12" s="73">
        <v>60</v>
      </c>
      <c r="F12" s="73">
        <v>12</v>
      </c>
      <c r="G12" s="74">
        <f t="shared" ref="G12" si="0">C12*F14</f>
        <v>0</v>
      </c>
      <c r="H12" s="75">
        <f t="shared" ref="H12" si="1">C12*E12*F12</f>
        <v>0</v>
      </c>
    </row>
    <row r="13" spans="2:8" s="9" customFormat="1" x14ac:dyDescent="0.35">
      <c r="B13" s="86" t="s">
        <v>39</v>
      </c>
      <c r="C13" s="87">
        <f>SUM(C6:C11)</f>
        <v>0</v>
      </c>
      <c r="D13" s="85"/>
      <c r="E13" s="88"/>
      <c r="F13" s="88"/>
      <c r="G13" s="87">
        <f>SUM(G10:G12)</f>
        <v>0</v>
      </c>
      <c r="H13" s="89"/>
    </row>
    <row r="14" spans="2:8" ht="29" customHeight="1" x14ac:dyDescent="0.35">
      <c r="B14" s="79" t="s">
        <v>13</v>
      </c>
      <c r="C14" s="77">
        <v>0</v>
      </c>
      <c r="D14" s="85" t="s">
        <v>7</v>
      </c>
      <c r="E14" s="73">
        <v>60</v>
      </c>
      <c r="F14" s="73">
        <v>12</v>
      </c>
      <c r="G14" s="74">
        <f>C14*F14</f>
        <v>0</v>
      </c>
      <c r="H14" s="75">
        <f>C14*E14*F14</f>
        <v>0</v>
      </c>
    </row>
    <row r="15" spans="2:8" x14ac:dyDescent="0.35">
      <c r="B15" s="84" t="s">
        <v>8</v>
      </c>
      <c r="C15" s="77">
        <v>0</v>
      </c>
      <c r="D15" s="85"/>
      <c r="E15" s="73">
        <v>60</v>
      </c>
      <c r="F15" s="73">
        <v>12</v>
      </c>
      <c r="G15" s="74">
        <f>C15*F15</f>
        <v>0</v>
      </c>
      <c r="H15" s="75">
        <f t="shared" ref="H15" si="2">C15*E15*F15</f>
        <v>0</v>
      </c>
    </row>
    <row r="16" spans="2:8" s="9" customFormat="1" ht="16" thickBot="1" x14ac:dyDescent="0.4">
      <c r="B16" s="90" t="s">
        <v>38</v>
      </c>
      <c r="C16" s="91">
        <f>SUM(C14:C15)</f>
        <v>0</v>
      </c>
      <c r="D16" s="92"/>
      <c r="E16" s="93"/>
      <c r="F16" s="93"/>
      <c r="G16" s="91">
        <f>SUM(G14:G15)</f>
        <v>0</v>
      </c>
      <c r="H16" s="94">
        <f t="shared" ref="H16" si="3">C16*E16*F16</f>
        <v>0</v>
      </c>
    </row>
    <row r="17" spans="2:9" s="9" customFormat="1" x14ac:dyDescent="0.35">
      <c r="B17" s="13"/>
      <c r="C17" s="10"/>
      <c r="D17" s="50"/>
      <c r="E17" s="12"/>
      <c r="F17" s="12"/>
      <c r="G17" s="10"/>
      <c r="H17" s="10"/>
      <c r="I17" s="11"/>
    </row>
    <row r="18" spans="2:9" ht="26.5" customHeight="1" x14ac:dyDescent="0.45">
      <c r="D18" s="103" t="s">
        <v>32</v>
      </c>
      <c r="E18" s="103"/>
      <c r="F18" s="103"/>
      <c r="G18" s="103"/>
      <c r="H18" s="31">
        <f>SUM(H10:H16)</f>
        <v>0</v>
      </c>
    </row>
    <row r="19" spans="2:9" ht="16" thickBot="1" x14ac:dyDescent="0.4">
      <c r="G19" s="9"/>
    </row>
    <row r="20" spans="2:9" ht="21" x14ac:dyDescent="0.5">
      <c r="B20" s="14" t="s">
        <v>15</v>
      </c>
      <c r="C20" s="15"/>
      <c r="D20" s="46"/>
      <c r="E20" s="15"/>
      <c r="F20" s="15"/>
      <c r="G20" s="16"/>
      <c r="H20" s="17"/>
    </row>
    <row r="21" spans="2:9" x14ac:dyDescent="0.35">
      <c r="B21" s="18" t="s">
        <v>11</v>
      </c>
      <c r="C21" s="4"/>
      <c r="D21" s="47"/>
      <c r="E21" s="19"/>
      <c r="F21" s="19"/>
      <c r="G21" s="10"/>
      <c r="H21" s="20"/>
    </row>
    <row r="22" spans="2:9" ht="31" x14ac:dyDescent="0.35">
      <c r="B22" s="21" t="s">
        <v>3</v>
      </c>
      <c r="C22" s="22">
        <v>0</v>
      </c>
      <c r="D22" s="48" t="s">
        <v>6</v>
      </c>
      <c r="E22" s="19">
        <v>60</v>
      </c>
      <c r="F22" s="19">
        <v>14</v>
      </c>
      <c r="G22" s="10">
        <f>C22*F22</f>
        <v>0</v>
      </c>
      <c r="H22" s="20">
        <f>C22*E22*F22</f>
        <v>0</v>
      </c>
    </row>
    <row r="23" spans="2:9" ht="30.5" customHeight="1" x14ac:dyDescent="0.35">
      <c r="B23" s="23" t="s">
        <v>4</v>
      </c>
      <c r="C23" s="32">
        <v>0</v>
      </c>
      <c r="D23" s="49" t="s">
        <v>6</v>
      </c>
      <c r="E23" s="33">
        <v>60</v>
      </c>
      <c r="F23" s="33">
        <v>14</v>
      </c>
      <c r="G23" s="10">
        <f t="shared" ref="G23:G24" si="4">C23*F23</f>
        <v>0</v>
      </c>
      <c r="H23" s="35">
        <f>C23*E23*F23</f>
        <v>0</v>
      </c>
    </row>
    <row r="24" spans="2:9" x14ac:dyDescent="0.35">
      <c r="B24" s="24" t="s">
        <v>8</v>
      </c>
      <c r="C24" s="22">
        <v>0</v>
      </c>
      <c r="D24" s="50"/>
      <c r="E24" s="19">
        <v>60</v>
      </c>
      <c r="F24" s="19">
        <v>14</v>
      </c>
      <c r="G24" s="10">
        <f t="shared" si="4"/>
        <v>0</v>
      </c>
      <c r="H24" s="20">
        <f t="shared" ref="H24" si="5">C24*E24*F24</f>
        <v>0</v>
      </c>
    </row>
    <row r="25" spans="2:9" s="9" customFormat="1" x14ac:dyDescent="0.35">
      <c r="B25" s="95" t="s">
        <v>37</v>
      </c>
      <c r="C25" s="25">
        <f>SUM(C18:C23)</f>
        <v>0</v>
      </c>
      <c r="D25" s="50"/>
      <c r="E25" s="12"/>
      <c r="F25" s="12"/>
      <c r="G25" s="25">
        <f>SUM(G22:G24)</f>
        <v>0</v>
      </c>
      <c r="H25" s="26"/>
    </row>
    <row r="26" spans="2:9" ht="29.5" customHeight="1" x14ac:dyDescent="0.35">
      <c r="B26" s="23" t="s">
        <v>13</v>
      </c>
      <c r="C26" s="22">
        <v>0</v>
      </c>
      <c r="D26" s="50" t="s">
        <v>7</v>
      </c>
      <c r="E26" s="19">
        <v>60</v>
      </c>
      <c r="F26" s="19">
        <v>14</v>
      </c>
      <c r="G26" s="34">
        <f>C26*F26</f>
        <v>0</v>
      </c>
      <c r="H26" s="20">
        <f>C26*E26*F26</f>
        <v>0</v>
      </c>
    </row>
    <row r="27" spans="2:9" x14ac:dyDescent="0.35">
      <c r="B27" s="24" t="s">
        <v>8</v>
      </c>
      <c r="C27" s="22">
        <v>0</v>
      </c>
      <c r="D27" s="50"/>
      <c r="E27" s="19">
        <v>60</v>
      </c>
      <c r="F27" s="19">
        <v>14</v>
      </c>
      <c r="G27" s="34">
        <f>C27*F27</f>
        <v>0</v>
      </c>
      <c r="H27" s="20">
        <f t="shared" ref="H27:H28" si="6">C27*E27*F27</f>
        <v>0</v>
      </c>
    </row>
    <row r="28" spans="2:9" s="9" customFormat="1" ht="16" thickBot="1" x14ac:dyDescent="0.4">
      <c r="B28" s="27" t="s">
        <v>36</v>
      </c>
      <c r="C28" s="28">
        <f>SUM(C26:C27)</f>
        <v>0</v>
      </c>
      <c r="D28" s="51"/>
      <c r="E28" s="29"/>
      <c r="F28" s="29"/>
      <c r="G28" s="28">
        <f>SUM(G26:G27)</f>
        <v>0</v>
      </c>
      <c r="H28" s="30">
        <f t="shared" si="6"/>
        <v>0</v>
      </c>
    </row>
    <row r="29" spans="2:9" s="9" customFormat="1" x14ac:dyDescent="0.35">
      <c r="B29" s="13"/>
      <c r="C29" s="10"/>
      <c r="D29" s="50"/>
      <c r="E29" s="12"/>
      <c r="F29" s="12"/>
      <c r="G29" s="10"/>
      <c r="H29" s="10"/>
      <c r="I29" s="11"/>
    </row>
    <row r="30" spans="2:9" ht="29.5" customHeight="1" x14ac:dyDescent="0.45">
      <c r="D30" s="103" t="s">
        <v>33</v>
      </c>
      <c r="E30" s="103"/>
      <c r="F30" s="103"/>
      <c r="G30" s="103"/>
      <c r="H30" s="31">
        <f>SUM(H22:H28)</f>
        <v>0</v>
      </c>
    </row>
    <row r="31" spans="2:9" s="9" customFormat="1" ht="19" thickBot="1" x14ac:dyDescent="0.5">
      <c r="D31" s="52"/>
      <c r="H31" s="36"/>
    </row>
    <row r="32" spans="2:9" ht="31.5" customHeight="1" x14ac:dyDescent="0.5">
      <c r="B32" s="14" t="s">
        <v>34</v>
      </c>
      <c r="C32" s="116" t="s">
        <v>50</v>
      </c>
      <c r="D32" s="38"/>
      <c r="E32" s="2"/>
      <c r="F32" s="114" t="s">
        <v>21</v>
      </c>
      <c r="G32" s="114" t="s">
        <v>48</v>
      </c>
      <c r="H32" s="115" t="s">
        <v>49</v>
      </c>
    </row>
    <row r="33" spans="2:9" x14ac:dyDescent="0.35">
      <c r="B33" s="39" t="s">
        <v>16</v>
      </c>
      <c r="C33" s="54">
        <v>0</v>
      </c>
      <c r="D33" s="50"/>
      <c r="E33" s="19">
        <v>60</v>
      </c>
      <c r="F33" s="19">
        <v>30000</v>
      </c>
      <c r="G33" s="117">
        <f>F33*12</f>
        <v>360000</v>
      </c>
      <c r="H33" s="20">
        <f t="shared" ref="H33" si="7">C33*E33*F33</f>
        <v>0</v>
      </c>
    </row>
    <row r="34" spans="2:9" x14ac:dyDescent="0.35">
      <c r="B34" s="39" t="s">
        <v>17</v>
      </c>
      <c r="C34" s="3"/>
      <c r="D34" s="53"/>
      <c r="E34" s="3"/>
      <c r="F34" s="3"/>
      <c r="G34" s="3"/>
      <c r="H34" s="40"/>
    </row>
    <row r="35" spans="2:9" ht="28.5" customHeight="1" x14ac:dyDescent="0.45">
      <c r="B35" s="21" t="s">
        <v>19</v>
      </c>
      <c r="C35" s="3"/>
      <c r="D35" s="112" t="s">
        <v>18</v>
      </c>
      <c r="E35" s="112"/>
      <c r="F35" s="112"/>
      <c r="G35" s="112"/>
      <c r="H35" s="55">
        <f>H33</f>
        <v>0</v>
      </c>
    </row>
    <row r="36" spans="2:9" x14ac:dyDescent="0.35">
      <c r="B36" s="21"/>
      <c r="C36" s="3"/>
      <c r="D36" s="53"/>
      <c r="E36" s="3"/>
      <c r="F36" s="3"/>
      <c r="G36" s="3"/>
      <c r="H36" s="40"/>
    </row>
    <row r="37" spans="2:9" x14ac:dyDescent="0.35">
      <c r="B37" s="21"/>
      <c r="C37" s="3"/>
      <c r="D37" s="105" t="s">
        <v>20</v>
      </c>
      <c r="E37" s="105"/>
      <c r="F37" s="105"/>
      <c r="G37" s="105"/>
      <c r="H37" s="109"/>
    </row>
    <row r="38" spans="2:9" ht="16" thickBot="1" x14ac:dyDescent="0.4">
      <c r="B38" s="41"/>
      <c r="C38" s="42"/>
      <c r="D38" s="110"/>
      <c r="E38" s="110"/>
      <c r="F38" s="110"/>
      <c r="G38" s="110"/>
      <c r="H38" s="111"/>
    </row>
    <row r="39" spans="2:9" ht="16" thickBot="1" x14ac:dyDescent="0.4"/>
    <row r="40" spans="2:9" ht="31" customHeight="1" x14ac:dyDescent="0.5">
      <c r="B40" s="14" t="s">
        <v>29</v>
      </c>
      <c r="C40" s="122" t="s">
        <v>27</v>
      </c>
      <c r="D40" s="122"/>
      <c r="E40" s="123" t="s">
        <v>26</v>
      </c>
      <c r="F40" s="124" t="s">
        <v>25</v>
      </c>
      <c r="G40" s="124"/>
      <c r="H40" s="125" t="s">
        <v>47</v>
      </c>
    </row>
    <row r="41" spans="2:9" x14ac:dyDescent="0.35">
      <c r="B41" s="21" t="s">
        <v>22</v>
      </c>
      <c r="C41" s="105">
        <v>468000</v>
      </c>
      <c r="D41" s="105"/>
      <c r="E41" s="22">
        <v>0</v>
      </c>
      <c r="F41" s="106">
        <f>(C41/1000)*E41</f>
        <v>0</v>
      </c>
      <c r="G41" s="106"/>
      <c r="H41" s="20">
        <f>F41*5</f>
        <v>0</v>
      </c>
      <c r="I41" s="3"/>
    </row>
    <row r="42" spans="2:9" x14ac:dyDescent="0.35">
      <c r="B42" s="21" t="s">
        <v>43</v>
      </c>
      <c r="C42" s="105">
        <v>25000</v>
      </c>
      <c r="D42" s="105"/>
      <c r="E42" s="22">
        <v>0</v>
      </c>
      <c r="F42" s="106">
        <f t="shared" ref="F42:F45" si="8">C42*E42/1000</f>
        <v>0</v>
      </c>
      <c r="G42" s="106"/>
      <c r="H42" s="20">
        <f t="shared" ref="H42:H45" si="9">F42*5</f>
        <v>0</v>
      </c>
      <c r="I42" s="3"/>
    </row>
    <row r="43" spans="2:9" x14ac:dyDescent="0.35">
      <c r="B43" s="21" t="s">
        <v>44</v>
      </c>
      <c r="C43" s="105">
        <v>20000</v>
      </c>
      <c r="D43" s="105"/>
      <c r="E43" s="22">
        <v>0</v>
      </c>
      <c r="F43" s="106">
        <f t="shared" si="8"/>
        <v>0</v>
      </c>
      <c r="G43" s="106"/>
      <c r="H43" s="20">
        <f t="shared" si="9"/>
        <v>0</v>
      </c>
      <c r="I43" s="3"/>
    </row>
    <row r="44" spans="2:9" x14ac:dyDescent="0.35">
      <c r="B44" s="21" t="s">
        <v>28</v>
      </c>
      <c r="C44" s="105">
        <v>120300</v>
      </c>
      <c r="D44" s="105"/>
      <c r="E44" s="22">
        <v>0</v>
      </c>
      <c r="F44" s="106">
        <f t="shared" si="8"/>
        <v>0</v>
      </c>
      <c r="G44" s="106"/>
      <c r="H44" s="20">
        <f t="shared" si="9"/>
        <v>0</v>
      </c>
      <c r="I44" s="3"/>
    </row>
    <row r="45" spans="2:9" x14ac:dyDescent="0.35">
      <c r="B45" s="21" t="s">
        <v>23</v>
      </c>
      <c r="C45" s="105">
        <v>130000</v>
      </c>
      <c r="D45" s="105"/>
      <c r="E45" s="22">
        <v>0</v>
      </c>
      <c r="F45" s="106">
        <f t="shared" si="8"/>
        <v>0</v>
      </c>
      <c r="G45" s="106"/>
      <c r="H45" s="20">
        <f t="shared" si="9"/>
        <v>0</v>
      </c>
      <c r="I45" s="3"/>
    </row>
    <row r="46" spans="2:9" x14ac:dyDescent="0.35">
      <c r="B46" s="21" t="s">
        <v>30</v>
      </c>
      <c r="C46" s="105">
        <v>23500</v>
      </c>
      <c r="D46" s="105"/>
      <c r="E46" s="22">
        <v>0</v>
      </c>
      <c r="F46" s="106">
        <f t="shared" ref="F46" si="10">C46*E46/1000</f>
        <v>0</v>
      </c>
      <c r="G46" s="106"/>
      <c r="H46" s="20">
        <f t="shared" ref="H46" si="11">F46*5</f>
        <v>0</v>
      </c>
      <c r="I46" s="3"/>
    </row>
    <row r="47" spans="2:9" x14ac:dyDescent="0.35">
      <c r="B47" s="21"/>
      <c r="C47" s="3"/>
      <c r="D47" s="53"/>
      <c r="E47" s="3"/>
      <c r="F47" s="3"/>
      <c r="G47" s="3"/>
      <c r="H47" s="40"/>
      <c r="I47" s="3"/>
    </row>
    <row r="48" spans="2:9" ht="19" thickBot="1" x14ac:dyDescent="0.5">
      <c r="B48" s="41"/>
      <c r="C48" s="57"/>
      <c r="D48" s="113" t="s">
        <v>35</v>
      </c>
      <c r="E48" s="113"/>
      <c r="F48" s="113"/>
      <c r="G48" s="113"/>
      <c r="H48" s="43">
        <f>SUM(H41:H46)</f>
        <v>0</v>
      </c>
      <c r="I48" s="3"/>
    </row>
    <row r="50" spans="2:8" ht="18.5" customHeight="1" x14ac:dyDescent="0.45">
      <c r="B50" s="118" t="s">
        <v>52</v>
      </c>
      <c r="D50" s="103" t="s">
        <v>45</v>
      </c>
      <c r="E50" s="103"/>
      <c r="F50" s="103"/>
      <c r="G50" s="103"/>
      <c r="H50" s="22">
        <v>0</v>
      </c>
    </row>
    <row r="51" spans="2:8" s="9" customFormat="1" ht="18.5" customHeight="1" x14ac:dyDescent="0.45">
      <c r="B51" s="118"/>
      <c r="D51" s="97"/>
      <c r="E51" s="97"/>
      <c r="F51" s="97"/>
      <c r="G51" s="97"/>
      <c r="H51" s="10"/>
    </row>
    <row r="52" spans="2:8" ht="18.5" customHeight="1" x14ac:dyDescent="0.45">
      <c r="B52" s="118" t="s">
        <v>51</v>
      </c>
      <c r="D52" s="103" t="s">
        <v>46</v>
      </c>
      <c r="E52" s="103"/>
      <c r="F52" s="103"/>
      <c r="G52" s="103"/>
      <c r="H52" s="22">
        <v>0</v>
      </c>
    </row>
    <row r="53" spans="2:8" ht="16" thickBot="1" x14ac:dyDescent="0.4">
      <c r="B53" s="118"/>
    </row>
    <row r="54" spans="2:8" ht="22" thickTop="1" thickBot="1" x14ac:dyDescent="0.55000000000000004">
      <c r="D54" s="107" t="s">
        <v>31</v>
      </c>
      <c r="E54" s="108"/>
      <c r="F54" s="108"/>
      <c r="G54" s="108"/>
      <c r="H54" s="56">
        <f>H18+H30+H35+H48+H50+H52</f>
        <v>0</v>
      </c>
    </row>
    <row r="55" spans="2:8" ht="16.5" thickTop="1" thickBot="1" x14ac:dyDescent="0.4"/>
    <row r="56" spans="2:8" ht="31" customHeight="1" thickBot="1" x14ac:dyDescent="0.4">
      <c r="D56" s="104" t="s">
        <v>40</v>
      </c>
      <c r="E56" s="104"/>
      <c r="F56" s="119"/>
      <c r="G56" s="120"/>
      <c r="H56" s="121"/>
    </row>
    <row r="57" spans="2:8" ht="16" thickBot="1" x14ac:dyDescent="0.4"/>
    <row r="58" spans="2:8" ht="30" customHeight="1" thickBot="1" x14ac:dyDescent="0.4">
      <c r="D58" s="104" t="s">
        <v>41</v>
      </c>
      <c r="E58" s="104"/>
      <c r="F58" s="119"/>
      <c r="G58" s="120"/>
      <c r="H58" s="121"/>
    </row>
    <row r="59" spans="2:8" ht="16" thickBot="1" x14ac:dyDescent="0.4"/>
    <row r="60" spans="2:8" ht="47.5" customHeight="1" thickBot="1" x14ac:dyDescent="0.4">
      <c r="D60" s="104" t="s">
        <v>42</v>
      </c>
      <c r="E60" s="104"/>
      <c r="F60" s="119"/>
      <c r="G60" s="120"/>
      <c r="H60" s="121"/>
    </row>
  </sheetData>
  <dataConsolidate topLabels="1"/>
  <mergeCells count="36">
    <mergeCell ref="B50:B51"/>
    <mergeCell ref="B52:B53"/>
    <mergeCell ref="D58:E58"/>
    <mergeCell ref="F58:H58"/>
    <mergeCell ref="D60:E60"/>
    <mergeCell ref="F60:H60"/>
    <mergeCell ref="D30:G30"/>
    <mergeCell ref="D35:G35"/>
    <mergeCell ref="D48:G48"/>
    <mergeCell ref="F40:G40"/>
    <mergeCell ref="F41:G41"/>
    <mergeCell ref="C40:D40"/>
    <mergeCell ref="C41:D41"/>
    <mergeCell ref="D52:G52"/>
    <mergeCell ref="D18:G18"/>
    <mergeCell ref="D56:E56"/>
    <mergeCell ref="F56:H56"/>
    <mergeCell ref="C46:D46"/>
    <mergeCell ref="F46:G46"/>
    <mergeCell ref="D54:G54"/>
    <mergeCell ref="C42:D42"/>
    <mergeCell ref="C43:D43"/>
    <mergeCell ref="C44:D44"/>
    <mergeCell ref="C45:D45"/>
    <mergeCell ref="F42:G42"/>
    <mergeCell ref="F43:G43"/>
    <mergeCell ref="F44:G44"/>
    <mergeCell ref="F45:G45"/>
    <mergeCell ref="D50:G50"/>
    <mergeCell ref="D37:H38"/>
    <mergeCell ref="H4:H6"/>
    <mergeCell ref="C4:C6"/>
    <mergeCell ref="E4:E6"/>
    <mergeCell ref="F4:F6"/>
    <mergeCell ref="D4:D6"/>
    <mergeCell ref="G4:G6"/>
  </mergeCells>
  <pageMargins left="0.70866141732283472" right="0.70866141732283472" top="0.74803149606299213" bottom="0.74803149606299213" header="0.31496062992125984" footer="0.31496062992125984"/>
  <pageSetup paperSize="8" scale="85" orientation="portrait" r:id="rId1"/>
  <headerFooter>
    <oddHeader>&amp;LBijlage 8 Prijzenblad&amp;REA201805-MPMH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Gilde</vt:lpstr>
      <vt:lpstr>Gilde!Afdrukbereik</vt:lpstr>
    </vt:vector>
  </TitlesOfParts>
  <Company>ROC Gilde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Konings, Frank</dc:creator>
  <cp:lastModifiedBy>Heugen, Marcel</cp:lastModifiedBy>
  <cp:lastPrinted>2020-11-21T20:07:47Z</cp:lastPrinted>
  <dcterms:created xsi:type="dcterms:W3CDTF">2017-05-31T08:16:27Z</dcterms:created>
  <dcterms:modified xsi:type="dcterms:W3CDTF">2020-11-21T20:12:15Z</dcterms:modified>
</cp:coreProperties>
</file>