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Meerderweert/Leermiddelen 2020/Aanbestedingsdocumenten/5. NvI/"/>
    </mc:Choice>
  </mc:AlternateContent>
  <xr:revisionPtr revIDLastSave="49" documentId="8_{1CF328B3-1FB5-4CA8-9C29-6590495CAEA4}" xr6:coauthVersionLast="45" xr6:coauthVersionMax="45" xr10:uidLastSave="{68A9E899-AE16-4432-AE05-A5757122AD87}"/>
  <bookViews>
    <workbookView xWindow="7305" yWindow="690" windowWidth="21600" windowHeight="11385" xr2:uid="{5355C2F0-13EF-405A-88BE-155B071FB55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E144" i="1" l="1"/>
  <c r="F144" i="1" s="1"/>
  <c r="E143" i="1"/>
  <c r="E142" i="1"/>
  <c r="E141" i="1"/>
  <c r="E140" i="1"/>
  <c r="F140" i="1" s="1"/>
  <c r="E139" i="1"/>
  <c r="F139" i="1" s="1"/>
  <c r="E138" i="1"/>
  <c r="E137" i="1"/>
  <c r="F137" i="1" s="1"/>
  <c r="E136" i="1"/>
  <c r="E135" i="1"/>
  <c r="F135" i="1" s="1"/>
  <c r="E134" i="1"/>
  <c r="E133" i="1"/>
  <c r="E132" i="1"/>
  <c r="F132" i="1" s="1"/>
  <c r="E131" i="1"/>
  <c r="F131" i="1" s="1"/>
  <c r="E130" i="1"/>
  <c r="F130" i="1" s="1"/>
  <c r="E129" i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E121" i="1"/>
  <c r="F121" i="1" s="1"/>
  <c r="E120" i="1"/>
  <c r="F120" i="1" s="1"/>
  <c r="E119" i="1"/>
  <c r="E118" i="1"/>
  <c r="F118" i="1" s="1"/>
  <c r="E117" i="1"/>
  <c r="E116" i="1"/>
  <c r="F116" i="1" s="1"/>
  <c r="E115" i="1"/>
  <c r="F115" i="1" s="1"/>
  <c r="E114" i="1"/>
  <c r="E113" i="1"/>
  <c r="E112" i="1"/>
  <c r="F112" i="1" s="1"/>
  <c r="E111" i="1"/>
  <c r="E110" i="1"/>
  <c r="E109" i="1"/>
  <c r="E108" i="1"/>
  <c r="F108" i="1" s="1"/>
  <c r="E107" i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E99" i="1"/>
  <c r="F99" i="1" s="1"/>
  <c r="E98" i="1"/>
  <c r="E97" i="1"/>
  <c r="E96" i="1"/>
  <c r="F96" i="1" s="1"/>
  <c r="E95" i="1"/>
  <c r="F95" i="1" s="1"/>
  <c r="E94" i="1"/>
  <c r="E93" i="1"/>
  <c r="F93" i="1" s="1"/>
  <c r="E92" i="1"/>
  <c r="F92" i="1" s="1"/>
  <c r="E91" i="1"/>
  <c r="E90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F22" i="1" s="1"/>
  <c r="E21" i="1"/>
  <c r="E20" i="1"/>
  <c r="E19" i="1"/>
  <c r="F19" i="1" s="1"/>
  <c r="E18" i="1"/>
  <c r="F18" i="1" s="1"/>
  <c r="E17" i="1"/>
  <c r="F17" i="1" s="1"/>
  <c r="G147" i="1"/>
  <c r="F90" i="1"/>
  <c r="F97" i="1"/>
  <c r="F107" i="1"/>
  <c r="F109" i="1"/>
  <c r="F110" i="1"/>
  <c r="F111" i="1"/>
  <c r="F113" i="1"/>
  <c r="F114" i="1"/>
  <c r="F117" i="1"/>
  <c r="F119" i="1"/>
  <c r="F122" i="1"/>
  <c r="F129" i="1"/>
  <c r="F133" i="1"/>
  <c r="F134" i="1"/>
  <c r="F136" i="1"/>
  <c r="F138" i="1"/>
  <c r="F141" i="1"/>
  <c r="F142" i="1"/>
  <c r="F143" i="1"/>
  <c r="F16" i="1"/>
  <c r="F25" i="1" l="1"/>
  <c r="F24" i="1"/>
  <c r="F23" i="1"/>
  <c r="C100" i="1"/>
  <c r="F100" i="1" s="1"/>
  <c r="C20" i="1"/>
  <c r="C98" i="1"/>
  <c r="F98" i="1" s="1"/>
  <c r="C94" i="1"/>
  <c r="F94" i="1" s="1"/>
  <c r="C91" i="1"/>
  <c r="F91" i="1" s="1"/>
  <c r="C89" i="1"/>
  <c r="F89" i="1" s="1"/>
  <c r="G9" i="1"/>
  <c r="F27" i="1" l="1"/>
  <c r="F26" i="1"/>
  <c r="G89" i="1"/>
  <c r="C21" i="1"/>
  <c r="F21" i="1" s="1"/>
  <c r="F20" i="1"/>
  <c r="F28" i="1" l="1"/>
  <c r="F29" i="1"/>
  <c r="F30" i="1" l="1"/>
  <c r="F31" i="1"/>
  <c r="F32" i="1" l="1"/>
  <c r="F33" i="1"/>
  <c r="F34" i="1" l="1"/>
  <c r="F35" i="1"/>
  <c r="F36" i="1" l="1"/>
  <c r="F37" i="1"/>
  <c r="F38" i="1" l="1"/>
  <c r="F39" i="1"/>
  <c r="F41" i="1" l="1"/>
  <c r="F40" i="1"/>
  <c r="F43" i="1" l="1"/>
  <c r="F42" i="1"/>
  <c r="F44" i="1" l="1"/>
  <c r="F45" i="1"/>
  <c r="F46" i="1" l="1"/>
  <c r="F47" i="1"/>
  <c r="F48" i="1" l="1"/>
  <c r="F49" i="1"/>
  <c r="F50" i="1" l="1"/>
  <c r="F51" i="1"/>
  <c r="F53" i="1" l="1"/>
  <c r="F52" i="1"/>
  <c r="F54" i="1" l="1"/>
  <c r="F55" i="1"/>
  <c r="F56" i="1" l="1"/>
  <c r="F57" i="1"/>
  <c r="F59" i="1" l="1"/>
  <c r="F58" i="1"/>
  <c r="F61" i="1" l="1"/>
  <c r="F60" i="1"/>
  <c r="F62" i="1" l="1"/>
  <c r="F63" i="1"/>
  <c r="F65" i="1" l="1"/>
  <c r="F64" i="1"/>
  <c r="F67" i="1" l="1"/>
  <c r="F66" i="1"/>
  <c r="F68" i="1" l="1"/>
  <c r="F69" i="1"/>
  <c r="F70" i="1" l="1"/>
  <c r="F71" i="1"/>
  <c r="F72" i="1" l="1"/>
  <c r="F73" i="1"/>
  <c r="F74" i="1" l="1"/>
  <c r="F75" i="1"/>
  <c r="F76" i="1" l="1"/>
  <c r="F77" i="1"/>
  <c r="F78" i="1" l="1"/>
  <c r="F79" i="1"/>
  <c r="F80" i="1" l="1"/>
  <c r="F81" i="1"/>
  <c r="F83" i="1" l="1"/>
  <c r="F82" i="1"/>
  <c r="F85" i="1" l="1"/>
  <c r="F86" i="1"/>
  <c r="F84" i="1"/>
  <c r="G16" i="1" l="1"/>
</calcChain>
</file>

<file path=xl/sharedStrings.xml><?xml version="1.0" encoding="utf-8"?>
<sst xmlns="http://schemas.openxmlformats.org/spreadsheetml/2006/main" count="250" uniqueCount="233">
  <si>
    <t>MeerderWeert</t>
  </si>
  <si>
    <t>Aanbesteding Leermiddelen</t>
  </si>
  <si>
    <t>School, verbruiks en schrijfmaterialen voor leerlingen</t>
  </si>
  <si>
    <t>Handvaardigheidsmateriaal</t>
  </si>
  <si>
    <t>Spel- en ontwikkelingsmateriaal</t>
  </si>
  <si>
    <t>Kortingspercentage</t>
  </si>
  <si>
    <t>Weging</t>
  </si>
  <si>
    <t>Vergelijking per onderdeel</t>
  </si>
  <si>
    <t>#</t>
  </si>
  <si>
    <t>Lamineerhoes A4, 100 micron à 100 stuks</t>
  </si>
  <si>
    <t>Lamineerhoes A4, 125 micron à 100 stuks</t>
  </si>
  <si>
    <t>Lamineerhoes A4, 80 micron à 100 stuks</t>
  </si>
  <si>
    <t>4750933_01</t>
  </si>
  <si>
    <t>4750934_01</t>
  </si>
  <si>
    <t>4750932_01</t>
  </si>
  <si>
    <t>Reinders engelskarton 160 grams 50x70 (alle kleuren)</t>
  </si>
  <si>
    <t>Reinders engelskarton 270 grams, 50x70 (alle kleuren)</t>
  </si>
  <si>
    <t>Reinders engelskarton 160 grams 50x70 (assorti)</t>
  </si>
  <si>
    <t>Reinders engelskarton 270 grams, 50x70 (assorti)</t>
  </si>
  <si>
    <t>5900500_01</t>
  </si>
  <si>
    <t>5903000_01</t>
  </si>
  <si>
    <t>Reinders rollerpen</t>
  </si>
  <si>
    <t>4030560_01</t>
  </si>
  <si>
    <t>Bruynzeel kleurpotloden assorti 12 stuks</t>
  </si>
  <si>
    <t>Bruynzeel kleurpotloden één kleur (alle kleuren) 12 stuks</t>
  </si>
  <si>
    <t>4214200_01</t>
  </si>
  <si>
    <t>Bic Kids Visacolor XL 8 stuks (assorti)</t>
  </si>
  <si>
    <t>Bic Kids Visacolor XL 12 stuks (assorti)</t>
  </si>
  <si>
    <t>Bic Kids Visacolor XL 12 stuks (alle kleuren)</t>
  </si>
  <si>
    <t>Bic Kids Visacolor XL classpack 144 stuks (assorti)</t>
  </si>
  <si>
    <t>4129400_01</t>
  </si>
  <si>
    <t>4129200_01</t>
  </si>
  <si>
    <t>4129210_01</t>
  </si>
  <si>
    <t>FSC kopierpapier 120 gr 250 vel A3 (alle kleuren)</t>
  </si>
  <si>
    <t>FSC kopierpapier 80 gr 500 vel A4 (alle kleuren)</t>
  </si>
  <si>
    <t>Reinders Plakkaatverf, 1000 ML (alle kleuren)</t>
  </si>
  <si>
    <t>Reinders tekenpapier 500 vel 120 gr 23x33 cm (alle kleuren &amp; assorti)</t>
  </si>
  <si>
    <t>Reinders tekenpapier 500 vel , 120 gr 16x25 (alle kleuren &amp; assorti)</t>
  </si>
  <si>
    <t>Reinders tekenpapier 500 vel , 120 gr 50x32,5 (alle kleuren &amp; assorti)</t>
  </si>
  <si>
    <t>Reinders tekenpapier 500 vel 120 grams A4 (alle kleuren)</t>
  </si>
  <si>
    <t xml:space="preserve">Pritt plakstift groot, 43 gram </t>
  </si>
  <si>
    <t xml:space="preserve">5306600_01 </t>
  </si>
  <si>
    <t xml:space="preserve">Whiteboard, 19x26 cm à 24 stuks </t>
  </si>
  <si>
    <t>3201660_01</t>
  </si>
  <si>
    <t>Bic Kids viltstiften Visa Medium à 24 stuks</t>
  </si>
  <si>
    <t>Bic Kids viltstiften Visa Medium pack à 288 stuks</t>
  </si>
  <si>
    <t>4129540_01</t>
  </si>
  <si>
    <t>Bic Kids viltstiften Visa Medium etui à 12 kleuren</t>
  </si>
  <si>
    <t xml:space="preserve">Reinders alleslijm transparant can à 5000 ml </t>
  </si>
  <si>
    <t>5300501_01</t>
  </si>
  <si>
    <t xml:space="preserve">Reinders alleslijm transparant flacon à 1000 ml </t>
  </si>
  <si>
    <t>5300401_01</t>
  </si>
  <si>
    <t>Reinders alleslijm transparant flacon à 100 ml</t>
  </si>
  <si>
    <t>5300201_01</t>
  </si>
  <si>
    <t>5300301_01</t>
  </si>
  <si>
    <t xml:space="preserve">Reinders alleslijm transparant flacon à 250 ml </t>
  </si>
  <si>
    <t>5306400_01</t>
  </si>
  <si>
    <t xml:space="preserve">Pritt plakstift middel, 22 gram </t>
  </si>
  <si>
    <t>4200810_01</t>
  </si>
  <si>
    <t xml:space="preserve">Bruynzeel HB potloden 405, per dozijn </t>
  </si>
  <si>
    <t>4327750_01</t>
  </si>
  <si>
    <t>4327700_01</t>
  </si>
  <si>
    <t>Bruynzeel Multispits 7000 opvangbakje</t>
  </si>
  <si>
    <t xml:space="preserve">Bruynzeel Multispits 7000 potloodslijper elektrisch </t>
  </si>
  <si>
    <t>4125200_01</t>
  </si>
  <si>
    <t xml:space="preserve">Bruynzeel viltstiften Classic, dun assorti etui à 10 stuks </t>
  </si>
  <si>
    <t>Reinders whiteboardstift 1-3 mm</t>
  </si>
  <si>
    <t>4146600_01</t>
  </si>
  <si>
    <t>Reinders whiteboardstift etui assorti 3 mm à 4 stuks</t>
  </si>
  <si>
    <t>6005200_01</t>
  </si>
  <si>
    <t xml:space="preserve">Reinders kladblok klein </t>
  </si>
  <si>
    <t>3201623_01</t>
  </si>
  <si>
    <t>3201253_01</t>
  </si>
  <si>
    <t>Whiteboard, Softline email 100x150 cm</t>
  </si>
  <si>
    <t>Whiteboard, Softline email 90x120 cm</t>
  </si>
  <si>
    <t>Reinders triple kleurpotlood, blik à 12 kleuren assorti 8 mm</t>
  </si>
  <si>
    <t>4224410_01</t>
  </si>
  <si>
    <t>Reinders triple kleurpotlood, per dozijn 8 mm</t>
  </si>
  <si>
    <t>4647000_01</t>
  </si>
  <si>
    <t>Scotch Magic tape plakband, 19mm/33m</t>
  </si>
  <si>
    <t>4110000_01</t>
  </si>
  <si>
    <t>Edding 3000 viltstift à 10 assorti 3 mm</t>
  </si>
  <si>
    <t>Edding 3000 viltstift 3 mm</t>
  </si>
  <si>
    <t xml:space="preserve">Reinders A4 snelhechtmap, plastic à 25 stuks </t>
  </si>
  <si>
    <t>Bic whiteboardstift dun, 1,2 mm</t>
  </si>
  <si>
    <t>4145000_01</t>
  </si>
  <si>
    <t xml:space="preserve">Bic whiteboardstift dun, etui assorti 1,2 mm à 8 stuks </t>
  </si>
  <si>
    <t xml:space="preserve">Reinders dierencahier 10x10 mm + voorlijn à 25 stuks </t>
  </si>
  <si>
    <t xml:space="preserve">Reinders dierencahier, 24 lijnen + voorlijn à 25 stuks </t>
  </si>
  <si>
    <t>Reinders dierencahier, 4x7 mm + voorlijn à 25 stuks</t>
  </si>
  <si>
    <t>6210203_01</t>
  </si>
  <si>
    <t xml:space="preserve">Reinders dierencahier, 6-3-6 + voorlijn à 25 stuks </t>
  </si>
  <si>
    <t xml:space="preserve">Reinders knutselkarton, 29x42 cm à 100 vel assorti </t>
  </si>
  <si>
    <t>5915000_01</t>
  </si>
  <si>
    <t xml:space="preserve">Reinders knutselkarton, 29x42 cm à 100 vel  </t>
  </si>
  <si>
    <t xml:space="preserve">Bruynzeel schoolgum à 63 stuks </t>
  </si>
  <si>
    <t>4304000_01</t>
  </si>
  <si>
    <t xml:space="preserve">Reinders regenboogcahier, 24 lijnen + voorlijn à 25 stuks </t>
  </si>
  <si>
    <t xml:space="preserve">Reinders regenboogcahier, 4x7 mm + voorlijn à 25 stuks </t>
  </si>
  <si>
    <t xml:space="preserve">Reinders regenboogcahier, 6-3-6 + voorlijn à 25 stuks </t>
  </si>
  <si>
    <t xml:space="preserve">Glutofix poederlijm, 500 gram </t>
  </si>
  <si>
    <t>5307000_01</t>
  </si>
  <si>
    <t>4750946_01</t>
  </si>
  <si>
    <t>4750947_01</t>
  </si>
  <si>
    <t>4750945_01</t>
  </si>
  <si>
    <t xml:space="preserve">Lamineerhoes A3, 100 micron à 100 stuks </t>
  </si>
  <si>
    <t>Lamineerhoes A3, 125 micron à 100 stuks</t>
  </si>
  <si>
    <t>Lamineerhoes A3, 80 micron à 100 stuks</t>
  </si>
  <si>
    <t xml:space="preserve">Reinders plakstift groot, 40 gram </t>
  </si>
  <si>
    <t>5306740_01</t>
  </si>
  <si>
    <t xml:space="preserve">Panda oliepastels, doos à 12 kleuren assorti </t>
  </si>
  <si>
    <t>5254200_01</t>
  </si>
  <si>
    <t xml:space="preserve">Reinders smileycahier, 24 lijnen + voorlijn à 25 stuks </t>
  </si>
  <si>
    <t xml:space="preserve">Reinders smileycahier, 4x7 mm + voorlijn à 25 stuks </t>
  </si>
  <si>
    <t xml:space="preserve">Reinders smileycahier, 6-3-6 + voorlijn à 25 stuks </t>
  </si>
  <si>
    <t>6340299_01</t>
  </si>
  <si>
    <t>Reinders smileycahier, blanco oranje à 25 stuks</t>
  </si>
  <si>
    <t>7003492_01</t>
  </si>
  <si>
    <t xml:space="preserve">Showtas A4 23 strings, 120 micron glashelder doos à 100 stuks </t>
  </si>
  <si>
    <t>5013300_01</t>
  </si>
  <si>
    <t>5013200_01</t>
  </si>
  <si>
    <t>5013500_01</t>
  </si>
  <si>
    <t>5014100_01</t>
  </si>
  <si>
    <t>5013400_01</t>
  </si>
  <si>
    <t>5013600_01</t>
  </si>
  <si>
    <t>Reinders 23 rings tabbladen, karton 10-delig</t>
  </si>
  <si>
    <t>Reinders 23 rings tabbladen, karton 5-delig per 10 stuks</t>
  </si>
  <si>
    <t xml:space="preserve">Reinders 23 rings tabbladen, kunststof 10-delig assorti </t>
  </si>
  <si>
    <t>Reinders 23 rings tabbladen, kunststof 1-31 genummerd</t>
  </si>
  <si>
    <t>Reinders 23 rings tabbladen, kunststof 5-delig assorti</t>
  </si>
  <si>
    <t>Reinders 23 rings tabbladen, kunststof alfabet A-Z</t>
  </si>
  <si>
    <t xml:space="preserve">Creall-Super soft, emmer à 1750 gram </t>
  </si>
  <si>
    <t>7002635_01</t>
  </si>
  <si>
    <t xml:space="preserve">Dahle 867 papiersnijmachine, 46 cm snijlengte </t>
  </si>
  <si>
    <t>5010502_01</t>
  </si>
  <si>
    <t>5010800_01</t>
  </si>
  <si>
    <t>5010300_01</t>
  </si>
  <si>
    <t>5010700_01</t>
  </si>
  <si>
    <t>Reinders A4 4 rings ringband, D20 mm U-tas</t>
  </si>
  <si>
    <t>Reinders A4 4 rings ringband, D30 mm U-tas</t>
  </si>
  <si>
    <t>Reinders A4 4 rings ringband, D40 mm U-tas</t>
  </si>
  <si>
    <t>Reinders A4 4 rings ringband, D50 mm U- tas</t>
  </si>
  <si>
    <t xml:space="preserve">Reinders 23 rings ringband, 25 mm D-mechaniek U-tas </t>
  </si>
  <si>
    <t>5010760_01</t>
  </si>
  <si>
    <t xml:space="preserve">Reinders 23 rings ringband, 25 mm  </t>
  </si>
  <si>
    <t>4102200_01</t>
  </si>
  <si>
    <t xml:space="preserve">Edding 250 whiteboardstift, etui à 4 stuks </t>
  </si>
  <si>
    <t>4134900_01</t>
  </si>
  <si>
    <t>Schneider markeerstift, etui à 4 kleuren assorti</t>
  </si>
  <si>
    <t xml:space="preserve">Schneider markeerstift, kleur </t>
  </si>
  <si>
    <t>4200630_01</t>
  </si>
  <si>
    <t>4200625_01</t>
  </si>
  <si>
    <t xml:space="preserve">Reinders HB Triple potloden, doos à 12 potloden 100 mm Jumbo </t>
  </si>
  <si>
    <t>Reinders HB Triple potloden, doos à 72 potloden 8 mm</t>
  </si>
  <si>
    <t>ProDesign kopieerpapier, A3 160 gram 250v wit</t>
  </si>
  <si>
    <t>5726109_01</t>
  </si>
  <si>
    <t>ProDesign kopieerpapier, A3 90 gram wit à 500 vel</t>
  </si>
  <si>
    <t>5707302_01</t>
  </si>
  <si>
    <t xml:space="preserve">ProDesign kopieerpapier, A4 120 gram à 250 vel wit </t>
  </si>
  <si>
    <t>5706602_01</t>
  </si>
  <si>
    <t>5706702_01</t>
  </si>
  <si>
    <t xml:space="preserve">ProDesign kopieerpapier, A4 160 gram à 250 vel wit </t>
  </si>
  <si>
    <t xml:space="preserve">Crealltherm Junior 2000 gram </t>
  </si>
  <si>
    <t xml:space="preserve">Verfpapier 70 gram, 50x32,5 cm à 500 vel </t>
  </si>
  <si>
    <t>5813600_01</t>
  </si>
  <si>
    <t>5813800_01</t>
  </si>
  <si>
    <t xml:space="preserve">Verfpapier 70 gram, 50x65 cm à 500 vel </t>
  </si>
  <si>
    <t>4515695_01</t>
  </si>
  <si>
    <t>4515399_01</t>
  </si>
  <si>
    <t xml:space="preserve">Reinders stoepkrijt, assorti 100 stuks </t>
  </si>
  <si>
    <t xml:space="preserve">Reinders stoepkrijt, assorti 7 stuks </t>
  </si>
  <si>
    <t xml:space="preserve">Reinders dozijn kleurpotloden </t>
  </si>
  <si>
    <t xml:space="preserve">Kinder knutselschaar 13 cm </t>
  </si>
  <si>
    <t xml:space="preserve">Dymo LetraTAG tape 12mmx4m </t>
  </si>
  <si>
    <t>7004012_01</t>
  </si>
  <si>
    <t>7004013_01</t>
  </si>
  <si>
    <t xml:space="preserve">Bic Kids Evolution, triple kleurpotloden classpack à 144 stuks </t>
  </si>
  <si>
    <t xml:space="preserve">Bic Kids Evolution, triple kleurpotloden etui à 12 kleuren </t>
  </si>
  <si>
    <t xml:space="preserve">Wendex potloodslijper, elektrisch 3-gaats </t>
  </si>
  <si>
    <t>4327920_01</t>
  </si>
  <si>
    <t xml:space="preserve">Reinders kleurpotloden, blik à 12 stuks assorti </t>
  </si>
  <si>
    <t>4206010_01</t>
  </si>
  <si>
    <t>4206005_01</t>
  </si>
  <si>
    <t xml:space="preserve">Reinders kleurpotloden, doos à 288 stuks assorti </t>
  </si>
  <si>
    <t>5001000_01</t>
  </si>
  <si>
    <t>5011000_01</t>
  </si>
  <si>
    <t>5011800_01</t>
  </si>
  <si>
    <t>5011400_01</t>
  </si>
  <si>
    <t xml:space="preserve">Reinders ringband interieurs, 17 rings 100 vel gelinieerd </t>
  </si>
  <si>
    <t>Reinders ringband interieurs, 23 rings 100 vel gelinieerd</t>
  </si>
  <si>
    <t>Reinders ringband interieurs, 23 rings 100 vel ruit 10x10 mm</t>
  </si>
  <si>
    <t>Reinders ringband interieurs, 23 rings 100 vel ruit 4x7 mm</t>
  </si>
  <si>
    <t xml:space="preserve">Reinders A4 cahier, gelinieerd à 10 stuks assorti </t>
  </si>
  <si>
    <t>6330200_01</t>
  </si>
  <si>
    <t>6330000_01</t>
  </si>
  <si>
    <t xml:space="preserve">Reinders A4 cahier, om en om à 10 stuks assorti </t>
  </si>
  <si>
    <t>5619600_01</t>
  </si>
  <si>
    <t xml:space="preserve">Reinders kroonrepen dik 6x70cm, 270 gram 12 kleuren assorti à 250 vel </t>
  </si>
  <si>
    <t xml:space="preserve">Bordmagneet doorsnede 30 mm, doosje à 10 stuks </t>
  </si>
  <si>
    <t>Reinders liniatuurcahier, 24 lijnen met 2,5 mm schaduwlijn à 25 stuks</t>
  </si>
  <si>
    <t>6340732_01</t>
  </si>
  <si>
    <t>6340673_01</t>
  </si>
  <si>
    <t>6340523_01</t>
  </si>
  <si>
    <t>Reinders liniatuurcahier, 5x9 mm + voorlijn à 25 stuks</t>
  </si>
  <si>
    <t>Reinders liniatuurcahier, 6-4-6 + voorlijn à 25 stuks</t>
  </si>
  <si>
    <t xml:space="preserve">Reinders liniatuurcahier, 7.5-5-7.5 + voorlijn à 25 stuks </t>
  </si>
  <si>
    <t xml:space="preserve">Pilot F fineliner 0,4 mm </t>
  </si>
  <si>
    <t xml:space="preserve">Reinders vlechtstroken, 1x50 cm 120 gram 12 kleuren assorti à 240 stuks </t>
  </si>
  <si>
    <t>5615200_01</t>
  </si>
  <si>
    <t>5615400_01</t>
  </si>
  <si>
    <t>5605000_01</t>
  </si>
  <si>
    <t>5615600_01</t>
  </si>
  <si>
    <t>5615800_01</t>
  </si>
  <si>
    <t>5605200_01</t>
  </si>
  <si>
    <t>5605100_01</t>
  </si>
  <si>
    <t xml:space="preserve">Reinders vlechtstroken, 1,5x50 cm 120 gram 12 kleuren assorti à 240 stuks </t>
  </si>
  <si>
    <t xml:space="preserve">Reinders vlechtstroken, 1,5x50 cm 65 gram 12 kleuren assorti à 480 stuks </t>
  </si>
  <si>
    <t xml:space="preserve">Reinders vlechtstroken, 2x50 cm 120 gram 12 kleuren assorti à 240 stuks </t>
  </si>
  <si>
    <t xml:space="preserve">Reinders vlechtstroken, 2,5x50 cm 120 gram 12 kleuren assorti à 240 stuks </t>
  </si>
  <si>
    <t xml:space="preserve">Reinders vlechtstroken, 2,5x50 cm 65 gram 12 kleuren assorti à 480 stuks </t>
  </si>
  <si>
    <t xml:space="preserve">Reinders vlechtstroken, 2x50 cm 65 gram 12 kleuren assorti à 480 stuks </t>
  </si>
  <si>
    <t>Bruynzeel Triple Grip vulpen RHF</t>
  </si>
  <si>
    <t>4041600_01</t>
  </si>
  <si>
    <t>Reinders A4 23 rings showtas, 80 micron doos à 100 stuks</t>
  </si>
  <si>
    <t>5013800_01</t>
  </si>
  <si>
    <t xml:space="preserve">Inschrijver vult de geel gearceerde cellen in. Bedragen (adviesprijzen) zijn inclusief btw. </t>
  </si>
  <si>
    <t>Kortingspercentage op adviesprijs leermiddelen</t>
  </si>
  <si>
    <t>Adviesprijs incl btw</t>
  </si>
  <si>
    <t>Kortingspercentage op adviesprijs leermiddelen vanuit uitgever</t>
  </si>
  <si>
    <t>Digitale methoden</t>
  </si>
  <si>
    <t>Leermiddelen</t>
  </si>
  <si>
    <t>Prijzenblad n.a.v. NvI 1</t>
  </si>
  <si>
    <t>Brutoprijs incl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</si>
</sst>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 indent="2"/>
    </xf>
    <xf numFmtId="0" fontId="5" fillId="0" borderId="1" xfId="0" applyFont="1" applyBorder="1" applyAlignment="1">
      <alignment horizontal="left"/>
    </xf>
    <xf numFmtId="0" fontId="0" fillId="0" borderId="0" xfId="0" applyFont="1"/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44" fontId="0" fillId="0" borderId="0" xfId="1" applyFont="1"/>
    <xf numFmtId="0" fontId="0" fillId="0" borderId="0" xfId="2" applyNumberFormat="1" applyFont="1"/>
    <xf numFmtId="0" fontId="0" fillId="0" borderId="0" xfId="0" applyBorder="1"/>
    <xf numFmtId="0" fontId="0" fillId="3" borderId="0" xfId="2" applyNumberFormat="1" applyFont="1" applyFill="1"/>
    <xf numFmtId="0" fontId="0" fillId="0" borderId="0" xfId="2" applyNumberFormat="1" applyFont="1" applyFill="1"/>
    <xf numFmtId="14" fontId="3" fillId="0" borderId="0" xfId="0" applyNumberFormat="1" applyFont="1" applyAlignment="1">
      <alignment horizontal="left"/>
    </xf>
    <xf numFmtId="0" fontId="0" fillId="2" borderId="0" xfId="1" applyNumberFormat="1" applyFont="1" applyFill="1" applyProtection="1">
      <protection locked="0"/>
    </xf>
    <xf numFmtId="10" fontId="0" fillId="0" borderId="0" xfId="2" applyNumberFormat="1" applyFont="1" applyFill="1"/>
    <xf numFmtId="10" fontId="0" fillId="2" borderId="0" xfId="2" applyNumberFormat="1" applyFont="1" applyFill="1" applyProtection="1">
      <protection locked="0"/>
    </xf>
    <xf numFmtId="0" fontId="0" fillId="0" borderId="3" xfId="0" applyBorder="1"/>
    <xf numFmtId="0" fontId="0" fillId="0" borderId="2" xfId="0" applyBorder="1"/>
    <xf numFmtId="0" fontId="2" fillId="0" borderId="2" xfId="0" applyFont="1" applyBorder="1"/>
    <xf numFmtId="44" fontId="2" fillId="0" borderId="2" xfId="1" applyFont="1" applyBorder="1"/>
    <xf numFmtId="0" fontId="2" fillId="0" borderId="2" xfId="2" applyNumberFormat="1" applyFont="1" applyBorder="1"/>
    <xf numFmtId="44" fontId="0" fillId="0" borderId="2" xfId="1" applyFont="1" applyBorder="1"/>
    <xf numFmtId="44" fontId="0" fillId="0" borderId="3" xfId="0" applyNumberFormat="1" applyBorder="1"/>
    <xf numFmtId="0" fontId="0" fillId="0" borderId="2" xfId="0" applyFont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1177-75FE-4816-8B9A-C9095871407E}">
  <dimension ref="A1:G147"/>
  <sheetViews>
    <sheetView tabSelected="1" zoomScale="85" zoomScaleNormal="85" workbookViewId="0">
      <selection activeCell="I19" sqref="I19"/>
    </sheetView>
  </sheetViews>
  <sheetFormatPr defaultRowHeight="15" x14ac:dyDescent="0.25"/>
  <cols>
    <col min="1" max="1" width="13.7109375" bestFit="1" customWidth="1"/>
    <col min="2" max="2" width="68.28515625" customWidth="1"/>
    <col min="3" max="3" width="10.85546875" customWidth="1"/>
    <col min="4" max="4" width="22.85546875" style="10" customWidth="1"/>
    <col min="5" max="5" width="18" style="11" bestFit="1" customWidth="1"/>
    <col min="6" max="6" width="22.7109375" style="10" customWidth="1"/>
    <col min="7" max="7" width="24.140625" customWidth="1"/>
  </cols>
  <sheetData>
    <row r="1" spans="1:7" x14ac:dyDescent="0.25">
      <c r="B1" t="s">
        <v>0</v>
      </c>
    </row>
    <row r="2" spans="1:7" x14ac:dyDescent="0.25">
      <c r="B2" t="s">
        <v>1</v>
      </c>
    </row>
    <row r="3" spans="1:7" x14ac:dyDescent="0.25">
      <c r="B3" t="s">
        <v>231</v>
      </c>
    </row>
    <row r="4" spans="1:7" x14ac:dyDescent="0.25">
      <c r="B4" s="15">
        <v>44181</v>
      </c>
      <c r="C4" s="1"/>
    </row>
    <row r="5" spans="1:7" x14ac:dyDescent="0.25">
      <c r="B5" s="1"/>
      <c r="C5" s="1"/>
    </row>
    <row r="6" spans="1:7" x14ac:dyDescent="0.25">
      <c r="B6" s="3" t="s">
        <v>225</v>
      </c>
      <c r="C6" s="1"/>
    </row>
    <row r="8" spans="1:7" x14ac:dyDescent="0.25">
      <c r="A8" s="26"/>
      <c r="B8" s="21" t="s">
        <v>229</v>
      </c>
      <c r="C8" s="21" t="s">
        <v>6</v>
      </c>
      <c r="D8" s="22" t="s">
        <v>227</v>
      </c>
      <c r="E8" s="23" t="s">
        <v>5</v>
      </c>
      <c r="F8" s="24"/>
      <c r="G8" s="21" t="s">
        <v>7</v>
      </c>
    </row>
    <row r="9" spans="1:7" ht="15.75" thickBot="1" x14ac:dyDescent="0.3">
      <c r="B9" t="s">
        <v>228</v>
      </c>
      <c r="E9" s="18"/>
      <c r="G9" s="19">
        <f>E9</f>
        <v>0</v>
      </c>
    </row>
    <row r="10" spans="1:7" x14ac:dyDescent="0.25">
      <c r="E10" s="14"/>
      <c r="G10" s="12"/>
    </row>
    <row r="11" spans="1:7" x14ac:dyDescent="0.25">
      <c r="A11" s="26"/>
      <c r="B11" s="21" t="s">
        <v>230</v>
      </c>
      <c r="C11" s="21" t="s">
        <v>6</v>
      </c>
      <c r="D11" s="22" t="s">
        <v>227</v>
      </c>
      <c r="E11" s="23" t="s">
        <v>5</v>
      </c>
      <c r="F11" s="24"/>
      <c r="G11" s="21" t="s">
        <v>7</v>
      </c>
    </row>
    <row r="12" spans="1:7" ht="15.75" thickBot="1" x14ac:dyDescent="0.3">
      <c r="B12" t="s">
        <v>228</v>
      </c>
      <c r="E12" s="18"/>
      <c r="G12" s="19">
        <f>E12</f>
        <v>0</v>
      </c>
    </row>
    <row r="13" spans="1:7" x14ac:dyDescent="0.25">
      <c r="E13" s="14"/>
      <c r="G13" s="12"/>
    </row>
    <row r="14" spans="1:7" x14ac:dyDescent="0.25">
      <c r="E14" s="13"/>
      <c r="G14" s="12"/>
    </row>
    <row r="15" spans="1:7" x14ac:dyDescent="0.25">
      <c r="A15" s="26" t="s">
        <v>8</v>
      </c>
      <c r="B15" s="21" t="s">
        <v>2</v>
      </c>
      <c r="C15" s="21" t="s">
        <v>6</v>
      </c>
      <c r="D15" s="22" t="s">
        <v>232</v>
      </c>
      <c r="E15" s="23" t="s">
        <v>5</v>
      </c>
      <c r="F15" s="24"/>
      <c r="G15" s="21" t="s">
        <v>7</v>
      </c>
    </row>
    <row r="16" spans="1:7" ht="15.75" thickBot="1" x14ac:dyDescent="0.3">
      <c r="A16" s="5" t="s">
        <v>12</v>
      </c>
      <c r="B16" s="4" t="s">
        <v>9</v>
      </c>
      <c r="C16">
        <v>15</v>
      </c>
      <c r="D16" s="16"/>
      <c r="E16" s="18"/>
      <c r="F16" s="10">
        <f>(D16*(1-E16))*C16</f>
        <v>0</v>
      </c>
      <c r="G16" s="25">
        <f>SUM(F16:F86)</f>
        <v>0</v>
      </c>
    </row>
    <row r="17" spans="1:6" x14ac:dyDescent="0.25">
      <c r="A17" s="5" t="s">
        <v>13</v>
      </c>
      <c r="B17" t="s">
        <v>10</v>
      </c>
      <c r="C17">
        <v>37</v>
      </c>
      <c r="D17" s="16"/>
      <c r="E17" s="17">
        <f>E16</f>
        <v>0</v>
      </c>
      <c r="F17" s="10">
        <f>(D17*(1-E17))*C17</f>
        <v>0</v>
      </c>
    </row>
    <row r="18" spans="1:6" x14ac:dyDescent="0.25">
      <c r="A18" s="5" t="s">
        <v>14</v>
      </c>
      <c r="B18" t="s">
        <v>11</v>
      </c>
      <c r="C18">
        <v>98</v>
      </c>
      <c r="D18" s="16"/>
      <c r="E18" s="17">
        <f>E16</f>
        <v>0</v>
      </c>
      <c r="F18" s="10">
        <f t="shared" ref="F18:F80" si="0">(D18*(1-E18))*C18</f>
        <v>0</v>
      </c>
    </row>
    <row r="19" spans="1:6" x14ac:dyDescent="0.25">
      <c r="A19" s="5" t="s">
        <v>22</v>
      </c>
      <c r="B19" t="s">
        <v>21</v>
      </c>
      <c r="C19">
        <v>471</v>
      </c>
      <c r="D19" s="16"/>
      <c r="E19" s="17">
        <f>E16</f>
        <v>0</v>
      </c>
      <c r="F19" s="10">
        <f t="shared" si="0"/>
        <v>0</v>
      </c>
    </row>
    <row r="20" spans="1:6" x14ac:dyDescent="0.25">
      <c r="B20" s="7" t="s">
        <v>33</v>
      </c>
      <c r="C20" s="2">
        <f>1+3+1+1+4+1+1+1+3+1</f>
        <v>17</v>
      </c>
      <c r="D20" s="16"/>
      <c r="E20" s="17">
        <f>E16</f>
        <v>0</v>
      </c>
      <c r="F20" s="10">
        <f t="shared" si="0"/>
        <v>0</v>
      </c>
    </row>
    <row r="21" spans="1:6" x14ac:dyDescent="0.25">
      <c r="B21" s="7" t="s">
        <v>34</v>
      </c>
      <c r="C21">
        <f>199-C20</f>
        <v>182</v>
      </c>
      <c r="D21" s="16"/>
      <c r="E21" s="17">
        <f>E16</f>
        <v>0</v>
      </c>
      <c r="F21" s="10">
        <f t="shared" si="0"/>
        <v>0</v>
      </c>
    </row>
    <row r="22" spans="1:6" x14ac:dyDescent="0.25">
      <c r="A22" s="5" t="s">
        <v>43</v>
      </c>
      <c r="B22" s="7" t="s">
        <v>42</v>
      </c>
      <c r="C22">
        <v>21</v>
      </c>
      <c r="D22" s="16"/>
      <c r="E22" s="17">
        <f>E16</f>
        <v>0</v>
      </c>
      <c r="F22" s="10">
        <f t="shared" si="0"/>
        <v>0</v>
      </c>
    </row>
    <row r="23" spans="1:6" x14ac:dyDescent="0.25">
      <c r="A23" s="5" t="s">
        <v>58</v>
      </c>
      <c r="B23" s="8" t="s">
        <v>59</v>
      </c>
      <c r="C23">
        <v>430</v>
      </c>
      <c r="D23" s="16"/>
      <c r="E23" s="17">
        <f>E16</f>
        <v>0</v>
      </c>
      <c r="F23" s="10">
        <f t="shared" si="0"/>
        <v>0</v>
      </c>
    </row>
    <row r="24" spans="1:6" x14ac:dyDescent="0.25">
      <c r="B24" s="7" t="s">
        <v>66</v>
      </c>
      <c r="C24">
        <v>452</v>
      </c>
      <c r="D24" s="16"/>
      <c r="E24" s="17">
        <f>E16</f>
        <v>0</v>
      </c>
      <c r="F24" s="10">
        <f t="shared" si="0"/>
        <v>0</v>
      </c>
    </row>
    <row r="25" spans="1:6" x14ac:dyDescent="0.25">
      <c r="A25" s="5" t="s">
        <v>67</v>
      </c>
      <c r="B25" s="7" t="s">
        <v>68</v>
      </c>
      <c r="C25">
        <v>153</v>
      </c>
      <c r="D25" s="16"/>
      <c r="E25" s="17">
        <f>E16</f>
        <v>0</v>
      </c>
      <c r="F25" s="10">
        <f t="shared" si="0"/>
        <v>0</v>
      </c>
    </row>
    <row r="26" spans="1:6" x14ac:dyDescent="0.25">
      <c r="A26" s="5" t="s">
        <v>69</v>
      </c>
      <c r="B26" s="7" t="s">
        <v>70</v>
      </c>
      <c r="C26">
        <v>1379</v>
      </c>
      <c r="D26" s="16"/>
      <c r="E26" s="17">
        <f>E16</f>
        <v>0</v>
      </c>
      <c r="F26" s="10">
        <f t="shared" si="0"/>
        <v>0</v>
      </c>
    </row>
    <row r="27" spans="1:6" x14ac:dyDescent="0.25">
      <c r="A27" s="5" t="s">
        <v>71</v>
      </c>
      <c r="B27" s="7" t="s">
        <v>73</v>
      </c>
      <c r="C27">
        <v>1</v>
      </c>
      <c r="D27" s="16"/>
      <c r="E27" s="17">
        <f>E16</f>
        <v>0</v>
      </c>
      <c r="F27" s="10">
        <f t="shared" si="0"/>
        <v>0</v>
      </c>
    </row>
    <row r="28" spans="1:6" x14ac:dyDescent="0.25">
      <c r="A28" s="5" t="s">
        <v>72</v>
      </c>
      <c r="B28" s="7" t="s">
        <v>74</v>
      </c>
      <c r="C28">
        <v>8</v>
      </c>
      <c r="D28" s="16"/>
      <c r="E28" s="17">
        <f>E16</f>
        <v>0</v>
      </c>
      <c r="F28" s="10">
        <f t="shared" si="0"/>
        <v>0</v>
      </c>
    </row>
    <row r="29" spans="1:6" x14ac:dyDescent="0.25">
      <c r="A29" s="5" t="s">
        <v>78</v>
      </c>
      <c r="B29" s="7" t="s">
        <v>79</v>
      </c>
      <c r="C29">
        <v>216</v>
      </c>
      <c r="D29" s="16"/>
      <c r="E29" s="17">
        <f>E16</f>
        <v>0</v>
      </c>
      <c r="F29" s="10">
        <f t="shared" si="0"/>
        <v>0</v>
      </c>
    </row>
    <row r="30" spans="1:6" x14ac:dyDescent="0.25">
      <c r="B30" s="7" t="s">
        <v>83</v>
      </c>
      <c r="C30">
        <v>137</v>
      </c>
      <c r="D30" s="16"/>
      <c r="E30" s="17">
        <f>E16</f>
        <v>0</v>
      </c>
      <c r="F30" s="10">
        <f t="shared" si="0"/>
        <v>0</v>
      </c>
    </row>
    <row r="31" spans="1:6" x14ac:dyDescent="0.25">
      <c r="B31" s="7" t="s">
        <v>84</v>
      </c>
      <c r="C31">
        <v>513</v>
      </c>
      <c r="D31" s="16"/>
      <c r="E31" s="17">
        <f>E16</f>
        <v>0</v>
      </c>
      <c r="F31" s="10">
        <f t="shared" si="0"/>
        <v>0</v>
      </c>
    </row>
    <row r="32" spans="1:6" x14ac:dyDescent="0.25">
      <c r="A32" s="5" t="s">
        <v>85</v>
      </c>
      <c r="B32" s="7" t="s">
        <v>86</v>
      </c>
      <c r="C32">
        <v>5</v>
      </c>
      <c r="D32" s="16"/>
      <c r="E32" s="17">
        <f>E16</f>
        <v>0</v>
      </c>
      <c r="F32" s="10">
        <f t="shared" si="0"/>
        <v>0</v>
      </c>
    </row>
    <row r="33" spans="1:6" x14ac:dyDescent="0.25">
      <c r="B33" s="7" t="s">
        <v>87</v>
      </c>
      <c r="C33">
        <v>56</v>
      </c>
      <c r="D33" s="16"/>
      <c r="E33" s="17">
        <f>E16</f>
        <v>0</v>
      </c>
      <c r="F33" s="10">
        <f t="shared" si="0"/>
        <v>0</v>
      </c>
    </row>
    <row r="34" spans="1:6" x14ac:dyDescent="0.25">
      <c r="B34" s="7" t="s">
        <v>88</v>
      </c>
      <c r="C34">
        <v>67</v>
      </c>
      <c r="D34" s="16"/>
      <c r="E34" s="17">
        <f>E16</f>
        <v>0</v>
      </c>
      <c r="F34" s="10">
        <f t="shared" si="0"/>
        <v>0</v>
      </c>
    </row>
    <row r="35" spans="1:6" x14ac:dyDescent="0.25">
      <c r="A35" s="5" t="s">
        <v>90</v>
      </c>
      <c r="B35" s="7" t="s">
        <v>89</v>
      </c>
      <c r="C35">
        <v>4</v>
      </c>
      <c r="D35" s="16"/>
      <c r="E35" s="17">
        <f>E16</f>
        <v>0</v>
      </c>
      <c r="F35" s="10">
        <f t="shared" si="0"/>
        <v>0</v>
      </c>
    </row>
    <row r="36" spans="1:6" x14ac:dyDescent="0.25">
      <c r="B36" s="7" t="s">
        <v>91</v>
      </c>
      <c r="C36">
        <v>10</v>
      </c>
      <c r="D36" s="16"/>
      <c r="E36" s="17">
        <f>E16</f>
        <v>0</v>
      </c>
      <c r="F36" s="10">
        <f t="shared" si="0"/>
        <v>0</v>
      </c>
    </row>
    <row r="37" spans="1:6" x14ac:dyDescent="0.25">
      <c r="A37" s="5" t="s">
        <v>96</v>
      </c>
      <c r="B37" s="7" t="s">
        <v>95</v>
      </c>
      <c r="C37">
        <v>37</v>
      </c>
      <c r="D37" s="16"/>
      <c r="E37" s="17">
        <f>E16</f>
        <v>0</v>
      </c>
      <c r="F37" s="10">
        <f t="shared" si="0"/>
        <v>0</v>
      </c>
    </row>
    <row r="38" spans="1:6" x14ac:dyDescent="0.25">
      <c r="B38" s="7" t="s">
        <v>97</v>
      </c>
      <c r="C38">
        <v>65</v>
      </c>
      <c r="D38" s="16"/>
      <c r="E38" s="17">
        <f>E16</f>
        <v>0</v>
      </c>
      <c r="F38" s="10">
        <f t="shared" si="0"/>
        <v>0</v>
      </c>
    </row>
    <row r="39" spans="1:6" x14ac:dyDescent="0.25">
      <c r="B39" s="7" t="s">
        <v>98</v>
      </c>
      <c r="C39">
        <v>31</v>
      </c>
      <c r="D39" s="16"/>
      <c r="E39" s="17">
        <f>E16</f>
        <v>0</v>
      </c>
      <c r="F39" s="10">
        <f t="shared" si="0"/>
        <v>0</v>
      </c>
    </row>
    <row r="40" spans="1:6" x14ac:dyDescent="0.25">
      <c r="B40" s="7" t="s">
        <v>99</v>
      </c>
      <c r="C40">
        <v>27</v>
      </c>
      <c r="D40" s="16"/>
      <c r="E40" s="17">
        <f>E16</f>
        <v>0</v>
      </c>
      <c r="F40" s="10">
        <f t="shared" si="0"/>
        <v>0</v>
      </c>
    </row>
    <row r="41" spans="1:6" x14ac:dyDescent="0.25">
      <c r="B41" s="7" t="s">
        <v>112</v>
      </c>
      <c r="C41">
        <v>55</v>
      </c>
      <c r="D41" s="16"/>
      <c r="E41" s="17">
        <f>E16</f>
        <v>0</v>
      </c>
      <c r="F41" s="10">
        <f t="shared" si="0"/>
        <v>0</v>
      </c>
    </row>
    <row r="42" spans="1:6" x14ac:dyDescent="0.25">
      <c r="B42" s="7" t="s">
        <v>113</v>
      </c>
      <c r="C42">
        <v>17</v>
      </c>
      <c r="D42" s="16"/>
      <c r="E42" s="17">
        <f>E16</f>
        <v>0</v>
      </c>
      <c r="F42" s="10">
        <f t="shared" si="0"/>
        <v>0</v>
      </c>
    </row>
    <row r="43" spans="1:6" x14ac:dyDescent="0.25">
      <c r="B43" s="7" t="s">
        <v>114</v>
      </c>
      <c r="C43">
        <v>10</v>
      </c>
      <c r="D43" s="16"/>
      <c r="E43" s="17">
        <f>E16</f>
        <v>0</v>
      </c>
      <c r="F43" s="10">
        <f t="shared" si="0"/>
        <v>0</v>
      </c>
    </row>
    <row r="44" spans="1:6" x14ac:dyDescent="0.25">
      <c r="A44" s="5" t="s">
        <v>115</v>
      </c>
      <c r="B44" s="7" t="s">
        <v>116</v>
      </c>
      <c r="C44">
        <v>8</v>
      </c>
      <c r="D44" s="16"/>
      <c r="E44" s="17">
        <f>E16</f>
        <v>0</v>
      </c>
      <c r="F44" s="10">
        <f t="shared" si="0"/>
        <v>0</v>
      </c>
    </row>
    <row r="45" spans="1:6" x14ac:dyDescent="0.25">
      <c r="A45" s="5" t="s">
        <v>117</v>
      </c>
      <c r="B45" s="7" t="s">
        <v>118</v>
      </c>
      <c r="C45">
        <v>26</v>
      </c>
      <c r="D45" s="16"/>
      <c r="E45" s="17">
        <f>E16</f>
        <v>0</v>
      </c>
      <c r="F45" s="10">
        <f t="shared" si="0"/>
        <v>0</v>
      </c>
    </row>
    <row r="46" spans="1:6" x14ac:dyDescent="0.25">
      <c r="A46" s="5" t="s">
        <v>119</v>
      </c>
      <c r="B46" s="7" t="s">
        <v>125</v>
      </c>
      <c r="C46">
        <v>115</v>
      </c>
      <c r="D46" s="16"/>
      <c r="E46" s="17">
        <f>E16</f>
        <v>0</v>
      </c>
      <c r="F46" s="10">
        <f t="shared" si="0"/>
        <v>0</v>
      </c>
    </row>
    <row r="47" spans="1:6" x14ac:dyDescent="0.25">
      <c r="A47" s="5" t="s">
        <v>120</v>
      </c>
      <c r="B47" s="7" t="s">
        <v>126</v>
      </c>
      <c r="C47">
        <v>71</v>
      </c>
      <c r="D47" s="16"/>
      <c r="E47" s="17">
        <f>E16</f>
        <v>0</v>
      </c>
      <c r="F47" s="10">
        <f t="shared" si="0"/>
        <v>0</v>
      </c>
    </row>
    <row r="48" spans="1:6" x14ac:dyDescent="0.25">
      <c r="A48" s="5" t="s">
        <v>121</v>
      </c>
      <c r="B48" s="7" t="s">
        <v>127</v>
      </c>
      <c r="C48">
        <v>15</v>
      </c>
      <c r="D48" s="16"/>
      <c r="E48" s="17">
        <f>E16</f>
        <v>0</v>
      </c>
      <c r="F48" s="10">
        <f t="shared" si="0"/>
        <v>0</v>
      </c>
    </row>
    <row r="49" spans="1:6" x14ac:dyDescent="0.25">
      <c r="A49" s="5" t="s">
        <v>122</v>
      </c>
      <c r="B49" s="7" t="s">
        <v>128</v>
      </c>
      <c r="C49">
        <v>1</v>
      </c>
      <c r="D49" s="16"/>
      <c r="E49" s="17">
        <f>E16</f>
        <v>0</v>
      </c>
      <c r="F49" s="10">
        <f t="shared" si="0"/>
        <v>0</v>
      </c>
    </row>
    <row r="50" spans="1:6" x14ac:dyDescent="0.25">
      <c r="A50" s="5" t="s">
        <v>123</v>
      </c>
      <c r="B50" s="7" t="s">
        <v>129</v>
      </c>
      <c r="C50">
        <v>16</v>
      </c>
      <c r="D50" s="16"/>
      <c r="E50" s="17">
        <f>E16</f>
        <v>0</v>
      </c>
      <c r="F50" s="10">
        <f t="shared" si="0"/>
        <v>0</v>
      </c>
    </row>
    <row r="51" spans="1:6" x14ac:dyDescent="0.25">
      <c r="A51" s="5" t="s">
        <v>124</v>
      </c>
      <c r="B51" s="7" t="s">
        <v>130</v>
      </c>
      <c r="C51">
        <v>19</v>
      </c>
      <c r="D51" s="16"/>
      <c r="E51" s="17">
        <f>E16</f>
        <v>0</v>
      </c>
      <c r="F51" s="10">
        <f t="shared" si="0"/>
        <v>0</v>
      </c>
    </row>
    <row r="52" spans="1:6" x14ac:dyDescent="0.25">
      <c r="A52" s="5" t="s">
        <v>132</v>
      </c>
      <c r="B52" s="7" t="s">
        <v>133</v>
      </c>
      <c r="C52">
        <v>1</v>
      </c>
      <c r="D52" s="16"/>
      <c r="E52" s="17">
        <f>E16</f>
        <v>0</v>
      </c>
      <c r="F52" s="10">
        <f t="shared" si="0"/>
        <v>0</v>
      </c>
    </row>
    <row r="53" spans="1:6" x14ac:dyDescent="0.25">
      <c r="A53" s="5" t="s">
        <v>134</v>
      </c>
      <c r="B53" s="7" t="s">
        <v>138</v>
      </c>
      <c r="C53">
        <v>10</v>
      </c>
      <c r="D53" s="16"/>
      <c r="E53" s="17">
        <f>E16</f>
        <v>0</v>
      </c>
      <c r="F53" s="10">
        <f t="shared" si="0"/>
        <v>0</v>
      </c>
    </row>
    <row r="54" spans="1:6" x14ac:dyDescent="0.25">
      <c r="A54" s="5" t="s">
        <v>135</v>
      </c>
      <c r="B54" s="7" t="s">
        <v>139</v>
      </c>
      <c r="C54">
        <v>72</v>
      </c>
      <c r="D54" s="16"/>
      <c r="E54" s="17">
        <f>E16</f>
        <v>0</v>
      </c>
      <c r="F54" s="10">
        <f t="shared" si="0"/>
        <v>0</v>
      </c>
    </row>
    <row r="55" spans="1:6" x14ac:dyDescent="0.25">
      <c r="A55" s="5" t="s">
        <v>136</v>
      </c>
      <c r="B55" s="7" t="s">
        <v>140</v>
      </c>
      <c r="C55">
        <v>6</v>
      </c>
      <c r="D55" s="16"/>
      <c r="E55" s="17">
        <f>E16</f>
        <v>0</v>
      </c>
      <c r="F55" s="10">
        <f t="shared" si="0"/>
        <v>0</v>
      </c>
    </row>
    <row r="56" spans="1:6" x14ac:dyDescent="0.25">
      <c r="A56" s="5" t="s">
        <v>137</v>
      </c>
      <c r="B56" s="7" t="s">
        <v>141</v>
      </c>
      <c r="C56">
        <v>10</v>
      </c>
      <c r="D56" s="16"/>
      <c r="E56" s="17">
        <f>E16</f>
        <v>0</v>
      </c>
      <c r="F56" s="10">
        <f t="shared" si="0"/>
        <v>0</v>
      </c>
    </row>
    <row r="57" spans="1:6" x14ac:dyDescent="0.25">
      <c r="A57" s="5" t="s">
        <v>143</v>
      </c>
      <c r="B57" s="7" t="s">
        <v>142</v>
      </c>
      <c r="C57">
        <v>40</v>
      </c>
      <c r="D57" s="16"/>
      <c r="E57" s="17">
        <f>E16</f>
        <v>0</v>
      </c>
      <c r="F57" s="10">
        <f t="shared" si="0"/>
        <v>0</v>
      </c>
    </row>
    <row r="58" spans="1:6" x14ac:dyDescent="0.25">
      <c r="B58" s="7" t="s">
        <v>144</v>
      </c>
      <c r="C58">
        <v>55</v>
      </c>
      <c r="D58" s="16"/>
      <c r="E58" s="17">
        <f>E16</f>
        <v>0</v>
      </c>
      <c r="F58" s="10">
        <f t="shared" si="0"/>
        <v>0</v>
      </c>
    </row>
    <row r="59" spans="1:6" x14ac:dyDescent="0.25">
      <c r="A59" s="5" t="s">
        <v>145</v>
      </c>
      <c r="B59" s="7" t="s">
        <v>146</v>
      </c>
      <c r="C59">
        <v>42</v>
      </c>
      <c r="D59" s="16"/>
      <c r="E59" s="17">
        <f>E16</f>
        <v>0</v>
      </c>
      <c r="F59" s="10">
        <f t="shared" si="0"/>
        <v>0</v>
      </c>
    </row>
    <row r="60" spans="1:6" x14ac:dyDescent="0.25">
      <c r="A60" s="5" t="s">
        <v>147</v>
      </c>
      <c r="B60" s="7" t="s">
        <v>148</v>
      </c>
      <c r="C60">
        <v>89</v>
      </c>
      <c r="D60" s="16"/>
      <c r="E60" s="17">
        <f>E16</f>
        <v>0</v>
      </c>
      <c r="F60" s="10">
        <f t="shared" si="0"/>
        <v>0</v>
      </c>
    </row>
    <row r="61" spans="1:6" x14ac:dyDescent="0.25">
      <c r="B61" s="7" t="s">
        <v>149</v>
      </c>
      <c r="C61">
        <v>100</v>
      </c>
      <c r="D61" s="16"/>
      <c r="E61" s="17">
        <f>E16</f>
        <v>0</v>
      </c>
      <c r="F61" s="10">
        <f t="shared" si="0"/>
        <v>0</v>
      </c>
    </row>
    <row r="62" spans="1:6" x14ac:dyDescent="0.25">
      <c r="A62" s="5" t="s">
        <v>150</v>
      </c>
      <c r="B62" s="7" t="s">
        <v>152</v>
      </c>
      <c r="C62">
        <v>10</v>
      </c>
      <c r="D62" s="16"/>
      <c r="E62" s="17">
        <f>E16</f>
        <v>0</v>
      </c>
      <c r="F62" s="10">
        <f t="shared" si="0"/>
        <v>0</v>
      </c>
    </row>
    <row r="63" spans="1:6" x14ac:dyDescent="0.25">
      <c r="A63" s="5" t="s">
        <v>151</v>
      </c>
      <c r="B63" s="7" t="s">
        <v>153</v>
      </c>
      <c r="C63">
        <v>31</v>
      </c>
      <c r="D63" s="16"/>
      <c r="E63" s="17">
        <f>E16</f>
        <v>0</v>
      </c>
      <c r="F63" s="10">
        <f t="shared" si="0"/>
        <v>0</v>
      </c>
    </row>
    <row r="64" spans="1:6" x14ac:dyDescent="0.25">
      <c r="A64" s="5" t="s">
        <v>155</v>
      </c>
      <c r="B64" s="7" t="s">
        <v>154</v>
      </c>
      <c r="C64">
        <v>2</v>
      </c>
      <c r="D64" s="16"/>
      <c r="E64" s="17">
        <f>E16</f>
        <v>0</v>
      </c>
      <c r="F64" s="10">
        <f t="shared" si="0"/>
        <v>0</v>
      </c>
    </row>
    <row r="65" spans="1:6" x14ac:dyDescent="0.25">
      <c r="A65" s="5" t="s">
        <v>157</v>
      </c>
      <c r="B65" s="7" t="s">
        <v>156</v>
      </c>
      <c r="C65">
        <v>9</v>
      </c>
      <c r="D65" s="16"/>
      <c r="E65" s="17">
        <f>E16</f>
        <v>0</v>
      </c>
      <c r="F65" s="10">
        <f t="shared" si="0"/>
        <v>0</v>
      </c>
    </row>
    <row r="66" spans="1:6" x14ac:dyDescent="0.25">
      <c r="A66" s="5" t="s">
        <v>159</v>
      </c>
      <c r="B66" s="7" t="s">
        <v>158</v>
      </c>
      <c r="C66">
        <v>14</v>
      </c>
      <c r="D66" s="16"/>
      <c r="E66" s="17">
        <f>E16</f>
        <v>0</v>
      </c>
      <c r="F66" s="10">
        <f t="shared" si="0"/>
        <v>0</v>
      </c>
    </row>
    <row r="67" spans="1:6" x14ac:dyDescent="0.25">
      <c r="A67" s="5" t="s">
        <v>160</v>
      </c>
      <c r="B67" s="7" t="s">
        <v>161</v>
      </c>
      <c r="C67">
        <v>8</v>
      </c>
      <c r="D67" s="16"/>
      <c r="E67" s="17">
        <f>E16</f>
        <v>0</v>
      </c>
      <c r="F67" s="10">
        <f t="shared" si="0"/>
        <v>0</v>
      </c>
    </row>
    <row r="68" spans="1:6" x14ac:dyDescent="0.25">
      <c r="A68" s="5" t="s">
        <v>167</v>
      </c>
      <c r="B68" s="8" t="s">
        <v>169</v>
      </c>
      <c r="C68">
        <v>19</v>
      </c>
      <c r="D68" s="16"/>
      <c r="E68" s="17">
        <f>E16</f>
        <v>0</v>
      </c>
      <c r="F68" s="10">
        <f t="shared" si="0"/>
        <v>0</v>
      </c>
    </row>
    <row r="69" spans="1:6" x14ac:dyDescent="0.25">
      <c r="A69" s="5" t="s">
        <v>168</v>
      </c>
      <c r="B69" s="8" t="s">
        <v>170</v>
      </c>
      <c r="C69">
        <v>64</v>
      </c>
      <c r="D69" s="16"/>
      <c r="E69" s="17">
        <f>E16</f>
        <v>0</v>
      </c>
      <c r="F69" s="10">
        <f t="shared" si="0"/>
        <v>0</v>
      </c>
    </row>
    <row r="70" spans="1:6" x14ac:dyDescent="0.25">
      <c r="B70" s="7" t="s">
        <v>173</v>
      </c>
      <c r="C70">
        <v>44</v>
      </c>
      <c r="D70" s="16"/>
      <c r="E70" s="17">
        <f>E16</f>
        <v>0</v>
      </c>
      <c r="F70" s="10">
        <f t="shared" si="0"/>
        <v>0</v>
      </c>
    </row>
    <row r="71" spans="1:6" x14ac:dyDescent="0.25">
      <c r="A71" s="5" t="s">
        <v>174</v>
      </c>
      <c r="B71" s="7" t="s">
        <v>176</v>
      </c>
      <c r="C71">
        <v>4</v>
      </c>
      <c r="D71" s="16"/>
      <c r="E71" s="17">
        <f>E16</f>
        <v>0</v>
      </c>
      <c r="F71" s="10">
        <f t="shared" si="0"/>
        <v>0</v>
      </c>
    </row>
    <row r="72" spans="1:6" x14ac:dyDescent="0.25">
      <c r="A72" s="5" t="s">
        <v>175</v>
      </c>
      <c r="B72" s="7" t="s">
        <v>177</v>
      </c>
      <c r="C72">
        <v>24</v>
      </c>
      <c r="D72" s="16"/>
      <c r="E72" s="17">
        <f>E16</f>
        <v>0</v>
      </c>
      <c r="F72" s="10">
        <f t="shared" si="0"/>
        <v>0</v>
      </c>
    </row>
    <row r="73" spans="1:6" x14ac:dyDescent="0.25">
      <c r="A73" s="5" t="s">
        <v>184</v>
      </c>
      <c r="B73" s="7" t="s">
        <v>188</v>
      </c>
      <c r="C73">
        <v>20</v>
      </c>
      <c r="D73" s="16"/>
      <c r="E73" s="17">
        <f>E16</f>
        <v>0</v>
      </c>
      <c r="F73" s="10">
        <f t="shared" si="0"/>
        <v>0</v>
      </c>
    </row>
    <row r="74" spans="1:6" x14ac:dyDescent="0.25">
      <c r="A74" s="5" t="s">
        <v>185</v>
      </c>
      <c r="B74" s="7" t="s">
        <v>189</v>
      </c>
      <c r="C74">
        <v>151</v>
      </c>
      <c r="D74" s="16"/>
      <c r="E74" s="17">
        <f>E16</f>
        <v>0</v>
      </c>
      <c r="F74" s="10">
        <f t="shared" si="0"/>
        <v>0</v>
      </c>
    </row>
    <row r="75" spans="1:6" x14ac:dyDescent="0.25">
      <c r="A75" s="5" t="s">
        <v>186</v>
      </c>
      <c r="B75" s="7" t="s">
        <v>190</v>
      </c>
      <c r="C75">
        <v>48</v>
      </c>
      <c r="D75" s="16"/>
      <c r="E75" s="17">
        <f>E16</f>
        <v>0</v>
      </c>
      <c r="F75" s="10">
        <f t="shared" si="0"/>
        <v>0</v>
      </c>
    </row>
    <row r="76" spans="1:6" x14ac:dyDescent="0.25">
      <c r="A76" s="5" t="s">
        <v>187</v>
      </c>
      <c r="B76" s="7" t="s">
        <v>191</v>
      </c>
      <c r="C76">
        <v>7</v>
      </c>
      <c r="D76" s="16"/>
      <c r="E76" s="17">
        <f>E16</f>
        <v>0</v>
      </c>
      <c r="F76" s="10">
        <f t="shared" si="0"/>
        <v>0</v>
      </c>
    </row>
    <row r="77" spans="1:6" x14ac:dyDescent="0.25">
      <c r="A77" s="5" t="s">
        <v>193</v>
      </c>
      <c r="B77" s="7" t="s">
        <v>192</v>
      </c>
      <c r="C77">
        <v>23</v>
      </c>
      <c r="D77" s="16"/>
      <c r="E77" s="17">
        <f>E16</f>
        <v>0</v>
      </c>
      <c r="F77" s="10">
        <f t="shared" si="0"/>
        <v>0</v>
      </c>
    </row>
    <row r="78" spans="1:6" x14ac:dyDescent="0.25">
      <c r="A78" s="5" t="s">
        <v>194</v>
      </c>
      <c r="B78" s="7" t="s">
        <v>195</v>
      </c>
      <c r="C78">
        <v>23</v>
      </c>
      <c r="D78" s="16"/>
      <c r="E78" s="17">
        <f>E16</f>
        <v>0</v>
      </c>
      <c r="F78" s="10">
        <f t="shared" si="0"/>
        <v>0</v>
      </c>
    </row>
    <row r="79" spans="1:6" x14ac:dyDescent="0.25">
      <c r="B79" s="7" t="s">
        <v>198</v>
      </c>
      <c r="C79">
        <v>44</v>
      </c>
      <c r="D79" s="16"/>
      <c r="E79" s="17">
        <f>E16</f>
        <v>0</v>
      </c>
      <c r="F79" s="10">
        <f t="shared" si="0"/>
        <v>0</v>
      </c>
    </row>
    <row r="80" spans="1:6" x14ac:dyDescent="0.25">
      <c r="A80" s="5" t="s">
        <v>200</v>
      </c>
      <c r="B80" s="7" t="s">
        <v>199</v>
      </c>
      <c r="C80">
        <v>2</v>
      </c>
      <c r="D80" s="16"/>
      <c r="E80" s="17">
        <f>E16</f>
        <v>0</v>
      </c>
      <c r="F80" s="10">
        <f t="shared" si="0"/>
        <v>0</v>
      </c>
    </row>
    <row r="81" spans="1:7" x14ac:dyDescent="0.25">
      <c r="A81" s="5" t="s">
        <v>201</v>
      </c>
      <c r="B81" s="7" t="s">
        <v>203</v>
      </c>
      <c r="C81">
        <v>3</v>
      </c>
      <c r="D81" s="16"/>
      <c r="E81" s="17">
        <f>E16</f>
        <v>0</v>
      </c>
      <c r="F81" s="10">
        <f t="shared" ref="F81:F142" si="1">(D81*(1-E81))*C81</f>
        <v>0</v>
      </c>
    </row>
    <row r="82" spans="1:7" x14ac:dyDescent="0.25">
      <c r="B82" s="7" t="s">
        <v>204</v>
      </c>
      <c r="C82">
        <v>6</v>
      </c>
      <c r="D82" s="16"/>
      <c r="E82" s="17">
        <f>E16</f>
        <v>0</v>
      </c>
      <c r="F82" s="10">
        <f t="shared" si="1"/>
        <v>0</v>
      </c>
    </row>
    <row r="83" spans="1:7" x14ac:dyDescent="0.25">
      <c r="A83" s="5" t="s">
        <v>202</v>
      </c>
      <c r="B83" s="7" t="s">
        <v>205</v>
      </c>
      <c r="C83">
        <v>44</v>
      </c>
      <c r="D83" s="16"/>
      <c r="E83" s="17">
        <f>E16</f>
        <v>0</v>
      </c>
      <c r="F83" s="10">
        <f t="shared" si="1"/>
        <v>0</v>
      </c>
    </row>
    <row r="84" spans="1:7" x14ac:dyDescent="0.25">
      <c r="B84" s="7" t="s">
        <v>206</v>
      </c>
      <c r="C84">
        <v>225</v>
      </c>
      <c r="D84" s="16"/>
      <c r="E84" s="17">
        <f>E16</f>
        <v>0</v>
      </c>
      <c r="F84" s="10">
        <f t="shared" si="1"/>
        <v>0</v>
      </c>
    </row>
    <row r="85" spans="1:7" x14ac:dyDescent="0.25">
      <c r="A85" s="5" t="s">
        <v>222</v>
      </c>
      <c r="B85" s="7" t="s">
        <v>221</v>
      </c>
      <c r="C85">
        <v>50</v>
      </c>
      <c r="D85" s="16"/>
      <c r="E85" s="17">
        <f>E16</f>
        <v>0</v>
      </c>
      <c r="F85" s="10">
        <f t="shared" si="1"/>
        <v>0</v>
      </c>
    </row>
    <row r="86" spans="1:7" x14ac:dyDescent="0.25">
      <c r="A86" s="5" t="s">
        <v>224</v>
      </c>
      <c r="B86" s="7" t="s">
        <v>223</v>
      </c>
      <c r="C86">
        <v>53</v>
      </c>
      <c r="D86" s="16"/>
      <c r="E86" s="17">
        <f>E16</f>
        <v>0</v>
      </c>
      <c r="F86" s="10">
        <f t="shared" si="1"/>
        <v>0</v>
      </c>
    </row>
    <row r="88" spans="1:7" x14ac:dyDescent="0.25">
      <c r="A88" s="20"/>
      <c r="B88" s="21" t="s">
        <v>3</v>
      </c>
      <c r="C88" s="21" t="s">
        <v>6</v>
      </c>
      <c r="D88" s="22" t="s">
        <v>232</v>
      </c>
      <c r="E88" s="23" t="s">
        <v>5</v>
      </c>
      <c r="F88" s="24"/>
      <c r="G88" s="21" t="s">
        <v>7</v>
      </c>
    </row>
    <row r="89" spans="1:7" ht="15.75" thickBot="1" x14ac:dyDescent="0.3">
      <c r="B89" t="s">
        <v>15</v>
      </c>
      <c r="C89">
        <f>80+55+15+175+75+90+60+55+125+55+205+110</f>
        <v>1100</v>
      </c>
      <c r="D89" s="16"/>
      <c r="E89" s="18"/>
      <c r="F89" s="10">
        <f t="shared" si="1"/>
        <v>0</v>
      </c>
      <c r="G89" s="25">
        <f>SUM(F89:F144)</f>
        <v>0</v>
      </c>
    </row>
    <row r="90" spans="1:7" x14ac:dyDescent="0.25">
      <c r="A90" s="5" t="s">
        <v>19</v>
      </c>
      <c r="B90" t="s">
        <v>17</v>
      </c>
      <c r="C90">
        <v>7</v>
      </c>
      <c r="D90" s="16"/>
      <c r="E90" s="17">
        <f>E89</f>
        <v>0</v>
      </c>
      <c r="F90" s="10">
        <f t="shared" si="1"/>
        <v>0</v>
      </c>
    </row>
    <row r="91" spans="1:7" x14ac:dyDescent="0.25">
      <c r="B91" t="s">
        <v>16</v>
      </c>
      <c r="C91">
        <f>165+135+115+395+260+385+250+9+205+150+620+10+375</f>
        <v>3074</v>
      </c>
      <c r="D91" s="16"/>
      <c r="E91" s="17">
        <f>E89</f>
        <v>0</v>
      </c>
      <c r="F91" s="10">
        <f t="shared" si="1"/>
        <v>0</v>
      </c>
    </row>
    <row r="92" spans="1:7" x14ac:dyDescent="0.25">
      <c r="A92" s="5" t="s">
        <v>20</v>
      </c>
      <c r="B92" t="s">
        <v>18</v>
      </c>
      <c r="C92">
        <v>8</v>
      </c>
      <c r="D92" s="16"/>
      <c r="E92" s="17">
        <f>E89</f>
        <v>0</v>
      </c>
      <c r="F92" s="10">
        <f t="shared" si="1"/>
        <v>0</v>
      </c>
    </row>
    <row r="93" spans="1:7" x14ac:dyDescent="0.25">
      <c r="A93" s="5" t="s">
        <v>25</v>
      </c>
      <c r="B93" t="s">
        <v>23</v>
      </c>
      <c r="C93">
        <v>168</v>
      </c>
      <c r="D93" s="16"/>
      <c r="E93" s="17">
        <f>E89</f>
        <v>0</v>
      </c>
      <c r="F93" s="10">
        <f t="shared" si="1"/>
        <v>0</v>
      </c>
    </row>
    <row r="94" spans="1:7" x14ac:dyDescent="0.25">
      <c r="B94" t="s">
        <v>24</v>
      </c>
      <c r="C94">
        <f>47+8+25+8+18+7+3+40+12+43+27+27+53+31+17+44</f>
        <v>410</v>
      </c>
      <c r="D94" s="16"/>
      <c r="E94" s="17">
        <f>E89</f>
        <v>0</v>
      </c>
      <c r="F94" s="10">
        <f t="shared" si="1"/>
        <v>0</v>
      </c>
    </row>
    <row r="95" spans="1:7" x14ac:dyDescent="0.25">
      <c r="A95" s="5" t="s">
        <v>31</v>
      </c>
      <c r="B95" s="6" t="s">
        <v>26</v>
      </c>
      <c r="C95" s="7">
        <v>101</v>
      </c>
      <c r="D95" s="16"/>
      <c r="E95" s="17">
        <f>E89</f>
        <v>0</v>
      </c>
      <c r="F95" s="10">
        <f t="shared" si="1"/>
        <v>0</v>
      </c>
    </row>
    <row r="96" spans="1:7" x14ac:dyDescent="0.25">
      <c r="A96" s="5" t="s">
        <v>30</v>
      </c>
      <c r="B96" s="6" t="s">
        <v>27</v>
      </c>
      <c r="C96" s="7">
        <v>64</v>
      </c>
      <c r="D96" s="16"/>
      <c r="E96" s="17">
        <f>E89</f>
        <v>0</v>
      </c>
      <c r="F96" s="10">
        <f t="shared" si="1"/>
        <v>0</v>
      </c>
    </row>
    <row r="97" spans="1:6" x14ac:dyDescent="0.25">
      <c r="A97" s="5" t="s">
        <v>32</v>
      </c>
      <c r="B97" s="6" t="s">
        <v>29</v>
      </c>
      <c r="C97" s="7">
        <v>18</v>
      </c>
      <c r="D97" s="16"/>
      <c r="E97" s="17">
        <f>E89</f>
        <v>0</v>
      </c>
      <c r="F97" s="10">
        <f t="shared" si="1"/>
        <v>0</v>
      </c>
    </row>
    <row r="98" spans="1:6" x14ac:dyDescent="0.25">
      <c r="B98" s="6" t="s">
        <v>28</v>
      </c>
      <c r="C98" s="7">
        <f>2+7+4+10</f>
        <v>23</v>
      </c>
      <c r="D98" s="16"/>
      <c r="E98" s="17">
        <f>E89</f>
        <v>0</v>
      </c>
      <c r="F98" s="10">
        <f t="shared" si="1"/>
        <v>0</v>
      </c>
    </row>
    <row r="99" spans="1:6" x14ac:dyDescent="0.25">
      <c r="B99" s="8" t="s">
        <v>35</v>
      </c>
      <c r="C99" s="7">
        <v>521</v>
      </c>
      <c r="D99" s="16"/>
      <c r="E99" s="17">
        <f>E89</f>
        <v>0</v>
      </c>
      <c r="F99" s="10">
        <f t="shared" si="1"/>
        <v>0</v>
      </c>
    </row>
    <row r="100" spans="1:6" x14ac:dyDescent="0.25">
      <c r="B100" s="8" t="s">
        <v>36</v>
      </c>
      <c r="C100">
        <f>72/2</f>
        <v>36</v>
      </c>
      <c r="D100" s="16"/>
      <c r="E100" s="17">
        <f>E89</f>
        <v>0</v>
      </c>
      <c r="F100" s="10">
        <f t="shared" si="1"/>
        <v>0</v>
      </c>
    </row>
    <row r="101" spans="1:6" x14ac:dyDescent="0.25">
      <c r="B101" s="8" t="s">
        <v>37</v>
      </c>
      <c r="C101">
        <v>3</v>
      </c>
      <c r="D101" s="16"/>
      <c r="E101" s="17">
        <f>E89</f>
        <v>0</v>
      </c>
      <c r="F101" s="10">
        <f t="shared" si="1"/>
        <v>0</v>
      </c>
    </row>
    <row r="102" spans="1:6" x14ac:dyDescent="0.25">
      <c r="B102" s="8" t="s">
        <v>38</v>
      </c>
      <c r="C102">
        <v>8</v>
      </c>
      <c r="D102" s="16"/>
      <c r="E102" s="17">
        <f>E89</f>
        <v>0</v>
      </c>
      <c r="F102" s="10">
        <f t="shared" si="1"/>
        <v>0</v>
      </c>
    </row>
    <row r="103" spans="1:6" x14ac:dyDescent="0.25">
      <c r="B103" s="8" t="s">
        <v>39</v>
      </c>
      <c r="C103">
        <v>24</v>
      </c>
      <c r="D103" s="16"/>
      <c r="E103" s="17">
        <f>E89</f>
        <v>0</v>
      </c>
      <c r="F103" s="10">
        <f t="shared" si="1"/>
        <v>0</v>
      </c>
    </row>
    <row r="104" spans="1:6" x14ac:dyDescent="0.25">
      <c r="A104" s="5" t="s">
        <v>41</v>
      </c>
      <c r="B104" s="7" t="s">
        <v>40</v>
      </c>
      <c r="C104">
        <v>555</v>
      </c>
      <c r="D104" s="16"/>
      <c r="E104" s="17">
        <f>E89</f>
        <v>0</v>
      </c>
      <c r="F104" s="10">
        <f t="shared" si="1"/>
        <v>0</v>
      </c>
    </row>
    <row r="105" spans="1:6" x14ac:dyDescent="0.25">
      <c r="A105" s="9"/>
      <c r="B105" s="8" t="s">
        <v>44</v>
      </c>
      <c r="C105">
        <v>17</v>
      </c>
      <c r="D105" s="16"/>
      <c r="E105" s="17">
        <f>E89</f>
        <v>0</v>
      </c>
      <c r="F105" s="10">
        <f t="shared" si="1"/>
        <v>0</v>
      </c>
    </row>
    <row r="106" spans="1:6" x14ac:dyDescent="0.25">
      <c r="A106" s="9" t="s">
        <v>46</v>
      </c>
      <c r="B106" s="8" t="s">
        <v>45</v>
      </c>
      <c r="C106">
        <v>8</v>
      </c>
      <c r="D106" s="16"/>
      <c r="E106" s="17">
        <f>E89</f>
        <v>0</v>
      </c>
      <c r="F106" s="10">
        <f t="shared" si="1"/>
        <v>0</v>
      </c>
    </row>
    <row r="107" spans="1:6" x14ac:dyDescent="0.25">
      <c r="A107" s="9" t="s">
        <v>46</v>
      </c>
      <c r="B107" s="8" t="s">
        <v>47</v>
      </c>
      <c r="C107">
        <v>158</v>
      </c>
      <c r="D107" s="16"/>
      <c r="E107" s="17">
        <f>E89</f>
        <v>0</v>
      </c>
      <c r="F107" s="10">
        <f t="shared" si="1"/>
        <v>0</v>
      </c>
    </row>
    <row r="108" spans="1:6" x14ac:dyDescent="0.25">
      <c r="A108" s="9" t="s">
        <v>49</v>
      </c>
      <c r="B108" s="8" t="s">
        <v>48</v>
      </c>
      <c r="C108">
        <v>15</v>
      </c>
      <c r="D108" s="16"/>
      <c r="E108" s="17">
        <f>E89</f>
        <v>0</v>
      </c>
      <c r="F108" s="10">
        <f t="shared" si="1"/>
        <v>0</v>
      </c>
    </row>
    <row r="109" spans="1:6" x14ac:dyDescent="0.25">
      <c r="A109" s="5" t="s">
        <v>51</v>
      </c>
      <c r="B109" s="8" t="s">
        <v>50</v>
      </c>
      <c r="C109">
        <v>15</v>
      </c>
      <c r="D109" s="16"/>
      <c r="E109" s="17">
        <f>E89</f>
        <v>0</v>
      </c>
      <c r="F109" s="10">
        <f t="shared" si="1"/>
        <v>0</v>
      </c>
    </row>
    <row r="110" spans="1:6" x14ac:dyDescent="0.25">
      <c r="A110" s="5" t="s">
        <v>53</v>
      </c>
      <c r="B110" s="8" t="s">
        <v>52</v>
      </c>
      <c r="C110">
        <v>346</v>
      </c>
      <c r="D110" s="16"/>
      <c r="E110" s="17">
        <f>E89</f>
        <v>0</v>
      </c>
      <c r="F110" s="10">
        <f t="shared" si="1"/>
        <v>0</v>
      </c>
    </row>
    <row r="111" spans="1:6" x14ac:dyDescent="0.25">
      <c r="A111" s="5" t="s">
        <v>54</v>
      </c>
      <c r="B111" s="8" t="s">
        <v>55</v>
      </c>
      <c r="C111">
        <v>39</v>
      </c>
      <c r="D111" s="16"/>
      <c r="E111" s="17">
        <f>E89</f>
        <v>0</v>
      </c>
      <c r="F111" s="10">
        <f t="shared" si="1"/>
        <v>0</v>
      </c>
    </row>
    <row r="112" spans="1:6" x14ac:dyDescent="0.25">
      <c r="A112" s="5" t="s">
        <v>56</v>
      </c>
      <c r="B112" s="8" t="s">
        <v>57</v>
      </c>
      <c r="C112">
        <v>573</v>
      </c>
      <c r="D112" s="16"/>
      <c r="E112" s="17">
        <f>E89</f>
        <v>0</v>
      </c>
      <c r="F112" s="10">
        <f t="shared" si="1"/>
        <v>0</v>
      </c>
    </row>
    <row r="113" spans="1:6" x14ac:dyDescent="0.25">
      <c r="A113" s="5" t="s">
        <v>60</v>
      </c>
      <c r="B113" s="8" t="s">
        <v>62</v>
      </c>
      <c r="C113">
        <v>1</v>
      </c>
      <c r="D113" s="16"/>
      <c r="E113" s="17">
        <f>E89</f>
        <v>0</v>
      </c>
      <c r="F113" s="10">
        <f t="shared" si="1"/>
        <v>0</v>
      </c>
    </row>
    <row r="114" spans="1:6" x14ac:dyDescent="0.25">
      <c r="A114" s="5" t="s">
        <v>61</v>
      </c>
      <c r="B114" s="8" t="s">
        <v>63</v>
      </c>
      <c r="C114">
        <v>8</v>
      </c>
      <c r="D114" s="16"/>
      <c r="E114" s="17">
        <f>E89</f>
        <v>0</v>
      </c>
      <c r="F114" s="10">
        <f t="shared" si="1"/>
        <v>0</v>
      </c>
    </row>
    <row r="115" spans="1:6" x14ac:dyDescent="0.25">
      <c r="A115" s="5" t="s">
        <v>64</v>
      </c>
      <c r="B115" s="8" t="s">
        <v>65</v>
      </c>
      <c r="C115">
        <v>492</v>
      </c>
      <c r="D115" s="16"/>
      <c r="E115" s="17">
        <f>E89</f>
        <v>0</v>
      </c>
      <c r="F115" s="10">
        <f t="shared" si="1"/>
        <v>0</v>
      </c>
    </row>
    <row r="116" spans="1:6" x14ac:dyDescent="0.25">
      <c r="A116" s="5" t="s">
        <v>76</v>
      </c>
      <c r="B116" s="8" t="s">
        <v>75</v>
      </c>
      <c r="C116">
        <v>115</v>
      </c>
      <c r="D116" s="16"/>
      <c r="E116" s="17">
        <f>E89</f>
        <v>0</v>
      </c>
      <c r="F116" s="10">
        <f t="shared" si="1"/>
        <v>0</v>
      </c>
    </row>
    <row r="117" spans="1:6" x14ac:dyDescent="0.25">
      <c r="A117" s="9"/>
      <c r="B117" s="8" t="s">
        <v>77</v>
      </c>
      <c r="C117">
        <v>30</v>
      </c>
      <c r="D117" s="16"/>
      <c r="E117" s="17">
        <f>E89</f>
        <v>0</v>
      </c>
      <c r="F117" s="10">
        <f t="shared" si="1"/>
        <v>0</v>
      </c>
    </row>
    <row r="118" spans="1:6" x14ac:dyDescent="0.25">
      <c r="A118" s="5" t="s">
        <v>80</v>
      </c>
      <c r="B118" s="8" t="s">
        <v>81</v>
      </c>
      <c r="C118">
        <v>11</v>
      </c>
      <c r="D118" s="16"/>
      <c r="E118" s="17">
        <f>E89</f>
        <v>0</v>
      </c>
      <c r="F118" s="10">
        <f t="shared" si="1"/>
        <v>0</v>
      </c>
    </row>
    <row r="119" spans="1:6" x14ac:dyDescent="0.25">
      <c r="A119" s="9"/>
      <c r="B119" s="8" t="s">
        <v>82</v>
      </c>
      <c r="C119">
        <v>231</v>
      </c>
      <c r="D119" s="16"/>
      <c r="E119" s="17">
        <f>E89</f>
        <v>0</v>
      </c>
      <c r="F119" s="10">
        <f t="shared" si="1"/>
        <v>0</v>
      </c>
    </row>
    <row r="120" spans="1:6" x14ac:dyDescent="0.25">
      <c r="A120" s="5" t="s">
        <v>93</v>
      </c>
      <c r="B120" s="8" t="s">
        <v>92</v>
      </c>
      <c r="C120">
        <v>15</v>
      </c>
      <c r="D120" s="16"/>
      <c r="E120" s="17">
        <f>E89</f>
        <v>0</v>
      </c>
      <c r="F120" s="10">
        <f t="shared" si="1"/>
        <v>0</v>
      </c>
    </row>
    <row r="121" spans="1:6" x14ac:dyDescent="0.25">
      <c r="A121" s="9"/>
      <c r="B121" s="8" t="s">
        <v>94</v>
      </c>
      <c r="C121">
        <v>22</v>
      </c>
      <c r="D121" s="16"/>
      <c r="E121" s="17">
        <f>E89</f>
        <v>0</v>
      </c>
      <c r="F121" s="10">
        <f t="shared" si="1"/>
        <v>0</v>
      </c>
    </row>
    <row r="122" spans="1:6" x14ac:dyDescent="0.25">
      <c r="A122" s="5" t="s">
        <v>101</v>
      </c>
      <c r="B122" s="8" t="s">
        <v>100</v>
      </c>
      <c r="C122">
        <v>38</v>
      </c>
      <c r="D122" s="16"/>
      <c r="E122" s="17">
        <f>E89</f>
        <v>0</v>
      </c>
      <c r="F122" s="10">
        <f t="shared" si="1"/>
        <v>0</v>
      </c>
    </row>
    <row r="123" spans="1:6" x14ac:dyDescent="0.25">
      <c r="A123" s="5" t="s">
        <v>102</v>
      </c>
      <c r="B123" s="8" t="s">
        <v>105</v>
      </c>
      <c r="C123">
        <v>1</v>
      </c>
      <c r="D123" s="16"/>
      <c r="E123" s="17">
        <f>E89</f>
        <v>0</v>
      </c>
      <c r="F123" s="10">
        <f t="shared" si="1"/>
        <v>0</v>
      </c>
    </row>
    <row r="124" spans="1:6" x14ac:dyDescent="0.25">
      <c r="A124" s="5" t="s">
        <v>103</v>
      </c>
      <c r="B124" s="8" t="s">
        <v>106</v>
      </c>
      <c r="C124">
        <v>3</v>
      </c>
      <c r="D124" s="16"/>
      <c r="E124" s="17">
        <f>E89</f>
        <v>0</v>
      </c>
      <c r="F124" s="10">
        <f t="shared" si="1"/>
        <v>0</v>
      </c>
    </row>
    <row r="125" spans="1:6" x14ac:dyDescent="0.25">
      <c r="A125" s="5" t="s">
        <v>104</v>
      </c>
      <c r="B125" s="8" t="s">
        <v>107</v>
      </c>
      <c r="C125">
        <v>15</v>
      </c>
      <c r="D125" s="16"/>
      <c r="E125" s="17">
        <f>E89</f>
        <v>0</v>
      </c>
      <c r="F125" s="10">
        <f t="shared" si="1"/>
        <v>0</v>
      </c>
    </row>
    <row r="126" spans="1:6" x14ac:dyDescent="0.25">
      <c r="A126" s="5" t="s">
        <v>109</v>
      </c>
      <c r="B126" s="8" t="s">
        <v>108</v>
      </c>
      <c r="C126">
        <v>380</v>
      </c>
      <c r="D126" s="16"/>
      <c r="E126" s="17">
        <f>E89</f>
        <v>0</v>
      </c>
      <c r="F126" s="10">
        <f t="shared" si="1"/>
        <v>0</v>
      </c>
    </row>
    <row r="127" spans="1:6" x14ac:dyDescent="0.25">
      <c r="A127" s="5" t="s">
        <v>111</v>
      </c>
      <c r="B127" s="8" t="s">
        <v>110</v>
      </c>
      <c r="C127">
        <v>106</v>
      </c>
      <c r="D127" s="16"/>
      <c r="E127" s="17">
        <f>E89</f>
        <v>0</v>
      </c>
      <c r="F127" s="10">
        <f t="shared" si="1"/>
        <v>0</v>
      </c>
    </row>
    <row r="128" spans="1:6" x14ac:dyDescent="0.25">
      <c r="B128" s="7" t="s">
        <v>131</v>
      </c>
      <c r="C128">
        <v>25</v>
      </c>
      <c r="D128" s="16"/>
      <c r="E128" s="17">
        <f>E89</f>
        <v>0</v>
      </c>
      <c r="F128" s="10">
        <f t="shared" si="1"/>
        <v>0</v>
      </c>
    </row>
    <row r="129" spans="1:6" x14ac:dyDescent="0.25">
      <c r="A129" s="9"/>
      <c r="B129" s="8" t="s">
        <v>162</v>
      </c>
      <c r="C129">
        <v>19</v>
      </c>
      <c r="D129" s="16"/>
      <c r="E129" s="17">
        <f>E89</f>
        <v>0</v>
      </c>
      <c r="F129" s="10">
        <f t="shared" si="1"/>
        <v>0</v>
      </c>
    </row>
    <row r="130" spans="1:6" x14ac:dyDescent="0.25">
      <c r="A130" s="5" t="s">
        <v>164</v>
      </c>
      <c r="B130" s="8" t="s">
        <v>163</v>
      </c>
      <c r="C130">
        <v>13</v>
      </c>
      <c r="D130" s="16"/>
      <c r="E130" s="17">
        <f>E89</f>
        <v>0</v>
      </c>
      <c r="F130" s="10">
        <f t="shared" si="1"/>
        <v>0</v>
      </c>
    </row>
    <row r="131" spans="1:6" x14ac:dyDescent="0.25">
      <c r="A131" s="5" t="s">
        <v>165</v>
      </c>
      <c r="B131" s="8" t="s">
        <v>166</v>
      </c>
      <c r="C131">
        <v>10</v>
      </c>
      <c r="D131" s="16"/>
      <c r="E131" s="17">
        <f>E89</f>
        <v>0</v>
      </c>
      <c r="F131" s="10">
        <f t="shared" si="1"/>
        <v>0</v>
      </c>
    </row>
    <row r="132" spans="1:6" x14ac:dyDescent="0.25">
      <c r="B132" s="8" t="s">
        <v>171</v>
      </c>
      <c r="C132">
        <v>209</v>
      </c>
      <c r="D132" s="16"/>
      <c r="E132" s="17">
        <f>E89</f>
        <v>0</v>
      </c>
      <c r="F132" s="10">
        <f t="shared" si="1"/>
        <v>0</v>
      </c>
    </row>
    <row r="133" spans="1:6" x14ac:dyDescent="0.25">
      <c r="B133" s="8" t="s">
        <v>172</v>
      </c>
      <c r="C133">
        <v>175</v>
      </c>
      <c r="D133" s="16"/>
      <c r="E133" s="17">
        <f>E89</f>
        <v>0</v>
      </c>
      <c r="F133" s="10">
        <f t="shared" si="1"/>
        <v>0</v>
      </c>
    </row>
    <row r="134" spans="1:6" x14ac:dyDescent="0.25">
      <c r="A134" s="5" t="s">
        <v>179</v>
      </c>
      <c r="B134" s="8" t="s">
        <v>178</v>
      </c>
      <c r="C134">
        <v>3</v>
      </c>
      <c r="D134" s="16"/>
      <c r="E134" s="17">
        <f>E89</f>
        <v>0</v>
      </c>
      <c r="F134" s="10">
        <f t="shared" si="1"/>
        <v>0</v>
      </c>
    </row>
    <row r="135" spans="1:6" x14ac:dyDescent="0.25">
      <c r="A135" s="5" t="s">
        <v>181</v>
      </c>
      <c r="B135" s="8" t="s">
        <v>180</v>
      </c>
      <c r="C135">
        <v>65</v>
      </c>
      <c r="D135" s="16"/>
      <c r="E135" s="17">
        <f>E89</f>
        <v>0</v>
      </c>
      <c r="F135" s="10">
        <f t="shared" si="1"/>
        <v>0</v>
      </c>
    </row>
    <row r="136" spans="1:6" x14ac:dyDescent="0.25">
      <c r="A136" s="5" t="s">
        <v>182</v>
      </c>
      <c r="B136" s="8" t="s">
        <v>183</v>
      </c>
      <c r="C136">
        <v>4</v>
      </c>
      <c r="D136" s="16"/>
      <c r="E136" s="17">
        <f>E89</f>
        <v>0</v>
      </c>
      <c r="F136" s="10">
        <f t="shared" si="1"/>
        <v>0</v>
      </c>
    </row>
    <row r="137" spans="1:6" x14ac:dyDescent="0.25">
      <c r="A137" s="5" t="s">
        <v>196</v>
      </c>
      <c r="B137" s="8" t="s">
        <v>197</v>
      </c>
      <c r="C137">
        <v>19</v>
      </c>
      <c r="D137" s="16"/>
      <c r="E137" s="17">
        <f>E89</f>
        <v>0</v>
      </c>
      <c r="F137" s="10">
        <f t="shared" si="1"/>
        <v>0</v>
      </c>
    </row>
    <row r="138" spans="1:6" x14ac:dyDescent="0.25">
      <c r="A138" s="5" t="s">
        <v>208</v>
      </c>
      <c r="B138" s="8" t="s">
        <v>207</v>
      </c>
      <c r="C138">
        <v>7</v>
      </c>
      <c r="D138" s="16"/>
      <c r="E138" s="17">
        <f>E89</f>
        <v>0</v>
      </c>
      <c r="F138" s="10">
        <f t="shared" si="1"/>
        <v>0</v>
      </c>
    </row>
    <row r="139" spans="1:6" x14ac:dyDescent="0.25">
      <c r="A139" s="5" t="s">
        <v>209</v>
      </c>
      <c r="B139" s="8" t="s">
        <v>215</v>
      </c>
      <c r="C139">
        <v>18</v>
      </c>
      <c r="D139" s="16"/>
      <c r="E139" s="17">
        <f>E89</f>
        <v>0</v>
      </c>
      <c r="F139" s="10">
        <f t="shared" si="1"/>
        <v>0</v>
      </c>
    </row>
    <row r="140" spans="1:6" x14ac:dyDescent="0.25">
      <c r="A140" s="5" t="s">
        <v>210</v>
      </c>
      <c r="B140" s="8" t="s">
        <v>216</v>
      </c>
      <c r="C140">
        <v>8</v>
      </c>
      <c r="D140" s="16"/>
      <c r="E140" s="17">
        <f>E89</f>
        <v>0</v>
      </c>
      <c r="F140" s="10">
        <f t="shared" si="1"/>
        <v>0</v>
      </c>
    </row>
    <row r="141" spans="1:6" x14ac:dyDescent="0.25">
      <c r="A141" s="5" t="s">
        <v>211</v>
      </c>
      <c r="B141" s="8" t="s">
        <v>217</v>
      </c>
      <c r="C141">
        <v>37</v>
      </c>
      <c r="D141" s="16"/>
      <c r="E141" s="17">
        <f>E89</f>
        <v>0</v>
      </c>
      <c r="F141" s="10">
        <f t="shared" si="1"/>
        <v>0</v>
      </c>
    </row>
    <row r="142" spans="1:6" x14ac:dyDescent="0.25">
      <c r="A142" s="5" t="s">
        <v>212</v>
      </c>
      <c r="B142" s="8" t="s">
        <v>218</v>
      </c>
      <c r="C142">
        <v>7</v>
      </c>
      <c r="D142" s="16"/>
      <c r="E142" s="17">
        <f>E89</f>
        <v>0</v>
      </c>
      <c r="F142" s="10">
        <f t="shared" si="1"/>
        <v>0</v>
      </c>
    </row>
    <row r="143" spans="1:6" x14ac:dyDescent="0.25">
      <c r="A143" s="5" t="s">
        <v>213</v>
      </c>
      <c r="B143" s="8" t="s">
        <v>219</v>
      </c>
      <c r="C143">
        <v>4</v>
      </c>
      <c r="D143" s="16"/>
      <c r="E143" s="17">
        <f>E89</f>
        <v>0</v>
      </c>
      <c r="F143" s="10">
        <f t="shared" ref="F143:F144" si="2">(D143*(1-E143))*C143</f>
        <v>0</v>
      </c>
    </row>
    <row r="144" spans="1:6" x14ac:dyDescent="0.25">
      <c r="A144" s="5" t="s">
        <v>214</v>
      </c>
      <c r="B144" s="8" t="s">
        <v>220</v>
      </c>
      <c r="C144">
        <v>12</v>
      </c>
      <c r="D144" s="16"/>
      <c r="E144" s="17">
        <f>E89</f>
        <v>0</v>
      </c>
      <c r="F144" s="10">
        <f t="shared" si="2"/>
        <v>0</v>
      </c>
    </row>
    <row r="145" spans="1:7" x14ac:dyDescent="0.25">
      <c r="A145" s="9"/>
    </row>
    <row r="146" spans="1:7" x14ac:dyDescent="0.25">
      <c r="A146" s="20"/>
      <c r="B146" s="21" t="s">
        <v>4</v>
      </c>
      <c r="C146" s="21" t="s">
        <v>6</v>
      </c>
      <c r="D146" s="22" t="s">
        <v>227</v>
      </c>
      <c r="E146" s="23" t="s">
        <v>5</v>
      </c>
      <c r="F146" s="24"/>
      <c r="G146" s="21" t="s">
        <v>7</v>
      </c>
    </row>
    <row r="147" spans="1:7" ht="15.75" thickBot="1" x14ac:dyDescent="0.3">
      <c r="B147" t="s">
        <v>226</v>
      </c>
      <c r="E147" s="18"/>
      <c r="G147" s="19">
        <f>E147</f>
        <v>0</v>
      </c>
    </row>
  </sheetData>
  <sheetProtection algorithmName="SHA-512" hashValue="yiPox78/6AXbMfCWRhg/ziMfTp400K0PpGP/+qboAdFzfU7rw/SMS58cX1uvzmzQEXLtnSu7NcfNf0m5mSFABA==" saltValue="VZ5HaWIMZtsnaS+TutFna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CD9086-4373-4067-B1AC-C9FEFC979C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B782F3-3483-4001-911A-4F5C719FDE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A9E623-13DB-467B-A186-BC08DA2B5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 Verhoeven | InkoopMeesters</dc:creator>
  <cp:lastModifiedBy>Marloes Verhoeven | InkoopMeesters</cp:lastModifiedBy>
  <dcterms:created xsi:type="dcterms:W3CDTF">2020-11-02T12:14:36Z</dcterms:created>
  <dcterms:modified xsi:type="dcterms:W3CDTF">2020-12-15T09:45:53Z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