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P:\@Vertrouwelijk\Aanbesteding mobiliteitsdienstverbanden\Aanbestedingsdocumenten\"/>
    </mc:Choice>
  </mc:AlternateContent>
  <xr:revisionPtr revIDLastSave="0" documentId="13_ncr:1_{B95B25D7-B25A-40FA-86C3-4DB014470F68}" xr6:coauthVersionLast="45" xr6:coauthVersionMax="45" xr10:uidLastSave="{00000000-0000-0000-0000-000000000000}"/>
  <bookViews>
    <workbookView xWindow="28680" yWindow="-120" windowWidth="29040" windowHeight="15840" xr2:uid="{6DDD9DCE-FC02-4E63-8B29-E181E5D8275D}"/>
  </bookViews>
  <sheets>
    <sheet name="Blad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9" i="1" l="1"/>
  <c r="J7" i="1" l="1"/>
  <c r="J8" i="1" s="1"/>
  <c r="J9" i="1" s="1"/>
  <c r="J10" i="1" s="1"/>
  <c r="J11" i="1" s="1"/>
  <c r="J12" i="1" s="1"/>
  <c r="J13" i="1" s="1"/>
  <c r="J14" i="1" s="1"/>
  <c r="J15" i="1" s="1"/>
  <c r="J16" i="1" s="1"/>
  <c r="J17" i="1" s="1"/>
  <c r="J18" i="1" s="1"/>
  <c r="J19" i="1" s="1"/>
  <c r="J20" i="1" s="1"/>
  <c r="J21" i="1" s="1"/>
  <c r="J22" i="1" s="1"/>
  <c r="J23" i="1" s="1"/>
  <c r="J24" i="1" s="1"/>
  <c r="J25" i="1" s="1"/>
  <c r="J26" i="1" s="1"/>
  <c r="J27" i="1" s="1"/>
  <c r="J28" i="1" s="1"/>
  <c r="J29" i="1" s="1"/>
  <c r="J30" i="1" s="1"/>
  <c r="J31" i="1" s="1"/>
  <c r="J32" i="1" s="1"/>
  <c r="J33" i="1" s="1"/>
  <c r="J34" i="1" s="1"/>
  <c r="J35" i="1" s="1"/>
  <c r="J36" i="1" s="1"/>
  <c r="J37" i="1" s="1"/>
  <c r="J38" i="1" s="1"/>
  <c r="J39" i="1" s="1"/>
  <c r="J40" i="1" s="1"/>
  <c r="J41" i="1" s="1"/>
  <c r="J42" i="1" s="1"/>
  <c r="J43" i="1" s="1"/>
  <c r="J44" i="1" s="1"/>
  <c r="J45" i="1" s="1"/>
  <c r="J46" i="1" s="1"/>
  <c r="J47" i="1" s="1"/>
  <c r="J48" i="1" s="1"/>
  <c r="J49" i="1" s="1"/>
  <c r="J50" i="1" s="1"/>
  <c r="J51" i="1" s="1"/>
  <c r="J52" i="1" s="1"/>
  <c r="J53" i="1" s="1"/>
  <c r="J54" i="1" s="1"/>
  <c r="J55" i="1" s="1"/>
  <c r="J56" i="1" s="1"/>
  <c r="J57" i="1" s="1"/>
  <c r="J58" i="1" s="1"/>
  <c r="J59" i="1" s="1"/>
  <c r="J60" i="1" s="1"/>
  <c r="J61" i="1" s="1"/>
  <c r="J62" i="1" s="1"/>
  <c r="J63" i="1" s="1"/>
  <c r="J64" i="1" s="1"/>
  <c r="J65" i="1" s="1"/>
  <c r="J66" i="1" s="1"/>
  <c r="J67" i="1" s="1"/>
  <c r="J68" i="1" s="1"/>
  <c r="J69" i="1" s="1"/>
  <c r="J70" i="1" s="1"/>
  <c r="J71" i="1" s="1"/>
  <c r="J72" i="1" s="1"/>
  <c r="J73" i="1" s="1"/>
  <c r="J74" i="1" s="1"/>
  <c r="J75" i="1" s="1"/>
  <c r="J76" i="1" s="1"/>
  <c r="J77" i="1" s="1"/>
  <c r="J78" i="1" s="1"/>
  <c r="J79" i="1" s="1"/>
  <c r="J80" i="1" s="1"/>
  <c r="J81" i="1" s="1"/>
  <c r="J82" i="1" s="1"/>
  <c r="J83" i="1" s="1"/>
  <c r="J84" i="1" s="1"/>
  <c r="J85" i="1" s="1"/>
  <c r="J86" i="1" s="1"/>
  <c r="J87" i="1" s="1"/>
  <c r="J88" i="1" s="1"/>
  <c r="J89" i="1" s="1"/>
  <c r="J90" i="1" s="1"/>
  <c r="J91" i="1" s="1"/>
  <c r="J92" i="1" s="1"/>
  <c r="J93" i="1" s="1"/>
  <c r="J94" i="1" s="1"/>
  <c r="J95" i="1" s="1"/>
  <c r="J96" i="1" s="1"/>
  <c r="J97" i="1" s="1"/>
  <c r="J98" i="1" s="1"/>
  <c r="J99" i="1" s="1"/>
  <c r="J100" i="1" s="1"/>
  <c r="J101" i="1" s="1"/>
  <c r="J102" i="1" s="1"/>
  <c r="J103" i="1" s="1"/>
  <c r="J104" i="1" s="1"/>
  <c r="J105" i="1" s="1"/>
  <c r="J106" i="1" s="1"/>
  <c r="C11" i="1" l="1"/>
</calcChain>
</file>

<file path=xl/sharedStrings.xml><?xml version="1.0" encoding="utf-8"?>
<sst xmlns="http://schemas.openxmlformats.org/spreadsheetml/2006/main" count="10" uniqueCount="10">
  <si>
    <t>Omrekenfactoren</t>
  </si>
  <si>
    <t>Bandbreedte</t>
  </si>
  <si>
    <t>min. 1,15 max. 1,25</t>
  </si>
  <si>
    <t>Gewogen vergelijkingsfactor</t>
  </si>
  <si>
    <t>De aanbestedende dienst heeft ervoor gekozen om de prijzen uit te vragen d.m.v. een omrekenfactor over de loonsom, gedifferentieerd naar de looptijd van een traject. De loonsom die gehanteerd wordt is brutoloon * 1,6.
Onder loonsom wordt verstaan: Bruto salaris inclusief sociale lasten, vakantietoelage, eindejaarsuitkering, pensioenopbouw en eventueel levensloopbijdrage.
De omrekenfactor dient alle overige kosten en/of vergoedingen (denk aan reiskosten, opleidingskosten, begeleidingskosten en alle overig denkbare kosten) te omvatten. Er mogen géén additionele kosten in rekening worden gebracht. Zie ook hoofdstuk 4 van het aanbestedingsdocument.</t>
  </si>
  <si>
    <t>BIJLAGE 5 Prijzenblad</t>
  </si>
  <si>
    <t>Omrekenfactor 0-12 maanden</t>
  </si>
  <si>
    <t>Omrekenfactor 13-24 maanden</t>
  </si>
  <si>
    <t xml:space="preserve">N.B. de afgegeven omrekenfactoren voor respectievelijk 0-12 maanden en 13-24 maanden zijn ook de omrekenfactoren welke gedurende het mobiliteitsdienstverband worden gehanteerd. Dus bij een mobiliteitsdienstverband van 8 maanden wordt de omrekenfactor zoals aangegeven bij 0-12 maanden gehanteerd en bij een mobiliteitsdienstverband van 15 maanden word de omrekenfactor gedurende de 15 maanden zoals aangegeven bij 13-24 maanden gehanteerd. </t>
  </si>
  <si>
    <t>Gescoord aantal punten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</si>
</sst>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 #,##0.00_ ;_ * \-#,##0.00_ ;_ * &quot;-&quot;??_ ;_ @_ "/>
  </numFmts>
  <fonts count="4" x14ac:knownFonts="1">
    <font>
      <sz val="11"/>
      <color theme="1"/>
      <name val="Calibri"/>
      <family val="2"/>
      <scheme val="minor"/>
    </font>
    <font>
      <sz val="11"/>
      <color theme="1"/>
      <name val="Calibri"/>
      <family val="2"/>
      <scheme val="minor"/>
    </font>
    <font>
      <b/>
      <sz val="11"/>
      <color theme="1"/>
      <name val="Calibri"/>
      <family val="2"/>
      <scheme val="minor"/>
    </font>
    <font>
      <i/>
      <sz val="11"/>
      <color theme="1"/>
      <name val="Calibri"/>
      <family val="2"/>
      <scheme val="minor"/>
    </font>
  </fonts>
  <fills count="4">
    <fill>
      <patternFill patternType="none"/>
    </fill>
    <fill>
      <patternFill patternType="gray125"/>
    </fill>
    <fill>
      <patternFill patternType="solid">
        <fgColor rgb="FF00B0F0"/>
        <bgColor indexed="64"/>
      </patternFill>
    </fill>
    <fill>
      <patternFill patternType="solid">
        <fgColor theme="9" tint="0.39997558519241921"/>
        <bgColor indexed="64"/>
      </patternFill>
    </fill>
  </fills>
  <borders count="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2">
    <xf numFmtId="0" fontId="0" fillId="0" borderId="0"/>
    <xf numFmtId="43" fontId="1" fillId="0" borderId="0" applyFont="0" applyFill="0" applyBorder="0" applyAlignment="0" applyProtection="0"/>
  </cellStyleXfs>
  <cellXfs count="22">
    <xf numFmtId="0" fontId="0" fillId="0" borderId="0" xfId="0"/>
    <xf numFmtId="0" fontId="0" fillId="0" borderId="4" xfId="0" applyBorder="1"/>
    <xf numFmtId="0" fontId="0" fillId="0" borderId="4" xfId="0" applyBorder="1" applyAlignment="1">
      <alignment vertical="top"/>
    </xf>
    <xf numFmtId="0" fontId="0" fillId="0" borderId="4" xfId="0" applyBorder="1" applyAlignment="1">
      <alignment vertical="top" wrapText="1"/>
    </xf>
    <xf numFmtId="0" fontId="0" fillId="2" borderId="4" xfId="0" applyFill="1" applyBorder="1" applyProtection="1">
      <protection locked="0"/>
    </xf>
    <xf numFmtId="9" fontId="0" fillId="0" borderId="4" xfId="0" applyNumberFormat="1" applyBorder="1"/>
    <xf numFmtId="0" fontId="0" fillId="0" borderId="6" xfId="0" applyBorder="1"/>
    <xf numFmtId="0" fontId="0" fillId="0" borderId="7" xfId="0" applyBorder="1"/>
    <xf numFmtId="9" fontId="0" fillId="0" borderId="8" xfId="0" applyNumberFormat="1" applyBorder="1"/>
    <xf numFmtId="0" fontId="0" fillId="3" borderId="5" xfId="0" applyFill="1" applyBorder="1"/>
    <xf numFmtId="0" fontId="0" fillId="0" borderId="0" xfId="0" applyFill="1" applyBorder="1"/>
    <xf numFmtId="0" fontId="0" fillId="0" borderId="0" xfId="0" applyBorder="1"/>
    <xf numFmtId="9" fontId="0" fillId="0" borderId="0" xfId="0" applyNumberFormat="1" applyBorder="1"/>
    <xf numFmtId="43" fontId="0" fillId="0" borderId="0" xfId="1" applyFont="1" applyBorder="1"/>
    <xf numFmtId="43" fontId="0" fillId="0" borderId="0" xfId="0" applyNumberFormat="1" applyBorder="1"/>
    <xf numFmtId="0" fontId="0" fillId="0" borderId="4" xfId="0" applyFill="1" applyBorder="1"/>
    <xf numFmtId="0" fontId="2" fillId="0" borderId="0" xfId="0" applyFont="1"/>
    <xf numFmtId="0" fontId="2" fillId="0" borderId="4" xfId="0" applyFont="1" applyBorder="1"/>
    <xf numFmtId="0" fontId="0" fillId="0" borderId="1" xfId="0" applyBorder="1" applyAlignment="1">
      <alignment horizontal="left" vertical="top" wrapText="1"/>
    </xf>
    <xf numFmtId="0" fontId="0" fillId="0" borderId="2" xfId="0" applyBorder="1" applyAlignment="1">
      <alignment horizontal="left" vertical="top" wrapText="1"/>
    </xf>
    <xf numFmtId="0" fontId="0" fillId="0" borderId="3" xfId="0" applyBorder="1" applyAlignment="1">
      <alignment horizontal="left" vertical="top" wrapText="1"/>
    </xf>
    <xf numFmtId="0" fontId="3" fillId="0" borderId="0" xfId="0" applyFont="1" applyFill="1" applyBorder="1" applyAlignment="1">
      <alignment horizontal="left" vertical="top" wrapText="1"/>
    </xf>
  </cellXfs>
  <cellStyles count="2">
    <cellStyle name="Komma" xfId="1" builtinId="3"/>
    <cellStyle name="Standaard" xfId="0" builtinId="0"/>
  </cellStyles>
  <dxfs count="2">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27904A-FF93-44D7-82D7-22C046B7C483}">
  <dimension ref="B1:J107"/>
  <sheetViews>
    <sheetView tabSelected="1" workbookViewId="0">
      <selection activeCell="N13" sqref="N13"/>
    </sheetView>
  </sheetViews>
  <sheetFormatPr defaultRowHeight="15" x14ac:dyDescent="0.25"/>
  <cols>
    <col min="1" max="1" width="2.7109375" customWidth="1"/>
    <col min="2" max="2" width="44.140625" customWidth="1"/>
    <col min="7" max="7" width="9.85546875" customWidth="1"/>
    <col min="9" max="10" width="0" hidden="1" customWidth="1"/>
  </cols>
  <sheetData>
    <row r="1" spans="2:10" s="16" customFormat="1" x14ac:dyDescent="0.25">
      <c r="B1" s="16" t="s">
        <v>5</v>
      </c>
    </row>
    <row r="3" spans="2:10" ht="159.75" customHeight="1" x14ac:dyDescent="0.25">
      <c r="B3" s="18" t="s">
        <v>4</v>
      </c>
      <c r="C3" s="19"/>
      <c r="D3" s="19"/>
      <c r="E3" s="19"/>
      <c r="F3" s="19"/>
      <c r="G3" s="20"/>
    </row>
    <row r="5" spans="2:10" x14ac:dyDescent="0.25">
      <c r="B5" s="1" t="s">
        <v>0</v>
      </c>
      <c r="C5" s="1"/>
      <c r="D5" s="1"/>
      <c r="E5" s="1"/>
      <c r="F5" s="1"/>
      <c r="G5" s="1"/>
      <c r="J5">
        <v>0.6</v>
      </c>
    </row>
    <row r="6" spans="2:10" ht="45" x14ac:dyDescent="0.25">
      <c r="B6" s="2" t="s">
        <v>1</v>
      </c>
      <c r="C6" s="3" t="s">
        <v>2</v>
      </c>
      <c r="D6" s="1"/>
      <c r="E6" s="1"/>
      <c r="F6" s="1"/>
      <c r="G6" s="1"/>
    </row>
    <row r="7" spans="2:10" x14ac:dyDescent="0.25">
      <c r="B7" s="1" t="s">
        <v>6</v>
      </c>
      <c r="C7" s="4">
        <v>1.1499999999999999</v>
      </c>
      <c r="D7" s="5">
        <v>0.85</v>
      </c>
      <c r="E7" s="1"/>
      <c r="F7" s="1"/>
      <c r="G7" s="1"/>
      <c r="I7" s="1">
        <v>1.1499999999999999</v>
      </c>
      <c r="J7" s="1">
        <f>60</f>
        <v>60</v>
      </c>
    </row>
    <row r="8" spans="2:10" ht="15.75" thickBot="1" x14ac:dyDescent="0.3">
      <c r="B8" s="1" t="s">
        <v>7</v>
      </c>
      <c r="C8" s="4">
        <v>1.1499999999999999</v>
      </c>
      <c r="D8" s="5">
        <v>0.15</v>
      </c>
      <c r="E8" s="1"/>
      <c r="F8" s="1"/>
      <c r="G8" s="1"/>
      <c r="I8" s="1">
        <v>1.151</v>
      </c>
      <c r="J8" s="1">
        <f>J7-$J$5</f>
        <v>59.4</v>
      </c>
    </row>
    <row r="9" spans="2:10" ht="15.75" thickBot="1" x14ac:dyDescent="0.3">
      <c r="B9" s="17" t="s">
        <v>3</v>
      </c>
      <c r="C9" s="9">
        <f>ROUND(((C7*D7)+(C8*D8))/SUM(D7:D8),3)</f>
        <v>1.1499999999999999</v>
      </c>
      <c r="D9" s="6"/>
      <c r="E9" s="7"/>
      <c r="F9" s="7"/>
      <c r="G9" s="8"/>
      <c r="I9" s="1">
        <v>1.1519999999999999</v>
      </c>
      <c r="J9" s="1">
        <f>J8-$J$5</f>
        <v>58.8</v>
      </c>
    </row>
    <row r="10" spans="2:10" ht="15.75" thickBot="1" x14ac:dyDescent="0.3">
      <c r="B10" s="11"/>
      <c r="C10" s="11"/>
      <c r="D10" s="11"/>
      <c r="E10" s="12"/>
      <c r="F10" s="11"/>
      <c r="I10" s="1">
        <v>1.153</v>
      </c>
      <c r="J10" s="1">
        <f t="shared" ref="J10:J73" si="0">J9-$J$5</f>
        <v>58.199999999999996</v>
      </c>
    </row>
    <row r="11" spans="2:10" ht="15.75" thickBot="1" x14ac:dyDescent="0.3">
      <c r="B11" s="15" t="s">
        <v>9</v>
      </c>
      <c r="C11" s="9">
        <f>VLOOKUP(C9,I:J,2)</f>
        <v>60</v>
      </c>
      <c r="D11" s="13"/>
      <c r="E11" s="12"/>
      <c r="F11" s="14"/>
      <c r="I11" s="1">
        <v>1.1539999999999999</v>
      </c>
      <c r="J11" s="1">
        <f t="shared" si="0"/>
        <v>57.599999999999994</v>
      </c>
    </row>
    <row r="12" spans="2:10" x14ac:dyDescent="0.25">
      <c r="B12" s="10"/>
      <c r="C12" s="11"/>
      <c r="D12" s="14"/>
      <c r="E12" s="11"/>
      <c r="F12" s="14"/>
      <c r="I12" s="1">
        <v>1.155</v>
      </c>
      <c r="J12" s="1">
        <f t="shared" si="0"/>
        <v>56.999999999999993</v>
      </c>
    </row>
    <row r="13" spans="2:10" ht="82.5" customHeight="1" x14ac:dyDescent="0.25">
      <c r="B13" s="21" t="s">
        <v>8</v>
      </c>
      <c r="C13" s="21"/>
      <c r="D13" s="21"/>
      <c r="E13" s="21"/>
      <c r="F13" s="21"/>
      <c r="G13" s="21"/>
      <c r="I13" s="1">
        <v>1.1559999999999999</v>
      </c>
      <c r="J13" s="1">
        <f t="shared" si="0"/>
        <v>56.399999999999991</v>
      </c>
    </row>
    <row r="14" spans="2:10" x14ac:dyDescent="0.25">
      <c r="I14" s="1">
        <v>1.157</v>
      </c>
      <c r="J14" s="1">
        <f t="shared" si="0"/>
        <v>55.79999999999999</v>
      </c>
    </row>
    <row r="15" spans="2:10" x14ac:dyDescent="0.25">
      <c r="I15" s="1">
        <v>1.1579999999999999</v>
      </c>
      <c r="J15" s="1">
        <f t="shared" si="0"/>
        <v>55.199999999999989</v>
      </c>
    </row>
    <row r="16" spans="2:10" x14ac:dyDescent="0.25">
      <c r="I16" s="1">
        <v>1.159</v>
      </c>
      <c r="J16" s="1">
        <f t="shared" si="0"/>
        <v>54.599999999999987</v>
      </c>
    </row>
    <row r="17" spans="9:10" x14ac:dyDescent="0.25">
      <c r="I17" s="1">
        <v>1.1599999999999999</v>
      </c>
      <c r="J17" s="1">
        <f t="shared" si="0"/>
        <v>53.999999999999986</v>
      </c>
    </row>
    <row r="18" spans="9:10" x14ac:dyDescent="0.25">
      <c r="I18" s="1">
        <v>1.161</v>
      </c>
      <c r="J18" s="1">
        <f t="shared" si="0"/>
        <v>53.399999999999984</v>
      </c>
    </row>
    <row r="19" spans="9:10" x14ac:dyDescent="0.25">
      <c r="I19" s="1">
        <v>1.1619999999999999</v>
      </c>
      <c r="J19" s="1">
        <f t="shared" si="0"/>
        <v>52.799999999999983</v>
      </c>
    </row>
    <row r="20" spans="9:10" x14ac:dyDescent="0.25">
      <c r="I20" s="1">
        <v>1.163</v>
      </c>
      <c r="J20" s="1">
        <f t="shared" si="0"/>
        <v>52.199999999999982</v>
      </c>
    </row>
    <row r="21" spans="9:10" x14ac:dyDescent="0.25">
      <c r="I21" s="1">
        <v>1.1639999999999999</v>
      </c>
      <c r="J21" s="1">
        <f t="shared" si="0"/>
        <v>51.59999999999998</v>
      </c>
    </row>
    <row r="22" spans="9:10" x14ac:dyDescent="0.25">
      <c r="I22" s="1">
        <v>1.165</v>
      </c>
      <c r="J22" s="1">
        <f t="shared" si="0"/>
        <v>50.999999999999979</v>
      </c>
    </row>
    <row r="23" spans="9:10" x14ac:dyDescent="0.25">
      <c r="I23" s="1">
        <v>1.1659999999999999</v>
      </c>
      <c r="J23" s="1">
        <f t="shared" si="0"/>
        <v>50.399999999999977</v>
      </c>
    </row>
    <row r="24" spans="9:10" x14ac:dyDescent="0.25">
      <c r="I24" s="1">
        <v>1.167</v>
      </c>
      <c r="J24" s="1">
        <f t="shared" si="0"/>
        <v>49.799999999999976</v>
      </c>
    </row>
    <row r="25" spans="9:10" x14ac:dyDescent="0.25">
      <c r="I25" s="1">
        <v>1.1679999999999999</v>
      </c>
      <c r="J25" s="1">
        <f t="shared" si="0"/>
        <v>49.199999999999974</v>
      </c>
    </row>
    <row r="26" spans="9:10" x14ac:dyDescent="0.25">
      <c r="I26" s="1">
        <v>1.169</v>
      </c>
      <c r="J26" s="1">
        <f t="shared" si="0"/>
        <v>48.599999999999973</v>
      </c>
    </row>
    <row r="27" spans="9:10" x14ac:dyDescent="0.25">
      <c r="I27" s="1">
        <v>1.17</v>
      </c>
      <c r="J27" s="1">
        <f t="shared" si="0"/>
        <v>47.999999999999972</v>
      </c>
    </row>
    <row r="28" spans="9:10" x14ac:dyDescent="0.25">
      <c r="I28" s="1">
        <v>1.171</v>
      </c>
      <c r="J28" s="1">
        <f t="shared" si="0"/>
        <v>47.39999999999997</v>
      </c>
    </row>
    <row r="29" spans="9:10" x14ac:dyDescent="0.25">
      <c r="I29" s="1">
        <v>1.1719999999999999</v>
      </c>
      <c r="J29" s="1">
        <f t="shared" si="0"/>
        <v>46.799999999999969</v>
      </c>
    </row>
    <row r="30" spans="9:10" x14ac:dyDescent="0.25">
      <c r="I30" s="1">
        <v>1.173</v>
      </c>
      <c r="J30" s="1">
        <f t="shared" si="0"/>
        <v>46.199999999999967</v>
      </c>
    </row>
    <row r="31" spans="9:10" x14ac:dyDescent="0.25">
      <c r="I31" s="1">
        <v>1.1739999999999999</v>
      </c>
      <c r="J31" s="1">
        <f t="shared" si="0"/>
        <v>45.599999999999966</v>
      </c>
    </row>
    <row r="32" spans="9:10" x14ac:dyDescent="0.25">
      <c r="I32" s="1">
        <v>1.175</v>
      </c>
      <c r="J32" s="1">
        <f t="shared" si="0"/>
        <v>44.999999999999964</v>
      </c>
    </row>
    <row r="33" spans="9:10" x14ac:dyDescent="0.25">
      <c r="I33" s="1">
        <v>1.1759999999999999</v>
      </c>
      <c r="J33" s="1">
        <f t="shared" si="0"/>
        <v>44.399999999999963</v>
      </c>
    </row>
    <row r="34" spans="9:10" x14ac:dyDescent="0.25">
      <c r="I34" s="1">
        <v>1.177</v>
      </c>
      <c r="J34" s="1">
        <f t="shared" si="0"/>
        <v>43.799999999999962</v>
      </c>
    </row>
    <row r="35" spans="9:10" x14ac:dyDescent="0.25">
      <c r="I35" s="1">
        <v>1.1779999999999999</v>
      </c>
      <c r="J35" s="1">
        <f t="shared" si="0"/>
        <v>43.19999999999996</v>
      </c>
    </row>
    <row r="36" spans="9:10" x14ac:dyDescent="0.25">
      <c r="I36" s="1">
        <v>1.179</v>
      </c>
      <c r="J36" s="1">
        <f t="shared" si="0"/>
        <v>42.599999999999959</v>
      </c>
    </row>
    <row r="37" spans="9:10" x14ac:dyDescent="0.25">
      <c r="I37" s="1">
        <v>1.18</v>
      </c>
      <c r="J37" s="1">
        <f t="shared" si="0"/>
        <v>41.999999999999957</v>
      </c>
    </row>
    <row r="38" spans="9:10" x14ac:dyDescent="0.25">
      <c r="I38" s="1">
        <v>1.181</v>
      </c>
      <c r="J38" s="1">
        <f t="shared" si="0"/>
        <v>41.399999999999956</v>
      </c>
    </row>
    <row r="39" spans="9:10" x14ac:dyDescent="0.25">
      <c r="I39" s="1">
        <v>1.1819999999999999</v>
      </c>
      <c r="J39" s="1">
        <f t="shared" si="0"/>
        <v>40.799999999999955</v>
      </c>
    </row>
    <row r="40" spans="9:10" x14ac:dyDescent="0.25">
      <c r="I40" s="1">
        <v>1.1830000000000001</v>
      </c>
      <c r="J40" s="1">
        <f t="shared" si="0"/>
        <v>40.199999999999953</v>
      </c>
    </row>
    <row r="41" spans="9:10" x14ac:dyDescent="0.25">
      <c r="I41" s="1">
        <v>1.1839999999999999</v>
      </c>
      <c r="J41" s="1">
        <f t="shared" si="0"/>
        <v>39.599999999999952</v>
      </c>
    </row>
    <row r="42" spans="9:10" x14ac:dyDescent="0.25">
      <c r="I42" s="1">
        <v>1.1850000000000001</v>
      </c>
      <c r="J42" s="1">
        <f t="shared" si="0"/>
        <v>38.99999999999995</v>
      </c>
    </row>
    <row r="43" spans="9:10" x14ac:dyDescent="0.25">
      <c r="I43" s="1">
        <v>1.1859999999999999</v>
      </c>
      <c r="J43" s="1">
        <f t="shared" si="0"/>
        <v>38.399999999999949</v>
      </c>
    </row>
    <row r="44" spans="9:10" x14ac:dyDescent="0.25">
      <c r="I44" s="1">
        <v>1.1870000000000001</v>
      </c>
      <c r="J44" s="1">
        <f t="shared" si="0"/>
        <v>37.799999999999947</v>
      </c>
    </row>
    <row r="45" spans="9:10" x14ac:dyDescent="0.25">
      <c r="I45" s="1">
        <v>1.1879999999999999</v>
      </c>
      <c r="J45" s="1">
        <f t="shared" si="0"/>
        <v>37.199999999999946</v>
      </c>
    </row>
    <row r="46" spans="9:10" x14ac:dyDescent="0.25">
      <c r="I46" s="1">
        <v>1.1890000000000001</v>
      </c>
      <c r="J46" s="1">
        <f t="shared" si="0"/>
        <v>36.599999999999945</v>
      </c>
    </row>
    <row r="47" spans="9:10" x14ac:dyDescent="0.25">
      <c r="I47" s="1">
        <v>1.19</v>
      </c>
      <c r="J47" s="1">
        <f t="shared" si="0"/>
        <v>35.999999999999943</v>
      </c>
    </row>
    <row r="48" spans="9:10" x14ac:dyDescent="0.25">
      <c r="I48" s="1">
        <v>1.1910000000000001</v>
      </c>
      <c r="J48" s="1">
        <f t="shared" si="0"/>
        <v>35.399999999999942</v>
      </c>
    </row>
    <row r="49" spans="9:10" x14ac:dyDescent="0.25">
      <c r="I49" s="1">
        <v>1.1919999999999999</v>
      </c>
      <c r="J49" s="1">
        <f t="shared" si="0"/>
        <v>34.79999999999994</v>
      </c>
    </row>
    <row r="50" spans="9:10" x14ac:dyDescent="0.25">
      <c r="I50" s="1">
        <v>1.1930000000000001</v>
      </c>
      <c r="J50" s="1">
        <f t="shared" si="0"/>
        <v>34.199999999999939</v>
      </c>
    </row>
    <row r="51" spans="9:10" x14ac:dyDescent="0.25">
      <c r="I51" s="1">
        <v>1.194</v>
      </c>
      <c r="J51" s="1">
        <f t="shared" si="0"/>
        <v>33.599999999999937</v>
      </c>
    </row>
    <row r="52" spans="9:10" x14ac:dyDescent="0.25">
      <c r="I52" s="1">
        <v>1.1950000000000001</v>
      </c>
      <c r="J52" s="1">
        <f t="shared" si="0"/>
        <v>32.999999999999936</v>
      </c>
    </row>
    <row r="53" spans="9:10" x14ac:dyDescent="0.25">
      <c r="I53" s="1">
        <v>1.1960000000000099</v>
      </c>
      <c r="J53" s="1">
        <f t="shared" si="0"/>
        <v>32.399999999999935</v>
      </c>
    </row>
    <row r="54" spans="9:10" x14ac:dyDescent="0.25">
      <c r="I54" s="1">
        <v>1.1970000000000101</v>
      </c>
      <c r="J54" s="1">
        <f t="shared" si="0"/>
        <v>31.799999999999933</v>
      </c>
    </row>
    <row r="55" spans="9:10" x14ac:dyDescent="0.25">
      <c r="I55" s="1">
        <v>1.1980000000000099</v>
      </c>
      <c r="J55" s="1">
        <f t="shared" si="0"/>
        <v>31.199999999999932</v>
      </c>
    </row>
    <row r="56" spans="9:10" x14ac:dyDescent="0.25">
      <c r="I56" s="1">
        <v>1.1990000000000101</v>
      </c>
      <c r="J56" s="1">
        <f t="shared" si="0"/>
        <v>30.59999999999993</v>
      </c>
    </row>
    <row r="57" spans="9:10" x14ac:dyDescent="0.25">
      <c r="I57" s="1">
        <v>1.2000000000000099</v>
      </c>
      <c r="J57" s="1">
        <f t="shared" si="0"/>
        <v>29.999999999999929</v>
      </c>
    </row>
    <row r="58" spans="9:10" x14ac:dyDescent="0.25">
      <c r="I58" s="1">
        <v>1.2010000000000101</v>
      </c>
      <c r="J58" s="1">
        <f t="shared" si="0"/>
        <v>29.399999999999928</v>
      </c>
    </row>
    <row r="59" spans="9:10" x14ac:dyDescent="0.25">
      <c r="I59" s="1">
        <v>1.2020000000000099</v>
      </c>
      <c r="J59" s="1">
        <f t="shared" si="0"/>
        <v>28.799999999999926</v>
      </c>
    </row>
    <row r="60" spans="9:10" x14ac:dyDescent="0.25">
      <c r="I60" s="1">
        <v>1.2030000000000101</v>
      </c>
      <c r="J60" s="1">
        <f t="shared" si="0"/>
        <v>28.199999999999925</v>
      </c>
    </row>
    <row r="61" spans="9:10" x14ac:dyDescent="0.25">
      <c r="I61" s="1">
        <v>1.20400000000001</v>
      </c>
      <c r="J61" s="1">
        <f t="shared" si="0"/>
        <v>27.599999999999923</v>
      </c>
    </row>
    <row r="62" spans="9:10" x14ac:dyDescent="0.25">
      <c r="I62" s="1">
        <v>1.2050000000000101</v>
      </c>
      <c r="J62" s="1">
        <f t="shared" si="0"/>
        <v>26.999999999999922</v>
      </c>
    </row>
    <row r="63" spans="9:10" x14ac:dyDescent="0.25">
      <c r="I63" s="1">
        <v>1.20600000000001</v>
      </c>
      <c r="J63" s="1">
        <f t="shared" si="0"/>
        <v>26.39999999999992</v>
      </c>
    </row>
    <row r="64" spans="9:10" x14ac:dyDescent="0.25">
      <c r="I64" s="1">
        <v>1.2070000000000101</v>
      </c>
      <c r="J64" s="1">
        <f t="shared" si="0"/>
        <v>25.799999999999919</v>
      </c>
    </row>
    <row r="65" spans="9:10" x14ac:dyDescent="0.25">
      <c r="I65" s="1">
        <v>1.20800000000001</v>
      </c>
      <c r="J65" s="1">
        <f t="shared" si="0"/>
        <v>25.199999999999918</v>
      </c>
    </row>
    <row r="66" spans="9:10" x14ac:dyDescent="0.25">
      <c r="I66" s="1">
        <v>1.2090000000000101</v>
      </c>
      <c r="J66" s="1">
        <f t="shared" si="0"/>
        <v>24.599999999999916</v>
      </c>
    </row>
    <row r="67" spans="9:10" x14ac:dyDescent="0.25">
      <c r="I67" s="1">
        <v>1.21000000000001</v>
      </c>
      <c r="J67" s="1">
        <f t="shared" si="0"/>
        <v>23.999999999999915</v>
      </c>
    </row>
    <row r="68" spans="9:10" x14ac:dyDescent="0.25">
      <c r="I68" s="1">
        <v>1.2110000000000101</v>
      </c>
      <c r="J68" s="1">
        <f t="shared" si="0"/>
        <v>23.399999999999913</v>
      </c>
    </row>
    <row r="69" spans="9:10" x14ac:dyDescent="0.25">
      <c r="I69" s="1">
        <v>1.21200000000001</v>
      </c>
      <c r="J69" s="1">
        <f t="shared" si="0"/>
        <v>22.799999999999912</v>
      </c>
    </row>
    <row r="70" spans="9:10" x14ac:dyDescent="0.25">
      <c r="I70" s="1">
        <v>1.2130000000000101</v>
      </c>
      <c r="J70" s="1">
        <f t="shared" si="0"/>
        <v>22.19999999999991</v>
      </c>
    </row>
    <row r="71" spans="9:10" x14ac:dyDescent="0.25">
      <c r="I71" s="1">
        <v>1.21400000000001</v>
      </c>
      <c r="J71" s="1">
        <f t="shared" si="0"/>
        <v>21.599999999999909</v>
      </c>
    </row>
    <row r="72" spans="9:10" x14ac:dyDescent="0.25">
      <c r="I72" s="1">
        <v>1.2150000000000101</v>
      </c>
      <c r="J72" s="1">
        <f t="shared" si="0"/>
        <v>20.999999999999908</v>
      </c>
    </row>
    <row r="73" spans="9:10" x14ac:dyDescent="0.25">
      <c r="I73" s="1">
        <v>1.21600000000001</v>
      </c>
      <c r="J73" s="1">
        <f t="shared" si="0"/>
        <v>20.399999999999906</v>
      </c>
    </row>
    <row r="74" spans="9:10" x14ac:dyDescent="0.25">
      <c r="I74" s="1">
        <v>1.2170000000000101</v>
      </c>
      <c r="J74" s="1">
        <f t="shared" ref="J74:J106" si="1">J73-$J$5</f>
        <v>19.799999999999905</v>
      </c>
    </row>
    <row r="75" spans="9:10" x14ac:dyDescent="0.25">
      <c r="I75" s="1">
        <v>1.21800000000001</v>
      </c>
      <c r="J75" s="1">
        <f t="shared" si="1"/>
        <v>19.199999999999903</v>
      </c>
    </row>
    <row r="76" spans="9:10" x14ac:dyDescent="0.25">
      <c r="I76" s="1">
        <v>1.2190000000000101</v>
      </c>
      <c r="J76" s="1">
        <f t="shared" si="1"/>
        <v>18.599999999999902</v>
      </c>
    </row>
    <row r="77" spans="9:10" x14ac:dyDescent="0.25">
      <c r="I77" s="1">
        <v>1.22000000000001</v>
      </c>
      <c r="J77" s="1">
        <f t="shared" si="1"/>
        <v>17.999999999999901</v>
      </c>
    </row>
    <row r="78" spans="9:10" x14ac:dyDescent="0.25">
      <c r="I78" s="1">
        <v>1.2210000000000101</v>
      </c>
      <c r="J78" s="1">
        <f t="shared" si="1"/>
        <v>17.399999999999899</v>
      </c>
    </row>
    <row r="79" spans="9:10" x14ac:dyDescent="0.25">
      <c r="I79" s="1">
        <v>1.22200000000001</v>
      </c>
      <c r="J79" s="1">
        <f t="shared" si="1"/>
        <v>16.799999999999898</v>
      </c>
    </row>
    <row r="80" spans="9:10" x14ac:dyDescent="0.25">
      <c r="I80" s="1">
        <v>1.2230000000000101</v>
      </c>
      <c r="J80" s="1">
        <f t="shared" si="1"/>
        <v>16.199999999999896</v>
      </c>
    </row>
    <row r="81" spans="9:10" x14ac:dyDescent="0.25">
      <c r="I81" s="1">
        <v>1.22400000000001</v>
      </c>
      <c r="J81" s="1">
        <f t="shared" si="1"/>
        <v>15.599999999999897</v>
      </c>
    </row>
    <row r="82" spans="9:10" x14ac:dyDescent="0.25">
      <c r="I82" s="1">
        <v>1.2250000000000101</v>
      </c>
      <c r="J82" s="1">
        <f t="shared" si="1"/>
        <v>14.999999999999897</v>
      </c>
    </row>
    <row r="83" spans="9:10" x14ac:dyDescent="0.25">
      <c r="I83" s="1">
        <v>1.22600000000001</v>
      </c>
      <c r="J83" s="1">
        <f t="shared" si="1"/>
        <v>14.399999999999897</v>
      </c>
    </row>
    <row r="84" spans="9:10" x14ac:dyDescent="0.25">
      <c r="I84" s="1">
        <v>1.2270000000000101</v>
      </c>
      <c r="J84" s="1">
        <f t="shared" si="1"/>
        <v>13.799999999999898</v>
      </c>
    </row>
    <row r="85" spans="9:10" x14ac:dyDescent="0.25">
      <c r="I85" s="1">
        <v>1.22800000000001</v>
      </c>
      <c r="J85" s="1">
        <f t="shared" si="1"/>
        <v>13.199999999999898</v>
      </c>
    </row>
    <row r="86" spans="9:10" x14ac:dyDescent="0.25">
      <c r="I86" s="1">
        <v>1.2290000000000101</v>
      </c>
      <c r="J86" s="1">
        <f t="shared" si="1"/>
        <v>12.599999999999898</v>
      </c>
    </row>
    <row r="87" spans="9:10" x14ac:dyDescent="0.25">
      <c r="I87" s="1">
        <v>1.23000000000001</v>
      </c>
      <c r="J87" s="1">
        <f t="shared" si="1"/>
        <v>11.999999999999899</v>
      </c>
    </row>
    <row r="88" spans="9:10" x14ac:dyDescent="0.25">
      <c r="I88" s="1">
        <v>1.2310000000000101</v>
      </c>
      <c r="J88" s="1">
        <f t="shared" si="1"/>
        <v>11.399999999999899</v>
      </c>
    </row>
    <row r="89" spans="9:10" x14ac:dyDescent="0.25">
      <c r="I89" s="1">
        <v>1.23200000000001</v>
      </c>
      <c r="J89" s="1">
        <f t="shared" si="1"/>
        <v>10.799999999999899</v>
      </c>
    </row>
    <row r="90" spans="9:10" x14ac:dyDescent="0.25">
      <c r="I90" s="1">
        <v>1.2330000000000101</v>
      </c>
      <c r="J90" s="1">
        <f t="shared" si="1"/>
        <v>10.1999999999999</v>
      </c>
    </row>
    <row r="91" spans="9:10" x14ac:dyDescent="0.25">
      <c r="I91" s="1">
        <v>1.23400000000001</v>
      </c>
      <c r="J91" s="1">
        <f t="shared" si="1"/>
        <v>9.5999999999999002</v>
      </c>
    </row>
    <row r="92" spans="9:10" x14ac:dyDescent="0.25">
      <c r="I92" s="1">
        <v>1.2350000000000101</v>
      </c>
      <c r="J92" s="1">
        <f t="shared" si="1"/>
        <v>8.9999999999999005</v>
      </c>
    </row>
    <row r="93" spans="9:10" x14ac:dyDescent="0.25">
      <c r="I93" s="1">
        <v>1.23600000000001</v>
      </c>
      <c r="J93" s="1">
        <f t="shared" si="1"/>
        <v>8.3999999999999009</v>
      </c>
    </row>
    <row r="94" spans="9:10" x14ac:dyDescent="0.25">
      <c r="I94" s="1">
        <v>1.2370000000000101</v>
      </c>
      <c r="J94" s="1">
        <f t="shared" si="1"/>
        <v>7.7999999999999012</v>
      </c>
    </row>
    <row r="95" spans="9:10" x14ac:dyDescent="0.25">
      <c r="I95" s="1">
        <v>1.23800000000001</v>
      </c>
      <c r="J95" s="1">
        <f t="shared" si="1"/>
        <v>7.1999999999999016</v>
      </c>
    </row>
    <row r="96" spans="9:10" x14ac:dyDescent="0.25">
      <c r="I96" s="1">
        <v>1.2390000000000101</v>
      </c>
      <c r="J96" s="1">
        <f t="shared" si="1"/>
        <v>6.5999999999999019</v>
      </c>
    </row>
    <row r="97" spans="9:10" x14ac:dyDescent="0.25">
      <c r="I97" s="1">
        <v>1.24000000000001</v>
      </c>
      <c r="J97" s="1">
        <f t="shared" si="1"/>
        <v>5.9999999999999023</v>
      </c>
    </row>
    <row r="98" spans="9:10" x14ac:dyDescent="0.25">
      <c r="I98" s="1">
        <v>1.2410000000000101</v>
      </c>
      <c r="J98" s="1">
        <f t="shared" si="1"/>
        <v>5.3999999999999027</v>
      </c>
    </row>
    <row r="99" spans="9:10" x14ac:dyDescent="0.25">
      <c r="I99" s="1">
        <v>1.24200000000001</v>
      </c>
      <c r="J99" s="1">
        <f t="shared" si="1"/>
        <v>4.799999999999903</v>
      </c>
    </row>
    <row r="100" spans="9:10" x14ac:dyDescent="0.25">
      <c r="I100" s="1">
        <v>1.2430000000000101</v>
      </c>
      <c r="J100" s="1">
        <f t="shared" si="1"/>
        <v>4.1999999999999034</v>
      </c>
    </row>
    <row r="101" spans="9:10" x14ac:dyDescent="0.25">
      <c r="I101" s="1">
        <v>1.24400000000001</v>
      </c>
      <c r="J101" s="1">
        <f t="shared" si="1"/>
        <v>3.5999999999999033</v>
      </c>
    </row>
    <row r="102" spans="9:10" x14ac:dyDescent="0.25">
      <c r="I102" s="1">
        <v>1.2450000000000101</v>
      </c>
      <c r="J102" s="1">
        <f t="shared" si="1"/>
        <v>2.9999999999999032</v>
      </c>
    </row>
    <row r="103" spans="9:10" x14ac:dyDescent="0.25">
      <c r="I103" s="1">
        <v>1.24600000000001</v>
      </c>
      <c r="J103" s="1">
        <f t="shared" si="1"/>
        <v>2.3999999999999031</v>
      </c>
    </row>
    <row r="104" spans="9:10" x14ac:dyDescent="0.25">
      <c r="I104" s="1">
        <v>1.2470000000000101</v>
      </c>
      <c r="J104" s="1">
        <f t="shared" si="1"/>
        <v>1.799999999999903</v>
      </c>
    </row>
    <row r="105" spans="9:10" x14ac:dyDescent="0.25">
      <c r="I105" s="1">
        <v>1.24800000000001</v>
      </c>
      <c r="J105" s="1">
        <f t="shared" si="1"/>
        <v>1.1999999999999029</v>
      </c>
    </row>
    <row r="106" spans="9:10" x14ac:dyDescent="0.25">
      <c r="I106" s="1">
        <v>1.2490000000000101</v>
      </c>
      <c r="J106" s="1">
        <f t="shared" si="1"/>
        <v>0.59999999999990294</v>
      </c>
    </row>
    <row r="107" spans="9:10" x14ac:dyDescent="0.25">
      <c r="I107" s="1">
        <v>1.25000000000001</v>
      </c>
      <c r="J107" s="1">
        <v>0</v>
      </c>
    </row>
  </sheetData>
  <sheetProtection algorithmName="SHA-512" hashValue="iig5nVpzt7CFuEI0ZQfczzj+dVsKjK4SrVn1pZor3W5k+7CfTbDWJu6m3tpcQeKUmsopEBoHV8gKGjYjg6ewNg==" saltValue="5NKKlbbVBopVOlQ2eXSYyA==" spinCount="100000" sheet="1" objects="1" scenarios="1"/>
  <mergeCells count="2">
    <mergeCell ref="B3:G3"/>
    <mergeCell ref="B13:G13"/>
  </mergeCells>
  <conditionalFormatting sqref="C7:C8">
    <cfRule type="cellIs" dxfId="1" priority="1" operator="greaterThan">
      <formula>1.25</formula>
    </cfRule>
    <cfRule type="cellIs" dxfId="0" priority="2" operator="lessThan">
      <formula>1.15</formula>
    </cfRule>
  </conditionalFormatting>
  <pageMargins left="0.7" right="0.7" top="0.75" bottom="0.75" header="0.3" footer="0.3"/>
  <pageSetup paperSize="9" scale="9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Blad1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Nagelkerke, Olivier</dc:creator>
  <cp:lastModifiedBy>Nagelkerke, Olivier</cp:lastModifiedBy>
  <cp:lastPrinted>2020-11-12T11:47:51Z</cp:lastPrinted>
  <dcterms:created xsi:type="dcterms:W3CDTF">2020-09-11T09:29:53Z</dcterms:created>
  <dcterms:modified xsi:type="dcterms:W3CDTF">2020-11-12T12:20:46Z</dcterms:modified>
</cp:coreProperties>
</file>