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ro Garcia\AppData\Local\Microsoft\Windows\INetCache\Content.Outlook\3J3FUHJH\"/>
    </mc:Choice>
  </mc:AlternateContent>
  <xr:revisionPtr revIDLastSave="0" documentId="8_{5577D7BA-832F-4D63-9209-D541564C0265}" xr6:coauthVersionLast="45" xr6:coauthVersionMax="45" xr10:uidLastSave="{00000000-0000-0000-0000-000000000000}"/>
  <bookViews>
    <workbookView xWindow="-120" yWindow="-120" windowWidth="23280" windowHeight="12600" activeTab="1" xr2:uid="{00000000-000D-0000-FFFF-FFFF00000000}"/>
  </bookViews>
  <sheets>
    <sheet name="Prijsafspraken" sheetId="2" r:id="rId1"/>
    <sheet name="Contractprijzen" sheetId="1" r:id="rId2"/>
    <sheet name="Component kosten" sheetId="3" r:id="rId3"/>
  </sheets>
  <definedNames>
    <definedName name="_xlnm._FilterDatabase" localSheetId="1" hidden="1">Contractprijzen!$A$3:$AD$41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" i="2" l="1"/>
  <c r="A2" i="1"/>
  <c r="I41" i="1" l="1"/>
  <c r="H41" i="1"/>
  <c r="C41" i="1"/>
  <c r="I40" i="1"/>
  <c r="H40" i="1"/>
  <c r="C40" i="1"/>
  <c r="I39" i="1"/>
  <c r="H39" i="1"/>
  <c r="C39" i="1"/>
  <c r="I38" i="1"/>
  <c r="H38" i="1"/>
  <c r="C38" i="1"/>
  <c r="I37" i="1"/>
  <c r="H37" i="1"/>
  <c r="C37" i="1"/>
  <c r="I36" i="1"/>
  <c r="H36" i="1"/>
  <c r="C36" i="1"/>
  <c r="I35" i="1"/>
  <c r="H35" i="1"/>
  <c r="C35" i="1"/>
  <c r="I34" i="1"/>
  <c r="H34" i="1"/>
  <c r="C34" i="1"/>
  <c r="I33" i="1"/>
  <c r="H33" i="1"/>
  <c r="C33" i="1"/>
  <c r="I32" i="1"/>
  <c r="H32" i="1"/>
  <c r="C32" i="1"/>
  <c r="I31" i="1"/>
  <c r="H31" i="1"/>
  <c r="C31" i="1"/>
  <c r="I30" i="1"/>
  <c r="H30" i="1"/>
  <c r="C30" i="1"/>
  <c r="I29" i="1"/>
  <c r="H29" i="1"/>
  <c r="C29" i="1"/>
  <c r="I28" i="1"/>
  <c r="H28" i="1"/>
  <c r="C28" i="1"/>
  <c r="I19" i="1"/>
  <c r="H19" i="1"/>
  <c r="C19" i="1"/>
  <c r="I27" i="1"/>
  <c r="H27" i="1"/>
  <c r="C27" i="1"/>
  <c r="I26" i="1"/>
  <c r="H26" i="1"/>
  <c r="C26" i="1"/>
  <c r="I25" i="1"/>
  <c r="H25" i="1"/>
  <c r="C25" i="1"/>
  <c r="I24" i="1"/>
  <c r="H24" i="1"/>
  <c r="C24" i="1"/>
  <c r="I23" i="1"/>
  <c r="H23" i="1"/>
  <c r="C23" i="1"/>
  <c r="I22" i="1"/>
  <c r="H22" i="1"/>
  <c r="C22" i="1"/>
  <c r="I21" i="1"/>
  <c r="H21" i="1"/>
  <c r="C21" i="1"/>
  <c r="I20" i="1"/>
  <c r="H20" i="1"/>
  <c r="C20" i="1"/>
  <c r="I18" i="1"/>
  <c r="H18" i="1"/>
  <c r="C18" i="1"/>
  <c r="I17" i="1"/>
  <c r="H17" i="1"/>
  <c r="C17" i="1"/>
  <c r="I16" i="1"/>
  <c r="H16" i="1"/>
  <c r="C16" i="1"/>
  <c r="I15" i="1"/>
  <c r="H15" i="1"/>
  <c r="C15" i="1"/>
  <c r="I14" i="1"/>
  <c r="H14" i="1"/>
  <c r="C14" i="1"/>
  <c r="I13" i="1"/>
  <c r="H13" i="1"/>
  <c r="C13" i="1"/>
  <c r="I12" i="1"/>
  <c r="H12" i="1"/>
  <c r="C12" i="1"/>
  <c r="I11" i="1"/>
  <c r="H11" i="1"/>
  <c r="C11" i="1"/>
  <c r="I9" i="1"/>
  <c r="H9" i="1"/>
  <c r="C9" i="1"/>
  <c r="I10" i="1"/>
  <c r="H10" i="1"/>
  <c r="C10" i="1"/>
  <c r="M31" i="1" l="1"/>
  <c r="M35" i="1"/>
  <c r="M11" i="1"/>
  <c r="M41" i="1"/>
  <c r="M37" i="1"/>
  <c r="M39" i="1"/>
  <c r="M17" i="1"/>
  <c r="M34" i="1"/>
  <c r="M30" i="1"/>
  <c r="M33" i="1"/>
  <c r="M38" i="1"/>
  <c r="M13" i="1"/>
  <c r="M19" i="1"/>
  <c r="M26" i="1"/>
  <c r="M29" i="1"/>
  <c r="M28" i="1"/>
  <c r="M24" i="1"/>
  <c r="M27" i="1"/>
  <c r="M40" i="1"/>
  <c r="M36" i="1"/>
  <c r="M16" i="1"/>
  <c r="M23" i="1"/>
  <c r="M32" i="1"/>
  <c r="M12" i="1"/>
  <c r="M9" i="1"/>
  <c r="M25" i="1"/>
  <c r="M18" i="1"/>
  <c r="M15" i="1"/>
  <c r="M20" i="1"/>
  <c r="M22" i="1"/>
  <c r="M10" i="1"/>
  <c r="M14" i="1"/>
  <c r="M21" i="1"/>
  <c r="H4" i="1"/>
  <c r="B26" i="2"/>
  <c r="I4" i="1" l="1"/>
  <c r="M4" i="1" s="1"/>
  <c r="C4" i="1"/>
  <c r="C5" i="1" l="1"/>
  <c r="H5" i="1"/>
  <c r="I5" i="1"/>
  <c r="C6" i="1"/>
  <c r="H6" i="1"/>
  <c r="I6" i="1"/>
  <c r="C7" i="1"/>
  <c r="H7" i="1"/>
  <c r="I7" i="1"/>
  <c r="C8" i="1"/>
  <c r="H8" i="1"/>
  <c r="I8" i="1"/>
  <c r="C2" i="1" l="1"/>
  <c r="M5" i="1"/>
  <c r="M6" i="1"/>
  <c r="M8" i="1"/>
  <c r="M7" i="1"/>
  <c r="H2" i="1" l="1"/>
  <c r="C4" i="2"/>
  <c r="D4" i="2"/>
  <c r="B4" i="2" l="1"/>
  <c r="B5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PVS</author>
  </authors>
  <commentList>
    <comment ref="K3" authorId="0" shapeId="0" xr:uid="{4924AF9D-6352-48B3-BB4C-5C6D1BE12565}">
      <text>
        <r>
          <rPr>
            <b/>
            <sz val="9"/>
            <color indexed="81"/>
            <rFont val="Tahoma"/>
            <family val="2"/>
          </rPr>
          <t>PVS:</t>
        </r>
        <r>
          <rPr>
            <sz val="9"/>
            <color indexed="81"/>
            <rFont val="Tahoma"/>
            <family val="2"/>
          </rPr>
          <t xml:space="preserve">
Deze kunnen eruit??
</t>
        </r>
      </text>
    </comment>
  </commentList>
</comments>
</file>

<file path=xl/sharedStrings.xml><?xml version="1.0" encoding="utf-8"?>
<sst xmlns="http://schemas.openxmlformats.org/spreadsheetml/2006/main" count="658" uniqueCount="267">
  <si>
    <t>Aantal schoonmaak beurten</t>
  </si>
  <si>
    <t>Aantal onderhoudsbeurten</t>
  </si>
  <si>
    <t>Totale onderhoudtijd</t>
  </si>
  <si>
    <t>Tijdbesteding per schoonmaakbeurt</t>
  </si>
  <si>
    <t>Tijdbesteding per onderhoudsbeurt</t>
  </si>
  <si>
    <t>Schoonmaak beurt</t>
  </si>
  <si>
    <t>Onderhoudsbeurt</t>
  </si>
  <si>
    <t>Kosten schoonmaak beurten</t>
  </si>
  <si>
    <t>Contractprijs</t>
  </si>
  <si>
    <t>Adres</t>
  </si>
  <si>
    <t>Aandrijving</t>
  </si>
  <si>
    <t>Aantal kooitoegangen</t>
  </si>
  <si>
    <t>Aantal schachttoegangen</t>
  </si>
  <si>
    <t>Geregelde aandrijving</t>
  </si>
  <si>
    <t>Nominale last [kg]</t>
  </si>
  <si>
    <t>Nominale snelheid [m/s]</t>
  </si>
  <si>
    <t>Norm</t>
  </si>
  <si>
    <t>PL</t>
  </si>
  <si>
    <t>Tractie</t>
  </si>
  <si>
    <t>Ja</t>
  </si>
  <si>
    <t>Nee</t>
  </si>
  <si>
    <t>Regio</t>
  </si>
  <si>
    <t>Aantal
liften</t>
  </si>
  <si>
    <t>Totaal</t>
  </si>
  <si>
    <t>Uurtarief</t>
  </si>
  <si>
    <t>Opslag/winst percentage</t>
  </si>
  <si>
    <t>Materialen € 0 t/m € 300</t>
  </si>
  <si>
    <t>Materialen € 300 t/m € 2.500</t>
  </si>
  <si>
    <t>Materialen € 2.500 en hoger</t>
  </si>
  <si>
    <t>Aldus opgemaakt en naar waarheid rechtsgeldig (bevoegd)ondertekend:</t>
  </si>
  <si>
    <t>Plaats</t>
  </si>
  <si>
    <t>Datum</t>
  </si>
  <si>
    <t>Naam</t>
  </si>
  <si>
    <t>Functie</t>
  </si>
  <si>
    <t>Handtekening</t>
  </si>
  <si>
    <t xml:space="preserve">Afspraken opslagpercentage </t>
  </si>
  <si>
    <t>TOTALE Prijs voor alle installaties</t>
  </si>
  <si>
    <t>Aantal uren</t>
  </si>
  <si>
    <t>Aantal beurten</t>
  </si>
  <si>
    <t xml:space="preserve">Totaaloverzicht </t>
  </si>
  <si>
    <t>Gemiddelde prijs per installatie</t>
  </si>
  <si>
    <t>Kosten per    beurt</t>
  </si>
  <si>
    <t>Aantal   Beurten</t>
  </si>
  <si>
    <t>Hoeveelheid              Uren</t>
  </si>
  <si>
    <t>Extra kosten voor dekking vandalisme/onjuistgebruik</t>
  </si>
  <si>
    <t>Correctief onderhoud excl. (vandalisme/onjuistgebruik)</t>
  </si>
  <si>
    <t>Kosten preventief onderhoudbeurten</t>
  </si>
  <si>
    <t>Type lift</t>
  </si>
  <si>
    <t>Bouwjaar installatie</t>
  </si>
  <si>
    <t>Spreek/luisterverbinding</t>
  </si>
  <si>
    <t>Naam lift</t>
  </si>
  <si>
    <t>Schindler</t>
  </si>
  <si>
    <t>Fabrikant</t>
  </si>
  <si>
    <t>Uurtarief (€)</t>
  </si>
  <si>
    <t>Kantooruren (8:00 - 17:30)</t>
  </si>
  <si>
    <t>Buiten kantooruren (17:30 - 8:00)</t>
  </si>
  <si>
    <t>Zondag en feestdagen</t>
  </si>
  <si>
    <t>Reisuurtarief</t>
  </si>
  <si>
    <t>Assistentie keuringen</t>
  </si>
  <si>
    <t>Voorrijtarief</t>
  </si>
  <si>
    <t>Prijsstaffel (voor totaalbedrag aan materialen)</t>
  </si>
  <si>
    <t>Otis</t>
  </si>
  <si>
    <t>Rotterdam</t>
  </si>
  <si>
    <t>HP</t>
  </si>
  <si>
    <t>Hydro</t>
  </si>
  <si>
    <t>Anders</t>
  </si>
  <si>
    <t>Locatie</t>
  </si>
  <si>
    <t>Alkmaar</t>
  </si>
  <si>
    <t>Bergerweg 200</t>
  </si>
  <si>
    <t>Aantal stopplaatsen</t>
  </si>
  <si>
    <t>Lift 1 (Corridor A)</t>
  </si>
  <si>
    <t>Lift 2 (Corridor A)</t>
  </si>
  <si>
    <t>Lift 3 (L-Lounge)</t>
  </si>
  <si>
    <t>Lift 4 (Centrale hal bouwdeel C)</t>
  </si>
  <si>
    <t>Lift 5 (Laadperon bouwdeel L)</t>
  </si>
  <si>
    <t>Delft</t>
  </si>
  <si>
    <t xml:space="preserve">Rotterdamseweg 141 </t>
  </si>
  <si>
    <t>Den Haag</t>
  </si>
  <si>
    <t>Theresiastraat 8</t>
  </si>
  <si>
    <t>Diemen</t>
  </si>
  <si>
    <t>Wildenborch 6</t>
  </si>
  <si>
    <t>Lift 1 (Voorbouw)</t>
  </si>
  <si>
    <t>Lift 2 (Nieuwbouw)</t>
  </si>
  <si>
    <t>Lift 3 (Bezuidenhoutseweg)</t>
  </si>
  <si>
    <t>Lift 1 Links</t>
  </si>
  <si>
    <t>Lift 1 0-89</t>
  </si>
  <si>
    <t>Lift 3 goederenontvangst 0-26</t>
  </si>
  <si>
    <t>81-1</t>
  </si>
  <si>
    <t>81-20</t>
  </si>
  <si>
    <t>Fabricagenummer</t>
  </si>
  <si>
    <t>61NF9146</t>
  </si>
  <si>
    <t>61NF9145</t>
  </si>
  <si>
    <t>Conditie</t>
  </si>
  <si>
    <t>MR</t>
  </si>
  <si>
    <t>Cibes</t>
  </si>
  <si>
    <t>NL164764</t>
  </si>
  <si>
    <t>Brinkman Janhamer</t>
  </si>
  <si>
    <t xml:space="preserve">Thyssen </t>
  </si>
  <si>
    <t>Banden</t>
  </si>
  <si>
    <t>Spindel</t>
  </si>
  <si>
    <t>Ergolift</t>
  </si>
  <si>
    <t>Ketting</t>
  </si>
  <si>
    <t xml:space="preserve">Lakeman liften </t>
  </si>
  <si>
    <t>Kone</t>
  </si>
  <si>
    <t xml:space="preserve">Tractie </t>
  </si>
  <si>
    <t>LR</t>
  </si>
  <si>
    <t>12896 (BD-C)</t>
  </si>
  <si>
    <t>De Reus</t>
  </si>
  <si>
    <t>Hefplateau A (B0-B1)</t>
  </si>
  <si>
    <t>Hefplateau B (B0-B2)</t>
  </si>
  <si>
    <t>Lift 1 (Corridor F-G)</t>
  </si>
  <si>
    <t>Lift 2 (Corridor G-H)</t>
  </si>
  <si>
    <t>Lift 3 ( Centrale hal nabij bouwdeel I)</t>
  </si>
  <si>
    <t>Lift 4</t>
  </si>
  <si>
    <t>Lift 5 (Ontvangst goederen A0)</t>
  </si>
  <si>
    <t>Lift 6 (Plateaulift buiten nabij OG, bouwdeel A)</t>
  </si>
  <si>
    <t>Lift 7 (Plateaulift buiten nabij catering, bouwdeel M)</t>
  </si>
  <si>
    <t>Lift 8 (Plateaulift binnen nabij lokaal L2.01)</t>
  </si>
  <si>
    <t>Lift 9 (Plateaulift binnen nabij lokaal L2.02)</t>
  </si>
  <si>
    <t>Lift 10 (Gang B0 nabij danslokalen)</t>
  </si>
  <si>
    <t>Haarlem</t>
  </si>
  <si>
    <t>Bijdorplaan 15</t>
  </si>
  <si>
    <t>Kone B.V.</t>
  </si>
  <si>
    <t>BD lift&amp;container</t>
  </si>
  <si>
    <t>Lehner Lifttechnik</t>
  </si>
  <si>
    <t>Aesy Liften B.V.</t>
  </si>
  <si>
    <t xml:space="preserve">Hydro </t>
  </si>
  <si>
    <t>LE19382</t>
  </si>
  <si>
    <t>LE19383</t>
  </si>
  <si>
    <t>Lift A1</t>
  </si>
  <si>
    <t>Lift A2</t>
  </si>
  <si>
    <t>Lift B1</t>
  </si>
  <si>
    <t>Lift B2</t>
  </si>
  <si>
    <t>Lift B3</t>
  </si>
  <si>
    <t>Lift C</t>
  </si>
  <si>
    <t>Lift D1</t>
  </si>
  <si>
    <t>Lift D2</t>
  </si>
  <si>
    <t>Lift D3</t>
  </si>
  <si>
    <t>Lift D4</t>
  </si>
  <si>
    <t xml:space="preserve">Lift E1 </t>
  </si>
  <si>
    <t>Lift E2</t>
  </si>
  <si>
    <t>Lift G</t>
  </si>
  <si>
    <t>Posthumalaan 90</t>
  </si>
  <si>
    <t>GL</t>
  </si>
  <si>
    <t>Rostar</t>
  </si>
  <si>
    <t>10321511-1</t>
  </si>
  <si>
    <t>10321511-2</t>
  </si>
  <si>
    <t>10321511-3</t>
  </si>
  <si>
    <t>10321511-4</t>
  </si>
  <si>
    <t>10321511-5</t>
  </si>
  <si>
    <t>Tabel: Verrekenprijzen componenten</t>
  </si>
  <si>
    <t>Uitgangspunten: hefvermogen 1000 kg en 6 stopplaatsen, tenzij anders vermeld</t>
  </si>
  <si>
    <t>Uitgangspunten: afwijking max. 10% en prijzen o.b.v. stuksprijzen</t>
  </si>
  <si>
    <t>Component</t>
  </si>
  <si>
    <t>Specificatie</t>
  </si>
  <si>
    <t>Referentie</t>
  </si>
  <si>
    <t>Toelichting</t>
  </si>
  <si>
    <t>Prijs materialen</t>
  </si>
  <si>
    <t xml:space="preserve">Prijs installeren 
en eventuele keuring </t>
  </si>
  <si>
    <t>Prijs totaal</t>
  </si>
  <si>
    <t>Levertijd 
(weken)</t>
  </si>
  <si>
    <t>Spreek-/luisterunit met gsm-unit</t>
  </si>
  <si>
    <t>GSM verbinding</t>
  </si>
  <si>
    <t>Hoofdstroomrelais</t>
  </si>
  <si>
    <t>max 4 stuks</t>
  </si>
  <si>
    <t>Telemecanique, Siemens of gelijkwaardig</t>
  </si>
  <si>
    <t>Vervangen hoofd besturingsprint</t>
  </si>
  <si>
    <t>Kollmorgen MPK 400</t>
  </si>
  <si>
    <t>Kollmorgen</t>
  </si>
  <si>
    <t>LCE</t>
  </si>
  <si>
    <t>B&amp;P</t>
  </si>
  <si>
    <t>MCS220</t>
  </si>
  <si>
    <t>Orona</t>
  </si>
  <si>
    <t>Thyssen LS3</t>
  </si>
  <si>
    <t>ThyssenKrupp</t>
  </si>
  <si>
    <t>B&amp;P 304</t>
  </si>
  <si>
    <t>BP117 B</t>
  </si>
  <si>
    <t>Vervangen frequentie regeling</t>
  </si>
  <si>
    <t>V3F16L</t>
  </si>
  <si>
    <t>V3F18</t>
  </si>
  <si>
    <t>VF30BR schindler</t>
  </si>
  <si>
    <t>Zetadyn 4</t>
  </si>
  <si>
    <t>Ziehl Abegg</t>
  </si>
  <si>
    <t>Besturing incl. CL frequentieregeling</t>
  </si>
  <si>
    <t xml:space="preserve">1000 kg nominaal hefvermogen </t>
  </si>
  <si>
    <t>6 stopplaatsen neerwaarts verzamelend, vrij op de marktverkrijgbaar</t>
  </si>
  <si>
    <t>Motor / Machinecombinatie</t>
  </si>
  <si>
    <t>Spildelmotor incl loop en vangmoer</t>
  </si>
  <si>
    <t>Cibes A-5000</t>
  </si>
  <si>
    <t xml:space="preserve">300 kg nominaal hefvermogen </t>
  </si>
  <si>
    <t>Normaal frequent gebruik</t>
  </si>
  <si>
    <t>500 kg nominaal hefvermogen</t>
  </si>
  <si>
    <t>630 kg nominaal hefvermogen</t>
  </si>
  <si>
    <t>1000 kg nominaal hefvermogen</t>
  </si>
  <si>
    <t>1125 kg nominaal hefvermogen</t>
  </si>
  <si>
    <t>1350 kg nominaal hefvermogen</t>
  </si>
  <si>
    <t>1600 kg nominaal hefvermogen</t>
  </si>
  <si>
    <t>2000 kg nominaal hefvermogen</t>
  </si>
  <si>
    <t>Motor / Machinecombinatie(hydro)</t>
  </si>
  <si>
    <t>Tractieschijf en draagkabels</t>
  </si>
  <si>
    <t>1 op 2 ophanging. 4*12mm en diameter tractieschijf &lt; 650mm</t>
  </si>
  <si>
    <t>Drako kwaliteit,</t>
  </si>
  <si>
    <t>2 op 1 ophanging. 4*12mm en diameter tractieschijf &lt; 650mm</t>
  </si>
  <si>
    <t>Vervangen Cabine en Schachttableaus</t>
  </si>
  <si>
    <t>RVS, antivandaal, excl bouwk. werkzaamheden</t>
  </si>
  <si>
    <t>4 stopplaatsen</t>
  </si>
  <si>
    <t>Standaard, excl bouw-kundige werkzaamheden</t>
  </si>
  <si>
    <t>Kooilicht armatuur</t>
  </si>
  <si>
    <t>incl noodverlichting</t>
  </si>
  <si>
    <t>TL of LED verlichting</t>
  </si>
  <si>
    <t>Vervangen Plunjerpakking</t>
  </si>
  <si>
    <t>enkelvoudige plunjer, max 130mm</t>
  </si>
  <si>
    <t>GMV of gelijkwaardig</t>
  </si>
  <si>
    <t>Revisie stuurblok</t>
  </si>
  <si>
    <t>vervangen 'O' ringen, pakkingen en klepzittingen</t>
  </si>
  <si>
    <t>Lichtlijst, inclusief montage</t>
  </si>
  <si>
    <t>op vaste delen van cabine</t>
  </si>
  <si>
    <t>Cedes  of gelijkwaardig</t>
  </si>
  <si>
    <t>Frequentie geregelde kooideuraandrijving</t>
  </si>
  <si>
    <t>Eigen fabricaat</t>
  </si>
  <si>
    <t>Schachtdeur inclusief kozijn, panelen bekleed met RVS</t>
  </si>
  <si>
    <t>2 delig telescoop, eenzijdig openend, excl bouwk. werkzaamheden</t>
  </si>
  <si>
    <t>Selcom Hydrabelt of gelijkwaardig</t>
  </si>
  <si>
    <t>Schachtdeur revisie</t>
  </si>
  <si>
    <t>Handbewogen schachtdeuren platformlift</t>
  </si>
  <si>
    <t>ADX</t>
  </si>
  <si>
    <t>Prima</t>
  </si>
  <si>
    <t>T2</t>
  </si>
  <si>
    <t>50/11</t>
  </si>
  <si>
    <t>Fermato</t>
  </si>
  <si>
    <t>QKS11</t>
  </si>
  <si>
    <t>M2TS11</t>
  </si>
  <si>
    <t>Hydra</t>
  </si>
  <si>
    <t>Selcom</t>
  </si>
  <si>
    <t>TTS15</t>
  </si>
  <si>
    <t>Meiller</t>
  </si>
  <si>
    <t>Kooideur met deuraandrijving compleet inclusief frequentieregeling</t>
  </si>
  <si>
    <t>2 delig telescoop eenzijdig openend</t>
  </si>
  <si>
    <t>Kooideur revisie</t>
  </si>
  <si>
    <t>Fermator</t>
  </si>
  <si>
    <t>M2TD11</t>
  </si>
  <si>
    <t>TTK15</t>
  </si>
  <si>
    <t>Lisa 20</t>
  </si>
  <si>
    <t xml:space="preserve">Klinkhamer </t>
  </si>
  <si>
    <t>Klinkhamer</t>
  </si>
  <si>
    <t>Merk EDNL</t>
  </si>
  <si>
    <t>Lisa</t>
  </si>
  <si>
    <t>Schindler BX</t>
  </si>
  <si>
    <t>Thyssen MCI</t>
  </si>
  <si>
    <t>Variodyne VF 88 BR</t>
  </si>
  <si>
    <t>OVFR03B Regen</t>
  </si>
  <si>
    <t xml:space="preserve">Leroy Somer unidrive </t>
  </si>
  <si>
    <t>NB</t>
  </si>
  <si>
    <t>Dynalift</t>
  </si>
  <si>
    <t>Hefplateau 1ste etage</t>
  </si>
  <si>
    <t>Lodige</t>
  </si>
  <si>
    <t>voldoende</t>
  </si>
  <si>
    <t>Voldoende</t>
  </si>
  <si>
    <t>Matig</t>
  </si>
  <si>
    <t>slecht</t>
  </si>
  <si>
    <t>goed</t>
  </si>
  <si>
    <t>matig</t>
  </si>
  <si>
    <t>Begeleiding keuringen</t>
  </si>
  <si>
    <t>(exclusief BTW)</t>
  </si>
  <si>
    <t>Gewogen uurtarief (excl. BTW)</t>
  </si>
  <si>
    <t>Verrekentarieven (excl. BTW)</t>
  </si>
  <si>
    <t>Prijzen (per jaar 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</si>
</sst>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0.0"/>
    <numFmt numFmtId="165" formatCode="yyyy"/>
    <numFmt numFmtId="166" formatCode="&quot;€&quot;\ #,##0.00"/>
    <numFmt numFmtId="167" formatCode="[$-413]d\ mmmm\ yy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Tahoma"/>
      <family val="2"/>
    </font>
    <font>
      <b/>
      <sz val="11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11"/>
      <color rgb="FF000000"/>
      <name val="Tahom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Calibri"/>
      <family val="2"/>
      <scheme val="minor"/>
    </font>
    <font>
      <sz val="8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8989"/>
        <bgColor indexed="64"/>
      </patternFill>
    </fill>
    <fill>
      <patternFill patternType="solid">
        <fgColor theme="8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0" fontId="4" fillId="0" borderId="0"/>
    <xf numFmtId="44" fontId="4" fillId="0" borderId="0" applyFont="0" applyFill="0" applyBorder="0" applyAlignment="0" applyProtection="0"/>
  </cellStyleXfs>
  <cellXfs count="177">
    <xf numFmtId="0" fontId="0" fillId="0" borderId="0" xfId="0"/>
    <xf numFmtId="0" fontId="0" fillId="0" borderId="4" xfId="0" applyFill="1" applyBorder="1" applyProtection="1">
      <protection locked="0"/>
    </xf>
    <xf numFmtId="44" fontId="0" fillId="0" borderId="4" xfId="1" applyFont="1" applyFill="1" applyBorder="1" applyProtection="1">
      <protection locked="0"/>
    </xf>
    <xf numFmtId="0" fontId="5" fillId="0" borderId="0" xfId="5" applyFont="1" applyBorder="1" applyAlignment="1" applyProtection="1">
      <alignment horizontal="left" vertical="top" wrapText="1"/>
    </xf>
    <xf numFmtId="44" fontId="7" fillId="13" borderId="21" xfId="1" applyFont="1" applyFill="1" applyBorder="1" applyProtection="1">
      <protection locked="0"/>
    </xf>
    <xf numFmtId="44" fontId="7" fillId="13" borderId="13" xfId="1" applyFont="1" applyFill="1" applyBorder="1" applyProtection="1">
      <protection locked="0"/>
    </xf>
    <xf numFmtId="44" fontId="7" fillId="13" borderId="18" xfId="1" applyFont="1" applyFill="1" applyBorder="1" applyProtection="1">
      <protection locked="0"/>
    </xf>
    <xf numFmtId="0" fontId="5" fillId="0" borderId="0" xfId="2" applyFont="1" applyProtection="1"/>
    <xf numFmtId="0" fontId="6" fillId="0" borderId="0" xfId="2" applyFont="1" applyProtection="1"/>
    <xf numFmtId="0" fontId="0" fillId="0" borderId="0" xfId="0" applyProtection="1"/>
    <xf numFmtId="0" fontId="8" fillId="12" borderId="14" xfId="0" applyFont="1" applyFill="1" applyBorder="1" applyAlignment="1" applyProtection="1"/>
    <xf numFmtId="0" fontId="8" fillId="12" borderId="15" xfId="0" applyFont="1" applyFill="1" applyBorder="1" applyAlignment="1" applyProtection="1"/>
    <xf numFmtId="0" fontId="8" fillId="12" borderId="16" xfId="0" applyFont="1" applyFill="1" applyBorder="1" applyAlignment="1" applyProtection="1"/>
    <xf numFmtId="0" fontId="8" fillId="12" borderId="12" xfId="0" applyFont="1" applyFill="1" applyBorder="1" applyAlignment="1" applyProtection="1">
      <alignment vertical="top"/>
    </xf>
    <xf numFmtId="0" fontId="8" fillId="12" borderId="4" xfId="0" applyFont="1" applyFill="1" applyBorder="1" applyAlignment="1" applyProtection="1">
      <alignment vertical="top"/>
    </xf>
    <xf numFmtId="0" fontId="8" fillId="12" borderId="4" xfId="0" applyFont="1" applyFill="1" applyBorder="1" applyAlignment="1" applyProtection="1">
      <alignment wrapText="1"/>
    </xf>
    <xf numFmtId="0" fontId="8" fillId="12" borderId="13" xfId="0" applyFont="1" applyFill="1" applyBorder="1" applyAlignment="1" applyProtection="1">
      <alignment wrapText="1"/>
    </xf>
    <xf numFmtId="0" fontId="5" fillId="0" borderId="12" xfId="2" applyFont="1" applyBorder="1" applyProtection="1"/>
    <xf numFmtId="166" fontId="5" fillId="0" borderId="4" xfId="2" applyNumberFormat="1" applyFont="1" applyBorder="1" applyProtection="1"/>
    <xf numFmtId="3" fontId="5" fillId="0" borderId="13" xfId="2" applyNumberFormat="1" applyFont="1" applyBorder="1" applyProtection="1"/>
    <xf numFmtId="0" fontId="6" fillId="0" borderId="24" xfId="2" applyFont="1" applyBorder="1" applyProtection="1"/>
    <xf numFmtId="0" fontId="6" fillId="0" borderId="0" xfId="2" applyFont="1" applyBorder="1" applyProtection="1"/>
    <xf numFmtId="44" fontId="6" fillId="0" borderId="0" xfId="2" applyNumberFormat="1" applyFont="1" applyBorder="1" applyProtection="1"/>
    <xf numFmtId="0" fontId="8" fillId="12" borderId="11" xfId="0" applyFont="1" applyFill="1" applyBorder="1" applyAlignment="1" applyProtection="1">
      <alignment horizontal="left"/>
    </xf>
    <xf numFmtId="0" fontId="5" fillId="0" borderId="0" xfId="2" applyFont="1" applyAlignment="1" applyProtection="1">
      <alignment horizontal="left"/>
    </xf>
    <xf numFmtId="0" fontId="8" fillId="12" borderId="13" xfId="0" applyFont="1" applyFill="1" applyBorder="1" applyAlignment="1" applyProtection="1">
      <alignment vertical="top" wrapText="1"/>
    </xf>
    <xf numFmtId="0" fontId="8" fillId="12" borderId="31" xfId="0" applyFont="1" applyFill="1" applyBorder="1" applyProtection="1"/>
    <xf numFmtId="0" fontId="7" fillId="0" borderId="0" xfId="0" applyFont="1" applyProtection="1"/>
    <xf numFmtId="0" fontId="7" fillId="0" borderId="9" xfId="0" applyFont="1" applyBorder="1" applyProtection="1"/>
    <xf numFmtId="0" fontId="7" fillId="0" borderId="4" xfId="0" applyFont="1" applyBorder="1" applyProtection="1"/>
    <xf numFmtId="0" fontId="7" fillId="0" borderId="12" xfId="0" applyFont="1" applyBorder="1" applyProtection="1"/>
    <xf numFmtId="0" fontId="7" fillId="0" borderId="24" xfId="0" applyFont="1" applyBorder="1" applyProtection="1"/>
    <xf numFmtId="0" fontId="7" fillId="0" borderId="28" xfId="0" applyFont="1" applyBorder="1" applyProtection="1"/>
    <xf numFmtId="0" fontId="5" fillId="0" borderId="0" xfId="3" applyFont="1" applyAlignment="1" applyProtection="1">
      <alignment horizontal="left"/>
    </xf>
    <xf numFmtId="0" fontId="8" fillId="12" borderId="35" xfId="0" applyFont="1" applyFill="1" applyBorder="1" applyAlignment="1" applyProtection="1">
      <alignment vertical="top"/>
    </xf>
    <xf numFmtId="0" fontId="8" fillId="12" borderId="36" xfId="0" applyFont="1" applyFill="1" applyBorder="1" applyAlignment="1" applyProtection="1">
      <alignment vertical="top"/>
    </xf>
    <xf numFmtId="0" fontId="7" fillId="0" borderId="33" xfId="0" applyFont="1" applyBorder="1" applyProtection="1"/>
    <xf numFmtId="9" fontId="7" fillId="0" borderId="21" xfId="0" applyNumberFormat="1" applyFont="1" applyBorder="1" applyProtection="1"/>
    <xf numFmtId="9" fontId="7" fillId="0" borderId="13" xfId="0" applyNumberFormat="1" applyFont="1" applyBorder="1" applyProtection="1"/>
    <xf numFmtId="0" fontId="8" fillId="0" borderId="24" xfId="0" applyFont="1" applyFill="1" applyBorder="1" applyProtection="1"/>
    <xf numFmtId="44" fontId="8" fillId="0" borderId="18" xfId="1" applyFont="1" applyBorder="1" applyProtection="1"/>
    <xf numFmtId="0" fontId="8" fillId="0" borderId="0" xfId="0" applyFont="1" applyFill="1" applyBorder="1" applyProtection="1"/>
    <xf numFmtId="44" fontId="8" fillId="0" borderId="0" xfId="1" applyFont="1" applyBorder="1" applyProtection="1"/>
    <xf numFmtId="0" fontId="8" fillId="12" borderId="19" xfId="0" applyFont="1" applyFill="1" applyBorder="1" applyAlignment="1" applyProtection="1">
      <alignment vertical="top"/>
    </xf>
    <xf numFmtId="0" fontId="8" fillId="12" borderId="24" xfId="0" applyFont="1" applyFill="1" applyBorder="1" applyAlignment="1" applyProtection="1">
      <alignment vertical="top"/>
    </xf>
    <xf numFmtId="0" fontId="7" fillId="13" borderId="17" xfId="1" applyNumberFormat="1" applyFont="1" applyFill="1" applyBorder="1" applyAlignment="1" applyProtection="1">
      <protection locked="0"/>
    </xf>
    <xf numFmtId="167" fontId="7" fillId="13" borderId="13" xfId="1" applyNumberFormat="1" applyFont="1" applyFill="1" applyBorder="1" applyAlignment="1" applyProtection="1">
      <protection locked="0"/>
    </xf>
    <xf numFmtId="0" fontId="7" fillId="13" borderId="13" xfId="1" applyNumberFormat="1" applyFont="1" applyFill="1" applyBorder="1" applyAlignment="1" applyProtection="1">
      <protection locked="0"/>
    </xf>
    <xf numFmtId="0" fontId="7" fillId="13" borderId="18" xfId="1" applyNumberFormat="1" applyFont="1" applyFill="1" applyBorder="1" applyAlignment="1" applyProtection="1">
      <protection locked="0"/>
    </xf>
    <xf numFmtId="10" fontId="7" fillId="13" borderId="13" xfId="1" applyNumberFormat="1" applyFont="1" applyFill="1" applyBorder="1" applyProtection="1">
      <protection locked="0"/>
    </xf>
    <xf numFmtId="10" fontId="7" fillId="13" borderId="18" xfId="1" applyNumberFormat="1" applyFont="1" applyFill="1" applyBorder="1" applyProtection="1">
      <protection locked="0"/>
    </xf>
    <xf numFmtId="3" fontId="5" fillId="0" borderId="4" xfId="2" applyNumberFormat="1" applyFont="1" applyBorder="1" applyProtection="1"/>
    <xf numFmtId="2" fontId="5" fillId="0" borderId="4" xfId="2" applyNumberFormat="1" applyFont="1" applyBorder="1" applyProtection="1"/>
    <xf numFmtId="0" fontId="12" fillId="8" borderId="8" xfId="0" applyFont="1" applyFill="1" applyBorder="1" applyAlignment="1" applyProtection="1">
      <alignment horizontal="center" textRotation="90" wrapText="1"/>
    </xf>
    <xf numFmtId="0" fontId="12" fillId="6" borderId="7" xfId="0" applyFont="1" applyFill="1" applyBorder="1" applyAlignment="1" applyProtection="1">
      <alignment horizontal="center" textRotation="90" wrapText="1"/>
    </xf>
    <xf numFmtId="0" fontId="12" fillId="6" borderId="8" xfId="0" applyFont="1" applyFill="1" applyBorder="1" applyAlignment="1" applyProtection="1">
      <alignment horizontal="center" textRotation="90" wrapText="1"/>
    </xf>
    <xf numFmtId="0" fontId="12" fillId="7" borderId="8" xfId="0" applyFont="1" applyFill="1" applyBorder="1" applyAlignment="1" applyProtection="1">
      <alignment horizontal="center" textRotation="90" wrapText="1"/>
    </xf>
    <xf numFmtId="0" fontId="12" fillId="2" borderId="9" xfId="0" applyFont="1" applyFill="1" applyBorder="1" applyAlignment="1" applyProtection="1">
      <alignment horizontal="center" textRotation="90" wrapText="1"/>
    </xf>
    <xf numFmtId="0" fontId="16" fillId="14" borderId="4" xfId="0" applyFont="1" applyFill="1" applyBorder="1" applyAlignment="1" applyProtection="1">
      <alignment horizontal="center" textRotation="90" wrapText="1"/>
    </xf>
    <xf numFmtId="1" fontId="16" fillId="14" borderId="4" xfId="0" applyNumberFormat="1" applyFont="1" applyFill="1" applyBorder="1" applyAlignment="1" applyProtection="1">
      <alignment horizontal="center" textRotation="90" wrapText="1"/>
    </xf>
    <xf numFmtId="164" fontId="16" fillId="14" borderId="4" xfId="0" applyNumberFormat="1" applyFont="1" applyFill="1" applyBorder="1" applyAlignment="1" applyProtection="1">
      <alignment horizontal="center" textRotation="90" wrapText="1"/>
    </xf>
    <xf numFmtId="0" fontId="13" fillId="0" borderId="0" xfId="0" applyFont="1" applyAlignment="1" applyProtection="1">
      <alignment wrapText="1"/>
    </xf>
    <xf numFmtId="0" fontId="0" fillId="11" borderId="4" xfId="0" applyFill="1" applyBorder="1" applyProtection="1"/>
    <xf numFmtId="44" fontId="0" fillId="4" borderId="4" xfId="1" applyFont="1" applyFill="1" applyBorder="1" applyProtection="1"/>
    <xf numFmtId="44" fontId="0" fillId="4" borderId="4" xfId="0" applyNumberFormat="1" applyFill="1" applyBorder="1" applyProtection="1"/>
    <xf numFmtId="0" fontId="3" fillId="0" borderId="4" xfId="0" applyFont="1" applyFill="1" applyBorder="1" applyAlignment="1" applyProtection="1">
      <alignment horizontal="center"/>
    </xf>
    <xf numFmtId="165" fontId="3" fillId="0" borderId="4" xfId="0" applyNumberFormat="1" applyFont="1" applyFill="1" applyBorder="1" applyAlignment="1" applyProtection="1">
      <alignment horizontal="center"/>
    </xf>
    <xf numFmtId="1" fontId="3" fillId="0" borderId="4" xfId="0" applyNumberFormat="1" applyFont="1" applyFill="1" applyBorder="1" applyAlignment="1" applyProtection="1">
      <alignment horizontal="center"/>
    </xf>
    <xf numFmtId="2" fontId="3" fillId="0" borderId="4" xfId="0" applyNumberFormat="1" applyFont="1" applyFill="1" applyBorder="1" applyAlignment="1" applyProtection="1">
      <alignment horizontal="center"/>
    </xf>
    <xf numFmtId="11" fontId="3" fillId="0" borderId="4" xfId="0" applyNumberFormat="1" applyFont="1" applyFill="1" applyBorder="1" applyAlignment="1" applyProtection="1">
      <alignment horizontal="center"/>
    </xf>
    <xf numFmtId="0" fontId="3" fillId="0" borderId="4" xfId="0" applyNumberFormat="1" applyFont="1" applyFill="1" applyBorder="1" applyAlignment="1" applyProtection="1">
      <alignment horizontal="center"/>
    </xf>
    <xf numFmtId="0" fontId="0" fillId="0" borderId="0" xfId="0" applyFill="1" applyProtection="1"/>
    <xf numFmtId="1" fontId="0" fillId="0" borderId="0" xfId="0" applyNumberFormat="1" applyProtection="1"/>
    <xf numFmtId="164" fontId="0" fillId="0" borderId="0" xfId="0" applyNumberFormat="1" applyProtection="1"/>
    <xf numFmtId="0" fontId="12" fillId="8" borderId="32" xfId="0" applyFont="1" applyFill="1" applyBorder="1" applyAlignment="1" applyProtection="1">
      <alignment horizontal="center" textRotation="90" wrapText="1"/>
    </xf>
    <xf numFmtId="0" fontId="0" fillId="0" borderId="4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49" fontId="3" fillId="0" borderId="4" xfId="0" applyNumberFormat="1" applyFont="1" applyBorder="1" applyAlignment="1">
      <alignment horizontal="center"/>
    </xf>
    <xf numFmtId="0" fontId="0" fillId="15" borderId="12" xfId="0" applyFill="1" applyBorder="1" applyProtection="1"/>
    <xf numFmtId="0" fontId="0" fillId="15" borderId="4" xfId="0" applyFill="1" applyBorder="1" applyProtection="1"/>
    <xf numFmtId="0" fontId="5" fillId="0" borderId="0" xfId="2" applyFont="1"/>
    <xf numFmtId="0" fontId="7" fillId="0" borderId="0" xfId="2" applyFont="1"/>
    <xf numFmtId="0" fontId="5" fillId="0" borderId="9" xfId="5" applyFont="1" applyBorder="1" applyAlignment="1">
      <alignment horizontal="left" vertical="top" wrapText="1"/>
    </xf>
    <xf numFmtId="0" fontId="5" fillId="0" borderId="4" xfId="5" applyFont="1" applyBorder="1" applyAlignment="1">
      <alignment vertical="top" wrapText="1"/>
    </xf>
    <xf numFmtId="0" fontId="5" fillId="0" borderId="4" xfId="5" applyFont="1" applyBorder="1" applyAlignment="1">
      <alignment horizontal="left" vertical="center"/>
    </xf>
    <xf numFmtId="0" fontId="5" fillId="0" borderId="4" xfId="5" applyFont="1" applyBorder="1" applyAlignment="1">
      <alignment horizontal="left" vertical="top" wrapText="1"/>
    </xf>
    <xf numFmtId="0" fontId="7" fillId="0" borderId="4" xfId="2" applyFont="1" applyBorder="1"/>
    <xf numFmtId="0" fontId="5" fillId="0" borderId="28" xfId="5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5" borderId="12" xfId="0" applyFont="1" applyFill="1" applyBorder="1"/>
    <xf numFmtId="0" fontId="5" fillId="5" borderId="47" xfId="0" applyFont="1" applyFill="1" applyBorder="1"/>
    <xf numFmtId="0" fontId="6" fillId="5" borderId="44" xfId="0" applyFont="1" applyFill="1" applyBorder="1"/>
    <xf numFmtId="0" fontId="5" fillId="5" borderId="45" xfId="0" applyFont="1" applyFill="1" applyBorder="1"/>
    <xf numFmtId="0" fontId="0" fillId="0" borderId="12" xfId="0" applyFill="1" applyBorder="1" applyProtection="1"/>
    <xf numFmtId="0" fontId="0" fillId="0" borderId="4" xfId="0" applyFill="1" applyBorder="1" applyProtection="1"/>
    <xf numFmtId="0" fontId="0" fillId="0" borderId="0" xfId="0" applyFont="1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42" xfId="0" applyFont="1" applyBorder="1" applyAlignment="1" applyProtection="1">
      <alignment horizontal="center"/>
    </xf>
    <xf numFmtId="3" fontId="0" fillId="0" borderId="0" xfId="0" applyNumberFormat="1" applyFont="1" applyBorder="1" applyAlignment="1" applyProtection="1">
      <alignment horizontal="center"/>
    </xf>
    <xf numFmtId="44" fontId="6" fillId="16" borderId="28" xfId="6" applyFont="1" applyFill="1" applyBorder="1" applyAlignment="1">
      <alignment horizontal="left" vertical="top" wrapText="1"/>
    </xf>
    <xf numFmtId="44" fontId="6" fillId="16" borderId="18" xfId="6" applyFont="1" applyFill="1" applyBorder="1" applyAlignment="1">
      <alignment horizontal="left" vertical="top" wrapText="1"/>
    </xf>
    <xf numFmtId="44" fontId="6" fillId="16" borderId="24" xfId="6" applyFont="1" applyFill="1" applyBorder="1" applyAlignment="1">
      <alignment horizontal="center" vertical="top" wrapText="1"/>
    </xf>
    <xf numFmtId="44" fontId="6" fillId="16" borderId="28" xfId="6" applyFont="1" applyFill="1" applyBorder="1" applyAlignment="1">
      <alignment horizontal="center" vertical="top" wrapText="1"/>
    </xf>
    <xf numFmtId="44" fontId="6" fillId="16" borderId="18" xfId="6" applyFont="1" applyFill="1" applyBorder="1" applyAlignment="1">
      <alignment horizontal="center" vertical="top" wrapText="1"/>
    </xf>
    <xf numFmtId="1" fontId="3" fillId="17" borderId="4" xfId="0" applyNumberFormat="1" applyFont="1" applyFill="1" applyBorder="1" applyAlignment="1" applyProtection="1">
      <alignment horizontal="center"/>
    </xf>
    <xf numFmtId="1" fontId="3" fillId="18" borderId="4" xfId="0" applyNumberFormat="1" applyFont="1" applyFill="1" applyBorder="1" applyAlignment="1" applyProtection="1">
      <alignment horizontal="center"/>
    </xf>
    <xf numFmtId="1" fontId="3" fillId="19" borderId="4" xfId="0" applyNumberFormat="1" applyFont="1" applyFill="1" applyBorder="1" applyAlignment="1" applyProtection="1">
      <alignment horizontal="center"/>
    </xf>
    <xf numFmtId="1" fontId="3" fillId="20" borderId="4" xfId="0" applyNumberFormat="1" applyFont="1" applyFill="1" applyBorder="1" applyAlignment="1" applyProtection="1">
      <alignment horizontal="center"/>
    </xf>
    <xf numFmtId="165" fontId="3" fillId="20" borderId="4" xfId="0" applyNumberFormat="1" applyFont="1" applyFill="1" applyBorder="1" applyAlignment="1" applyProtection="1">
      <alignment horizontal="center"/>
    </xf>
    <xf numFmtId="0" fontId="8" fillId="12" borderId="37" xfId="0" applyFont="1" applyFill="1" applyBorder="1" applyAlignment="1" applyProtection="1">
      <alignment horizontal="left"/>
    </xf>
    <xf numFmtId="0" fontId="8" fillId="12" borderId="38" xfId="0" applyFont="1" applyFill="1" applyBorder="1" applyAlignment="1" applyProtection="1">
      <alignment horizontal="left"/>
    </xf>
    <xf numFmtId="0" fontId="9" fillId="0" borderId="0" xfId="3" applyFont="1" applyAlignment="1" applyProtection="1">
      <alignment horizontal="justify" vertical="center" wrapText="1"/>
    </xf>
    <xf numFmtId="0" fontId="1" fillId="0" borderId="0" xfId="3" applyAlignment="1" applyProtection="1">
      <alignment wrapText="1"/>
    </xf>
    <xf numFmtId="0" fontId="1" fillId="0" borderId="0" xfId="3" applyAlignment="1" applyProtection="1"/>
    <xf numFmtId="0" fontId="8" fillId="12" borderId="12" xfId="0" applyFont="1" applyFill="1" applyBorder="1" applyAlignment="1" applyProtection="1">
      <alignment horizontal="left" vertical="top"/>
    </xf>
    <xf numFmtId="0" fontId="8" fillId="12" borderId="4" xfId="0" applyFont="1" applyFill="1" applyBorder="1" applyAlignment="1" applyProtection="1">
      <alignment horizontal="left" vertical="top"/>
    </xf>
    <xf numFmtId="166" fontId="6" fillId="0" borderId="25" xfId="2" applyNumberFormat="1" applyFont="1" applyBorder="1" applyAlignment="1" applyProtection="1"/>
    <xf numFmtId="0" fontId="0" fillId="0" borderId="26" xfId="0" applyBorder="1" applyAlignment="1" applyProtection="1"/>
    <xf numFmtId="0" fontId="0" fillId="0" borderId="27" xfId="0" applyBorder="1" applyAlignment="1" applyProtection="1"/>
    <xf numFmtId="0" fontId="5" fillId="5" borderId="12" xfId="3" applyFont="1" applyFill="1" applyBorder="1" applyAlignment="1" applyProtection="1">
      <alignment horizontal="left"/>
    </xf>
    <xf numFmtId="0" fontId="1" fillId="0" borderId="4" xfId="3" applyBorder="1" applyAlignment="1" applyProtection="1">
      <alignment horizontal="left"/>
    </xf>
    <xf numFmtId="0" fontId="5" fillId="5" borderId="24" xfId="3" applyFont="1" applyFill="1" applyBorder="1" applyAlignment="1" applyProtection="1">
      <alignment horizontal="left"/>
    </xf>
    <xf numFmtId="0" fontId="1" fillId="0" borderId="28" xfId="3" applyBorder="1" applyAlignment="1" applyProtection="1">
      <alignment horizontal="left"/>
    </xf>
    <xf numFmtId="0" fontId="8" fillId="12" borderId="29" xfId="0" applyFont="1" applyFill="1" applyBorder="1" applyAlignment="1" applyProtection="1">
      <alignment horizontal="left"/>
    </xf>
    <xf numFmtId="0" fontId="8" fillId="12" borderId="30" xfId="0" applyFont="1" applyFill="1" applyBorder="1" applyAlignment="1" applyProtection="1">
      <alignment horizontal="left"/>
    </xf>
    <xf numFmtId="0" fontId="7" fillId="0" borderId="32" xfId="0" applyFont="1" applyBorder="1" applyAlignment="1" applyProtection="1">
      <alignment horizontal="left" vertical="top"/>
    </xf>
    <xf numFmtId="0" fontId="7" fillId="0" borderId="33" xfId="0" applyFont="1" applyBorder="1" applyAlignment="1" applyProtection="1">
      <alignment horizontal="left" vertical="top"/>
    </xf>
    <xf numFmtId="0" fontId="7" fillId="0" borderId="34" xfId="0" applyFont="1" applyBorder="1" applyAlignment="1" applyProtection="1">
      <alignment horizontal="left" vertical="top"/>
    </xf>
    <xf numFmtId="0" fontId="0" fillId="0" borderId="40" xfId="0" applyBorder="1" applyAlignment="1" applyProtection="1">
      <alignment horizontal="center"/>
    </xf>
    <xf numFmtId="0" fontId="0" fillId="0" borderId="15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0" fontId="10" fillId="8" borderId="37" xfId="0" applyFont="1" applyFill="1" applyBorder="1" applyAlignment="1" applyProtection="1">
      <alignment horizontal="center" vertical="center" wrapText="1"/>
    </xf>
    <xf numFmtId="0" fontId="10" fillId="8" borderId="39" xfId="0" applyFont="1" applyFill="1" applyBorder="1" applyAlignment="1" applyProtection="1">
      <alignment horizontal="center" vertical="center" wrapText="1"/>
    </xf>
    <xf numFmtId="0" fontId="10" fillId="6" borderId="23" xfId="0" applyFont="1" applyFill="1" applyBorder="1" applyAlignment="1" applyProtection="1">
      <alignment horizontal="center" vertical="center" wrapText="1"/>
    </xf>
    <xf numFmtId="0" fontId="10" fillId="6" borderId="38" xfId="0" applyFont="1" applyFill="1" applyBorder="1" applyAlignment="1" applyProtection="1">
      <alignment horizontal="center" vertical="center" wrapText="1"/>
    </xf>
    <xf numFmtId="0" fontId="10" fillId="7" borderId="40" xfId="0" applyFont="1" applyFill="1" applyBorder="1" applyAlignment="1" applyProtection="1">
      <alignment horizontal="center" vertical="center" wrapText="1"/>
    </xf>
    <xf numFmtId="0" fontId="11" fillId="7" borderId="41" xfId="0" applyFont="1" applyFill="1" applyBorder="1" applyAlignment="1" applyProtection="1">
      <alignment horizontal="center" vertical="center" wrapText="1"/>
    </xf>
    <xf numFmtId="0" fontId="10" fillId="2" borderId="20" xfId="0" applyFont="1" applyFill="1" applyBorder="1" applyAlignment="1" applyProtection="1">
      <alignment horizontal="center" vertical="center" wrapText="1"/>
    </xf>
    <xf numFmtId="0" fontId="11" fillId="2" borderId="20" xfId="0" applyFont="1" applyFill="1" applyBorder="1" applyAlignment="1" applyProtection="1">
      <alignment horizontal="center" vertical="center" wrapText="1"/>
    </xf>
    <xf numFmtId="0" fontId="11" fillId="2" borderId="20" xfId="0" applyFont="1" applyFill="1" applyBorder="1" applyAlignment="1" applyProtection="1">
      <alignment wrapText="1"/>
    </xf>
    <xf numFmtId="0" fontId="2" fillId="10" borderId="22" xfId="0" applyFont="1" applyFill="1" applyBorder="1" applyAlignment="1" applyProtection="1">
      <alignment horizontal="center" vertical="center"/>
    </xf>
    <xf numFmtId="0" fontId="2" fillId="10" borderId="2" xfId="0" applyFont="1" applyFill="1" applyBorder="1" applyAlignment="1" applyProtection="1">
      <alignment horizontal="center" vertical="center"/>
    </xf>
    <xf numFmtId="164" fontId="2" fillId="9" borderId="1" xfId="0" applyNumberFormat="1" applyFont="1" applyFill="1" applyBorder="1" applyAlignment="1" applyProtection="1">
      <alignment horizontal="center" vertical="center"/>
    </xf>
    <xf numFmtId="164" fontId="2" fillId="9" borderId="3" xfId="0" applyNumberFormat="1" applyFont="1" applyFill="1" applyBorder="1" applyAlignment="1" applyProtection="1">
      <alignment horizontal="center" vertical="center"/>
    </xf>
    <xf numFmtId="164" fontId="2" fillId="7" borderId="5" xfId="0" applyNumberFormat="1" applyFont="1" applyFill="1" applyBorder="1" applyAlignment="1" applyProtection="1">
      <alignment horizontal="center" vertical="center"/>
    </xf>
    <xf numFmtId="0" fontId="0" fillId="7" borderId="6" xfId="0" applyFont="1" applyFill="1" applyBorder="1" applyAlignment="1" applyProtection="1">
      <alignment horizontal="center" vertical="center"/>
    </xf>
    <xf numFmtId="44" fontId="2" fillId="3" borderId="4" xfId="1" applyFont="1" applyFill="1" applyBorder="1" applyAlignment="1" applyProtection="1">
      <alignment horizontal="center" vertical="center"/>
    </xf>
    <xf numFmtId="44" fontId="0" fillId="3" borderId="4" xfId="1" applyFont="1" applyFill="1" applyBorder="1" applyAlignment="1" applyProtection="1">
      <alignment horizontal="center" vertical="center"/>
    </xf>
    <xf numFmtId="44" fontId="0" fillId="3" borderId="4" xfId="1" applyFont="1" applyFill="1" applyBorder="1" applyAlignment="1" applyProtection="1"/>
    <xf numFmtId="0" fontId="5" fillId="5" borderId="4" xfId="0" applyFont="1" applyFill="1" applyBorder="1" applyAlignment="1" applyProtection="1">
      <alignment horizontal="left"/>
      <protection locked="0"/>
    </xf>
    <xf numFmtId="0" fontId="0" fillId="0" borderId="13" xfId="0" applyBorder="1"/>
    <xf numFmtId="0" fontId="0" fillId="0" borderId="4" xfId="0" applyBorder="1"/>
    <xf numFmtId="0" fontId="0" fillId="0" borderId="28" xfId="0" applyBorder="1"/>
    <xf numFmtId="0" fontId="0" fillId="0" borderId="18" xfId="0" applyBorder="1"/>
    <xf numFmtId="0" fontId="9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0" xfId="0"/>
    <xf numFmtId="0" fontId="5" fillId="0" borderId="44" xfId="2" applyFont="1" applyBorder="1"/>
    <xf numFmtId="0" fontId="0" fillId="0" borderId="7" xfId="0" applyBorder="1"/>
    <xf numFmtId="0" fontId="5" fillId="0" borderId="44" xfId="2" applyFont="1" applyBorder="1" applyAlignment="1">
      <alignment wrapText="1"/>
    </xf>
    <xf numFmtId="0" fontId="0" fillId="0" borderId="7" xfId="0" applyBorder="1" applyAlignment="1">
      <alignment wrapText="1"/>
    </xf>
    <xf numFmtId="0" fontId="5" fillId="0" borderId="45" xfId="2" applyFont="1" applyBorder="1"/>
    <xf numFmtId="0" fontId="0" fillId="0" borderId="46" xfId="0" applyBorder="1"/>
    <xf numFmtId="0" fontId="6" fillId="16" borderId="35" xfId="2" applyFont="1" applyFill="1" applyBorder="1" applyAlignment="1">
      <alignment horizontal="left" vertical="top" wrapText="1"/>
    </xf>
    <xf numFmtId="0" fontId="2" fillId="16" borderId="43" xfId="0" applyFont="1" applyFill="1" applyBorder="1" applyAlignment="1">
      <alignment horizontal="left" vertical="top"/>
    </xf>
    <xf numFmtId="0" fontId="0" fillId="16" borderId="43" xfId="0" applyFill="1" applyBorder="1"/>
    <xf numFmtId="0" fontId="0" fillId="16" borderId="36" xfId="0" applyFill="1" applyBorder="1"/>
    <xf numFmtId="0" fontId="6" fillId="16" borderId="14" xfId="2" applyFont="1" applyFill="1" applyBorder="1" applyAlignment="1">
      <alignment horizontal="center" vertical="center" wrapText="1"/>
    </xf>
    <xf numFmtId="0" fontId="2" fillId="16" borderId="15" xfId="0" applyFont="1" applyFill="1" applyBorder="1" applyAlignment="1">
      <alignment horizontal="center" vertical="center"/>
    </xf>
    <xf numFmtId="0" fontId="2" fillId="16" borderId="16" xfId="0" applyFont="1" applyFill="1" applyBorder="1" applyAlignment="1">
      <alignment horizontal="center" vertical="center"/>
    </xf>
    <xf numFmtId="44" fontId="6" fillId="16" borderId="37" xfId="6" applyFont="1" applyFill="1" applyBorder="1" applyAlignment="1">
      <alignment horizontal="center" vertical="center" wrapText="1"/>
    </xf>
    <xf numFmtId="44" fontId="6" fillId="16" borderId="38" xfId="6" applyFont="1" applyFill="1" applyBorder="1" applyAlignment="1">
      <alignment horizontal="center" vertical="center" wrapText="1"/>
    </xf>
    <xf numFmtId="44" fontId="6" fillId="16" borderId="11" xfId="6" applyFont="1" applyFill="1" applyBorder="1" applyAlignment="1">
      <alignment horizontal="center" vertical="center" wrapText="1"/>
    </xf>
    <xf numFmtId="0" fontId="6" fillId="16" borderId="24" xfId="2" applyFont="1" applyFill="1" applyBorder="1" applyAlignment="1">
      <alignment vertical="top"/>
    </xf>
    <xf numFmtId="0" fontId="2" fillId="16" borderId="28" xfId="0" applyFont="1" applyFill="1" applyBorder="1" applyAlignment="1">
      <alignment vertical="top"/>
    </xf>
  </cellXfs>
  <cellStyles count="7">
    <cellStyle name="Standaard" xfId="0" builtinId="0"/>
    <cellStyle name="Standaard 2" xfId="5" xr:uid="{00000000-0005-0000-0000-000001000000}"/>
    <cellStyle name="Standaard 3" xfId="3" xr:uid="{00000000-0005-0000-0000-000002000000}"/>
    <cellStyle name="Standaard 4" xfId="2" xr:uid="{00000000-0005-0000-0000-000003000000}"/>
    <cellStyle name="Valuta" xfId="1" builtinId="4"/>
    <cellStyle name="Valuta 2" xfId="4" xr:uid="{00000000-0005-0000-0000-000005000000}"/>
    <cellStyle name="Valuta 3" xfId="6" xr:uid="{A8F3463E-32DC-491D-99D1-3C29500AD17B}"/>
  </cellStyles>
  <dxfs count="32">
    <dxf>
      <fill>
        <patternFill>
          <bgColor theme="5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colors>
    <mruColors>
      <color rgb="FFFF8989"/>
      <color rgb="FFE65B2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topLeftCell="A22" zoomScaleNormal="100" workbookViewId="0">
      <selection activeCell="A26" sqref="A26"/>
    </sheetView>
  </sheetViews>
  <sheetFormatPr defaultColWidth="8.85546875" defaultRowHeight="15" x14ac:dyDescent="0.25"/>
  <cols>
    <col min="1" max="1" width="37.5703125" style="9" customWidth="1"/>
    <col min="2" max="2" width="34.42578125" style="9" customWidth="1"/>
    <col min="3" max="3" width="21.5703125" style="9" customWidth="1"/>
    <col min="4" max="4" width="15.28515625" style="9" customWidth="1"/>
    <col min="5" max="5" width="16.5703125" style="9" customWidth="1"/>
    <col min="6" max="6" width="31.7109375" style="9" bestFit="1" customWidth="1"/>
    <col min="7" max="16384" width="8.85546875" style="9"/>
  </cols>
  <sheetData>
    <row r="1" spans="1:5" ht="15.75" thickBot="1" x14ac:dyDescent="0.3">
      <c r="A1" s="7"/>
      <c r="B1" s="8"/>
      <c r="C1" s="8"/>
      <c r="D1" s="8"/>
      <c r="E1" s="7"/>
    </row>
    <row r="2" spans="1:5" x14ac:dyDescent="0.25">
      <c r="A2" s="10" t="s">
        <v>39</v>
      </c>
      <c r="B2" s="11"/>
      <c r="C2" s="11"/>
      <c r="D2" s="11"/>
      <c r="E2" s="12"/>
    </row>
    <row r="3" spans="1:5" ht="29.25" x14ac:dyDescent="0.25">
      <c r="A3" s="13" t="s">
        <v>21</v>
      </c>
      <c r="B3" s="14" t="s">
        <v>36</v>
      </c>
      <c r="C3" s="14" t="s">
        <v>37</v>
      </c>
      <c r="D3" s="15" t="s">
        <v>38</v>
      </c>
      <c r="E3" s="16" t="s">
        <v>22</v>
      </c>
    </row>
    <row r="4" spans="1:5" x14ac:dyDescent="0.25">
      <c r="A4" s="17" t="s">
        <v>23</v>
      </c>
      <c r="B4" s="18">
        <f>Contractprijzen!H2</f>
        <v>0</v>
      </c>
      <c r="C4" s="52">
        <f>Contractprijzen!C2</f>
        <v>0</v>
      </c>
      <c r="D4" s="51">
        <f>Contractprijzen!A2</f>
        <v>152</v>
      </c>
      <c r="E4" s="19">
        <f>COUNTA(Contractprijzen!N4:N41)</f>
        <v>38</v>
      </c>
    </row>
    <row r="5" spans="1:5" ht="15.75" thickBot="1" x14ac:dyDescent="0.3">
      <c r="A5" s="20" t="s">
        <v>40</v>
      </c>
      <c r="B5" s="117">
        <f>B4/E4</f>
        <v>0</v>
      </c>
      <c r="C5" s="118"/>
      <c r="D5" s="118"/>
      <c r="E5" s="119"/>
    </row>
    <row r="6" spans="1:5" ht="15.75" thickBot="1" x14ac:dyDescent="0.3">
      <c r="A6" s="21"/>
      <c r="B6" s="22"/>
      <c r="C6" s="22"/>
      <c r="D6" s="22"/>
      <c r="E6" s="7"/>
    </row>
    <row r="7" spans="1:5" x14ac:dyDescent="0.25">
      <c r="A7" s="110" t="s">
        <v>35</v>
      </c>
      <c r="B7" s="111"/>
      <c r="C7" s="23"/>
      <c r="D7" s="24"/>
      <c r="E7" s="24"/>
    </row>
    <row r="8" spans="1:5" ht="28.5" x14ac:dyDescent="0.25">
      <c r="A8" s="115" t="s">
        <v>60</v>
      </c>
      <c r="B8" s="116"/>
      <c r="C8" s="25" t="s">
        <v>25</v>
      </c>
      <c r="D8" s="24"/>
      <c r="E8" s="24"/>
    </row>
    <row r="9" spans="1:5" x14ac:dyDescent="0.25">
      <c r="A9" s="120" t="s">
        <v>26</v>
      </c>
      <c r="B9" s="121"/>
      <c r="C9" s="49"/>
      <c r="D9" s="24"/>
      <c r="E9" s="24"/>
    </row>
    <row r="10" spans="1:5" x14ac:dyDescent="0.25">
      <c r="A10" s="120" t="s">
        <v>27</v>
      </c>
      <c r="B10" s="121"/>
      <c r="C10" s="49"/>
      <c r="D10" s="24"/>
      <c r="E10" s="24"/>
    </row>
    <row r="11" spans="1:5" ht="15.75" thickBot="1" x14ac:dyDescent="0.3">
      <c r="A11" s="122" t="s">
        <v>28</v>
      </c>
      <c r="B11" s="123"/>
      <c r="C11" s="50"/>
      <c r="D11" s="24"/>
      <c r="E11" s="24"/>
    </row>
    <row r="12" spans="1:5" ht="15.75" thickBot="1" x14ac:dyDescent="0.3">
      <c r="A12" s="3"/>
      <c r="B12" s="3"/>
      <c r="C12" s="24"/>
      <c r="D12" s="24"/>
      <c r="E12" s="24"/>
    </row>
    <row r="13" spans="1:5" ht="15.75" thickBot="1" x14ac:dyDescent="0.3">
      <c r="A13" s="124" t="s">
        <v>265</v>
      </c>
      <c r="B13" s="125"/>
      <c r="C13" s="26" t="s">
        <v>53</v>
      </c>
      <c r="D13" s="27"/>
      <c r="E13" s="24"/>
    </row>
    <row r="14" spans="1:5" x14ac:dyDescent="0.25">
      <c r="A14" s="126" t="s">
        <v>24</v>
      </c>
      <c r="B14" s="28" t="s">
        <v>54</v>
      </c>
      <c r="C14" s="4"/>
      <c r="D14" s="27"/>
      <c r="E14" s="24"/>
    </row>
    <row r="15" spans="1:5" x14ac:dyDescent="0.25">
      <c r="A15" s="126"/>
      <c r="B15" s="29" t="s">
        <v>55</v>
      </c>
      <c r="C15" s="5"/>
      <c r="D15" s="27"/>
      <c r="E15" s="24"/>
    </row>
    <row r="16" spans="1:5" x14ac:dyDescent="0.25">
      <c r="A16" s="127"/>
      <c r="B16" s="29" t="s">
        <v>56</v>
      </c>
      <c r="C16" s="5"/>
      <c r="D16" s="27"/>
      <c r="E16" s="24"/>
    </row>
    <row r="17" spans="1:6" x14ac:dyDescent="0.25">
      <c r="A17" s="128" t="s">
        <v>57</v>
      </c>
      <c r="B17" s="29" t="s">
        <v>54</v>
      </c>
      <c r="C17" s="5"/>
      <c r="D17" s="27"/>
      <c r="E17" s="24"/>
    </row>
    <row r="18" spans="1:6" x14ac:dyDescent="0.25">
      <c r="A18" s="126"/>
      <c r="B18" s="29" t="s">
        <v>55</v>
      </c>
      <c r="C18" s="5"/>
      <c r="D18" s="27"/>
      <c r="E18" s="24"/>
    </row>
    <row r="19" spans="1:6" x14ac:dyDescent="0.25">
      <c r="A19" s="127"/>
      <c r="B19" s="29" t="s">
        <v>56</v>
      </c>
      <c r="C19" s="5"/>
      <c r="D19" s="27"/>
      <c r="E19" s="27"/>
      <c r="F19" s="27"/>
    </row>
    <row r="20" spans="1:6" x14ac:dyDescent="0.25">
      <c r="A20" s="30" t="s">
        <v>58</v>
      </c>
      <c r="B20" s="29" t="s">
        <v>54</v>
      </c>
      <c r="C20" s="5"/>
      <c r="D20" s="27"/>
      <c r="E20" s="27"/>
      <c r="F20" s="27"/>
    </row>
    <row r="21" spans="1:6" ht="15.75" thickBot="1" x14ac:dyDescent="0.3">
      <c r="A21" s="31" t="s">
        <v>59</v>
      </c>
      <c r="B21" s="32"/>
      <c r="C21" s="6"/>
      <c r="D21" s="27"/>
      <c r="E21" s="27"/>
      <c r="F21" s="27"/>
    </row>
    <row r="22" spans="1:6" ht="15.75" thickBot="1" x14ac:dyDescent="0.3">
      <c r="A22" s="33"/>
      <c r="B22" s="33"/>
      <c r="C22" s="7"/>
      <c r="D22" s="7"/>
      <c r="E22" s="7"/>
    </row>
    <row r="23" spans="1:6" ht="15.75" thickBot="1" x14ac:dyDescent="0.3">
      <c r="A23" s="34" t="s">
        <v>264</v>
      </c>
      <c r="B23" s="35"/>
      <c r="C23" s="7"/>
      <c r="D23" s="7"/>
      <c r="E23" s="7"/>
    </row>
    <row r="24" spans="1:6" x14ac:dyDescent="0.25">
      <c r="A24" s="36" t="s">
        <v>54</v>
      </c>
      <c r="B24" s="37">
        <v>0.7</v>
      </c>
      <c r="C24" s="7"/>
      <c r="D24" s="7"/>
      <c r="E24" s="7"/>
    </row>
    <row r="25" spans="1:6" x14ac:dyDescent="0.25">
      <c r="A25" s="30" t="s">
        <v>55</v>
      </c>
      <c r="B25" s="38">
        <v>0.3</v>
      </c>
      <c r="C25" s="7"/>
      <c r="D25" s="7"/>
      <c r="E25" s="7"/>
    </row>
    <row r="26" spans="1:6" ht="15.75" thickBot="1" x14ac:dyDescent="0.3">
      <c r="A26" s="39" t="s">
        <v>264</v>
      </c>
      <c r="B26" s="40">
        <f>($C$14*$B$24)+($C$15*$B$25)</f>
        <v>0</v>
      </c>
      <c r="C26" s="7"/>
      <c r="D26" s="7"/>
      <c r="E26" s="7"/>
    </row>
    <row r="27" spans="1:6" x14ac:dyDescent="0.25">
      <c r="A27" s="41"/>
      <c r="B27" s="42"/>
      <c r="C27" s="7"/>
      <c r="D27" s="7"/>
      <c r="E27" s="7"/>
    </row>
    <row r="28" spans="1:6" x14ac:dyDescent="0.25">
      <c r="A28" s="112" t="s">
        <v>29</v>
      </c>
      <c r="B28" s="113"/>
      <c r="C28" s="114"/>
      <c r="D28" s="7"/>
      <c r="E28" s="7"/>
    </row>
    <row r="29" spans="1:6" ht="15.75" thickBot="1" x14ac:dyDescent="0.3">
      <c r="A29" s="33"/>
      <c r="B29" s="33"/>
      <c r="C29" s="7"/>
      <c r="D29" s="7"/>
      <c r="E29" s="7"/>
    </row>
    <row r="30" spans="1:6" x14ac:dyDescent="0.25">
      <c r="A30" s="43" t="s">
        <v>30</v>
      </c>
      <c r="B30" s="45"/>
      <c r="C30" s="7"/>
      <c r="D30" s="7"/>
      <c r="E30" s="7"/>
    </row>
    <row r="31" spans="1:6" x14ac:dyDescent="0.25">
      <c r="A31" s="13" t="s">
        <v>31</v>
      </c>
      <c r="B31" s="46"/>
      <c r="C31" s="7"/>
      <c r="D31" s="7"/>
      <c r="E31" s="7"/>
    </row>
    <row r="32" spans="1:6" x14ac:dyDescent="0.25">
      <c r="A32" s="13" t="s">
        <v>32</v>
      </c>
      <c r="B32" s="47"/>
      <c r="C32" s="7"/>
      <c r="D32" s="7"/>
      <c r="E32" s="7"/>
    </row>
    <row r="33" spans="1:5" x14ac:dyDescent="0.25">
      <c r="A33" s="13" t="s">
        <v>33</v>
      </c>
      <c r="B33" s="47"/>
      <c r="C33" s="7"/>
      <c r="D33" s="7"/>
      <c r="E33" s="7"/>
    </row>
    <row r="34" spans="1:5" ht="43.9" customHeight="1" thickBot="1" x14ac:dyDescent="0.3">
      <c r="A34" s="44" t="s">
        <v>34</v>
      </c>
      <c r="B34" s="48"/>
      <c r="C34" s="7"/>
      <c r="D34" s="7"/>
      <c r="E34" s="7"/>
    </row>
    <row r="35" spans="1:5" x14ac:dyDescent="0.25">
      <c r="C35" s="7"/>
      <c r="D35" s="7"/>
      <c r="E35" s="7"/>
    </row>
    <row r="36" spans="1:5" x14ac:dyDescent="0.25">
      <c r="C36" s="7"/>
      <c r="D36" s="7"/>
      <c r="E36" s="7"/>
    </row>
    <row r="37" spans="1:5" x14ac:dyDescent="0.25">
      <c r="C37" s="7"/>
      <c r="D37" s="7"/>
      <c r="E37" s="7"/>
    </row>
    <row r="38" spans="1:5" x14ac:dyDescent="0.25">
      <c r="C38" s="7"/>
      <c r="D38" s="7"/>
      <c r="E38" s="7"/>
    </row>
    <row r="39" spans="1:5" x14ac:dyDescent="0.25">
      <c r="A39" s="7"/>
      <c r="B39" s="7"/>
      <c r="C39" s="7"/>
      <c r="D39" s="7"/>
      <c r="E39" s="7"/>
    </row>
    <row r="40" spans="1:5" x14ac:dyDescent="0.25">
      <c r="A40" s="7"/>
      <c r="B40" s="7"/>
      <c r="C40" s="7"/>
      <c r="D40" s="7"/>
      <c r="E40" s="7"/>
    </row>
    <row r="41" spans="1:5" x14ac:dyDescent="0.25">
      <c r="A41" s="7"/>
      <c r="B41" s="7"/>
      <c r="C41" s="7"/>
      <c r="D41" s="7"/>
      <c r="E41" s="7"/>
    </row>
    <row r="42" spans="1:5" x14ac:dyDescent="0.25">
      <c r="A42" s="7"/>
      <c r="B42" s="7"/>
      <c r="C42" s="7"/>
      <c r="D42" s="7"/>
      <c r="E42" s="7"/>
    </row>
    <row r="43" spans="1:5" x14ac:dyDescent="0.25">
      <c r="A43" s="7"/>
      <c r="B43" s="7"/>
      <c r="C43" s="7"/>
      <c r="D43" s="7"/>
      <c r="E43" s="7"/>
    </row>
    <row r="44" spans="1:5" x14ac:dyDescent="0.25">
      <c r="A44" s="7"/>
      <c r="B44" s="7"/>
      <c r="C44" s="7"/>
      <c r="D44" s="7"/>
      <c r="E44" s="7"/>
    </row>
  </sheetData>
  <sheetProtection selectLockedCells="1"/>
  <mergeCells count="10">
    <mergeCell ref="A7:B7"/>
    <mergeCell ref="A28:C28"/>
    <mergeCell ref="A8:B8"/>
    <mergeCell ref="B5:E5"/>
    <mergeCell ref="A9:B9"/>
    <mergeCell ref="A10:B10"/>
    <mergeCell ref="A11:B11"/>
    <mergeCell ref="A13:B13"/>
    <mergeCell ref="A14:A16"/>
    <mergeCell ref="A17:A19"/>
  </mergeCells>
  <conditionalFormatting sqref="C14:C21">
    <cfRule type="containsBlanks" dxfId="31" priority="9">
      <formula>LEN(TRIM(C14))=0</formula>
    </cfRule>
  </conditionalFormatting>
  <conditionalFormatting sqref="B34">
    <cfRule type="containsBlanks" dxfId="30" priority="4">
      <formula>LEN(TRIM(B34))=0</formula>
    </cfRule>
  </conditionalFormatting>
  <conditionalFormatting sqref="B30">
    <cfRule type="containsBlanks" dxfId="29" priority="8">
      <formula>LEN(TRIM(B30))=0</formula>
    </cfRule>
  </conditionalFormatting>
  <conditionalFormatting sqref="B31">
    <cfRule type="containsBlanks" dxfId="28" priority="7">
      <formula>LEN(TRIM(B31))=0</formula>
    </cfRule>
  </conditionalFormatting>
  <conditionalFormatting sqref="B32">
    <cfRule type="containsBlanks" dxfId="27" priority="6">
      <formula>LEN(TRIM(B32))=0</formula>
    </cfRule>
  </conditionalFormatting>
  <conditionalFormatting sqref="B33">
    <cfRule type="containsBlanks" dxfId="26" priority="5">
      <formula>LEN(TRIM(B33))=0</formula>
    </cfRule>
  </conditionalFormatting>
  <conditionalFormatting sqref="C9">
    <cfRule type="containsBlanks" dxfId="25" priority="3">
      <formula>LEN(TRIM(C9))=0</formula>
    </cfRule>
  </conditionalFormatting>
  <conditionalFormatting sqref="C10">
    <cfRule type="containsBlanks" dxfId="24" priority="2">
      <formula>LEN(TRIM(C10))=0</formula>
    </cfRule>
  </conditionalFormatting>
  <conditionalFormatting sqref="C11">
    <cfRule type="containsBlanks" dxfId="23" priority="1">
      <formula>LEN(TRIM(C11))=0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1"/>
  <sheetViews>
    <sheetView tabSelected="1" zoomScale="85" zoomScaleNormal="85" workbookViewId="0">
      <pane xSplit="13" ySplit="3" topLeftCell="N4" activePane="bottomRight" state="frozen"/>
      <selection pane="topRight" activeCell="M1" sqref="M1"/>
      <selection pane="bottomLeft" activeCell="A4" sqref="A4"/>
      <selection pane="bottomRight" activeCell="H1" sqref="H1:M1"/>
    </sheetView>
  </sheetViews>
  <sheetFormatPr defaultColWidth="8.85546875" defaultRowHeight="15" x14ac:dyDescent="0.25"/>
  <cols>
    <col min="1" max="10" width="8.85546875" style="71" customWidth="1"/>
    <col min="11" max="11" width="10.28515625" style="71" customWidth="1"/>
    <col min="12" max="13" width="8.85546875" style="71" customWidth="1"/>
    <col min="14" max="14" width="10.7109375" style="9" bestFit="1" customWidth="1"/>
    <col min="15" max="15" width="20.7109375" style="9" bestFit="1" customWidth="1"/>
    <col min="16" max="16" width="11.7109375" style="76" bestFit="1" customWidth="1"/>
    <col min="17" max="17" width="48.5703125" style="9" bestFit="1" customWidth="1"/>
    <col min="18" max="18" width="9.7109375" style="72" bestFit="1" customWidth="1"/>
    <col min="19" max="19" width="19.5703125" style="72" bestFit="1" customWidth="1"/>
    <col min="20" max="20" width="9.7109375" style="9" bestFit="1" customWidth="1"/>
    <col min="21" max="21" width="9.7109375" style="73" bestFit="1" customWidth="1"/>
    <col min="22" max="29" width="9.7109375" style="9" bestFit="1" customWidth="1"/>
    <col min="30" max="30" width="11.42578125" style="9" bestFit="1" customWidth="1"/>
    <col min="31" max="16384" width="8.85546875" style="9"/>
  </cols>
  <sheetData>
    <row r="1" spans="1:30" ht="45" customHeight="1" x14ac:dyDescent="0.3">
      <c r="A1" s="133" t="s">
        <v>42</v>
      </c>
      <c r="B1" s="134"/>
      <c r="C1" s="135" t="s">
        <v>43</v>
      </c>
      <c r="D1" s="136"/>
      <c r="E1" s="136"/>
      <c r="F1" s="137" t="s">
        <v>41</v>
      </c>
      <c r="G1" s="138"/>
      <c r="H1" s="139" t="s">
        <v>266</v>
      </c>
      <c r="I1" s="139"/>
      <c r="J1" s="140"/>
      <c r="K1" s="140"/>
      <c r="L1" s="141"/>
      <c r="M1" s="141"/>
      <c r="N1" s="129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</row>
    <row r="2" spans="1:30" ht="45" customHeight="1" x14ac:dyDescent="0.25">
      <c r="A2" s="142">
        <f>SUM(A4:A41)+SUM(B4:B41)</f>
        <v>152</v>
      </c>
      <c r="B2" s="143"/>
      <c r="C2" s="144">
        <f>SUM(C4:C41)</f>
        <v>0</v>
      </c>
      <c r="D2" s="145"/>
      <c r="E2" s="145"/>
      <c r="F2" s="146" t="s">
        <v>263</v>
      </c>
      <c r="G2" s="147"/>
      <c r="H2" s="148">
        <f>SUM(M4:M41)</f>
        <v>0</v>
      </c>
      <c r="I2" s="148"/>
      <c r="J2" s="149"/>
      <c r="K2" s="149"/>
      <c r="L2" s="150"/>
      <c r="M2" s="150"/>
      <c r="N2" s="131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</row>
    <row r="3" spans="1:30" s="61" customFormat="1" ht="154.9" customHeight="1" x14ac:dyDescent="0.25">
      <c r="A3" s="74" t="s">
        <v>0</v>
      </c>
      <c r="B3" s="53" t="s">
        <v>1</v>
      </c>
      <c r="C3" s="54" t="s">
        <v>2</v>
      </c>
      <c r="D3" s="54" t="s">
        <v>3</v>
      </c>
      <c r="E3" s="55" t="s">
        <v>4</v>
      </c>
      <c r="F3" s="56" t="s">
        <v>5</v>
      </c>
      <c r="G3" s="56" t="s">
        <v>6</v>
      </c>
      <c r="H3" s="57" t="s">
        <v>7</v>
      </c>
      <c r="I3" s="57" t="s">
        <v>46</v>
      </c>
      <c r="J3" s="57" t="s">
        <v>45</v>
      </c>
      <c r="K3" s="57" t="s">
        <v>44</v>
      </c>
      <c r="L3" s="57" t="s">
        <v>262</v>
      </c>
      <c r="M3" s="57" t="s">
        <v>8</v>
      </c>
      <c r="N3" s="58" t="s">
        <v>66</v>
      </c>
      <c r="O3" s="58" t="s">
        <v>9</v>
      </c>
      <c r="P3" s="58" t="s">
        <v>89</v>
      </c>
      <c r="Q3" s="58" t="s">
        <v>50</v>
      </c>
      <c r="R3" s="59" t="s">
        <v>48</v>
      </c>
      <c r="S3" s="59" t="s">
        <v>52</v>
      </c>
      <c r="T3" s="58" t="s">
        <v>14</v>
      </c>
      <c r="U3" s="60" t="s">
        <v>15</v>
      </c>
      <c r="V3" s="58" t="s">
        <v>16</v>
      </c>
      <c r="W3" s="58" t="s">
        <v>47</v>
      </c>
      <c r="X3" s="58" t="s">
        <v>49</v>
      </c>
      <c r="Y3" s="58" t="s">
        <v>10</v>
      </c>
      <c r="Z3" s="58" t="s">
        <v>13</v>
      </c>
      <c r="AA3" s="59" t="s">
        <v>69</v>
      </c>
      <c r="AB3" s="59" t="s">
        <v>11</v>
      </c>
      <c r="AC3" s="58" t="s">
        <v>12</v>
      </c>
      <c r="AD3" s="58" t="s">
        <v>92</v>
      </c>
    </row>
    <row r="4" spans="1:30" x14ac:dyDescent="0.25">
      <c r="A4" s="94">
        <v>1</v>
      </c>
      <c r="B4" s="95">
        <v>3</v>
      </c>
      <c r="C4" s="62">
        <f t="shared" ref="C4:C41" si="0">(D4*A4)+(E4*B4)</f>
        <v>0</v>
      </c>
      <c r="D4" s="1"/>
      <c r="E4" s="1"/>
      <c r="F4" s="2"/>
      <c r="G4" s="2"/>
      <c r="H4" s="63">
        <f t="shared" ref="H4:H41" si="1">A4*F4</f>
        <v>0</v>
      </c>
      <c r="I4" s="63">
        <f t="shared" ref="I4:I41" si="2">B4*G4</f>
        <v>0</v>
      </c>
      <c r="J4" s="2"/>
      <c r="K4" s="2"/>
      <c r="L4" s="2"/>
      <c r="M4" s="64">
        <f t="shared" ref="M4:M41" si="3">SUM(H4:L4)</f>
        <v>0</v>
      </c>
      <c r="N4" s="65" t="s">
        <v>67</v>
      </c>
      <c r="O4" s="66" t="s">
        <v>68</v>
      </c>
      <c r="P4" s="75" t="s">
        <v>91</v>
      </c>
      <c r="Q4" s="66" t="s">
        <v>70</v>
      </c>
      <c r="R4" s="67">
        <v>2016</v>
      </c>
      <c r="S4" s="67" t="s">
        <v>61</v>
      </c>
      <c r="T4" s="67">
        <v>1000</v>
      </c>
      <c r="U4" s="70">
        <v>1</v>
      </c>
      <c r="V4" s="68" t="s">
        <v>88</v>
      </c>
      <c r="W4" s="65" t="s">
        <v>17</v>
      </c>
      <c r="X4" s="66" t="s">
        <v>19</v>
      </c>
      <c r="Y4" s="67" t="s">
        <v>98</v>
      </c>
      <c r="Z4" s="69" t="s">
        <v>19</v>
      </c>
      <c r="AA4" s="67">
        <v>5</v>
      </c>
      <c r="AB4" s="67">
        <v>1</v>
      </c>
      <c r="AC4" s="70">
        <v>5</v>
      </c>
      <c r="AD4" s="105" t="s">
        <v>260</v>
      </c>
    </row>
    <row r="5" spans="1:30" x14ac:dyDescent="0.25">
      <c r="A5" s="94">
        <v>1</v>
      </c>
      <c r="B5" s="95">
        <v>3</v>
      </c>
      <c r="C5" s="62">
        <f t="shared" si="0"/>
        <v>0</v>
      </c>
      <c r="D5" s="1"/>
      <c r="E5" s="1"/>
      <c r="F5" s="2"/>
      <c r="G5" s="2"/>
      <c r="H5" s="63">
        <f t="shared" si="1"/>
        <v>0</v>
      </c>
      <c r="I5" s="63">
        <f t="shared" si="2"/>
        <v>0</v>
      </c>
      <c r="J5" s="2"/>
      <c r="K5" s="2"/>
      <c r="L5" s="2"/>
      <c r="M5" s="64">
        <f t="shared" si="3"/>
        <v>0</v>
      </c>
      <c r="N5" s="65" t="s">
        <v>67</v>
      </c>
      <c r="O5" s="66" t="s">
        <v>68</v>
      </c>
      <c r="P5" s="97" t="s">
        <v>90</v>
      </c>
      <c r="Q5" s="66" t="s">
        <v>71</v>
      </c>
      <c r="R5" s="67">
        <v>2016</v>
      </c>
      <c r="S5" s="67" t="s">
        <v>61</v>
      </c>
      <c r="T5" s="67">
        <v>1000</v>
      </c>
      <c r="U5" s="70">
        <v>1</v>
      </c>
      <c r="V5" s="68" t="s">
        <v>88</v>
      </c>
      <c r="W5" s="65" t="s">
        <v>17</v>
      </c>
      <c r="X5" s="66" t="s">
        <v>19</v>
      </c>
      <c r="Y5" s="67" t="s">
        <v>98</v>
      </c>
      <c r="Z5" s="69" t="s">
        <v>19</v>
      </c>
      <c r="AA5" s="67">
        <v>5</v>
      </c>
      <c r="AB5" s="67">
        <v>1</v>
      </c>
      <c r="AC5" s="70">
        <v>5</v>
      </c>
      <c r="AD5" s="105" t="s">
        <v>260</v>
      </c>
    </row>
    <row r="6" spans="1:30" x14ac:dyDescent="0.25">
      <c r="A6" s="94">
        <v>0</v>
      </c>
      <c r="B6" s="95">
        <v>2</v>
      </c>
      <c r="C6" s="62">
        <f t="shared" si="0"/>
        <v>0</v>
      </c>
      <c r="D6" s="1"/>
      <c r="E6" s="1"/>
      <c r="F6" s="2"/>
      <c r="G6" s="2"/>
      <c r="H6" s="63">
        <f t="shared" si="1"/>
        <v>0</v>
      </c>
      <c r="I6" s="63">
        <f t="shared" si="2"/>
        <v>0</v>
      </c>
      <c r="J6" s="2"/>
      <c r="K6" s="2"/>
      <c r="L6" s="2"/>
      <c r="M6" s="64">
        <f t="shared" si="3"/>
        <v>0</v>
      </c>
      <c r="N6" s="65" t="s">
        <v>67</v>
      </c>
      <c r="O6" s="66" t="s">
        <v>68</v>
      </c>
      <c r="P6" s="65" t="s">
        <v>95</v>
      </c>
      <c r="Q6" s="66" t="s">
        <v>72</v>
      </c>
      <c r="R6" s="67">
        <v>2017</v>
      </c>
      <c r="S6" s="67" t="s">
        <v>94</v>
      </c>
      <c r="T6" s="67">
        <v>500</v>
      </c>
      <c r="U6" s="70">
        <v>0.15</v>
      </c>
      <c r="V6" s="68" t="s">
        <v>93</v>
      </c>
      <c r="W6" s="65" t="s">
        <v>63</v>
      </c>
      <c r="X6" s="66" t="s">
        <v>20</v>
      </c>
      <c r="Y6" s="67" t="s">
        <v>99</v>
      </c>
      <c r="Z6" s="69" t="s">
        <v>20</v>
      </c>
      <c r="AA6" s="67">
        <v>2</v>
      </c>
      <c r="AB6" s="67">
        <v>1</v>
      </c>
      <c r="AC6" s="70">
        <v>0</v>
      </c>
      <c r="AD6" s="108" t="s">
        <v>256</v>
      </c>
    </row>
    <row r="7" spans="1:30" x14ac:dyDescent="0.25">
      <c r="A7" s="94">
        <v>1</v>
      </c>
      <c r="B7" s="95">
        <v>3</v>
      </c>
      <c r="C7" s="62">
        <f t="shared" si="0"/>
        <v>0</v>
      </c>
      <c r="D7" s="1"/>
      <c r="E7" s="1"/>
      <c r="F7" s="2"/>
      <c r="G7" s="2"/>
      <c r="H7" s="63">
        <f t="shared" si="1"/>
        <v>0</v>
      </c>
      <c r="I7" s="63">
        <f t="shared" si="2"/>
        <v>0</v>
      </c>
      <c r="J7" s="2"/>
      <c r="K7" s="2"/>
      <c r="L7" s="2"/>
      <c r="M7" s="64">
        <f t="shared" si="3"/>
        <v>0</v>
      </c>
      <c r="N7" s="65" t="s">
        <v>67</v>
      </c>
      <c r="O7" s="66" t="s">
        <v>68</v>
      </c>
      <c r="P7" s="65">
        <v>6450</v>
      </c>
      <c r="Q7" s="66" t="s">
        <v>73</v>
      </c>
      <c r="R7" s="67">
        <v>1990</v>
      </c>
      <c r="S7" s="67" t="s">
        <v>96</v>
      </c>
      <c r="T7" s="67">
        <v>630</v>
      </c>
      <c r="U7" s="70">
        <v>0.5</v>
      </c>
      <c r="V7" s="70">
        <v>1081</v>
      </c>
      <c r="W7" s="65" t="s">
        <v>17</v>
      </c>
      <c r="X7" s="66" t="s">
        <v>19</v>
      </c>
      <c r="Y7" s="67" t="s">
        <v>18</v>
      </c>
      <c r="Z7" s="67" t="s">
        <v>19</v>
      </c>
      <c r="AA7" s="67">
        <v>3</v>
      </c>
      <c r="AB7" s="67">
        <v>1</v>
      </c>
      <c r="AC7" s="70">
        <v>3</v>
      </c>
      <c r="AD7" s="108" t="s">
        <v>256</v>
      </c>
    </row>
    <row r="8" spans="1:30" x14ac:dyDescent="0.25">
      <c r="A8" s="79">
        <v>0</v>
      </c>
      <c r="B8" s="80">
        <v>4</v>
      </c>
      <c r="C8" s="62">
        <f t="shared" si="0"/>
        <v>0</v>
      </c>
      <c r="D8" s="1"/>
      <c r="E8" s="1"/>
      <c r="F8" s="2"/>
      <c r="G8" s="2"/>
      <c r="H8" s="63">
        <f t="shared" si="1"/>
        <v>0</v>
      </c>
      <c r="I8" s="63">
        <f t="shared" si="2"/>
        <v>0</v>
      </c>
      <c r="J8" s="2"/>
      <c r="K8" s="2"/>
      <c r="L8" s="2"/>
      <c r="M8" s="64">
        <f t="shared" si="3"/>
        <v>0</v>
      </c>
      <c r="N8" s="65" t="s">
        <v>67</v>
      </c>
      <c r="O8" s="66" t="s">
        <v>68</v>
      </c>
      <c r="P8" s="65" t="s">
        <v>252</v>
      </c>
      <c r="Q8" s="66" t="s">
        <v>74</v>
      </c>
      <c r="R8" s="67">
        <v>1998</v>
      </c>
      <c r="S8" s="67" t="s">
        <v>253</v>
      </c>
      <c r="T8" s="67" t="s">
        <v>252</v>
      </c>
      <c r="U8" s="67" t="s">
        <v>252</v>
      </c>
      <c r="V8" s="70" t="s">
        <v>93</v>
      </c>
      <c r="W8" s="65" t="s">
        <v>63</v>
      </c>
      <c r="X8" s="66" t="s">
        <v>20</v>
      </c>
      <c r="Y8" s="67" t="s">
        <v>64</v>
      </c>
      <c r="Z8" s="67" t="s">
        <v>20</v>
      </c>
      <c r="AA8" s="67">
        <v>2</v>
      </c>
      <c r="AB8" s="67">
        <v>1</v>
      </c>
      <c r="AC8" s="70">
        <v>1</v>
      </c>
      <c r="AD8" s="107" t="s">
        <v>259</v>
      </c>
    </row>
    <row r="9" spans="1:30" x14ac:dyDescent="0.25">
      <c r="A9" s="94">
        <v>1</v>
      </c>
      <c r="B9" s="95">
        <v>3</v>
      </c>
      <c r="C9" s="62">
        <f t="shared" si="0"/>
        <v>0</v>
      </c>
      <c r="D9" s="1"/>
      <c r="E9" s="1"/>
      <c r="F9" s="2"/>
      <c r="G9" s="2"/>
      <c r="H9" s="63">
        <f t="shared" si="1"/>
        <v>0</v>
      </c>
      <c r="I9" s="63">
        <f t="shared" si="2"/>
        <v>0</v>
      </c>
      <c r="J9" s="2"/>
      <c r="K9" s="2"/>
      <c r="L9" s="2"/>
      <c r="M9" s="64">
        <f t="shared" si="3"/>
        <v>0</v>
      </c>
      <c r="N9" s="65" t="s">
        <v>75</v>
      </c>
      <c r="O9" s="66" t="s">
        <v>76</v>
      </c>
      <c r="P9" s="77">
        <v>240298</v>
      </c>
      <c r="Q9" s="66" t="s">
        <v>85</v>
      </c>
      <c r="R9" s="67">
        <v>2008</v>
      </c>
      <c r="S9" s="67" t="s">
        <v>97</v>
      </c>
      <c r="T9" s="67">
        <v>1250</v>
      </c>
      <c r="U9" s="70">
        <v>1</v>
      </c>
      <c r="V9" s="68" t="s">
        <v>87</v>
      </c>
      <c r="W9" s="65" t="s">
        <v>17</v>
      </c>
      <c r="X9" s="66" t="s">
        <v>19</v>
      </c>
      <c r="Y9" s="67" t="s">
        <v>18</v>
      </c>
      <c r="Z9" s="69" t="s">
        <v>19</v>
      </c>
      <c r="AA9" s="67">
        <v>7</v>
      </c>
      <c r="AB9" s="67">
        <v>1</v>
      </c>
      <c r="AC9" s="70">
        <v>7</v>
      </c>
      <c r="AD9" s="108" t="s">
        <v>256</v>
      </c>
    </row>
    <row r="10" spans="1:30" x14ac:dyDescent="0.25">
      <c r="A10" s="94">
        <v>1</v>
      </c>
      <c r="B10" s="95">
        <v>3</v>
      </c>
      <c r="C10" s="62">
        <f t="shared" si="0"/>
        <v>0</v>
      </c>
      <c r="D10" s="1"/>
      <c r="E10" s="1"/>
      <c r="F10" s="2"/>
      <c r="G10" s="2"/>
      <c r="H10" s="63">
        <f t="shared" si="1"/>
        <v>0</v>
      </c>
      <c r="I10" s="63">
        <f t="shared" si="2"/>
        <v>0</v>
      </c>
      <c r="J10" s="2"/>
      <c r="K10" s="2"/>
      <c r="L10" s="2"/>
      <c r="M10" s="64">
        <f t="shared" si="3"/>
        <v>0</v>
      </c>
      <c r="N10" s="65" t="s">
        <v>75</v>
      </c>
      <c r="O10" s="66" t="s">
        <v>76</v>
      </c>
      <c r="P10" s="65">
        <v>240297</v>
      </c>
      <c r="Q10" s="66" t="s">
        <v>84</v>
      </c>
      <c r="R10" s="67">
        <v>2008</v>
      </c>
      <c r="S10" s="67" t="s">
        <v>97</v>
      </c>
      <c r="T10" s="67">
        <v>1250</v>
      </c>
      <c r="U10" s="70">
        <v>1</v>
      </c>
      <c r="V10" s="70" t="s">
        <v>87</v>
      </c>
      <c r="W10" s="65" t="s">
        <v>17</v>
      </c>
      <c r="X10" s="66" t="s">
        <v>19</v>
      </c>
      <c r="Y10" s="67" t="s">
        <v>18</v>
      </c>
      <c r="Z10" s="67" t="s">
        <v>19</v>
      </c>
      <c r="AA10" s="67">
        <v>8</v>
      </c>
      <c r="AB10" s="67">
        <v>1</v>
      </c>
      <c r="AC10" s="70">
        <v>8</v>
      </c>
      <c r="AD10" s="106" t="s">
        <v>261</v>
      </c>
    </row>
    <row r="11" spans="1:30" x14ac:dyDescent="0.25">
      <c r="A11" s="94">
        <v>1</v>
      </c>
      <c r="B11" s="95">
        <v>3</v>
      </c>
      <c r="C11" s="62">
        <f t="shared" si="0"/>
        <v>0</v>
      </c>
      <c r="D11" s="1"/>
      <c r="E11" s="1"/>
      <c r="F11" s="2"/>
      <c r="G11" s="2"/>
      <c r="H11" s="63">
        <f t="shared" si="1"/>
        <v>0</v>
      </c>
      <c r="I11" s="63">
        <f t="shared" si="2"/>
        <v>0</v>
      </c>
      <c r="J11" s="2"/>
      <c r="K11" s="2"/>
      <c r="L11" s="2"/>
      <c r="M11" s="64">
        <f t="shared" si="3"/>
        <v>0</v>
      </c>
      <c r="N11" s="65" t="s">
        <v>75</v>
      </c>
      <c r="O11" s="66" t="s">
        <v>76</v>
      </c>
      <c r="P11" s="99">
        <v>10492</v>
      </c>
      <c r="Q11" s="66" t="s">
        <v>86</v>
      </c>
      <c r="R11" s="67">
        <v>2009</v>
      </c>
      <c r="S11" s="67" t="s">
        <v>100</v>
      </c>
      <c r="T11" s="67">
        <v>2000</v>
      </c>
      <c r="U11" s="70" t="s">
        <v>252</v>
      </c>
      <c r="V11" s="68" t="s">
        <v>93</v>
      </c>
      <c r="W11" s="65" t="s">
        <v>143</v>
      </c>
      <c r="X11" s="66" t="s">
        <v>20</v>
      </c>
      <c r="Y11" s="67" t="s">
        <v>101</v>
      </c>
      <c r="Z11" s="69" t="s">
        <v>20</v>
      </c>
      <c r="AA11" s="67">
        <v>2</v>
      </c>
      <c r="AB11" s="67">
        <v>0</v>
      </c>
      <c r="AC11" s="70">
        <v>2</v>
      </c>
      <c r="AD11" s="106" t="s">
        <v>261</v>
      </c>
    </row>
    <row r="12" spans="1:30" x14ac:dyDescent="0.25">
      <c r="A12" s="94">
        <v>1</v>
      </c>
      <c r="B12" s="95">
        <v>3</v>
      </c>
      <c r="C12" s="62">
        <f t="shared" si="0"/>
        <v>0</v>
      </c>
      <c r="D12" s="1"/>
      <c r="E12" s="1"/>
      <c r="F12" s="2"/>
      <c r="G12" s="2"/>
      <c r="H12" s="63">
        <f t="shared" si="1"/>
        <v>0</v>
      </c>
      <c r="I12" s="63">
        <f t="shared" si="2"/>
        <v>0</v>
      </c>
      <c r="J12" s="2"/>
      <c r="K12" s="2"/>
      <c r="L12" s="2"/>
      <c r="M12" s="64">
        <f t="shared" si="3"/>
        <v>0</v>
      </c>
      <c r="N12" s="65" t="s">
        <v>77</v>
      </c>
      <c r="O12" s="78" t="s">
        <v>78</v>
      </c>
      <c r="P12" s="65">
        <v>10243419</v>
      </c>
      <c r="Q12" s="66" t="s">
        <v>81</v>
      </c>
      <c r="R12" s="67">
        <v>2001</v>
      </c>
      <c r="S12" s="67" t="s">
        <v>103</v>
      </c>
      <c r="T12" s="67">
        <v>1000</v>
      </c>
      <c r="U12" s="70">
        <v>1</v>
      </c>
      <c r="V12" s="68" t="s">
        <v>87</v>
      </c>
      <c r="W12" s="65" t="s">
        <v>17</v>
      </c>
      <c r="X12" s="66" t="s">
        <v>19</v>
      </c>
      <c r="Y12" s="67" t="s">
        <v>18</v>
      </c>
      <c r="Z12" s="69" t="s">
        <v>19</v>
      </c>
      <c r="AA12" s="67">
        <v>6</v>
      </c>
      <c r="AB12" s="67">
        <v>2</v>
      </c>
      <c r="AC12" s="70">
        <v>6</v>
      </c>
      <c r="AD12" s="108" t="s">
        <v>256</v>
      </c>
    </row>
    <row r="13" spans="1:30" x14ac:dyDescent="0.25">
      <c r="A13" s="94">
        <v>1</v>
      </c>
      <c r="B13" s="95">
        <v>3</v>
      </c>
      <c r="C13" s="62">
        <f t="shared" si="0"/>
        <v>0</v>
      </c>
      <c r="D13" s="1"/>
      <c r="E13" s="1"/>
      <c r="F13" s="2"/>
      <c r="G13" s="2"/>
      <c r="H13" s="63">
        <f t="shared" si="1"/>
        <v>0</v>
      </c>
      <c r="I13" s="63">
        <f t="shared" si="2"/>
        <v>0</v>
      </c>
      <c r="J13" s="2"/>
      <c r="K13" s="2"/>
      <c r="L13" s="2"/>
      <c r="M13" s="64">
        <f t="shared" si="3"/>
        <v>0</v>
      </c>
      <c r="N13" s="65" t="s">
        <v>77</v>
      </c>
      <c r="O13" s="78" t="s">
        <v>78</v>
      </c>
      <c r="P13" s="65">
        <v>11148951</v>
      </c>
      <c r="Q13" s="66" t="s">
        <v>82</v>
      </c>
      <c r="R13" s="67">
        <v>2010</v>
      </c>
      <c r="S13" s="67" t="s">
        <v>103</v>
      </c>
      <c r="T13" s="67">
        <v>1000</v>
      </c>
      <c r="U13" s="70">
        <v>1</v>
      </c>
      <c r="V13" s="70" t="s">
        <v>87</v>
      </c>
      <c r="W13" s="65" t="s">
        <v>17</v>
      </c>
      <c r="X13" s="66" t="s">
        <v>19</v>
      </c>
      <c r="Y13" s="67" t="s">
        <v>104</v>
      </c>
      <c r="Z13" s="67" t="s">
        <v>19</v>
      </c>
      <c r="AA13" s="67">
        <v>5</v>
      </c>
      <c r="AB13" s="67">
        <v>5</v>
      </c>
      <c r="AC13" s="70">
        <v>1</v>
      </c>
      <c r="AD13" s="105" t="s">
        <v>260</v>
      </c>
    </row>
    <row r="14" spans="1:30" x14ac:dyDescent="0.25">
      <c r="A14" s="94">
        <v>1</v>
      </c>
      <c r="B14" s="95">
        <v>3</v>
      </c>
      <c r="C14" s="62">
        <f t="shared" si="0"/>
        <v>0</v>
      </c>
      <c r="D14" s="1"/>
      <c r="E14" s="1"/>
      <c r="F14" s="2"/>
      <c r="G14" s="2"/>
      <c r="H14" s="63">
        <f t="shared" si="1"/>
        <v>0</v>
      </c>
      <c r="I14" s="63">
        <f t="shared" si="2"/>
        <v>0</v>
      </c>
      <c r="J14" s="2"/>
      <c r="K14" s="2"/>
      <c r="L14" s="2"/>
      <c r="M14" s="64">
        <f t="shared" si="3"/>
        <v>0</v>
      </c>
      <c r="N14" s="65" t="s">
        <v>77</v>
      </c>
      <c r="O14" s="78" t="s">
        <v>78</v>
      </c>
      <c r="P14" s="65">
        <v>964100</v>
      </c>
      <c r="Q14" s="66" t="s">
        <v>83</v>
      </c>
      <c r="R14" s="67">
        <v>2006</v>
      </c>
      <c r="S14" s="67" t="s">
        <v>102</v>
      </c>
      <c r="T14" s="67">
        <v>630</v>
      </c>
      <c r="U14" s="70" t="s">
        <v>252</v>
      </c>
      <c r="V14" s="70" t="s">
        <v>105</v>
      </c>
      <c r="W14" s="65" t="s">
        <v>17</v>
      </c>
      <c r="X14" s="66" t="s">
        <v>19</v>
      </c>
      <c r="Y14" s="67" t="s">
        <v>64</v>
      </c>
      <c r="Z14" s="67" t="s">
        <v>19</v>
      </c>
      <c r="AA14" s="67">
        <v>4</v>
      </c>
      <c r="AB14" s="67">
        <v>1</v>
      </c>
      <c r="AC14" s="70">
        <v>4</v>
      </c>
      <c r="AD14" s="108" t="s">
        <v>256</v>
      </c>
    </row>
    <row r="15" spans="1:30" x14ac:dyDescent="0.25">
      <c r="A15" s="94">
        <v>1</v>
      </c>
      <c r="B15" s="95">
        <v>3</v>
      </c>
      <c r="C15" s="62">
        <f t="shared" si="0"/>
        <v>0</v>
      </c>
      <c r="D15" s="1"/>
      <c r="E15" s="1"/>
      <c r="F15" s="2"/>
      <c r="G15" s="2"/>
      <c r="H15" s="63">
        <f t="shared" si="1"/>
        <v>0</v>
      </c>
      <c r="I15" s="63">
        <f t="shared" si="2"/>
        <v>0</v>
      </c>
      <c r="J15" s="2"/>
      <c r="K15" s="2"/>
      <c r="L15" s="2"/>
      <c r="M15" s="64">
        <f t="shared" si="3"/>
        <v>0</v>
      </c>
      <c r="N15" s="65" t="s">
        <v>79</v>
      </c>
      <c r="O15" s="78" t="s">
        <v>80</v>
      </c>
      <c r="P15" s="65">
        <v>12896</v>
      </c>
      <c r="Q15" s="66" t="s">
        <v>106</v>
      </c>
      <c r="R15" s="67">
        <v>1983</v>
      </c>
      <c r="S15" s="67" t="s">
        <v>107</v>
      </c>
      <c r="T15" s="67">
        <v>1600</v>
      </c>
      <c r="U15" s="70">
        <v>1</v>
      </c>
      <c r="V15" s="70">
        <v>1081</v>
      </c>
      <c r="W15" s="65" t="s">
        <v>17</v>
      </c>
      <c r="X15" s="66" t="s">
        <v>19</v>
      </c>
      <c r="Y15" s="67" t="s">
        <v>18</v>
      </c>
      <c r="Z15" s="67" t="s">
        <v>19</v>
      </c>
      <c r="AA15" s="67">
        <v>6</v>
      </c>
      <c r="AB15" s="67">
        <v>2</v>
      </c>
      <c r="AC15" s="70">
        <v>6</v>
      </c>
      <c r="AD15" s="108" t="s">
        <v>256</v>
      </c>
    </row>
    <row r="16" spans="1:30" x14ac:dyDescent="0.25">
      <c r="A16" s="94">
        <v>0</v>
      </c>
      <c r="B16" s="95">
        <v>2</v>
      </c>
      <c r="C16" s="62">
        <f t="shared" si="0"/>
        <v>0</v>
      </c>
      <c r="D16" s="1"/>
      <c r="E16" s="1"/>
      <c r="F16" s="2"/>
      <c r="G16" s="2"/>
      <c r="H16" s="63">
        <f t="shared" si="1"/>
        <v>0</v>
      </c>
      <c r="I16" s="63">
        <f t="shared" si="2"/>
        <v>0</v>
      </c>
      <c r="J16" s="2"/>
      <c r="K16" s="2"/>
      <c r="L16" s="2"/>
      <c r="M16" s="64">
        <f t="shared" si="3"/>
        <v>0</v>
      </c>
      <c r="N16" s="65" t="s">
        <v>79</v>
      </c>
      <c r="O16" s="78" t="s">
        <v>80</v>
      </c>
      <c r="P16" s="98">
        <v>12897</v>
      </c>
      <c r="Q16" s="66" t="s">
        <v>108</v>
      </c>
      <c r="R16" s="67">
        <v>1983</v>
      </c>
      <c r="S16" s="67" t="s">
        <v>107</v>
      </c>
      <c r="T16" s="67">
        <v>500</v>
      </c>
      <c r="U16" s="70">
        <v>0.05</v>
      </c>
      <c r="V16" s="68" t="s">
        <v>93</v>
      </c>
      <c r="W16" s="65" t="s">
        <v>63</v>
      </c>
      <c r="X16" s="66" t="s">
        <v>20</v>
      </c>
      <c r="Y16" s="67" t="s">
        <v>64</v>
      </c>
      <c r="Z16" s="69" t="s">
        <v>20</v>
      </c>
      <c r="AA16" s="67">
        <v>2</v>
      </c>
      <c r="AB16" s="67">
        <v>2</v>
      </c>
      <c r="AC16" s="70">
        <v>2</v>
      </c>
      <c r="AD16" s="108" t="s">
        <v>256</v>
      </c>
    </row>
    <row r="17" spans="1:30" x14ac:dyDescent="0.25">
      <c r="A17" s="94">
        <v>0</v>
      </c>
      <c r="B17" s="95">
        <v>2</v>
      </c>
      <c r="C17" s="62">
        <f t="shared" si="0"/>
        <v>0</v>
      </c>
      <c r="D17" s="1"/>
      <c r="E17" s="1"/>
      <c r="F17" s="2"/>
      <c r="G17" s="2"/>
      <c r="H17" s="63">
        <f t="shared" si="1"/>
        <v>0</v>
      </c>
      <c r="I17" s="63">
        <f t="shared" si="2"/>
        <v>0</v>
      </c>
      <c r="J17" s="2"/>
      <c r="K17" s="2"/>
      <c r="L17" s="2"/>
      <c r="M17" s="64">
        <f t="shared" si="3"/>
        <v>0</v>
      </c>
      <c r="N17" s="65" t="s">
        <v>79</v>
      </c>
      <c r="O17" s="78" t="s">
        <v>80</v>
      </c>
      <c r="P17" s="77">
        <v>12898</v>
      </c>
      <c r="Q17" s="66" t="s">
        <v>109</v>
      </c>
      <c r="R17" s="67">
        <v>1983</v>
      </c>
      <c r="S17" s="67" t="s">
        <v>107</v>
      </c>
      <c r="T17" s="67">
        <v>500</v>
      </c>
      <c r="U17" s="70">
        <v>0.05</v>
      </c>
      <c r="V17" s="68" t="s">
        <v>93</v>
      </c>
      <c r="W17" s="65" t="s">
        <v>63</v>
      </c>
      <c r="X17" s="66" t="s">
        <v>20</v>
      </c>
      <c r="Y17" s="67" t="s">
        <v>64</v>
      </c>
      <c r="Z17" s="69" t="s">
        <v>20</v>
      </c>
      <c r="AA17" s="67">
        <v>2</v>
      </c>
      <c r="AB17" s="67">
        <v>2</v>
      </c>
      <c r="AC17" s="70">
        <v>2</v>
      </c>
      <c r="AD17" s="108" t="s">
        <v>256</v>
      </c>
    </row>
    <row r="18" spans="1:30" x14ac:dyDescent="0.25">
      <c r="A18" s="94">
        <v>1</v>
      </c>
      <c r="B18" s="95">
        <v>3</v>
      </c>
      <c r="C18" s="62">
        <f t="shared" si="0"/>
        <v>0</v>
      </c>
      <c r="D18" s="1"/>
      <c r="E18" s="1"/>
      <c r="F18" s="2"/>
      <c r="G18" s="2"/>
      <c r="H18" s="63">
        <f t="shared" si="1"/>
        <v>0</v>
      </c>
      <c r="I18" s="63">
        <f t="shared" si="2"/>
        <v>0</v>
      </c>
      <c r="J18" s="2"/>
      <c r="K18" s="2"/>
      <c r="L18" s="2"/>
      <c r="M18" s="64">
        <f t="shared" si="3"/>
        <v>0</v>
      </c>
      <c r="N18" s="65" t="s">
        <v>120</v>
      </c>
      <c r="O18" s="78" t="s">
        <v>121</v>
      </c>
      <c r="P18" s="65">
        <v>10463139</v>
      </c>
      <c r="Q18" s="66" t="s">
        <v>110</v>
      </c>
      <c r="R18" s="67">
        <v>2005</v>
      </c>
      <c r="S18" s="67" t="s">
        <v>122</v>
      </c>
      <c r="T18" s="67">
        <v>1000</v>
      </c>
      <c r="U18" s="70">
        <v>1</v>
      </c>
      <c r="V18" s="70" t="s">
        <v>87</v>
      </c>
      <c r="W18" s="65" t="s">
        <v>17</v>
      </c>
      <c r="X18" s="66" t="s">
        <v>19</v>
      </c>
      <c r="Y18" s="67" t="s">
        <v>18</v>
      </c>
      <c r="Z18" s="67" t="s">
        <v>19</v>
      </c>
      <c r="AA18" s="67">
        <v>4</v>
      </c>
      <c r="AB18" s="67">
        <v>1</v>
      </c>
      <c r="AC18" s="70">
        <v>4</v>
      </c>
      <c r="AD18" s="108" t="s">
        <v>256</v>
      </c>
    </row>
    <row r="19" spans="1:30" x14ac:dyDescent="0.25">
      <c r="A19" s="94">
        <v>0</v>
      </c>
      <c r="B19" s="95">
        <v>2</v>
      </c>
      <c r="C19" s="62">
        <f t="shared" si="0"/>
        <v>0</v>
      </c>
      <c r="D19" s="1"/>
      <c r="E19" s="1"/>
      <c r="F19" s="2"/>
      <c r="G19" s="2"/>
      <c r="H19" s="63">
        <f t="shared" si="1"/>
        <v>0</v>
      </c>
      <c r="I19" s="63">
        <f t="shared" si="2"/>
        <v>0</v>
      </c>
      <c r="J19" s="2"/>
      <c r="K19" s="2"/>
      <c r="L19" s="2"/>
      <c r="M19" s="64">
        <f t="shared" si="3"/>
        <v>0</v>
      </c>
      <c r="N19" s="65" t="s">
        <v>120</v>
      </c>
      <c r="O19" s="78" t="s">
        <v>121</v>
      </c>
      <c r="P19" s="65">
        <v>8517359</v>
      </c>
      <c r="Q19" s="66" t="s">
        <v>119</v>
      </c>
      <c r="R19" s="67">
        <v>2010</v>
      </c>
      <c r="S19" s="67" t="s">
        <v>125</v>
      </c>
      <c r="T19" s="67">
        <v>400</v>
      </c>
      <c r="U19" s="70">
        <v>0.15</v>
      </c>
      <c r="V19" s="70" t="s">
        <v>93</v>
      </c>
      <c r="W19" s="65" t="s">
        <v>17</v>
      </c>
      <c r="X19" s="66" t="s">
        <v>20</v>
      </c>
      <c r="Y19" s="67" t="s">
        <v>99</v>
      </c>
      <c r="Z19" s="67" t="s">
        <v>20</v>
      </c>
      <c r="AA19" s="67">
        <v>2</v>
      </c>
      <c r="AB19" s="67">
        <v>0</v>
      </c>
      <c r="AC19" s="70">
        <v>2</v>
      </c>
      <c r="AD19" s="108" t="s">
        <v>256</v>
      </c>
    </row>
    <row r="20" spans="1:30" x14ac:dyDescent="0.25">
      <c r="A20" s="94">
        <v>1</v>
      </c>
      <c r="B20" s="95">
        <v>3</v>
      </c>
      <c r="C20" s="62">
        <f t="shared" si="0"/>
        <v>0</v>
      </c>
      <c r="D20" s="1"/>
      <c r="E20" s="1"/>
      <c r="F20" s="2"/>
      <c r="G20" s="2"/>
      <c r="H20" s="63">
        <f t="shared" si="1"/>
        <v>0</v>
      </c>
      <c r="I20" s="63">
        <f t="shared" si="2"/>
        <v>0</v>
      </c>
      <c r="J20" s="2"/>
      <c r="K20" s="2"/>
      <c r="L20" s="2"/>
      <c r="M20" s="64">
        <f t="shared" si="3"/>
        <v>0</v>
      </c>
      <c r="N20" s="65" t="s">
        <v>120</v>
      </c>
      <c r="O20" s="78" t="s">
        <v>121</v>
      </c>
      <c r="P20" s="65">
        <v>10463131</v>
      </c>
      <c r="Q20" s="66" t="s">
        <v>111</v>
      </c>
      <c r="R20" s="67">
        <v>2006</v>
      </c>
      <c r="S20" s="67" t="s">
        <v>122</v>
      </c>
      <c r="T20" s="67">
        <v>1000</v>
      </c>
      <c r="U20" s="70">
        <v>1</v>
      </c>
      <c r="V20" s="70" t="s">
        <v>87</v>
      </c>
      <c r="W20" s="65" t="s">
        <v>17</v>
      </c>
      <c r="X20" s="66" t="s">
        <v>19</v>
      </c>
      <c r="Y20" s="67" t="s">
        <v>18</v>
      </c>
      <c r="Z20" s="67" t="s">
        <v>19</v>
      </c>
      <c r="AA20" s="67">
        <v>4</v>
      </c>
      <c r="AB20" s="67">
        <v>1</v>
      </c>
      <c r="AC20" s="70">
        <v>4</v>
      </c>
      <c r="AD20" s="108" t="s">
        <v>256</v>
      </c>
    </row>
    <row r="21" spans="1:30" x14ac:dyDescent="0.25">
      <c r="A21" s="94">
        <v>1</v>
      </c>
      <c r="B21" s="95">
        <v>3</v>
      </c>
      <c r="C21" s="62">
        <f t="shared" si="0"/>
        <v>0</v>
      </c>
      <c r="D21" s="1"/>
      <c r="E21" s="1"/>
      <c r="F21" s="2"/>
      <c r="G21" s="2"/>
      <c r="H21" s="63">
        <f t="shared" si="1"/>
        <v>0</v>
      </c>
      <c r="I21" s="63">
        <f t="shared" si="2"/>
        <v>0</v>
      </c>
      <c r="J21" s="2"/>
      <c r="K21" s="2"/>
      <c r="L21" s="2"/>
      <c r="M21" s="64">
        <f t="shared" si="3"/>
        <v>0</v>
      </c>
      <c r="N21" s="65" t="s">
        <v>120</v>
      </c>
      <c r="O21" s="78" t="s">
        <v>121</v>
      </c>
      <c r="P21" s="96">
        <v>10332297</v>
      </c>
      <c r="Q21" s="66" t="s">
        <v>112</v>
      </c>
      <c r="R21" s="67">
        <v>2004</v>
      </c>
      <c r="S21" s="67" t="s">
        <v>122</v>
      </c>
      <c r="T21" s="67">
        <v>2000</v>
      </c>
      <c r="U21" s="70">
        <v>1</v>
      </c>
      <c r="V21" s="68" t="s">
        <v>87</v>
      </c>
      <c r="W21" s="65" t="s">
        <v>17</v>
      </c>
      <c r="X21" s="66" t="s">
        <v>19</v>
      </c>
      <c r="Y21" s="67" t="s">
        <v>18</v>
      </c>
      <c r="Z21" s="67" t="s">
        <v>19</v>
      </c>
      <c r="AA21" s="67">
        <v>5</v>
      </c>
      <c r="AB21" s="67">
        <v>1</v>
      </c>
      <c r="AC21" s="70">
        <v>5</v>
      </c>
      <c r="AD21" s="108" t="s">
        <v>256</v>
      </c>
    </row>
    <row r="22" spans="1:30" x14ac:dyDescent="0.25">
      <c r="A22" s="94">
        <v>1</v>
      </c>
      <c r="B22" s="95">
        <v>3</v>
      </c>
      <c r="C22" s="62">
        <f t="shared" si="0"/>
        <v>0</v>
      </c>
      <c r="D22" s="1"/>
      <c r="E22" s="1"/>
      <c r="F22" s="2"/>
      <c r="G22" s="2"/>
      <c r="H22" s="63">
        <f t="shared" si="1"/>
        <v>0</v>
      </c>
      <c r="I22" s="63">
        <f t="shared" si="2"/>
        <v>0</v>
      </c>
      <c r="J22" s="2"/>
      <c r="K22" s="2"/>
      <c r="L22" s="2"/>
      <c r="M22" s="64">
        <f t="shared" si="3"/>
        <v>0</v>
      </c>
      <c r="N22" s="65" t="s">
        <v>120</v>
      </c>
      <c r="O22" s="78" t="s">
        <v>121</v>
      </c>
      <c r="P22" s="77">
        <v>10332298</v>
      </c>
      <c r="Q22" s="66" t="s">
        <v>113</v>
      </c>
      <c r="R22" s="67">
        <v>2004</v>
      </c>
      <c r="S22" s="67" t="s">
        <v>122</v>
      </c>
      <c r="T22" s="67">
        <v>2000</v>
      </c>
      <c r="U22" s="70">
        <v>1</v>
      </c>
      <c r="V22" s="68" t="s">
        <v>87</v>
      </c>
      <c r="W22" s="65" t="s">
        <v>17</v>
      </c>
      <c r="X22" s="66" t="s">
        <v>19</v>
      </c>
      <c r="Y22" s="67" t="s">
        <v>18</v>
      </c>
      <c r="Z22" s="67" t="s">
        <v>19</v>
      </c>
      <c r="AA22" s="67">
        <v>5</v>
      </c>
      <c r="AB22" s="67">
        <v>1</v>
      </c>
      <c r="AC22" s="70">
        <v>5</v>
      </c>
      <c r="AD22" s="108" t="s">
        <v>256</v>
      </c>
    </row>
    <row r="23" spans="1:30" x14ac:dyDescent="0.25">
      <c r="A23" s="94">
        <v>0</v>
      </c>
      <c r="B23" s="95">
        <v>2</v>
      </c>
      <c r="C23" s="62">
        <f t="shared" si="0"/>
        <v>0</v>
      </c>
      <c r="D23" s="1"/>
      <c r="E23" s="1"/>
      <c r="F23" s="2"/>
      <c r="G23" s="2"/>
      <c r="H23" s="63">
        <f t="shared" si="1"/>
        <v>0</v>
      </c>
      <c r="I23" s="63">
        <f t="shared" si="2"/>
        <v>0</v>
      </c>
      <c r="J23" s="2"/>
      <c r="K23" s="2"/>
      <c r="L23" s="2"/>
      <c r="M23" s="64">
        <f t="shared" si="3"/>
        <v>0</v>
      </c>
      <c r="N23" s="65" t="s">
        <v>120</v>
      </c>
      <c r="O23" s="78" t="s">
        <v>121</v>
      </c>
      <c r="P23" s="65">
        <v>347686</v>
      </c>
      <c r="Q23" s="66" t="s">
        <v>114</v>
      </c>
      <c r="R23" s="67">
        <v>2005</v>
      </c>
      <c r="S23" s="67" t="s">
        <v>122</v>
      </c>
      <c r="T23" s="67">
        <v>1000</v>
      </c>
      <c r="U23" s="70">
        <v>0.15</v>
      </c>
      <c r="V23" s="68" t="s">
        <v>93</v>
      </c>
      <c r="W23" s="65" t="s">
        <v>63</v>
      </c>
      <c r="X23" s="66" t="s">
        <v>20</v>
      </c>
      <c r="Y23" s="67" t="s">
        <v>101</v>
      </c>
      <c r="Z23" s="69" t="s">
        <v>20</v>
      </c>
      <c r="AA23" s="67">
        <v>2</v>
      </c>
      <c r="AB23" s="67">
        <v>2</v>
      </c>
      <c r="AC23" s="70">
        <v>3</v>
      </c>
      <c r="AD23" s="108" t="s">
        <v>256</v>
      </c>
    </row>
    <row r="24" spans="1:30" x14ac:dyDescent="0.25">
      <c r="A24" s="94">
        <v>0</v>
      </c>
      <c r="B24" s="95">
        <v>2</v>
      </c>
      <c r="C24" s="62">
        <f t="shared" si="0"/>
        <v>0</v>
      </c>
      <c r="D24" s="1"/>
      <c r="E24" s="1"/>
      <c r="F24" s="2"/>
      <c r="G24" s="2"/>
      <c r="H24" s="63">
        <f t="shared" si="1"/>
        <v>0</v>
      </c>
      <c r="I24" s="63">
        <f t="shared" si="2"/>
        <v>0</v>
      </c>
      <c r="J24" s="2"/>
      <c r="K24" s="2"/>
      <c r="L24" s="2"/>
      <c r="M24" s="64">
        <f t="shared" si="3"/>
        <v>0</v>
      </c>
      <c r="N24" s="65" t="s">
        <v>120</v>
      </c>
      <c r="O24" s="78" t="s">
        <v>121</v>
      </c>
      <c r="P24" s="65">
        <v>40233</v>
      </c>
      <c r="Q24" s="66" t="s">
        <v>115</v>
      </c>
      <c r="R24" s="67">
        <v>2005</v>
      </c>
      <c r="S24" s="67" t="s">
        <v>123</v>
      </c>
      <c r="T24" s="67">
        <v>3000</v>
      </c>
      <c r="U24" s="70">
        <v>0.15</v>
      </c>
      <c r="V24" s="70" t="s">
        <v>93</v>
      </c>
      <c r="W24" s="65" t="s">
        <v>63</v>
      </c>
      <c r="X24" s="66" t="s">
        <v>20</v>
      </c>
      <c r="Y24" s="67" t="s">
        <v>126</v>
      </c>
      <c r="Z24" s="67" t="s">
        <v>20</v>
      </c>
      <c r="AA24" s="67">
        <v>2</v>
      </c>
      <c r="AB24" s="67">
        <v>0</v>
      </c>
      <c r="AC24" s="70">
        <v>0</v>
      </c>
      <c r="AD24" s="108" t="s">
        <v>256</v>
      </c>
    </row>
    <row r="25" spans="1:30" x14ac:dyDescent="0.25">
      <c r="A25" s="94">
        <v>0</v>
      </c>
      <c r="B25" s="95">
        <v>2</v>
      </c>
      <c r="C25" s="62">
        <f t="shared" si="0"/>
        <v>0</v>
      </c>
      <c r="D25" s="1"/>
      <c r="E25" s="1"/>
      <c r="F25" s="2"/>
      <c r="G25" s="2"/>
      <c r="H25" s="63">
        <f t="shared" si="1"/>
        <v>0</v>
      </c>
      <c r="I25" s="63">
        <f t="shared" si="2"/>
        <v>0</v>
      </c>
      <c r="J25" s="2"/>
      <c r="K25" s="2"/>
      <c r="L25" s="2"/>
      <c r="M25" s="64">
        <f t="shared" si="3"/>
        <v>0</v>
      </c>
      <c r="N25" s="65" t="s">
        <v>120</v>
      </c>
      <c r="O25" s="78" t="s">
        <v>121</v>
      </c>
      <c r="P25" s="65">
        <v>57899</v>
      </c>
      <c r="Q25" s="66" t="s">
        <v>116</v>
      </c>
      <c r="R25" s="67">
        <v>2017</v>
      </c>
      <c r="S25" s="67" t="s">
        <v>123</v>
      </c>
      <c r="T25" s="67">
        <v>3000</v>
      </c>
      <c r="U25" s="70">
        <v>0.15</v>
      </c>
      <c r="V25" s="70" t="s">
        <v>93</v>
      </c>
      <c r="W25" s="65" t="s">
        <v>63</v>
      </c>
      <c r="X25" s="66" t="s">
        <v>20</v>
      </c>
      <c r="Y25" s="67" t="s">
        <v>126</v>
      </c>
      <c r="Z25" s="67" t="s">
        <v>20</v>
      </c>
      <c r="AA25" s="67">
        <v>2</v>
      </c>
      <c r="AB25" s="67">
        <v>0</v>
      </c>
      <c r="AC25" s="70">
        <v>0</v>
      </c>
      <c r="AD25" s="105" t="s">
        <v>260</v>
      </c>
    </row>
    <row r="26" spans="1:30" x14ac:dyDescent="0.25">
      <c r="A26" s="94">
        <v>0</v>
      </c>
      <c r="B26" s="95">
        <v>2</v>
      </c>
      <c r="C26" s="62">
        <f t="shared" si="0"/>
        <v>0</v>
      </c>
      <c r="D26" s="1"/>
      <c r="E26" s="1"/>
      <c r="F26" s="2"/>
      <c r="G26" s="2"/>
      <c r="H26" s="63">
        <f t="shared" si="1"/>
        <v>0</v>
      </c>
      <c r="I26" s="63">
        <f t="shared" si="2"/>
        <v>0</v>
      </c>
      <c r="J26" s="2"/>
      <c r="K26" s="2"/>
      <c r="L26" s="2"/>
      <c r="M26" s="64">
        <f t="shared" si="3"/>
        <v>0</v>
      </c>
      <c r="N26" s="65" t="s">
        <v>120</v>
      </c>
      <c r="O26" s="78" t="s">
        <v>121</v>
      </c>
      <c r="P26" s="65" t="s">
        <v>127</v>
      </c>
      <c r="Q26" s="66" t="s">
        <v>117</v>
      </c>
      <c r="R26" s="67">
        <v>2018</v>
      </c>
      <c r="S26" s="67" t="s">
        <v>124</v>
      </c>
      <c r="T26" s="67">
        <v>300</v>
      </c>
      <c r="U26" s="70">
        <v>0.15</v>
      </c>
      <c r="V26" s="70" t="s">
        <v>93</v>
      </c>
      <c r="W26" s="65" t="s">
        <v>63</v>
      </c>
      <c r="X26" s="66" t="s">
        <v>20</v>
      </c>
      <c r="Y26" s="67" t="s">
        <v>65</v>
      </c>
      <c r="Z26" s="67" t="s">
        <v>20</v>
      </c>
      <c r="AA26" s="67">
        <v>2</v>
      </c>
      <c r="AB26" s="67">
        <v>0</v>
      </c>
      <c r="AC26" s="70">
        <v>0</v>
      </c>
      <c r="AD26" s="108" t="s">
        <v>256</v>
      </c>
    </row>
    <row r="27" spans="1:30" x14ac:dyDescent="0.25">
      <c r="A27" s="94">
        <v>0</v>
      </c>
      <c r="B27" s="95">
        <v>2</v>
      </c>
      <c r="C27" s="62">
        <f t="shared" si="0"/>
        <v>0</v>
      </c>
      <c r="D27" s="1"/>
      <c r="E27" s="1"/>
      <c r="F27" s="2"/>
      <c r="G27" s="2"/>
      <c r="H27" s="63">
        <f t="shared" si="1"/>
        <v>0</v>
      </c>
      <c r="I27" s="63">
        <f t="shared" si="2"/>
        <v>0</v>
      </c>
      <c r="J27" s="2"/>
      <c r="K27" s="2"/>
      <c r="L27" s="2"/>
      <c r="M27" s="64">
        <f t="shared" si="3"/>
        <v>0</v>
      </c>
      <c r="N27" s="65" t="s">
        <v>120</v>
      </c>
      <c r="O27" s="78" t="s">
        <v>121</v>
      </c>
      <c r="P27" s="65" t="s">
        <v>128</v>
      </c>
      <c r="Q27" s="66" t="s">
        <v>118</v>
      </c>
      <c r="R27" s="67">
        <v>2018</v>
      </c>
      <c r="S27" s="67" t="s">
        <v>124</v>
      </c>
      <c r="T27" s="67">
        <v>300</v>
      </c>
      <c r="U27" s="70">
        <v>0.15</v>
      </c>
      <c r="V27" s="70" t="s">
        <v>93</v>
      </c>
      <c r="W27" s="65" t="s">
        <v>63</v>
      </c>
      <c r="X27" s="66" t="s">
        <v>20</v>
      </c>
      <c r="Y27" s="67" t="s">
        <v>65</v>
      </c>
      <c r="Z27" s="67" t="s">
        <v>20</v>
      </c>
      <c r="AA27" s="67">
        <v>2</v>
      </c>
      <c r="AB27" s="67">
        <v>0</v>
      </c>
      <c r="AC27" s="70">
        <v>0</v>
      </c>
      <c r="AD27" s="108" t="s">
        <v>256</v>
      </c>
    </row>
    <row r="28" spans="1:30" x14ac:dyDescent="0.25">
      <c r="A28" s="94">
        <v>1</v>
      </c>
      <c r="B28" s="95">
        <v>5</v>
      </c>
      <c r="C28" s="62">
        <f t="shared" si="0"/>
        <v>0</v>
      </c>
      <c r="D28" s="1"/>
      <c r="E28" s="1"/>
      <c r="F28" s="2"/>
      <c r="G28" s="2"/>
      <c r="H28" s="63">
        <f t="shared" si="1"/>
        <v>0</v>
      </c>
      <c r="I28" s="63">
        <f t="shared" si="2"/>
        <v>0</v>
      </c>
      <c r="J28" s="2"/>
      <c r="K28" s="2"/>
      <c r="L28" s="2"/>
      <c r="M28" s="64">
        <f t="shared" si="3"/>
        <v>0</v>
      </c>
      <c r="N28" s="65" t="s">
        <v>62</v>
      </c>
      <c r="O28" s="66" t="s">
        <v>142</v>
      </c>
      <c r="P28" s="65">
        <v>35229301</v>
      </c>
      <c r="Q28" s="66" t="s">
        <v>129</v>
      </c>
      <c r="R28" s="67">
        <v>2000</v>
      </c>
      <c r="S28" s="67" t="s">
        <v>51</v>
      </c>
      <c r="T28" s="67">
        <v>1250</v>
      </c>
      <c r="U28" s="70">
        <v>1.6</v>
      </c>
      <c r="V28" s="70" t="s">
        <v>87</v>
      </c>
      <c r="W28" s="65" t="s">
        <v>17</v>
      </c>
      <c r="X28" s="66" t="s">
        <v>19</v>
      </c>
      <c r="Y28" s="67" t="s">
        <v>18</v>
      </c>
      <c r="Z28" s="67" t="s">
        <v>19</v>
      </c>
      <c r="AA28" s="67">
        <v>10</v>
      </c>
      <c r="AB28" s="67">
        <v>1</v>
      </c>
      <c r="AC28" s="70">
        <v>10</v>
      </c>
      <c r="AD28" s="108" t="s">
        <v>257</v>
      </c>
    </row>
    <row r="29" spans="1:30" x14ac:dyDescent="0.25">
      <c r="A29" s="94">
        <v>1</v>
      </c>
      <c r="B29" s="95">
        <v>5</v>
      </c>
      <c r="C29" s="62">
        <f t="shared" si="0"/>
        <v>0</v>
      </c>
      <c r="D29" s="1"/>
      <c r="E29" s="1"/>
      <c r="F29" s="2"/>
      <c r="G29" s="2"/>
      <c r="H29" s="63">
        <f t="shared" si="1"/>
        <v>0</v>
      </c>
      <c r="I29" s="63">
        <f t="shared" si="2"/>
        <v>0</v>
      </c>
      <c r="J29" s="2"/>
      <c r="K29" s="2"/>
      <c r="L29" s="2"/>
      <c r="M29" s="64">
        <f t="shared" si="3"/>
        <v>0</v>
      </c>
      <c r="N29" s="65" t="s">
        <v>62</v>
      </c>
      <c r="O29" s="66" t="s">
        <v>142</v>
      </c>
      <c r="P29" s="77">
        <v>35229302</v>
      </c>
      <c r="Q29" s="66" t="s">
        <v>130</v>
      </c>
      <c r="R29" s="67">
        <v>2000</v>
      </c>
      <c r="S29" s="67" t="s">
        <v>51</v>
      </c>
      <c r="T29" s="67">
        <v>1250</v>
      </c>
      <c r="U29" s="70">
        <v>1.6</v>
      </c>
      <c r="V29" s="70" t="s">
        <v>87</v>
      </c>
      <c r="W29" s="65" t="s">
        <v>17</v>
      </c>
      <c r="X29" s="66" t="s">
        <v>19</v>
      </c>
      <c r="Y29" s="67" t="s">
        <v>18</v>
      </c>
      <c r="Z29" s="67" t="s">
        <v>19</v>
      </c>
      <c r="AA29" s="67">
        <v>10</v>
      </c>
      <c r="AB29" s="67">
        <v>1</v>
      </c>
      <c r="AC29" s="70">
        <v>10</v>
      </c>
      <c r="AD29" s="108" t="s">
        <v>257</v>
      </c>
    </row>
    <row r="30" spans="1:30" x14ac:dyDescent="0.25">
      <c r="A30" s="94">
        <v>1</v>
      </c>
      <c r="B30" s="95">
        <v>3</v>
      </c>
      <c r="C30" s="62">
        <f t="shared" si="0"/>
        <v>0</v>
      </c>
      <c r="D30" s="1"/>
      <c r="E30" s="1"/>
      <c r="F30" s="2"/>
      <c r="G30" s="2"/>
      <c r="H30" s="63">
        <f t="shared" si="1"/>
        <v>0</v>
      </c>
      <c r="I30" s="63">
        <f t="shared" si="2"/>
        <v>0</v>
      </c>
      <c r="J30" s="2"/>
      <c r="K30" s="2"/>
      <c r="L30" s="2"/>
      <c r="M30" s="64">
        <f t="shared" si="3"/>
        <v>0</v>
      </c>
      <c r="N30" s="65" t="s">
        <v>62</v>
      </c>
      <c r="O30" s="66" t="s">
        <v>142</v>
      </c>
      <c r="P30" s="96">
        <v>35229305</v>
      </c>
      <c r="Q30" s="66" t="s">
        <v>131</v>
      </c>
      <c r="R30" s="67">
        <v>2000</v>
      </c>
      <c r="S30" s="67" t="s">
        <v>51</v>
      </c>
      <c r="T30" s="67">
        <v>1250</v>
      </c>
      <c r="U30" s="70">
        <v>1.6</v>
      </c>
      <c r="V30" s="70" t="s">
        <v>87</v>
      </c>
      <c r="W30" s="65" t="s">
        <v>17</v>
      </c>
      <c r="X30" s="66" t="s">
        <v>19</v>
      </c>
      <c r="Y30" s="67" t="s">
        <v>18</v>
      </c>
      <c r="Z30" s="67" t="s">
        <v>19</v>
      </c>
      <c r="AA30" s="67">
        <v>6</v>
      </c>
      <c r="AB30" s="67">
        <v>1</v>
      </c>
      <c r="AC30" s="70">
        <v>6</v>
      </c>
      <c r="AD30" s="108" t="s">
        <v>257</v>
      </c>
    </row>
    <row r="31" spans="1:30" x14ac:dyDescent="0.25">
      <c r="A31" s="94">
        <v>1</v>
      </c>
      <c r="B31" s="95">
        <v>3</v>
      </c>
      <c r="C31" s="62">
        <f t="shared" si="0"/>
        <v>0</v>
      </c>
      <c r="D31" s="1"/>
      <c r="E31" s="1"/>
      <c r="F31" s="2"/>
      <c r="G31" s="2"/>
      <c r="H31" s="63">
        <f t="shared" si="1"/>
        <v>0</v>
      </c>
      <c r="I31" s="63">
        <f t="shared" si="2"/>
        <v>0</v>
      </c>
      <c r="J31" s="2"/>
      <c r="K31" s="2"/>
      <c r="L31" s="2"/>
      <c r="M31" s="64">
        <f t="shared" si="3"/>
        <v>0</v>
      </c>
      <c r="N31" s="65" t="s">
        <v>62</v>
      </c>
      <c r="O31" s="66" t="s">
        <v>142</v>
      </c>
      <c r="P31" s="65">
        <v>35229304</v>
      </c>
      <c r="Q31" s="66" t="s">
        <v>132</v>
      </c>
      <c r="R31" s="67">
        <v>2000</v>
      </c>
      <c r="S31" s="67" t="s">
        <v>51</v>
      </c>
      <c r="T31" s="67">
        <v>1250</v>
      </c>
      <c r="U31" s="70">
        <v>1.6</v>
      </c>
      <c r="V31" s="70" t="s">
        <v>87</v>
      </c>
      <c r="W31" s="65" t="s">
        <v>17</v>
      </c>
      <c r="X31" s="66" t="s">
        <v>19</v>
      </c>
      <c r="Y31" s="67" t="s">
        <v>18</v>
      </c>
      <c r="Z31" s="67" t="s">
        <v>19</v>
      </c>
      <c r="AA31" s="67">
        <v>6</v>
      </c>
      <c r="AB31" s="67">
        <v>1</v>
      </c>
      <c r="AC31" s="70">
        <v>6</v>
      </c>
      <c r="AD31" s="108" t="s">
        <v>257</v>
      </c>
    </row>
    <row r="32" spans="1:30" x14ac:dyDescent="0.25">
      <c r="A32" s="94">
        <v>1</v>
      </c>
      <c r="B32" s="95">
        <v>3</v>
      </c>
      <c r="C32" s="62">
        <f t="shared" si="0"/>
        <v>0</v>
      </c>
      <c r="D32" s="1"/>
      <c r="E32" s="1"/>
      <c r="F32" s="2"/>
      <c r="G32" s="2"/>
      <c r="H32" s="63">
        <f t="shared" si="1"/>
        <v>0</v>
      </c>
      <c r="I32" s="63">
        <f t="shared" si="2"/>
        <v>0</v>
      </c>
      <c r="J32" s="2"/>
      <c r="K32" s="2"/>
      <c r="L32" s="2"/>
      <c r="M32" s="64">
        <f t="shared" si="3"/>
        <v>0</v>
      </c>
      <c r="N32" s="65" t="s">
        <v>62</v>
      </c>
      <c r="O32" s="66" t="s">
        <v>142</v>
      </c>
      <c r="P32" s="65">
        <v>35229306</v>
      </c>
      <c r="Q32" s="66" t="s">
        <v>133</v>
      </c>
      <c r="R32" s="67">
        <v>2000</v>
      </c>
      <c r="S32" s="67" t="s">
        <v>51</v>
      </c>
      <c r="T32" s="67">
        <v>1250</v>
      </c>
      <c r="U32" s="70">
        <v>1.6</v>
      </c>
      <c r="V32" s="70" t="s">
        <v>87</v>
      </c>
      <c r="W32" s="65" t="s">
        <v>17</v>
      </c>
      <c r="X32" s="66" t="s">
        <v>19</v>
      </c>
      <c r="Y32" s="67" t="s">
        <v>18</v>
      </c>
      <c r="Z32" s="67" t="s">
        <v>19</v>
      </c>
      <c r="AA32" s="67">
        <v>6</v>
      </c>
      <c r="AB32" s="67">
        <v>1</v>
      </c>
      <c r="AC32" s="70">
        <v>6</v>
      </c>
      <c r="AD32" s="108" t="s">
        <v>257</v>
      </c>
    </row>
    <row r="33" spans="1:30" x14ac:dyDescent="0.25">
      <c r="A33" s="94">
        <v>1</v>
      </c>
      <c r="B33" s="95">
        <v>5</v>
      </c>
      <c r="C33" s="62">
        <f t="shared" si="0"/>
        <v>0</v>
      </c>
      <c r="D33" s="1"/>
      <c r="E33" s="1"/>
      <c r="F33" s="2"/>
      <c r="G33" s="2"/>
      <c r="H33" s="63">
        <f t="shared" si="1"/>
        <v>0</v>
      </c>
      <c r="I33" s="63">
        <f t="shared" si="2"/>
        <v>0</v>
      </c>
      <c r="J33" s="2"/>
      <c r="K33" s="2"/>
      <c r="L33" s="2"/>
      <c r="M33" s="64">
        <f t="shared" si="3"/>
        <v>0</v>
      </c>
      <c r="N33" s="65" t="s">
        <v>62</v>
      </c>
      <c r="O33" s="66" t="s">
        <v>142</v>
      </c>
      <c r="P33" s="65">
        <v>35229303</v>
      </c>
      <c r="Q33" s="66" t="s">
        <v>134</v>
      </c>
      <c r="R33" s="67">
        <v>2001</v>
      </c>
      <c r="S33" s="67" t="s">
        <v>51</v>
      </c>
      <c r="T33" s="67">
        <v>630</v>
      </c>
      <c r="U33" s="70">
        <v>1.6</v>
      </c>
      <c r="V33" s="70" t="s">
        <v>87</v>
      </c>
      <c r="W33" s="65" t="s">
        <v>17</v>
      </c>
      <c r="X33" s="66" t="s">
        <v>19</v>
      </c>
      <c r="Y33" s="67" t="s">
        <v>18</v>
      </c>
      <c r="Z33" s="67" t="s">
        <v>19</v>
      </c>
      <c r="AA33" s="67">
        <v>11</v>
      </c>
      <c r="AB33" s="67">
        <v>2</v>
      </c>
      <c r="AC33" s="70">
        <v>11</v>
      </c>
      <c r="AD33" s="106" t="s">
        <v>258</v>
      </c>
    </row>
    <row r="34" spans="1:30" x14ac:dyDescent="0.25">
      <c r="A34" s="94">
        <v>1</v>
      </c>
      <c r="B34" s="95">
        <v>5</v>
      </c>
      <c r="C34" s="62">
        <f t="shared" si="0"/>
        <v>0</v>
      </c>
      <c r="D34" s="1"/>
      <c r="E34" s="1"/>
      <c r="F34" s="2"/>
      <c r="G34" s="2"/>
      <c r="H34" s="63">
        <f t="shared" si="1"/>
        <v>0</v>
      </c>
      <c r="I34" s="63">
        <f t="shared" si="2"/>
        <v>0</v>
      </c>
      <c r="J34" s="2"/>
      <c r="K34" s="2"/>
      <c r="L34" s="2"/>
      <c r="M34" s="64">
        <f t="shared" si="3"/>
        <v>0</v>
      </c>
      <c r="N34" s="65" t="s">
        <v>62</v>
      </c>
      <c r="O34" s="66" t="s">
        <v>142</v>
      </c>
      <c r="P34" s="65" t="s">
        <v>145</v>
      </c>
      <c r="Q34" s="66" t="s">
        <v>135</v>
      </c>
      <c r="R34" s="67">
        <v>2008</v>
      </c>
      <c r="S34" s="67" t="s">
        <v>51</v>
      </c>
      <c r="T34" s="67">
        <v>1600</v>
      </c>
      <c r="U34" s="70">
        <v>2.5</v>
      </c>
      <c r="V34" s="70" t="s">
        <v>87</v>
      </c>
      <c r="W34" s="65" t="s">
        <v>17</v>
      </c>
      <c r="X34" s="66" t="s">
        <v>19</v>
      </c>
      <c r="Y34" s="67" t="s">
        <v>18</v>
      </c>
      <c r="Z34" s="67" t="s">
        <v>19</v>
      </c>
      <c r="AA34" s="67">
        <v>16</v>
      </c>
      <c r="AB34" s="67">
        <v>1</v>
      </c>
      <c r="AC34" s="70">
        <v>16</v>
      </c>
      <c r="AD34" s="108" t="s">
        <v>257</v>
      </c>
    </row>
    <row r="35" spans="1:30" x14ac:dyDescent="0.25">
      <c r="A35" s="94">
        <v>1</v>
      </c>
      <c r="B35" s="95">
        <v>5</v>
      </c>
      <c r="C35" s="62">
        <f t="shared" si="0"/>
        <v>0</v>
      </c>
      <c r="D35" s="1"/>
      <c r="E35" s="1"/>
      <c r="F35" s="2"/>
      <c r="G35" s="2"/>
      <c r="H35" s="63">
        <f t="shared" si="1"/>
        <v>0</v>
      </c>
      <c r="I35" s="63">
        <f t="shared" si="2"/>
        <v>0</v>
      </c>
      <c r="J35" s="2"/>
      <c r="K35" s="2"/>
      <c r="L35" s="2"/>
      <c r="M35" s="64">
        <f t="shared" si="3"/>
        <v>0</v>
      </c>
      <c r="N35" s="65" t="s">
        <v>62</v>
      </c>
      <c r="O35" s="66" t="s">
        <v>142</v>
      </c>
      <c r="P35" s="65" t="s">
        <v>146</v>
      </c>
      <c r="Q35" s="66" t="s">
        <v>136</v>
      </c>
      <c r="R35" s="67">
        <v>2008</v>
      </c>
      <c r="S35" s="67" t="s">
        <v>51</v>
      </c>
      <c r="T35" s="67">
        <v>1600</v>
      </c>
      <c r="U35" s="70">
        <v>2.5</v>
      </c>
      <c r="V35" s="70" t="s">
        <v>87</v>
      </c>
      <c r="W35" s="65" t="s">
        <v>17</v>
      </c>
      <c r="X35" s="66" t="s">
        <v>19</v>
      </c>
      <c r="Y35" s="67" t="s">
        <v>18</v>
      </c>
      <c r="Z35" s="67" t="s">
        <v>19</v>
      </c>
      <c r="AA35" s="67">
        <v>16</v>
      </c>
      <c r="AB35" s="67">
        <v>1</v>
      </c>
      <c r="AC35" s="70">
        <v>16</v>
      </c>
      <c r="AD35" s="108" t="s">
        <v>257</v>
      </c>
    </row>
    <row r="36" spans="1:30" x14ac:dyDescent="0.25">
      <c r="A36" s="94">
        <v>1</v>
      </c>
      <c r="B36" s="95">
        <v>5</v>
      </c>
      <c r="C36" s="62">
        <f t="shared" si="0"/>
        <v>0</v>
      </c>
      <c r="D36" s="1"/>
      <c r="E36" s="1"/>
      <c r="F36" s="2"/>
      <c r="G36" s="2"/>
      <c r="H36" s="63">
        <f t="shared" si="1"/>
        <v>0</v>
      </c>
      <c r="I36" s="63">
        <f t="shared" si="2"/>
        <v>0</v>
      </c>
      <c r="J36" s="2"/>
      <c r="K36" s="2"/>
      <c r="L36" s="2"/>
      <c r="M36" s="64">
        <f t="shared" si="3"/>
        <v>0</v>
      </c>
      <c r="N36" s="65" t="s">
        <v>62</v>
      </c>
      <c r="O36" s="66" t="s">
        <v>142</v>
      </c>
      <c r="P36" s="65" t="s">
        <v>147</v>
      </c>
      <c r="Q36" s="66" t="s">
        <v>137</v>
      </c>
      <c r="R36" s="67">
        <v>2008</v>
      </c>
      <c r="S36" s="67" t="s">
        <v>51</v>
      </c>
      <c r="T36" s="67">
        <v>1600</v>
      </c>
      <c r="U36" s="70">
        <v>2.5</v>
      </c>
      <c r="V36" s="70" t="s">
        <v>87</v>
      </c>
      <c r="W36" s="65" t="s">
        <v>17</v>
      </c>
      <c r="X36" s="66" t="s">
        <v>19</v>
      </c>
      <c r="Y36" s="67" t="s">
        <v>18</v>
      </c>
      <c r="Z36" s="67" t="s">
        <v>19</v>
      </c>
      <c r="AA36" s="67">
        <v>16</v>
      </c>
      <c r="AB36" s="67">
        <v>1</v>
      </c>
      <c r="AC36" s="70">
        <v>16</v>
      </c>
      <c r="AD36" s="108" t="s">
        <v>257</v>
      </c>
    </row>
    <row r="37" spans="1:30" x14ac:dyDescent="0.25">
      <c r="A37" s="94">
        <v>1</v>
      </c>
      <c r="B37" s="95">
        <v>5</v>
      </c>
      <c r="C37" s="62">
        <f t="shared" si="0"/>
        <v>0</v>
      </c>
      <c r="D37" s="1"/>
      <c r="E37" s="1"/>
      <c r="F37" s="2"/>
      <c r="G37" s="2"/>
      <c r="H37" s="63">
        <f t="shared" si="1"/>
        <v>0</v>
      </c>
      <c r="I37" s="63">
        <f t="shared" si="2"/>
        <v>0</v>
      </c>
      <c r="J37" s="2"/>
      <c r="K37" s="2"/>
      <c r="L37" s="2"/>
      <c r="M37" s="64">
        <f t="shared" si="3"/>
        <v>0</v>
      </c>
      <c r="N37" s="65" t="s">
        <v>62</v>
      </c>
      <c r="O37" s="66" t="s">
        <v>142</v>
      </c>
      <c r="P37" s="65">
        <v>10321511</v>
      </c>
      <c r="Q37" s="66" t="s">
        <v>138</v>
      </c>
      <c r="R37" s="67">
        <v>2008</v>
      </c>
      <c r="S37" s="67" t="s">
        <v>51</v>
      </c>
      <c r="T37" s="67">
        <v>1600</v>
      </c>
      <c r="U37" s="70">
        <v>2.5</v>
      </c>
      <c r="V37" s="70" t="s">
        <v>87</v>
      </c>
      <c r="W37" s="65" t="s">
        <v>17</v>
      </c>
      <c r="X37" s="66" t="s">
        <v>19</v>
      </c>
      <c r="Y37" s="67" t="s">
        <v>18</v>
      </c>
      <c r="Z37" s="67" t="s">
        <v>19</v>
      </c>
      <c r="AA37" s="67">
        <v>16</v>
      </c>
      <c r="AB37" s="67">
        <v>1</v>
      </c>
      <c r="AC37" s="70">
        <v>16</v>
      </c>
      <c r="AD37" s="108" t="s">
        <v>257</v>
      </c>
    </row>
    <row r="38" spans="1:30" x14ac:dyDescent="0.25">
      <c r="A38" s="94">
        <v>1</v>
      </c>
      <c r="B38" s="95">
        <v>5</v>
      </c>
      <c r="C38" s="62">
        <f t="shared" si="0"/>
        <v>0</v>
      </c>
      <c r="D38" s="1"/>
      <c r="E38" s="1"/>
      <c r="F38" s="2"/>
      <c r="G38" s="2"/>
      <c r="H38" s="63">
        <f t="shared" si="1"/>
        <v>0</v>
      </c>
      <c r="I38" s="63">
        <f t="shared" si="2"/>
        <v>0</v>
      </c>
      <c r="J38" s="2"/>
      <c r="K38" s="2"/>
      <c r="L38" s="2"/>
      <c r="M38" s="64">
        <f t="shared" si="3"/>
        <v>0</v>
      </c>
      <c r="N38" s="65" t="s">
        <v>62</v>
      </c>
      <c r="O38" s="66" t="s">
        <v>142</v>
      </c>
      <c r="P38" s="65" t="s">
        <v>148</v>
      </c>
      <c r="Q38" s="66" t="s">
        <v>139</v>
      </c>
      <c r="R38" s="67">
        <v>2008</v>
      </c>
      <c r="S38" s="67" t="s">
        <v>51</v>
      </c>
      <c r="T38" s="67">
        <v>1600</v>
      </c>
      <c r="U38" s="70">
        <v>2.5</v>
      </c>
      <c r="V38" s="70" t="s">
        <v>87</v>
      </c>
      <c r="W38" s="65" t="s">
        <v>17</v>
      </c>
      <c r="X38" s="66" t="s">
        <v>19</v>
      </c>
      <c r="Y38" s="67" t="s">
        <v>18</v>
      </c>
      <c r="Z38" s="67" t="s">
        <v>19</v>
      </c>
      <c r="AA38" s="67">
        <v>11</v>
      </c>
      <c r="AB38" s="67">
        <v>1</v>
      </c>
      <c r="AC38" s="70">
        <v>11</v>
      </c>
      <c r="AD38" s="108" t="s">
        <v>257</v>
      </c>
    </row>
    <row r="39" spans="1:30" x14ac:dyDescent="0.25">
      <c r="A39" s="94">
        <v>1</v>
      </c>
      <c r="B39" s="95">
        <v>5</v>
      </c>
      <c r="C39" s="62">
        <f t="shared" si="0"/>
        <v>0</v>
      </c>
      <c r="D39" s="1"/>
      <c r="E39" s="1"/>
      <c r="F39" s="2"/>
      <c r="G39" s="2"/>
      <c r="H39" s="63">
        <f t="shared" si="1"/>
        <v>0</v>
      </c>
      <c r="I39" s="63">
        <f t="shared" si="2"/>
        <v>0</v>
      </c>
      <c r="J39" s="2"/>
      <c r="K39" s="2"/>
      <c r="L39" s="2"/>
      <c r="M39" s="64">
        <f t="shared" si="3"/>
        <v>0</v>
      </c>
      <c r="N39" s="65" t="s">
        <v>62</v>
      </c>
      <c r="O39" s="66" t="s">
        <v>142</v>
      </c>
      <c r="P39" s="65" t="s">
        <v>149</v>
      </c>
      <c r="Q39" s="66" t="s">
        <v>140</v>
      </c>
      <c r="R39" s="67">
        <v>2008</v>
      </c>
      <c r="S39" s="67" t="s">
        <v>51</v>
      </c>
      <c r="T39" s="67">
        <v>1600</v>
      </c>
      <c r="U39" s="70">
        <v>2.5</v>
      </c>
      <c r="V39" s="70" t="s">
        <v>87</v>
      </c>
      <c r="W39" s="65" t="s">
        <v>17</v>
      </c>
      <c r="X39" s="66" t="s">
        <v>19</v>
      </c>
      <c r="Y39" s="67" t="s">
        <v>18</v>
      </c>
      <c r="Z39" s="67" t="s">
        <v>19</v>
      </c>
      <c r="AA39" s="67">
        <v>11</v>
      </c>
      <c r="AB39" s="67">
        <v>1</v>
      </c>
      <c r="AC39" s="70">
        <v>11</v>
      </c>
      <c r="AD39" s="108" t="s">
        <v>257</v>
      </c>
    </row>
    <row r="40" spans="1:30" x14ac:dyDescent="0.25">
      <c r="A40" s="94">
        <v>1</v>
      </c>
      <c r="B40" s="95">
        <v>5</v>
      </c>
      <c r="C40" s="62">
        <f t="shared" si="0"/>
        <v>0</v>
      </c>
      <c r="D40" s="1"/>
      <c r="E40" s="1"/>
      <c r="F40" s="2"/>
      <c r="G40" s="2"/>
      <c r="H40" s="63">
        <f t="shared" si="1"/>
        <v>0</v>
      </c>
      <c r="I40" s="63">
        <f t="shared" si="2"/>
        <v>0</v>
      </c>
      <c r="J40" s="2"/>
      <c r="K40" s="2"/>
      <c r="L40" s="2"/>
      <c r="M40" s="64">
        <f t="shared" si="3"/>
        <v>0</v>
      </c>
      <c r="N40" s="65" t="s">
        <v>62</v>
      </c>
      <c r="O40" s="66" t="s">
        <v>142</v>
      </c>
      <c r="P40" s="65">
        <v>3201</v>
      </c>
      <c r="Q40" s="66" t="s">
        <v>141</v>
      </c>
      <c r="R40" s="67">
        <v>2001</v>
      </c>
      <c r="S40" s="67" t="s">
        <v>144</v>
      </c>
      <c r="T40" s="67">
        <v>800</v>
      </c>
      <c r="U40" s="70">
        <v>0.97</v>
      </c>
      <c r="V40" s="70" t="s">
        <v>87</v>
      </c>
      <c r="W40" s="65" t="s">
        <v>143</v>
      </c>
      <c r="X40" s="66" t="s">
        <v>19</v>
      </c>
      <c r="Y40" s="67" t="s">
        <v>18</v>
      </c>
      <c r="Z40" s="67" t="s">
        <v>19</v>
      </c>
      <c r="AA40" s="67">
        <v>10</v>
      </c>
      <c r="AB40" s="67">
        <v>1</v>
      </c>
      <c r="AC40" s="70">
        <v>10</v>
      </c>
      <c r="AD40" s="108" t="s">
        <v>257</v>
      </c>
    </row>
    <row r="41" spans="1:30" x14ac:dyDescent="0.25">
      <c r="A41" s="94">
        <v>0</v>
      </c>
      <c r="B41" s="95">
        <v>2</v>
      </c>
      <c r="C41" s="62">
        <f t="shared" si="0"/>
        <v>0</v>
      </c>
      <c r="D41" s="1"/>
      <c r="E41" s="1"/>
      <c r="F41" s="2"/>
      <c r="G41" s="2"/>
      <c r="H41" s="63">
        <f t="shared" si="1"/>
        <v>0</v>
      </c>
      <c r="I41" s="63">
        <f t="shared" si="2"/>
        <v>0</v>
      </c>
      <c r="J41" s="2"/>
      <c r="K41" s="2"/>
      <c r="L41" s="2"/>
      <c r="M41" s="64">
        <f t="shared" si="3"/>
        <v>0</v>
      </c>
      <c r="N41" s="65" t="s">
        <v>62</v>
      </c>
      <c r="O41" s="66" t="s">
        <v>142</v>
      </c>
      <c r="P41" s="77">
        <v>35229316</v>
      </c>
      <c r="Q41" s="66" t="s">
        <v>254</v>
      </c>
      <c r="R41" s="67">
        <v>2008</v>
      </c>
      <c r="S41" s="67" t="s">
        <v>255</v>
      </c>
      <c r="T41" s="67">
        <v>500</v>
      </c>
      <c r="U41" s="70">
        <v>0.06</v>
      </c>
      <c r="V41" s="68" t="s">
        <v>93</v>
      </c>
      <c r="W41" s="65" t="s">
        <v>63</v>
      </c>
      <c r="X41" s="66" t="s">
        <v>20</v>
      </c>
      <c r="Y41" s="67" t="s">
        <v>64</v>
      </c>
      <c r="Z41" s="69" t="s">
        <v>20</v>
      </c>
      <c r="AA41" s="67">
        <v>2</v>
      </c>
      <c r="AB41" s="67">
        <v>0</v>
      </c>
      <c r="AC41" s="70">
        <v>0</v>
      </c>
      <c r="AD41" s="109" t="s">
        <v>256</v>
      </c>
    </row>
  </sheetData>
  <sheetProtection selectLockedCells="1" autoFilter="0"/>
  <autoFilter ref="A3:AD41" xr:uid="{4545D444-97AE-49AA-A518-37CA3C951557}"/>
  <mergeCells count="9">
    <mergeCell ref="N1:AD2"/>
    <mergeCell ref="A1:B1"/>
    <mergeCell ref="C1:E1"/>
    <mergeCell ref="F1:G1"/>
    <mergeCell ref="H1:M1"/>
    <mergeCell ref="A2:B2"/>
    <mergeCell ref="C2:E2"/>
    <mergeCell ref="F2:G2"/>
    <mergeCell ref="H2:M2"/>
  </mergeCells>
  <phoneticPr fontId="17" type="noConversion"/>
  <conditionalFormatting sqref="D4:G41">
    <cfRule type="notContainsBlanks" dxfId="22" priority="63">
      <formula>LEN(TRIM(D4))&gt;0</formula>
    </cfRule>
    <cfRule type="containsBlanks" dxfId="21" priority="64">
      <formula>LEN(TRIM(D4))=0</formula>
    </cfRule>
  </conditionalFormatting>
  <conditionalFormatting sqref="J4:L41">
    <cfRule type="notContainsBlanks" dxfId="20" priority="61">
      <formula>LEN(TRIM(J4))&gt;0</formula>
    </cfRule>
    <cfRule type="containsBlanks" dxfId="19" priority="62">
      <formula>LEN(TRIM(J4))=0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458A5-1DE6-49A4-AD0B-4442888231F3}">
  <dimension ref="A1:I74"/>
  <sheetViews>
    <sheetView topLeftCell="A40" zoomScale="60" zoomScaleNormal="60" workbookViewId="0">
      <selection activeCell="E79" sqref="E79"/>
    </sheetView>
  </sheetViews>
  <sheetFormatPr defaultRowHeight="15" x14ac:dyDescent="0.25"/>
  <cols>
    <col min="1" max="1" width="17.7109375" customWidth="1"/>
    <col min="2" max="8" width="25.7109375" customWidth="1"/>
    <col min="9" max="9" width="15.7109375" customWidth="1"/>
  </cols>
  <sheetData>
    <row r="1" spans="1:9" ht="15.75" thickBot="1" x14ac:dyDescent="0.3">
      <c r="A1" s="165" t="s">
        <v>150</v>
      </c>
      <c r="B1" s="166"/>
      <c r="C1" s="166"/>
      <c r="D1" s="166"/>
      <c r="E1" s="166"/>
      <c r="F1" s="167"/>
      <c r="G1" s="167"/>
      <c r="H1" s="167"/>
      <c r="I1" s="168"/>
    </row>
    <row r="2" spans="1:9" x14ac:dyDescent="0.25">
      <c r="A2" s="169" t="s">
        <v>151</v>
      </c>
      <c r="B2" s="170"/>
      <c r="C2" s="170"/>
      <c r="D2" s="170"/>
      <c r="E2" s="171"/>
      <c r="F2" s="172" t="s">
        <v>152</v>
      </c>
      <c r="G2" s="173"/>
      <c r="H2" s="173"/>
      <c r="I2" s="174"/>
    </row>
    <row r="3" spans="1:9" ht="29.25" thickBot="1" x14ac:dyDescent="0.3">
      <c r="A3" s="175" t="s">
        <v>153</v>
      </c>
      <c r="B3" s="176"/>
      <c r="C3" s="100" t="s">
        <v>154</v>
      </c>
      <c r="D3" s="100" t="s">
        <v>155</v>
      </c>
      <c r="E3" s="101" t="s">
        <v>156</v>
      </c>
      <c r="F3" s="102" t="s">
        <v>157</v>
      </c>
      <c r="G3" s="103" t="s">
        <v>158</v>
      </c>
      <c r="H3" s="103" t="s">
        <v>159</v>
      </c>
      <c r="I3" s="104" t="s">
        <v>160</v>
      </c>
    </row>
    <row r="4" spans="1:9" ht="30" customHeight="1" x14ac:dyDescent="0.25">
      <c r="A4" s="159" t="s">
        <v>161</v>
      </c>
      <c r="B4" s="160"/>
      <c r="C4" s="83" t="s">
        <v>162</v>
      </c>
      <c r="D4" s="83" t="s">
        <v>245</v>
      </c>
      <c r="E4" s="2"/>
      <c r="F4" s="2"/>
      <c r="G4" s="2"/>
      <c r="H4" s="2"/>
      <c r="I4" s="2"/>
    </row>
    <row r="5" spans="1:9" ht="30" customHeight="1" x14ac:dyDescent="0.25">
      <c r="A5" s="159" t="s">
        <v>163</v>
      </c>
      <c r="B5" s="160"/>
      <c r="C5" s="84" t="s">
        <v>164</v>
      </c>
      <c r="D5" s="84" t="s">
        <v>165</v>
      </c>
      <c r="E5" s="2"/>
      <c r="F5" s="2"/>
      <c r="G5" s="2"/>
      <c r="H5" s="2"/>
      <c r="I5" s="2"/>
    </row>
    <row r="6" spans="1:9" ht="30" customHeight="1" x14ac:dyDescent="0.25">
      <c r="A6" s="159" t="s">
        <v>166</v>
      </c>
      <c r="B6" s="160"/>
      <c r="C6" s="84" t="s">
        <v>167</v>
      </c>
      <c r="D6" s="84" t="s">
        <v>168</v>
      </c>
      <c r="E6" s="2"/>
      <c r="F6" s="2"/>
      <c r="G6" s="2"/>
      <c r="H6" s="2"/>
      <c r="I6" s="2"/>
    </row>
    <row r="7" spans="1:9" ht="30" customHeight="1" x14ac:dyDescent="0.25">
      <c r="A7" s="159" t="s">
        <v>166</v>
      </c>
      <c r="B7" s="160"/>
      <c r="C7" s="84" t="s">
        <v>169</v>
      </c>
      <c r="D7" s="84" t="s">
        <v>103</v>
      </c>
      <c r="E7" s="2"/>
      <c r="F7" s="2"/>
      <c r="G7" s="2"/>
      <c r="H7" s="2"/>
      <c r="I7" s="2"/>
    </row>
    <row r="8" spans="1:9" ht="30" customHeight="1" x14ac:dyDescent="0.25">
      <c r="A8" s="159" t="s">
        <v>166</v>
      </c>
      <c r="B8" s="160"/>
      <c r="C8" s="84" t="s">
        <v>242</v>
      </c>
      <c r="D8" s="84" t="s">
        <v>246</v>
      </c>
      <c r="E8" s="2"/>
      <c r="F8" s="2"/>
      <c r="G8" s="2"/>
      <c r="H8" s="2"/>
      <c r="I8" s="2"/>
    </row>
    <row r="9" spans="1:9" ht="30" customHeight="1" x14ac:dyDescent="0.25">
      <c r="A9" s="159" t="s">
        <v>166</v>
      </c>
      <c r="B9" s="160"/>
      <c r="C9" s="84" t="s">
        <v>243</v>
      </c>
      <c r="D9" s="84" t="s">
        <v>244</v>
      </c>
      <c r="E9" s="2"/>
      <c r="F9" s="2"/>
      <c r="G9" s="2"/>
      <c r="H9" s="2"/>
      <c r="I9" s="2"/>
    </row>
    <row r="10" spans="1:9" ht="30" customHeight="1" x14ac:dyDescent="0.25">
      <c r="A10" s="159" t="s">
        <v>166</v>
      </c>
      <c r="B10" s="160"/>
      <c r="C10" s="84" t="s">
        <v>247</v>
      </c>
      <c r="D10" s="84" t="s">
        <v>51</v>
      </c>
      <c r="E10" s="2"/>
      <c r="F10" s="2"/>
      <c r="G10" s="2"/>
      <c r="H10" s="2"/>
      <c r="I10" s="2"/>
    </row>
    <row r="11" spans="1:9" ht="30" customHeight="1" x14ac:dyDescent="0.25">
      <c r="A11" s="159" t="s">
        <v>166</v>
      </c>
      <c r="B11" s="160"/>
      <c r="C11" s="84" t="s">
        <v>171</v>
      </c>
      <c r="D11" s="84" t="s">
        <v>61</v>
      </c>
      <c r="E11" s="2"/>
      <c r="F11" s="2"/>
      <c r="G11" s="2"/>
      <c r="H11" s="2"/>
      <c r="I11" s="2"/>
    </row>
    <row r="12" spans="1:9" ht="30" customHeight="1" x14ac:dyDescent="0.25">
      <c r="A12" s="159" t="s">
        <v>166</v>
      </c>
      <c r="B12" s="160"/>
      <c r="C12" s="84" t="s">
        <v>173</v>
      </c>
      <c r="D12" s="84" t="s">
        <v>174</v>
      </c>
      <c r="E12" s="2"/>
      <c r="F12" s="2"/>
      <c r="G12" s="2"/>
      <c r="H12" s="2"/>
      <c r="I12" s="2"/>
    </row>
    <row r="13" spans="1:9" ht="30" customHeight="1" x14ac:dyDescent="0.25">
      <c r="A13" s="159" t="s">
        <v>166</v>
      </c>
      <c r="B13" s="160"/>
      <c r="C13" s="84" t="s">
        <v>248</v>
      </c>
      <c r="D13" s="84" t="s">
        <v>174</v>
      </c>
      <c r="E13" s="2"/>
      <c r="F13" s="2"/>
      <c r="G13" s="2"/>
      <c r="H13" s="2"/>
      <c r="I13" s="2"/>
    </row>
    <row r="14" spans="1:9" ht="30" customHeight="1" x14ac:dyDescent="0.25">
      <c r="A14" s="159" t="s">
        <v>166</v>
      </c>
      <c r="B14" s="160"/>
      <c r="C14" s="85" t="s">
        <v>175</v>
      </c>
      <c r="D14" s="84" t="s">
        <v>170</v>
      </c>
      <c r="E14" s="2"/>
      <c r="F14" s="2"/>
      <c r="G14" s="2"/>
      <c r="H14" s="2"/>
      <c r="I14" s="2"/>
    </row>
    <row r="15" spans="1:9" ht="30" customHeight="1" x14ac:dyDescent="0.25">
      <c r="A15" s="159" t="s">
        <v>166</v>
      </c>
      <c r="B15" s="160"/>
      <c r="C15" s="84" t="s">
        <v>176</v>
      </c>
      <c r="D15" s="84" t="s">
        <v>170</v>
      </c>
      <c r="E15" s="2"/>
      <c r="F15" s="2"/>
      <c r="G15" s="2"/>
      <c r="H15" s="2"/>
      <c r="I15" s="2"/>
    </row>
    <row r="16" spans="1:9" ht="30" customHeight="1" x14ac:dyDescent="0.25">
      <c r="A16" s="159" t="s">
        <v>177</v>
      </c>
      <c r="B16" s="160"/>
      <c r="C16" s="84" t="s">
        <v>178</v>
      </c>
      <c r="D16" s="84" t="s">
        <v>103</v>
      </c>
      <c r="E16" s="2"/>
      <c r="F16" s="2"/>
      <c r="G16" s="2"/>
      <c r="H16" s="2"/>
      <c r="I16" s="2"/>
    </row>
    <row r="17" spans="1:9" ht="30" customHeight="1" x14ac:dyDescent="0.25">
      <c r="A17" s="159" t="s">
        <v>177</v>
      </c>
      <c r="B17" s="160"/>
      <c r="C17" s="84" t="s">
        <v>179</v>
      </c>
      <c r="D17" s="84" t="s">
        <v>103</v>
      </c>
      <c r="E17" s="2"/>
      <c r="F17" s="2"/>
      <c r="G17" s="2"/>
      <c r="H17" s="2"/>
      <c r="I17" s="2"/>
    </row>
    <row r="18" spans="1:9" ht="30" customHeight="1" x14ac:dyDescent="0.25">
      <c r="A18" s="159" t="s">
        <v>177</v>
      </c>
      <c r="B18" s="160"/>
      <c r="C18" s="84" t="s">
        <v>249</v>
      </c>
      <c r="D18" s="84" t="s">
        <v>51</v>
      </c>
      <c r="E18" s="2"/>
      <c r="F18" s="2"/>
      <c r="G18" s="2"/>
      <c r="H18" s="2"/>
      <c r="I18" s="2"/>
    </row>
    <row r="19" spans="1:9" ht="30" customHeight="1" x14ac:dyDescent="0.25">
      <c r="A19" s="159" t="s">
        <v>177</v>
      </c>
      <c r="B19" s="160"/>
      <c r="C19" s="84" t="s">
        <v>180</v>
      </c>
      <c r="D19" s="84" t="s">
        <v>51</v>
      </c>
      <c r="E19" s="2"/>
      <c r="F19" s="2"/>
      <c r="G19" s="2"/>
      <c r="H19" s="2"/>
      <c r="I19" s="2"/>
    </row>
    <row r="20" spans="1:9" ht="30" customHeight="1" x14ac:dyDescent="0.25">
      <c r="A20" s="159" t="s">
        <v>177</v>
      </c>
      <c r="B20" s="160"/>
      <c r="C20" s="84" t="s">
        <v>250</v>
      </c>
      <c r="D20" s="84" t="s">
        <v>61</v>
      </c>
      <c r="E20" s="2"/>
      <c r="F20" s="2"/>
      <c r="G20" s="2"/>
      <c r="H20" s="2"/>
      <c r="I20" s="2"/>
    </row>
    <row r="21" spans="1:9" ht="30" customHeight="1" x14ac:dyDescent="0.25">
      <c r="A21" s="159" t="s">
        <v>177</v>
      </c>
      <c r="B21" s="160"/>
      <c r="C21" s="84" t="s">
        <v>181</v>
      </c>
      <c r="D21" s="84" t="s">
        <v>182</v>
      </c>
      <c r="E21" s="2"/>
      <c r="F21" s="2"/>
      <c r="G21" s="2"/>
      <c r="H21" s="2"/>
      <c r="I21" s="2"/>
    </row>
    <row r="22" spans="1:9" ht="30" customHeight="1" x14ac:dyDescent="0.25">
      <c r="A22" s="159" t="s">
        <v>177</v>
      </c>
      <c r="B22" s="160"/>
      <c r="C22" s="84" t="s">
        <v>251</v>
      </c>
      <c r="D22" s="84" t="s">
        <v>174</v>
      </c>
      <c r="E22" s="2"/>
      <c r="F22" s="2"/>
      <c r="G22" s="2"/>
      <c r="H22" s="2"/>
      <c r="I22" s="2"/>
    </row>
    <row r="23" spans="1:9" ht="45" customHeight="1" x14ac:dyDescent="0.25">
      <c r="A23" s="159" t="s">
        <v>183</v>
      </c>
      <c r="B23" s="160"/>
      <c r="C23" s="84" t="s">
        <v>184</v>
      </c>
      <c r="D23" s="84" t="s">
        <v>185</v>
      </c>
      <c r="E23" s="2"/>
      <c r="F23" s="2"/>
      <c r="G23" s="2"/>
      <c r="H23" s="2"/>
      <c r="I23" s="2"/>
    </row>
    <row r="24" spans="1:9" ht="30" customHeight="1" x14ac:dyDescent="0.25">
      <c r="A24" s="159" t="s">
        <v>186</v>
      </c>
      <c r="B24" s="160"/>
      <c r="C24" s="84" t="s">
        <v>187</v>
      </c>
      <c r="D24" s="84" t="s">
        <v>188</v>
      </c>
      <c r="E24" s="2"/>
      <c r="F24" s="2"/>
      <c r="G24" s="2"/>
      <c r="H24" s="2"/>
      <c r="I24" s="2"/>
    </row>
    <row r="25" spans="1:9" ht="30" customHeight="1" x14ac:dyDescent="0.25">
      <c r="A25" s="159" t="s">
        <v>186</v>
      </c>
      <c r="B25" s="160"/>
      <c r="C25" s="84" t="s">
        <v>189</v>
      </c>
      <c r="D25" s="84" t="s">
        <v>190</v>
      </c>
      <c r="E25" s="2"/>
      <c r="F25" s="2"/>
      <c r="G25" s="2"/>
      <c r="H25" s="2"/>
      <c r="I25" s="2"/>
    </row>
    <row r="26" spans="1:9" ht="30" customHeight="1" x14ac:dyDescent="0.25">
      <c r="A26" s="159" t="s">
        <v>186</v>
      </c>
      <c r="B26" s="160"/>
      <c r="C26" s="84" t="s">
        <v>191</v>
      </c>
      <c r="D26" s="84" t="s">
        <v>190</v>
      </c>
      <c r="E26" s="2"/>
      <c r="F26" s="2"/>
      <c r="G26" s="2"/>
      <c r="H26" s="2"/>
      <c r="I26" s="2"/>
    </row>
    <row r="27" spans="1:9" ht="30" customHeight="1" x14ac:dyDescent="0.25">
      <c r="A27" s="159" t="s">
        <v>186</v>
      </c>
      <c r="B27" s="160"/>
      <c r="C27" s="84" t="s">
        <v>192</v>
      </c>
      <c r="D27" s="84" t="s">
        <v>190</v>
      </c>
      <c r="E27" s="2"/>
      <c r="F27" s="2"/>
      <c r="G27" s="2"/>
      <c r="H27" s="2"/>
      <c r="I27" s="2"/>
    </row>
    <row r="28" spans="1:9" ht="30" customHeight="1" x14ac:dyDescent="0.25">
      <c r="A28" s="159" t="s">
        <v>186</v>
      </c>
      <c r="B28" s="160"/>
      <c r="C28" s="84" t="s">
        <v>193</v>
      </c>
      <c r="D28" s="84" t="s">
        <v>190</v>
      </c>
      <c r="E28" s="2"/>
      <c r="F28" s="2"/>
      <c r="G28" s="2"/>
      <c r="H28" s="2"/>
      <c r="I28" s="2"/>
    </row>
    <row r="29" spans="1:9" ht="30" customHeight="1" x14ac:dyDescent="0.25">
      <c r="A29" s="159" t="s">
        <v>186</v>
      </c>
      <c r="B29" s="160"/>
      <c r="C29" s="84" t="s">
        <v>194</v>
      </c>
      <c r="D29" s="84" t="s">
        <v>190</v>
      </c>
      <c r="E29" s="2"/>
      <c r="F29" s="2"/>
      <c r="G29" s="2"/>
      <c r="H29" s="2"/>
      <c r="I29" s="2"/>
    </row>
    <row r="30" spans="1:9" ht="30" customHeight="1" x14ac:dyDescent="0.25">
      <c r="A30" s="159" t="s">
        <v>186</v>
      </c>
      <c r="B30" s="160"/>
      <c r="C30" s="84" t="s">
        <v>195</v>
      </c>
      <c r="D30" s="84" t="s">
        <v>190</v>
      </c>
      <c r="E30" s="2"/>
      <c r="F30" s="2"/>
      <c r="G30" s="2"/>
      <c r="H30" s="2"/>
      <c r="I30" s="2"/>
    </row>
    <row r="31" spans="1:9" ht="30" customHeight="1" x14ac:dyDescent="0.25">
      <c r="A31" s="159" t="s">
        <v>186</v>
      </c>
      <c r="B31" s="160"/>
      <c r="C31" s="84" t="s">
        <v>196</v>
      </c>
      <c r="D31" s="84" t="s">
        <v>190</v>
      </c>
      <c r="E31" s="2"/>
      <c r="F31" s="2"/>
      <c r="G31" s="2"/>
      <c r="H31" s="2"/>
      <c r="I31" s="2"/>
    </row>
    <row r="32" spans="1:9" ht="30" customHeight="1" x14ac:dyDescent="0.25">
      <c r="A32" s="159" t="s">
        <v>186</v>
      </c>
      <c r="B32" s="160"/>
      <c r="C32" s="84" t="s">
        <v>197</v>
      </c>
      <c r="D32" s="84" t="s">
        <v>190</v>
      </c>
      <c r="E32" s="2"/>
      <c r="F32" s="2"/>
      <c r="G32" s="2"/>
      <c r="H32" s="2"/>
      <c r="I32" s="2"/>
    </row>
    <row r="33" spans="1:9" ht="30" customHeight="1" x14ac:dyDescent="0.25">
      <c r="A33" s="159" t="s">
        <v>198</v>
      </c>
      <c r="B33" s="160"/>
      <c r="C33" s="84" t="s">
        <v>192</v>
      </c>
      <c r="D33" s="84" t="s">
        <v>190</v>
      </c>
      <c r="E33" s="2"/>
      <c r="F33" s="2"/>
      <c r="G33" s="2"/>
      <c r="H33" s="2"/>
      <c r="I33" s="2"/>
    </row>
    <row r="34" spans="1:9" ht="30" customHeight="1" x14ac:dyDescent="0.25">
      <c r="A34" s="159" t="s">
        <v>198</v>
      </c>
      <c r="B34" s="160"/>
      <c r="C34" s="84" t="s">
        <v>193</v>
      </c>
      <c r="D34" s="84" t="s">
        <v>190</v>
      </c>
      <c r="E34" s="2"/>
      <c r="F34" s="2"/>
      <c r="G34" s="2"/>
      <c r="H34" s="2"/>
      <c r="I34" s="2"/>
    </row>
    <row r="35" spans="1:9" ht="30" customHeight="1" x14ac:dyDescent="0.25">
      <c r="A35" s="159" t="s">
        <v>199</v>
      </c>
      <c r="B35" s="160"/>
      <c r="C35" s="84" t="s">
        <v>200</v>
      </c>
      <c r="D35" s="84" t="s">
        <v>201</v>
      </c>
      <c r="E35" s="2"/>
      <c r="F35" s="2"/>
      <c r="G35" s="2"/>
      <c r="H35" s="2"/>
      <c r="I35" s="2"/>
    </row>
    <row r="36" spans="1:9" ht="30" customHeight="1" x14ac:dyDescent="0.25">
      <c r="A36" s="159" t="s">
        <v>199</v>
      </c>
      <c r="B36" s="160"/>
      <c r="C36" s="84" t="s">
        <v>202</v>
      </c>
      <c r="D36" s="84" t="s">
        <v>201</v>
      </c>
      <c r="E36" s="2"/>
      <c r="F36" s="2"/>
      <c r="G36" s="2"/>
      <c r="H36" s="2"/>
      <c r="I36" s="2"/>
    </row>
    <row r="37" spans="1:9" ht="30" customHeight="1" x14ac:dyDescent="0.25">
      <c r="A37" s="159" t="s">
        <v>203</v>
      </c>
      <c r="B37" s="160"/>
      <c r="C37" s="84" t="s">
        <v>204</v>
      </c>
      <c r="D37" s="84" t="s">
        <v>205</v>
      </c>
      <c r="E37" s="2"/>
      <c r="F37" s="2"/>
      <c r="G37" s="2"/>
      <c r="H37" s="2"/>
      <c r="I37" s="2"/>
    </row>
    <row r="38" spans="1:9" ht="30" customHeight="1" x14ac:dyDescent="0.25">
      <c r="A38" s="159" t="s">
        <v>203</v>
      </c>
      <c r="B38" s="160"/>
      <c r="C38" s="84" t="s">
        <v>206</v>
      </c>
      <c r="D38" s="84" t="s">
        <v>205</v>
      </c>
      <c r="E38" s="2"/>
      <c r="F38" s="2"/>
      <c r="G38" s="2"/>
      <c r="H38" s="2"/>
      <c r="I38" s="2"/>
    </row>
    <row r="39" spans="1:9" ht="30" customHeight="1" x14ac:dyDescent="0.25">
      <c r="A39" s="159" t="s">
        <v>207</v>
      </c>
      <c r="B39" s="160"/>
      <c r="C39" s="84" t="s">
        <v>208</v>
      </c>
      <c r="D39" s="84" t="s">
        <v>209</v>
      </c>
      <c r="E39" s="2"/>
      <c r="F39" s="2"/>
      <c r="G39" s="2"/>
      <c r="H39" s="2"/>
      <c r="I39" s="2"/>
    </row>
    <row r="40" spans="1:9" ht="30" customHeight="1" x14ac:dyDescent="0.25">
      <c r="A40" s="159" t="s">
        <v>210</v>
      </c>
      <c r="B40" s="160"/>
      <c r="C40" s="84" t="s">
        <v>211</v>
      </c>
      <c r="D40" s="84" t="s">
        <v>212</v>
      </c>
      <c r="E40" s="2"/>
      <c r="F40" s="2"/>
      <c r="G40" s="2"/>
      <c r="H40" s="2"/>
      <c r="I40" s="2"/>
    </row>
    <row r="41" spans="1:9" ht="30" customHeight="1" x14ac:dyDescent="0.25">
      <c r="A41" s="159" t="s">
        <v>213</v>
      </c>
      <c r="B41" s="160"/>
      <c r="C41" s="84" t="s">
        <v>214</v>
      </c>
      <c r="D41" s="84" t="s">
        <v>212</v>
      </c>
      <c r="E41" s="2"/>
      <c r="F41" s="2"/>
      <c r="G41" s="2"/>
      <c r="H41" s="2"/>
      <c r="I41" s="2"/>
    </row>
    <row r="42" spans="1:9" ht="30" customHeight="1" x14ac:dyDescent="0.25">
      <c r="A42" s="159" t="s">
        <v>215</v>
      </c>
      <c r="B42" s="160"/>
      <c r="C42" s="84" t="s">
        <v>216</v>
      </c>
      <c r="D42" s="84" t="s">
        <v>217</v>
      </c>
      <c r="E42" s="2"/>
      <c r="F42" s="2"/>
      <c r="G42" s="2"/>
      <c r="H42" s="2"/>
      <c r="I42" s="2"/>
    </row>
    <row r="43" spans="1:9" ht="30" customHeight="1" x14ac:dyDescent="0.25">
      <c r="A43" s="159" t="s">
        <v>218</v>
      </c>
      <c r="B43" s="160"/>
      <c r="C43" s="84"/>
      <c r="D43" s="84" t="s">
        <v>219</v>
      </c>
      <c r="E43" s="2"/>
      <c r="F43" s="2"/>
      <c r="G43" s="2"/>
      <c r="H43" s="2"/>
      <c r="I43" s="2"/>
    </row>
    <row r="44" spans="1:9" ht="30" customHeight="1" x14ac:dyDescent="0.25">
      <c r="A44" s="161" t="s">
        <v>220</v>
      </c>
      <c r="B44" s="162"/>
      <c r="C44" s="84" t="s">
        <v>221</v>
      </c>
      <c r="D44" s="84" t="s">
        <v>222</v>
      </c>
      <c r="E44" s="2"/>
      <c r="F44" s="2"/>
      <c r="G44" s="2"/>
      <c r="H44" s="2"/>
      <c r="I44" s="2"/>
    </row>
    <row r="45" spans="1:9" ht="30" customHeight="1" x14ac:dyDescent="0.25">
      <c r="A45" s="159" t="s">
        <v>223</v>
      </c>
      <c r="B45" s="160"/>
      <c r="C45" s="86" t="s">
        <v>224</v>
      </c>
      <c r="D45" s="86" t="s">
        <v>188</v>
      </c>
      <c r="E45" s="2"/>
      <c r="F45" s="2"/>
      <c r="G45" s="2"/>
      <c r="H45" s="2"/>
      <c r="I45" s="2"/>
    </row>
    <row r="46" spans="1:9" ht="30" customHeight="1" x14ac:dyDescent="0.25">
      <c r="A46" s="159" t="s">
        <v>223</v>
      </c>
      <c r="B46" s="160"/>
      <c r="C46" s="86" t="s">
        <v>225</v>
      </c>
      <c r="D46" s="86" t="s">
        <v>103</v>
      </c>
      <c r="E46" s="2"/>
      <c r="F46" s="2"/>
      <c r="G46" s="2"/>
      <c r="H46" s="2"/>
      <c r="I46" s="2"/>
    </row>
    <row r="47" spans="1:9" ht="30" customHeight="1" x14ac:dyDescent="0.25">
      <c r="A47" s="159" t="s">
        <v>223</v>
      </c>
      <c r="B47" s="160"/>
      <c r="C47" s="86" t="s">
        <v>226</v>
      </c>
      <c r="D47" s="86" t="s">
        <v>61</v>
      </c>
      <c r="E47" s="2"/>
      <c r="F47" s="2"/>
      <c r="G47" s="2"/>
      <c r="H47" s="2"/>
      <c r="I47" s="2"/>
    </row>
    <row r="48" spans="1:9" ht="30" customHeight="1" x14ac:dyDescent="0.25">
      <c r="A48" s="159" t="s">
        <v>223</v>
      </c>
      <c r="B48" s="160"/>
      <c r="C48" s="86" t="s">
        <v>227</v>
      </c>
      <c r="D48" s="86" t="s">
        <v>172</v>
      </c>
      <c r="E48" s="2"/>
      <c r="F48" s="2"/>
      <c r="G48" s="2"/>
      <c r="H48" s="2"/>
      <c r="I48" s="2"/>
    </row>
    <row r="49" spans="1:9" ht="30" customHeight="1" x14ac:dyDescent="0.25">
      <c r="A49" s="159" t="s">
        <v>223</v>
      </c>
      <c r="B49" s="160"/>
      <c r="C49" s="86" t="s">
        <v>228</v>
      </c>
      <c r="D49" s="86" t="s">
        <v>229</v>
      </c>
      <c r="E49" s="2"/>
      <c r="F49" s="2"/>
      <c r="G49" s="2"/>
      <c r="H49" s="2"/>
      <c r="I49" s="2"/>
    </row>
    <row r="50" spans="1:9" ht="30" customHeight="1" x14ac:dyDescent="0.25">
      <c r="A50" s="159" t="s">
        <v>223</v>
      </c>
      <c r="B50" s="160"/>
      <c r="C50" s="86" t="s">
        <v>230</v>
      </c>
      <c r="D50" s="86" t="s">
        <v>51</v>
      </c>
      <c r="E50" s="2"/>
      <c r="F50" s="2"/>
      <c r="G50" s="2"/>
      <c r="H50" s="2"/>
      <c r="I50" s="2"/>
    </row>
    <row r="51" spans="1:9" ht="30" customHeight="1" x14ac:dyDescent="0.25">
      <c r="A51" s="159" t="s">
        <v>223</v>
      </c>
      <c r="B51" s="160"/>
      <c r="C51" s="87" t="s">
        <v>231</v>
      </c>
      <c r="D51" s="86" t="s">
        <v>174</v>
      </c>
      <c r="E51" s="2"/>
      <c r="F51" s="2"/>
      <c r="G51" s="2"/>
      <c r="H51" s="2"/>
      <c r="I51" s="2"/>
    </row>
    <row r="52" spans="1:9" ht="30" customHeight="1" x14ac:dyDescent="0.25">
      <c r="A52" s="159" t="s">
        <v>223</v>
      </c>
      <c r="B52" s="160"/>
      <c r="C52" s="86" t="s">
        <v>232</v>
      </c>
      <c r="D52" s="86" t="s">
        <v>233</v>
      </c>
      <c r="E52" s="2"/>
      <c r="F52" s="2"/>
      <c r="G52" s="2"/>
      <c r="H52" s="2"/>
      <c r="I52" s="2"/>
    </row>
    <row r="53" spans="1:9" ht="30" customHeight="1" x14ac:dyDescent="0.25">
      <c r="A53" s="159" t="s">
        <v>223</v>
      </c>
      <c r="B53" s="160"/>
      <c r="C53" s="86" t="s">
        <v>234</v>
      </c>
      <c r="D53" s="86" t="s">
        <v>235</v>
      </c>
      <c r="E53" s="2"/>
      <c r="F53" s="2"/>
      <c r="G53" s="2"/>
      <c r="H53" s="2"/>
      <c r="I53" s="2"/>
    </row>
    <row r="54" spans="1:9" ht="30" customHeight="1" x14ac:dyDescent="0.25">
      <c r="A54" s="161" t="s">
        <v>236</v>
      </c>
      <c r="B54" s="162"/>
      <c r="C54" s="84" t="s">
        <v>237</v>
      </c>
      <c r="D54" s="84" t="s">
        <v>222</v>
      </c>
      <c r="E54" s="2"/>
      <c r="F54" s="2"/>
      <c r="G54" s="2"/>
      <c r="H54" s="2"/>
      <c r="I54" s="2"/>
    </row>
    <row r="55" spans="1:9" ht="30" customHeight="1" x14ac:dyDescent="0.25">
      <c r="A55" s="159" t="s">
        <v>238</v>
      </c>
      <c r="B55" s="160"/>
      <c r="C55" s="86" t="s">
        <v>225</v>
      </c>
      <c r="D55" s="86" t="s">
        <v>103</v>
      </c>
      <c r="E55" s="2"/>
      <c r="F55" s="2"/>
      <c r="G55" s="2"/>
      <c r="H55" s="2"/>
      <c r="I55" s="2"/>
    </row>
    <row r="56" spans="1:9" ht="30" customHeight="1" x14ac:dyDescent="0.25">
      <c r="A56" s="159" t="s">
        <v>238</v>
      </c>
      <c r="B56" s="160"/>
      <c r="C56" s="86" t="s">
        <v>226</v>
      </c>
      <c r="D56" s="86" t="s">
        <v>61</v>
      </c>
      <c r="E56" s="2"/>
      <c r="F56" s="2"/>
      <c r="G56" s="2"/>
      <c r="H56" s="2"/>
      <c r="I56" s="2"/>
    </row>
    <row r="57" spans="1:9" ht="30" customHeight="1" x14ac:dyDescent="0.25">
      <c r="A57" s="159" t="s">
        <v>238</v>
      </c>
      <c r="B57" s="160"/>
      <c r="C57" s="86" t="s">
        <v>227</v>
      </c>
      <c r="D57" s="86" t="s">
        <v>172</v>
      </c>
      <c r="E57" s="2"/>
      <c r="F57" s="2"/>
      <c r="G57" s="2"/>
      <c r="H57" s="2"/>
      <c r="I57" s="2"/>
    </row>
    <row r="58" spans="1:9" ht="30" customHeight="1" x14ac:dyDescent="0.25">
      <c r="A58" s="159" t="s">
        <v>238</v>
      </c>
      <c r="B58" s="160"/>
      <c r="C58" s="86" t="s">
        <v>228</v>
      </c>
      <c r="D58" s="86" t="s">
        <v>239</v>
      </c>
      <c r="E58" s="2"/>
      <c r="F58" s="2"/>
      <c r="G58" s="2"/>
      <c r="H58" s="2"/>
      <c r="I58" s="2"/>
    </row>
    <row r="59" spans="1:9" ht="30" customHeight="1" x14ac:dyDescent="0.25">
      <c r="A59" s="159" t="s">
        <v>238</v>
      </c>
      <c r="B59" s="160"/>
      <c r="C59" s="86" t="s">
        <v>230</v>
      </c>
      <c r="D59" s="86" t="s">
        <v>51</v>
      </c>
      <c r="E59" s="2"/>
      <c r="F59" s="2"/>
      <c r="G59" s="2"/>
      <c r="H59" s="2"/>
      <c r="I59" s="2"/>
    </row>
    <row r="60" spans="1:9" ht="30" customHeight="1" x14ac:dyDescent="0.25">
      <c r="A60" s="159" t="s">
        <v>238</v>
      </c>
      <c r="B60" s="160"/>
      <c r="C60" s="87" t="s">
        <v>240</v>
      </c>
      <c r="D60" s="86" t="s">
        <v>174</v>
      </c>
      <c r="E60" s="2"/>
      <c r="F60" s="2"/>
      <c r="G60" s="2"/>
      <c r="H60" s="2"/>
      <c r="I60" s="2"/>
    </row>
    <row r="61" spans="1:9" ht="30" customHeight="1" x14ac:dyDescent="0.25">
      <c r="A61" s="159" t="s">
        <v>238</v>
      </c>
      <c r="B61" s="160"/>
      <c r="C61" s="86" t="s">
        <v>232</v>
      </c>
      <c r="D61" s="86" t="s">
        <v>233</v>
      </c>
      <c r="E61" s="2"/>
      <c r="F61" s="2"/>
      <c r="G61" s="2"/>
      <c r="H61" s="2"/>
      <c r="I61" s="2"/>
    </row>
    <row r="62" spans="1:9" ht="30" customHeight="1" thickBot="1" x14ac:dyDescent="0.3">
      <c r="A62" s="163" t="s">
        <v>238</v>
      </c>
      <c r="B62" s="164"/>
      <c r="C62" s="88" t="s">
        <v>241</v>
      </c>
      <c r="D62" s="88" t="s">
        <v>235</v>
      </c>
      <c r="E62" s="2"/>
      <c r="F62" s="2"/>
      <c r="G62" s="2"/>
      <c r="H62" s="2"/>
      <c r="I62" s="2"/>
    </row>
    <row r="63" spans="1:9" x14ac:dyDescent="0.25">
      <c r="A63" s="82"/>
      <c r="B63" s="82"/>
      <c r="C63" s="82"/>
      <c r="D63" s="82"/>
      <c r="E63" s="82"/>
      <c r="F63" s="82"/>
      <c r="G63" s="82"/>
      <c r="H63" s="82"/>
      <c r="I63" s="82"/>
    </row>
    <row r="64" spans="1:9" ht="14.45" x14ac:dyDescent="0.3">
      <c r="A64" s="156" t="s">
        <v>29</v>
      </c>
      <c r="B64" s="157"/>
      <c r="C64" s="158"/>
      <c r="D64" s="81"/>
      <c r="E64" s="81"/>
      <c r="F64" s="81"/>
      <c r="G64" s="81"/>
      <c r="H64" s="81"/>
      <c r="I64" s="81"/>
    </row>
    <row r="65" spans="1:9" ht="14.45" x14ac:dyDescent="0.3">
      <c r="A65" s="89"/>
      <c r="B65" s="89"/>
      <c r="C65" s="81"/>
      <c r="D65" s="81"/>
      <c r="E65" s="81"/>
      <c r="F65" s="81"/>
      <c r="G65" s="81"/>
      <c r="H65" s="81"/>
      <c r="I65" s="81"/>
    </row>
    <row r="66" spans="1:9" ht="14.45" x14ac:dyDescent="0.3">
      <c r="A66" s="90" t="s">
        <v>30</v>
      </c>
      <c r="B66" s="151"/>
      <c r="C66" s="152"/>
      <c r="D66" s="81"/>
      <c r="E66" s="81"/>
      <c r="F66" s="81"/>
      <c r="G66" s="81"/>
      <c r="H66" s="81"/>
      <c r="I66" s="81"/>
    </row>
    <row r="67" spans="1:9" ht="14.45" x14ac:dyDescent="0.3">
      <c r="A67" s="90" t="s">
        <v>31</v>
      </c>
      <c r="B67" s="151"/>
      <c r="C67" s="152"/>
      <c r="D67" s="81"/>
      <c r="E67" s="81"/>
      <c r="F67" s="81"/>
      <c r="G67" s="81"/>
      <c r="H67" s="81"/>
      <c r="I67" s="81"/>
    </row>
    <row r="68" spans="1:9" ht="14.45" x14ac:dyDescent="0.3">
      <c r="A68" s="90" t="s">
        <v>32</v>
      </c>
      <c r="B68" s="151"/>
      <c r="C68" s="152"/>
      <c r="D68" s="81"/>
      <c r="E68" s="81"/>
      <c r="F68" s="81"/>
      <c r="G68" s="81"/>
      <c r="H68" s="81"/>
      <c r="I68" s="81"/>
    </row>
    <row r="69" spans="1:9" ht="14.45" x14ac:dyDescent="0.3">
      <c r="A69" s="90" t="s">
        <v>33</v>
      </c>
      <c r="B69" s="151"/>
      <c r="C69" s="152"/>
      <c r="D69" s="81"/>
      <c r="E69" s="81"/>
      <c r="F69" s="81"/>
      <c r="G69" s="81"/>
      <c r="H69" s="81"/>
      <c r="I69" s="81"/>
    </row>
    <row r="70" spans="1:9" ht="14.45" x14ac:dyDescent="0.3">
      <c r="A70" s="91"/>
      <c r="B70" s="151"/>
      <c r="C70" s="152"/>
      <c r="D70" s="81"/>
      <c r="E70" s="81"/>
      <c r="F70" s="81"/>
      <c r="G70" s="81"/>
      <c r="H70" s="81"/>
      <c r="I70" s="81"/>
    </row>
    <row r="71" spans="1:9" ht="14.45" x14ac:dyDescent="0.3">
      <c r="A71" s="92" t="s">
        <v>34</v>
      </c>
      <c r="B71" s="153"/>
      <c r="C71" s="152"/>
      <c r="D71" s="81"/>
      <c r="E71" s="81"/>
      <c r="F71" s="81"/>
      <c r="G71" s="81"/>
      <c r="H71" s="81"/>
      <c r="I71" s="81"/>
    </row>
    <row r="72" spans="1:9" thickBot="1" x14ac:dyDescent="0.35">
      <c r="A72" s="93"/>
      <c r="B72" s="154"/>
      <c r="C72" s="155"/>
      <c r="D72" s="81"/>
      <c r="E72" s="81"/>
      <c r="F72" s="81"/>
      <c r="G72" s="81"/>
      <c r="H72" s="81"/>
      <c r="I72" s="81"/>
    </row>
    <row r="73" spans="1:9" ht="14.45" x14ac:dyDescent="0.3">
      <c r="A73" s="81"/>
      <c r="B73" s="81"/>
      <c r="C73" s="81"/>
      <c r="D73" s="81"/>
      <c r="E73" s="81"/>
      <c r="F73" s="81"/>
      <c r="G73" s="81"/>
      <c r="H73" s="81"/>
      <c r="I73" s="81"/>
    </row>
    <row r="74" spans="1:9" ht="14.45" x14ac:dyDescent="0.3">
      <c r="A74" s="81"/>
      <c r="B74" s="81"/>
      <c r="C74" s="81"/>
      <c r="D74" s="81"/>
      <c r="E74" s="81"/>
      <c r="F74" s="81"/>
      <c r="G74" s="81"/>
      <c r="H74" s="81"/>
      <c r="I74" s="81"/>
    </row>
  </sheetData>
  <mergeCells count="69">
    <mergeCell ref="A6:B6"/>
    <mergeCell ref="A1:I1"/>
    <mergeCell ref="A2:E2"/>
    <mergeCell ref="F2:I2"/>
    <mergeCell ref="A3:B3"/>
    <mergeCell ref="A4:B4"/>
    <mergeCell ref="A5:B5"/>
    <mergeCell ref="A17:B17"/>
    <mergeCell ref="A18:B18"/>
    <mergeCell ref="A19:B19"/>
    <mergeCell ref="A20:B20"/>
    <mergeCell ref="A7:B7"/>
    <mergeCell ref="A8:B8"/>
    <mergeCell ref="A9:B9"/>
    <mergeCell ref="A10:B10"/>
    <mergeCell ref="A11:B11"/>
    <mergeCell ref="A12:B12"/>
    <mergeCell ref="A14:B14"/>
    <mergeCell ref="A15:B15"/>
    <mergeCell ref="A13:B13"/>
    <mergeCell ref="A16:B16"/>
    <mergeCell ref="A27:B27"/>
    <mergeCell ref="A21:B21"/>
    <mergeCell ref="A22:B22"/>
    <mergeCell ref="A23:B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51:B51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64:C64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B66:C66"/>
    <mergeCell ref="B67:C67"/>
    <mergeCell ref="B68:C68"/>
    <mergeCell ref="B69:C69"/>
    <mergeCell ref="B70:C72"/>
  </mergeCells>
  <conditionalFormatting sqref="C6 C52:C53 C4 A4:A5 C23 A23 C45:C50 A44:A62">
    <cfRule type="containsBlanks" dxfId="18" priority="21">
      <formula>LEN(TRIM(A4))=0</formula>
    </cfRule>
  </conditionalFormatting>
  <conditionalFormatting sqref="C5">
    <cfRule type="containsBlanks" dxfId="17" priority="20">
      <formula>LEN(TRIM(C5))=0</formula>
    </cfRule>
  </conditionalFormatting>
  <conditionalFormatting sqref="C44">
    <cfRule type="containsBlanks" dxfId="16" priority="19">
      <formula>LEN(TRIM(C44))=0</formula>
    </cfRule>
  </conditionalFormatting>
  <conditionalFormatting sqref="C54">
    <cfRule type="containsBlanks" dxfId="15" priority="18">
      <formula>LEN(TRIM(C54))=0</formula>
    </cfRule>
  </conditionalFormatting>
  <conditionalFormatting sqref="C61:C62 C55:C59">
    <cfRule type="containsBlanks" dxfId="14" priority="17">
      <formula>LEN(TRIM(C55))=0</formula>
    </cfRule>
  </conditionalFormatting>
  <conditionalFormatting sqref="D45:D53 D6 D4">
    <cfRule type="containsBlanks" dxfId="13" priority="13">
      <formula>LEN(TRIM(D4))=0</formula>
    </cfRule>
  </conditionalFormatting>
  <conditionalFormatting sqref="D5">
    <cfRule type="containsBlanks" dxfId="12" priority="12">
      <formula>LEN(TRIM(D5))=0</formula>
    </cfRule>
  </conditionalFormatting>
  <conditionalFormatting sqref="C14:D14">
    <cfRule type="containsBlanks" dxfId="11" priority="14">
      <formula>LEN(TRIM(C11))=0</formula>
    </cfRule>
  </conditionalFormatting>
  <conditionalFormatting sqref="D23">
    <cfRule type="containsBlanks" dxfId="10" priority="11">
      <formula>LEN(TRIM(D23))=0</formula>
    </cfRule>
  </conditionalFormatting>
  <conditionalFormatting sqref="D44">
    <cfRule type="containsBlanks" dxfId="9" priority="10">
      <formula>LEN(TRIM(D44))=0</formula>
    </cfRule>
  </conditionalFormatting>
  <conditionalFormatting sqref="D54">
    <cfRule type="containsBlanks" dxfId="8" priority="9">
      <formula>LEN(TRIM(D54))=0</formula>
    </cfRule>
  </conditionalFormatting>
  <conditionalFormatting sqref="D55:D62">
    <cfRule type="containsBlanks" dxfId="7" priority="8">
      <formula>LEN(TRIM(D55))=0</formula>
    </cfRule>
  </conditionalFormatting>
  <conditionalFormatting sqref="A14">
    <cfRule type="containsBlanks" dxfId="6" priority="26">
      <formula>LEN(TRIM(A11))=0</formula>
    </cfRule>
  </conditionalFormatting>
  <conditionalFormatting sqref="B66:B69">
    <cfRule type="containsBlanks" dxfId="5" priority="5">
      <formula>LEN(TRIM(B66))=0</formula>
    </cfRule>
  </conditionalFormatting>
  <conditionalFormatting sqref="B70">
    <cfRule type="containsBlanks" dxfId="4" priority="4">
      <formula>LEN(TRIM(B70))=0</formula>
    </cfRule>
  </conditionalFormatting>
  <conditionalFormatting sqref="C12:D13">
    <cfRule type="containsBlanks" dxfId="3" priority="70">
      <formula>LEN(TRIM(#REF!))=0</formula>
    </cfRule>
  </conditionalFormatting>
  <conditionalFormatting sqref="A12:A13">
    <cfRule type="containsBlanks" dxfId="2" priority="73">
      <formula>LEN(TRIM(A11))=0</formula>
    </cfRule>
  </conditionalFormatting>
  <conditionalFormatting sqref="E4:I62">
    <cfRule type="notContainsBlanks" dxfId="1" priority="1">
      <formula>LEN(TRIM(E4))&gt;0</formula>
    </cfRule>
    <cfRule type="containsBlanks" dxfId="0" priority="2">
      <formula>LEN(TRIM(E4))=0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20E248DF1E93408864FF37CEC7F0B1" ma:contentTypeVersion="13" ma:contentTypeDescription="Create a new document." ma:contentTypeScope="" ma:versionID="be3d01f3462b734b3c6761799f6e0ecf">
  <xsd:schema xmlns:xsd="http://www.w3.org/2001/XMLSchema" xmlns:xs="http://www.w3.org/2001/XMLSchema" xmlns:p="http://schemas.microsoft.com/office/2006/metadata/properties" xmlns:ns2="5fdf7829-12b8-4bea-a4cb-fc58c2044773" xmlns:ns3="bd19408c-bb41-4a7e-af4c-4e94b4310e0d" targetNamespace="http://schemas.microsoft.com/office/2006/metadata/properties" ma:root="true" ma:fieldsID="692b9ea1dfb96ca8133b9b00536e68c3" ns2:_="" ns3:_="">
    <xsd:import namespace="5fdf7829-12b8-4bea-a4cb-fc58c2044773"/>
    <xsd:import namespace="bd19408c-bb41-4a7e-af4c-4e94b4310e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date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df7829-12b8-4bea-a4cb-fc58c20447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date" ma:index="14" nillable="true" ma:displayName="date" ma:format="DateOnly" ma:internalName="date">
      <xsd:simpleType>
        <xsd:restriction base="dms:DateTime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19408c-bb41-4a7e-af4c-4e94b4310e0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5fdf7829-12b8-4bea-a4cb-fc58c204477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0161B8-A5E4-464E-AEF6-DB08C1B9DD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df7829-12b8-4bea-a4cb-fc58c2044773"/>
    <ds:schemaRef ds:uri="bd19408c-bb41-4a7e-af4c-4e94b4310e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27F46B-189B-436B-923E-E556A4AA83BA}">
  <ds:schemaRefs>
    <ds:schemaRef ds:uri="http://schemas.microsoft.com/office/2006/metadata/properties"/>
    <ds:schemaRef ds:uri="bd19408c-bb41-4a7e-af4c-4e94b4310e0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5fdf7829-12b8-4bea-a4cb-fc58c204477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3372ED3-E41A-492A-8C41-A07B24EB38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Prijsafspraken</vt:lpstr>
      <vt:lpstr>Contractprijzen</vt:lpstr>
      <vt:lpstr>Component kosten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doornebos</dc:creator>
  <cp:lastModifiedBy>Imro Garcia</cp:lastModifiedBy>
  <cp:lastPrinted>2018-06-26T15:20:16Z</cp:lastPrinted>
  <dcterms:created xsi:type="dcterms:W3CDTF">2018-06-26T14:36:08Z</dcterms:created>
  <dcterms:modified xsi:type="dcterms:W3CDTF">2020-10-22T09:13:02Z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0x010100E520E248DF1E93408864FF37CEC7F0B1</vt:lpwstr>
  </property>
</Properties>
</file>