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05_Bedrijfsvoering\05_FenI\01_Inkoop\01 Aanbestedingen\"/>
    </mc:Choice>
  </mc:AlternateContent>
  <bookViews>
    <workbookView xWindow="0" yWindow="0" windowWidth="25200" windowHeight="11856"/>
  </bookViews>
  <sheets>
    <sheet name="Prijzenblad Deel 1" sheetId="2" r:id="rId1"/>
    <sheet name="meerjaren overzicht in kosten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2" l="1"/>
  <c r="G10" i="2"/>
  <c r="G9" i="2"/>
  <c r="G8" i="2"/>
  <c r="G7" i="2"/>
  <c r="G12" i="2" s="1"/>
  <c r="G6" i="2"/>
  <c r="G14" i="2" l="1"/>
  <c r="N38" i="1"/>
  <c r="P38" i="1"/>
  <c r="R38" i="1"/>
  <c r="T38" i="1"/>
  <c r="V38" i="1"/>
  <c r="X38" i="1"/>
  <c r="Z38" i="1"/>
  <c r="AB38" i="1"/>
  <c r="N39" i="1"/>
  <c r="P39" i="1"/>
  <c r="R39" i="1"/>
  <c r="T39" i="1"/>
  <c r="V39" i="1"/>
  <c r="X39" i="1"/>
  <c r="Z39" i="1"/>
  <c r="AB39" i="1"/>
  <c r="N40" i="1"/>
  <c r="P40" i="1"/>
  <c r="R40" i="1"/>
  <c r="T40" i="1"/>
  <c r="V40" i="1"/>
  <c r="X40" i="1"/>
  <c r="Z40" i="1"/>
  <c r="AB40" i="1"/>
  <c r="N41" i="1"/>
  <c r="P41" i="1"/>
  <c r="R41" i="1"/>
  <c r="T41" i="1"/>
  <c r="V41" i="1"/>
  <c r="X41" i="1"/>
  <c r="Z41" i="1"/>
  <c r="AB41" i="1"/>
  <c r="N42" i="1"/>
  <c r="P42" i="1"/>
  <c r="R42" i="1"/>
  <c r="T42" i="1"/>
  <c r="V42" i="1"/>
  <c r="X42" i="1"/>
  <c r="Z42" i="1"/>
  <c r="AB42" i="1"/>
  <c r="N43" i="1"/>
  <c r="P43" i="1"/>
  <c r="R43" i="1"/>
  <c r="T43" i="1"/>
  <c r="V43" i="1"/>
  <c r="X43" i="1"/>
  <c r="Z43" i="1"/>
  <c r="AB43" i="1"/>
  <c r="N44" i="1"/>
  <c r="P44" i="1"/>
  <c r="R44" i="1"/>
  <c r="T44" i="1"/>
  <c r="V44" i="1"/>
  <c r="X44" i="1"/>
  <c r="Z44" i="1"/>
  <c r="AB44" i="1"/>
  <c r="N45" i="1"/>
  <c r="P45" i="1"/>
  <c r="R45" i="1"/>
  <c r="T45" i="1"/>
  <c r="V45" i="1"/>
  <c r="X45" i="1"/>
  <c r="Z45" i="1"/>
  <c r="AB45" i="1"/>
  <c r="N46" i="1"/>
  <c r="P46" i="1"/>
  <c r="R46" i="1"/>
  <c r="T46" i="1"/>
  <c r="V46" i="1"/>
  <c r="X46" i="1"/>
  <c r="Z46" i="1"/>
  <c r="AB46" i="1"/>
  <c r="N47" i="1"/>
  <c r="P47" i="1"/>
  <c r="R47" i="1"/>
  <c r="T47" i="1"/>
  <c r="V47" i="1"/>
  <c r="X47" i="1"/>
  <c r="Z47" i="1"/>
  <c r="AB47" i="1"/>
  <c r="N48" i="1"/>
  <c r="P48" i="1"/>
  <c r="R48" i="1"/>
  <c r="T48" i="1"/>
  <c r="V48" i="1"/>
  <c r="X48" i="1"/>
  <c r="Z48" i="1"/>
  <c r="AB48" i="1"/>
  <c r="N49" i="1"/>
  <c r="P49" i="1"/>
  <c r="R49" i="1"/>
  <c r="T49" i="1"/>
  <c r="V49" i="1"/>
  <c r="X49" i="1"/>
  <c r="Z49" i="1"/>
  <c r="AB49" i="1"/>
  <c r="N50" i="1"/>
  <c r="P50" i="1"/>
  <c r="R50" i="1"/>
  <c r="T50" i="1"/>
  <c r="V50" i="1"/>
  <c r="X50" i="1"/>
  <c r="Z50" i="1"/>
  <c r="AB50" i="1"/>
  <c r="N51" i="1"/>
  <c r="P51" i="1"/>
  <c r="R51" i="1"/>
  <c r="T51" i="1"/>
  <c r="V51" i="1"/>
  <c r="X51" i="1"/>
  <c r="Z51" i="1"/>
  <c r="AB51" i="1"/>
  <c r="N52" i="1"/>
  <c r="P52" i="1"/>
  <c r="R52" i="1"/>
  <c r="T52" i="1"/>
  <c r="V52" i="1"/>
  <c r="X52" i="1"/>
  <c r="Z52" i="1"/>
  <c r="AB52" i="1"/>
  <c r="N53" i="1"/>
  <c r="P53" i="1"/>
  <c r="R53" i="1"/>
  <c r="T53" i="1"/>
  <c r="V53" i="1"/>
  <c r="X53" i="1"/>
  <c r="Z53" i="1"/>
  <c r="AB53" i="1"/>
  <c r="N54" i="1"/>
  <c r="P54" i="1"/>
  <c r="R54" i="1"/>
  <c r="T54" i="1"/>
  <c r="V54" i="1"/>
  <c r="X54" i="1"/>
  <c r="Z54" i="1"/>
  <c r="AB54" i="1"/>
  <c r="T44" i="2"/>
  <c r="T43" i="2"/>
  <c r="T42" i="2"/>
  <c r="T41" i="2"/>
  <c r="T40" i="2"/>
  <c r="T39" i="2"/>
  <c r="T38" i="2"/>
  <c r="T37" i="2"/>
  <c r="J37" i="2"/>
  <c r="T36" i="2"/>
  <c r="J36" i="2"/>
  <c r="G27" i="2"/>
  <c r="G23" i="2"/>
  <c r="G29" i="2" l="1"/>
  <c r="T49" i="2"/>
  <c r="J49" i="2"/>
  <c r="J34" i="1" l="1"/>
  <c r="J33" i="1"/>
  <c r="N36" i="1" l="1"/>
  <c r="P36" i="1"/>
  <c r="R36" i="1"/>
  <c r="T36" i="1"/>
  <c r="V36" i="1"/>
  <c r="X36" i="1"/>
  <c r="Z36" i="1"/>
  <c r="AB36" i="1"/>
  <c r="AD36" i="1"/>
  <c r="AF36" i="1"/>
  <c r="AH36" i="1"/>
  <c r="AJ36" i="1"/>
  <c r="AL36" i="1"/>
  <c r="AN36" i="1"/>
  <c r="AP36" i="1"/>
  <c r="N37" i="1"/>
  <c r="P37" i="1"/>
  <c r="R37" i="1"/>
  <c r="T37" i="1"/>
  <c r="V37" i="1"/>
  <c r="X37" i="1"/>
  <c r="Z37" i="1"/>
  <c r="AB37" i="1"/>
  <c r="AD37" i="1"/>
  <c r="AF37" i="1"/>
  <c r="AH37" i="1"/>
  <c r="AJ37" i="1"/>
  <c r="AL37" i="1"/>
  <c r="AN37" i="1"/>
  <c r="AP37" i="1"/>
  <c r="AD41" i="1"/>
  <c r="AF41" i="1"/>
  <c r="AH41" i="1"/>
  <c r="AJ41" i="1"/>
  <c r="AL41" i="1"/>
  <c r="AN41" i="1"/>
  <c r="AP41" i="1"/>
  <c r="AD42" i="1"/>
  <c r="AF42" i="1"/>
  <c r="AH42" i="1"/>
  <c r="AJ42" i="1"/>
  <c r="AL42" i="1"/>
  <c r="AN42" i="1"/>
  <c r="AP42" i="1"/>
  <c r="AD43" i="1"/>
  <c r="AF43" i="1"/>
  <c r="AH43" i="1"/>
  <c r="AJ43" i="1"/>
  <c r="AL43" i="1"/>
  <c r="AN43" i="1"/>
  <c r="AP43" i="1"/>
  <c r="AD45" i="1"/>
  <c r="AF45" i="1"/>
  <c r="AH45" i="1"/>
  <c r="AJ45" i="1"/>
  <c r="AL45" i="1"/>
  <c r="AN45" i="1"/>
  <c r="AP45" i="1"/>
  <c r="AD46" i="1"/>
  <c r="AF46" i="1"/>
  <c r="AH46" i="1"/>
  <c r="AJ46" i="1"/>
  <c r="AL46" i="1"/>
  <c r="AN46" i="1"/>
  <c r="AP46" i="1"/>
  <c r="G36" i="1" l="1"/>
  <c r="K36" i="1"/>
  <c r="G37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K13" i="1"/>
  <c r="K14" i="1"/>
  <c r="G13" i="1"/>
  <c r="G14" i="1"/>
  <c r="K15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AH35" i="1" s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K16" i="1"/>
  <c r="G15" i="1"/>
  <c r="AD48" i="1" l="1"/>
  <c r="AH48" i="1"/>
  <c r="AL48" i="1"/>
  <c r="AF48" i="1"/>
  <c r="AJ48" i="1"/>
  <c r="AN48" i="1"/>
  <c r="AP48" i="1"/>
  <c r="AN51" i="1"/>
  <c r="AJ51" i="1"/>
  <c r="AP51" i="1"/>
  <c r="AD51" i="1"/>
  <c r="AF51" i="1"/>
  <c r="AH51" i="1"/>
  <c r="AL51" i="1"/>
  <c r="AL50" i="1"/>
  <c r="AP50" i="1"/>
  <c r="AN50" i="1"/>
  <c r="AF50" i="1"/>
  <c r="AD50" i="1"/>
  <c r="AH50" i="1"/>
  <c r="AJ50" i="1"/>
  <c r="AP47" i="1"/>
  <c r="AF47" i="1"/>
  <c r="AH47" i="1"/>
  <c r="AJ47" i="1"/>
  <c r="AD47" i="1"/>
  <c r="AL47" i="1"/>
  <c r="AN47" i="1"/>
  <c r="AF49" i="1"/>
  <c r="AJ49" i="1"/>
  <c r="AN49" i="1"/>
  <c r="AL49" i="1"/>
  <c r="AH49" i="1"/>
  <c r="AP49" i="1"/>
  <c r="AD49" i="1"/>
  <c r="AF54" i="1"/>
  <c r="AJ54" i="1"/>
  <c r="AD54" i="1"/>
  <c r="AH54" i="1"/>
  <c r="AN54" i="1"/>
  <c r="AP54" i="1"/>
  <c r="AL54" i="1"/>
  <c r="AP53" i="1"/>
  <c r="AF53" i="1"/>
  <c r="AD53" i="1"/>
  <c r="AJ53" i="1"/>
  <c r="AL53" i="1"/>
  <c r="AH53" i="1"/>
  <c r="AN53" i="1"/>
  <c r="AN52" i="1"/>
  <c r="AP52" i="1"/>
  <c r="AJ52" i="1"/>
  <c r="AD52" i="1"/>
  <c r="AL52" i="1"/>
  <c r="AF52" i="1"/>
  <c r="AH52" i="1"/>
  <c r="AN44" i="1"/>
  <c r="AP44" i="1"/>
  <c r="AD44" i="1"/>
  <c r="AJ44" i="1"/>
  <c r="AF44" i="1"/>
  <c r="AL44" i="1"/>
  <c r="AH44" i="1"/>
  <c r="AJ40" i="1"/>
  <c r="AP40" i="1"/>
  <c r="AN40" i="1"/>
  <c r="AL40" i="1"/>
  <c r="AD40" i="1"/>
  <c r="AF40" i="1"/>
  <c r="AH40" i="1"/>
  <c r="AH38" i="1"/>
  <c r="AL38" i="1"/>
  <c r="AN38" i="1"/>
  <c r="AP38" i="1"/>
  <c r="AD38" i="1"/>
  <c r="AF38" i="1"/>
  <c r="AJ38" i="1"/>
  <c r="AN39" i="1"/>
  <c r="AP39" i="1"/>
  <c r="AL39" i="1"/>
  <c r="AH39" i="1"/>
  <c r="AJ39" i="1"/>
  <c r="AD39" i="1"/>
  <c r="AF39" i="1"/>
  <c r="Z29" i="1"/>
  <c r="AP29" i="1"/>
  <c r="AD29" i="1"/>
  <c r="N29" i="1"/>
  <c r="AF29" i="1"/>
  <c r="AL29" i="1"/>
  <c r="AN29" i="1"/>
  <c r="P29" i="1"/>
  <c r="AH29" i="1"/>
  <c r="AB29" i="1"/>
  <c r="T29" i="1"/>
  <c r="AJ29" i="1"/>
  <c r="V29" i="1"/>
  <c r="R29" i="1"/>
  <c r="X29" i="1"/>
  <c r="P19" i="1"/>
  <c r="AH19" i="1"/>
  <c r="T19" i="1"/>
  <c r="AJ19" i="1"/>
  <c r="V19" i="1"/>
  <c r="AL19" i="1"/>
  <c r="N19" i="1"/>
  <c r="X19" i="1"/>
  <c r="AN19" i="1"/>
  <c r="AF19" i="1"/>
  <c r="Z19" i="1"/>
  <c r="AP19" i="1"/>
  <c r="R19" i="1"/>
  <c r="AB19" i="1"/>
  <c r="AD19" i="1"/>
  <c r="R14" i="1"/>
  <c r="AD14" i="1"/>
  <c r="AF14" i="1"/>
  <c r="AH14" i="1"/>
  <c r="AP14" i="1"/>
  <c r="T14" i="1"/>
  <c r="AJ14" i="1"/>
  <c r="AB14" i="1"/>
  <c r="V14" i="1"/>
  <c r="AL14" i="1"/>
  <c r="X14" i="1"/>
  <c r="AN14" i="1"/>
  <c r="Z14" i="1"/>
  <c r="AD26" i="1"/>
  <c r="N26" i="1"/>
  <c r="P26" i="1"/>
  <c r="AH26" i="1"/>
  <c r="Z26" i="1"/>
  <c r="AB26" i="1"/>
  <c r="T26" i="1"/>
  <c r="AJ26" i="1"/>
  <c r="R26" i="1"/>
  <c r="V26" i="1"/>
  <c r="AL26" i="1"/>
  <c r="X26" i="1"/>
  <c r="AN26" i="1"/>
  <c r="AP26" i="1"/>
  <c r="AF26" i="1"/>
  <c r="AN25" i="1"/>
  <c r="Z25" i="1"/>
  <c r="AP25" i="1"/>
  <c r="AB25" i="1"/>
  <c r="AD25" i="1"/>
  <c r="R25" i="1"/>
  <c r="N25" i="1"/>
  <c r="AF25" i="1"/>
  <c r="AL25" i="1"/>
  <c r="P25" i="1"/>
  <c r="AH25" i="1"/>
  <c r="T25" i="1"/>
  <c r="AJ25" i="1"/>
  <c r="V25" i="1"/>
  <c r="X25" i="1"/>
  <c r="V32" i="1"/>
  <c r="AL32" i="1"/>
  <c r="AN32" i="1"/>
  <c r="R32" i="1"/>
  <c r="Z32" i="1"/>
  <c r="AP32" i="1"/>
  <c r="P32" i="1"/>
  <c r="AJ32" i="1"/>
  <c r="AB32" i="1"/>
  <c r="AH32" i="1"/>
  <c r="T32" i="1"/>
  <c r="X32" i="1"/>
  <c r="AD32" i="1"/>
  <c r="N32" i="1"/>
  <c r="AF32" i="1"/>
  <c r="V24" i="1"/>
  <c r="AL24" i="1"/>
  <c r="AN24" i="1"/>
  <c r="R24" i="1"/>
  <c r="Z24" i="1"/>
  <c r="AP24" i="1"/>
  <c r="AB24" i="1"/>
  <c r="T24" i="1"/>
  <c r="AD24" i="1"/>
  <c r="AH24" i="1"/>
  <c r="AJ24" i="1"/>
  <c r="X24" i="1"/>
  <c r="N24" i="1"/>
  <c r="AF24" i="1"/>
  <c r="P24" i="1"/>
  <c r="V16" i="1"/>
  <c r="AL16" i="1"/>
  <c r="X16" i="1"/>
  <c r="AN16" i="1"/>
  <c r="R16" i="1"/>
  <c r="Z16" i="1"/>
  <c r="AP16" i="1"/>
  <c r="AH16" i="1"/>
  <c r="AJ16" i="1"/>
  <c r="AB16" i="1"/>
  <c r="AD16" i="1"/>
  <c r="P16" i="1"/>
  <c r="N16" i="1"/>
  <c r="AF16" i="1"/>
  <c r="T16" i="1"/>
  <c r="P15" i="1"/>
  <c r="AH15" i="1"/>
  <c r="R15" i="1"/>
  <c r="T15" i="1"/>
  <c r="AJ15" i="1"/>
  <c r="V15" i="1"/>
  <c r="AL15" i="1"/>
  <c r="N15" i="1"/>
  <c r="X15" i="1"/>
  <c r="AN15" i="1"/>
  <c r="AD15" i="1"/>
  <c r="Z15" i="1"/>
  <c r="AP15" i="1"/>
  <c r="AF15" i="1"/>
  <c r="AB15" i="1"/>
  <c r="V20" i="1"/>
  <c r="AL20" i="1"/>
  <c r="X20" i="1"/>
  <c r="AN20" i="1"/>
  <c r="Z20" i="1"/>
  <c r="AP20" i="1"/>
  <c r="AJ20" i="1"/>
  <c r="AB20" i="1"/>
  <c r="P20" i="1"/>
  <c r="AD20" i="1"/>
  <c r="AH20" i="1"/>
  <c r="N20" i="1"/>
  <c r="AF20" i="1"/>
  <c r="R20" i="1"/>
  <c r="T20" i="1"/>
  <c r="P27" i="1"/>
  <c r="AH27" i="1"/>
  <c r="V27" i="1"/>
  <c r="AL27" i="1"/>
  <c r="T27" i="1"/>
  <c r="X27" i="1"/>
  <c r="AN27" i="1"/>
  <c r="AF27" i="1"/>
  <c r="AJ27" i="1"/>
  <c r="Z27" i="1"/>
  <c r="AP27" i="1"/>
  <c r="AD27" i="1"/>
  <c r="R27" i="1"/>
  <c r="AB27" i="1"/>
  <c r="N27" i="1"/>
  <c r="AD18" i="1"/>
  <c r="N18" i="1"/>
  <c r="AF18" i="1"/>
  <c r="P18" i="1"/>
  <c r="AH18" i="1"/>
  <c r="AP18" i="1"/>
  <c r="T18" i="1"/>
  <c r="AJ18" i="1"/>
  <c r="R18" i="1"/>
  <c r="V18" i="1"/>
  <c r="AL18" i="1"/>
  <c r="Z18" i="1"/>
  <c r="AB18" i="1"/>
  <c r="X18" i="1"/>
  <c r="AN18" i="1"/>
  <c r="Z33" i="1"/>
  <c r="AP33" i="1"/>
  <c r="AD33" i="1"/>
  <c r="P33" i="1"/>
  <c r="AL33" i="1"/>
  <c r="R33" i="1"/>
  <c r="N33" i="1"/>
  <c r="AF33" i="1"/>
  <c r="AH33" i="1"/>
  <c r="AN33" i="1"/>
  <c r="AB33" i="1"/>
  <c r="T33" i="1"/>
  <c r="AJ33" i="1"/>
  <c r="V33" i="1"/>
  <c r="X33" i="1"/>
  <c r="AJ31" i="1"/>
  <c r="P31" i="1"/>
  <c r="AH31" i="1"/>
  <c r="R31" i="1"/>
  <c r="V31" i="1"/>
  <c r="AL31" i="1"/>
  <c r="T31" i="1"/>
  <c r="X31" i="1"/>
  <c r="AN31" i="1"/>
  <c r="Z31" i="1"/>
  <c r="AP31" i="1"/>
  <c r="AF31" i="1"/>
  <c r="AB31" i="1"/>
  <c r="AD31" i="1"/>
  <c r="N31" i="1"/>
  <c r="P23" i="1"/>
  <c r="AH23" i="1"/>
  <c r="R23" i="1"/>
  <c r="V23" i="1"/>
  <c r="AL23" i="1"/>
  <c r="AD23" i="1"/>
  <c r="N23" i="1"/>
  <c r="AF23" i="1"/>
  <c r="X23" i="1"/>
  <c r="AN23" i="1"/>
  <c r="AJ23" i="1"/>
  <c r="Z23" i="1"/>
  <c r="AP23" i="1"/>
  <c r="AB23" i="1"/>
  <c r="T23" i="1"/>
  <c r="Z21" i="1"/>
  <c r="AP21" i="1"/>
  <c r="AB21" i="1"/>
  <c r="AD21" i="1"/>
  <c r="V21" i="1"/>
  <c r="N21" i="1"/>
  <c r="AF21" i="1"/>
  <c r="R21" i="1"/>
  <c r="AN21" i="1"/>
  <c r="P21" i="1"/>
  <c r="AH21" i="1"/>
  <c r="X21" i="1"/>
  <c r="T21" i="1"/>
  <c r="AJ21" i="1"/>
  <c r="AL21" i="1"/>
  <c r="X28" i="1"/>
  <c r="V28" i="1"/>
  <c r="AL28" i="1"/>
  <c r="AN28" i="1"/>
  <c r="Z28" i="1"/>
  <c r="AP28" i="1"/>
  <c r="AH28" i="1"/>
  <c r="AJ28" i="1"/>
  <c r="AB28" i="1"/>
  <c r="R28" i="1"/>
  <c r="P28" i="1"/>
  <c r="AD28" i="1"/>
  <c r="T28" i="1"/>
  <c r="N28" i="1"/>
  <c r="AF28" i="1"/>
  <c r="AJ35" i="1"/>
  <c r="P35" i="1"/>
  <c r="V35" i="1"/>
  <c r="AL35" i="1"/>
  <c r="AP35" i="1"/>
  <c r="T35" i="1"/>
  <c r="X35" i="1"/>
  <c r="AN35" i="1"/>
  <c r="Z35" i="1"/>
  <c r="AF35" i="1"/>
  <c r="R35" i="1"/>
  <c r="AB35" i="1"/>
  <c r="AD35" i="1"/>
  <c r="N35" i="1"/>
  <c r="AD34" i="1"/>
  <c r="AF34" i="1"/>
  <c r="P34" i="1"/>
  <c r="AH34" i="1"/>
  <c r="AL34" i="1"/>
  <c r="AB34" i="1"/>
  <c r="T34" i="1"/>
  <c r="AJ34" i="1"/>
  <c r="AP34" i="1"/>
  <c r="R34" i="1"/>
  <c r="V34" i="1"/>
  <c r="Z34" i="1"/>
  <c r="X34" i="1"/>
  <c r="AN34" i="1"/>
  <c r="N34" i="1"/>
  <c r="V13" i="1"/>
  <c r="AL13" i="1"/>
  <c r="X13" i="1"/>
  <c r="AN13" i="1"/>
  <c r="Z13" i="1"/>
  <c r="AP13" i="1"/>
  <c r="AH13" i="1"/>
  <c r="R13" i="1"/>
  <c r="AB13" i="1"/>
  <c r="AD13" i="1"/>
  <c r="P13" i="1"/>
  <c r="T13" i="1"/>
  <c r="AF13" i="1"/>
  <c r="N13" i="1"/>
  <c r="AJ13" i="1"/>
  <c r="Z17" i="1"/>
  <c r="AP17" i="1"/>
  <c r="AB17" i="1"/>
  <c r="AD17" i="1"/>
  <c r="R17" i="1"/>
  <c r="N17" i="1"/>
  <c r="AF17" i="1"/>
  <c r="AL17" i="1"/>
  <c r="X17" i="1"/>
  <c r="P17" i="1"/>
  <c r="AH17" i="1"/>
  <c r="T17" i="1"/>
  <c r="AJ17" i="1"/>
  <c r="V17" i="1"/>
  <c r="AN17" i="1"/>
  <c r="R30" i="1"/>
  <c r="AD30" i="1"/>
  <c r="N30" i="1"/>
  <c r="P30" i="1"/>
  <c r="AH30" i="1"/>
  <c r="AP30" i="1"/>
  <c r="AB30" i="1"/>
  <c r="T30" i="1"/>
  <c r="AJ30" i="1"/>
  <c r="V30" i="1"/>
  <c r="AL30" i="1"/>
  <c r="Z30" i="1"/>
  <c r="X30" i="1"/>
  <c r="AN30" i="1"/>
  <c r="AF30" i="1"/>
  <c r="R22" i="1"/>
  <c r="AD22" i="1"/>
  <c r="N22" i="1"/>
  <c r="P22" i="1"/>
  <c r="P56" i="1" s="1"/>
  <c r="AH22" i="1"/>
  <c r="AF22" i="1"/>
  <c r="T22" i="1"/>
  <c r="AJ22" i="1"/>
  <c r="AP22" i="1"/>
  <c r="V22" i="1"/>
  <c r="AL22" i="1"/>
  <c r="Z22" i="1"/>
  <c r="Z56" i="1" s="1"/>
  <c r="X22" i="1"/>
  <c r="AN22" i="1"/>
  <c r="AB22" i="1"/>
  <c r="N14" i="1"/>
  <c r="P14" i="1"/>
  <c r="R56" i="1" l="1"/>
  <c r="AB56" i="1"/>
  <c r="N56" i="1"/>
  <c r="T56" i="1"/>
  <c r="S56" i="1" s="1"/>
  <c r="S57" i="1" s="1"/>
  <c r="S58" i="1" s="1"/>
  <c r="X56" i="1"/>
  <c r="W56" i="1" s="1"/>
  <c r="V56" i="1"/>
  <c r="U56" i="1" s="1"/>
  <c r="U57" i="1" s="1"/>
  <c r="U58" i="1" s="1"/>
  <c r="O56" i="1"/>
  <c r="P57" i="1"/>
  <c r="Y56" i="1"/>
  <c r="Y57" i="1" s="1"/>
  <c r="Y58" i="1" s="1"/>
  <c r="Z57" i="1"/>
  <c r="R57" i="1"/>
  <c r="Q56" i="1"/>
  <c r="Q57" i="1" s="1"/>
  <c r="Q58" i="1" s="1"/>
  <c r="M56" i="1"/>
  <c r="M57" i="1" s="1"/>
  <c r="M58" i="1" s="1"/>
  <c r="N57" i="1"/>
  <c r="AB57" i="1"/>
  <c r="AA56" i="1"/>
  <c r="AA57" i="1" s="1"/>
  <c r="AA58" i="1" s="1"/>
  <c r="AD56" i="1"/>
  <c r="AC56" i="1" s="1"/>
  <c r="AP56" i="1"/>
  <c r="AN56" i="1"/>
  <c r="AH56" i="1"/>
  <c r="AJ56" i="1"/>
  <c r="AF56" i="1"/>
  <c r="AL56" i="1"/>
  <c r="T57" i="1" l="1"/>
  <c r="X57" i="1"/>
  <c r="V57" i="1"/>
  <c r="W57" i="1"/>
  <c r="W58" i="1" s="1"/>
  <c r="O57" i="1"/>
  <c r="O58" i="1" s="1"/>
  <c r="AC57" i="1"/>
  <c r="AC58" i="1" s="1"/>
  <c r="AO56" i="1"/>
  <c r="AO57" i="1" s="1"/>
  <c r="AP57" i="1"/>
  <c r="AM56" i="1"/>
  <c r="AM57" i="1" s="1"/>
  <c r="AN57" i="1"/>
  <c r="AK56" i="1"/>
  <c r="AK57" i="1" s="1"/>
  <c r="AL57" i="1"/>
  <c r="AI56" i="1"/>
  <c r="AI57" i="1" s="1"/>
  <c r="AJ57" i="1"/>
  <c r="AG56" i="1"/>
  <c r="AG57" i="1" s="1"/>
  <c r="AH57" i="1"/>
  <c r="AE56" i="1"/>
  <c r="AF57" i="1"/>
  <c r="AD57" i="1"/>
  <c r="AG58" i="1" l="1"/>
  <c r="AO58" i="1"/>
  <c r="AM58" i="1"/>
  <c r="AK58" i="1"/>
  <c r="AI58" i="1"/>
  <c r="AE57" i="1"/>
  <c r="AE58" i="1" s="1"/>
  <c r="AO59" i="1" l="1"/>
  <c r="AO60" i="1" s="1"/>
  <c r="J46" i="2" s="1"/>
  <c r="T54" i="2" s="1"/>
</calcChain>
</file>

<file path=xl/sharedStrings.xml><?xml version="1.0" encoding="utf-8"?>
<sst xmlns="http://schemas.openxmlformats.org/spreadsheetml/2006/main" count="370" uniqueCount="104">
  <si>
    <t>Werkzaamheden</t>
  </si>
  <si>
    <t>Controlebeurt</t>
  </si>
  <si>
    <t>Storinggeheugen uitlezen</t>
  </si>
  <si>
    <t>Onderhoudsbeurt</t>
  </si>
  <si>
    <t>Ruitensproeier vloeistof</t>
  </si>
  <si>
    <t>Doorsmeerwerkzaamheden</t>
  </si>
  <si>
    <t>Olieservice motorolie verversen</t>
  </si>
  <si>
    <t xml:space="preserve"> </t>
  </si>
  <si>
    <t>Oliefilter vervangen</t>
  </si>
  <si>
    <t>Kleppen stellen</t>
  </si>
  <si>
    <t>Brandstoffilters vervangen</t>
  </si>
  <si>
    <t>Stoffilter interrieur vervangen</t>
  </si>
  <si>
    <t>Luchtdroger patroon vervangen</t>
  </si>
  <si>
    <t>AdBlue filter vervangen</t>
  </si>
  <si>
    <t>Luchtfilter controleren</t>
  </si>
  <si>
    <t>Luchtfilter vervangen</t>
  </si>
  <si>
    <t>Motorkoelvloeistof verversen</t>
  </si>
  <si>
    <t>Autom. Versnellingsbak verversen</t>
  </si>
  <si>
    <t>Achterasolie verversen</t>
  </si>
  <si>
    <t>Dieselpartikelfilter controleren</t>
  </si>
  <si>
    <t>Dieselpartikelfilter vervangen</t>
  </si>
  <si>
    <t>Banden vervangen</t>
  </si>
  <si>
    <t>Accu's vervangen</t>
  </si>
  <si>
    <t>Wettelijke keuring (apk)</t>
  </si>
  <si>
    <t>Hydrauliekolie controle/monster nemen</t>
  </si>
  <si>
    <t>Hydrauliek olie filteren</t>
  </si>
  <si>
    <t>Hydrauliek olie vervangen</t>
  </si>
  <si>
    <t>Vervangen veervergrendelingskabels</t>
  </si>
  <si>
    <t>Hydrauliekslangen controle</t>
  </si>
  <si>
    <t>Staalkabels ladderpakket vervangen</t>
  </si>
  <si>
    <t>Hydrauliekolie filters vervangen</t>
  </si>
  <si>
    <t>Onderhoud elektrische generator</t>
  </si>
  <si>
    <t>Onderhoud elektrische monitor</t>
  </si>
  <si>
    <t>Cosmetisch onderhoud</t>
  </si>
  <si>
    <t>Keuring brancardsteun</t>
  </si>
  <si>
    <t>Keuring valbeveiliging</t>
  </si>
  <si>
    <t>Keuring elektrische monitor</t>
  </si>
  <si>
    <t>Keuring noodaandrijving</t>
  </si>
  <si>
    <t>Veiligheidskeuring ladder</t>
  </si>
  <si>
    <t>Onderhoud per kalenderjaar</t>
  </si>
  <si>
    <t>15 jaar</t>
  </si>
  <si>
    <t>BTW</t>
  </si>
  <si>
    <t>incl BTW</t>
  </si>
  <si>
    <t>Ladder/Opbouw</t>
  </si>
  <si>
    <t>Kleine olie beurt cilinders/lier</t>
  </si>
  <si>
    <t>Chassis</t>
  </si>
  <si>
    <t>Aantal</t>
  </si>
  <si>
    <t>Uren</t>
  </si>
  <si>
    <t>Eenheden</t>
  </si>
  <si>
    <t>Uur loon</t>
  </si>
  <si>
    <t>Totaal</t>
  </si>
  <si>
    <t>Frequentie</t>
  </si>
  <si>
    <t>Om x Jaar</t>
  </si>
  <si>
    <t>Prijs per</t>
  </si>
  <si>
    <t>Eenheid</t>
  </si>
  <si>
    <t>x</t>
  </si>
  <si>
    <t>Jaren</t>
  </si>
  <si>
    <t>Eenheden / liters</t>
  </si>
  <si>
    <t>Inschrijver dient alle oranje gearceerde velden in te vullen</t>
  </si>
  <si>
    <t>Na invullen van de oranje cellen en kruisjes rekent de spreadsheet automatisch de onderhoudskosten door</t>
  </si>
  <si>
    <t>Gemiddeld per jaar</t>
  </si>
  <si>
    <t>Filterset automaat</t>
  </si>
  <si>
    <t xml:space="preserve">Standaardformulier Sg1 </t>
  </si>
  <si>
    <t>Sg1A Prijs te leveren voertuigen</t>
  </si>
  <si>
    <t>Deel 1A1 (prijs zekere afname 1-3-2021 t/m 1-3-2025)</t>
  </si>
  <si>
    <t>Redvoertuig 32 meter</t>
  </si>
  <si>
    <t>Prijs per stuk</t>
  </si>
  <si>
    <t>Prijs totaal</t>
  </si>
  <si>
    <t>Totaal bestelling</t>
  </si>
  <si>
    <t>Totaal Deel 1A</t>
  </si>
  <si>
    <t>Bestelling</t>
  </si>
  <si>
    <t xml:space="preserve">Prijs per stuk </t>
  </si>
  <si>
    <t>1 maal</t>
  </si>
  <si>
    <t>Redvoertuig 42 meter</t>
  </si>
  <si>
    <t>Totaal 1A2</t>
  </si>
  <si>
    <t>Sg1B Overige Prijzen</t>
  </si>
  <si>
    <t>Sg1B2 Overige Prijzen</t>
  </si>
  <si>
    <t>1B1 Opleidingen</t>
  </si>
  <si>
    <t>1B2 Onderhoud</t>
  </si>
  <si>
    <t>Omschrijving</t>
  </si>
  <si>
    <t>Elk kalenderjaar worden door de Opdrachtnemer ca. 35 kerninstructeurs in maximaal 1 dagdeel bijgeschoold op chassis, opbouw en ladder. De VRU faciliteert in ruimte en voertuigen.</t>
  </si>
  <si>
    <t>Diagnosevoorziening¹ met programmatuur chassis</t>
  </si>
  <si>
    <t>Elk kalenderjaar worden er ca. 2 specialistische instructeurs in 1 dag theoretisch en praktisch bijgeschoold. De VRU faciliteert in theorierruimte en voertuigen.</t>
  </si>
  <si>
    <t>Diagnosevoorziening¹ CAN systeem opbouw met programmatuur</t>
  </si>
  <si>
    <t>¹ Voorziening in laptop of vergelijkbaar</t>
  </si>
  <si>
    <t>Werkplaatsvoorziening t.b.v. digitale naslagwerken, onderhoudshandleidingen, tekeningen, enz. in te kunnen zien.</t>
  </si>
  <si>
    <t>Overig benodigd specialistisch gereedschap voor chassis(s), opbouw en ladder.</t>
  </si>
  <si>
    <t>Scholing later toegetreden monteurs per persoon</t>
  </si>
  <si>
    <t xml:space="preserve">Elk kalenderjaar worden door de Opdrachtnemer ca. 10 monteurs in maximaal 1 dag bijgeschoold op de bediening van chassis, opbouw en ladder. De VRU faciliteert in ruimte en voertuigen. </t>
  </si>
  <si>
    <t>Opdrachtnemer verzorgt periodiek in afstemming met Opdrachtgever bijscholing van de monteurs. Dit betreft lokaliseren van storingen, correctief en preventief onderhoud chassis.</t>
  </si>
  <si>
    <t>Opdrachtnemer verzorgt periodiek in afstemming met Opdrachtgever bijscholing van de monteurs. Dit betreft lokaliseren van storingen, correctief en preventief onderhoud van de opbouw.</t>
  </si>
  <si>
    <t>Sg1B3</t>
  </si>
  <si>
    <t>Totaal onderhoudskosten 15 jaar harde onderdelen/vloeistoffen</t>
  </si>
  <si>
    <t>Totaal Sg1B</t>
  </si>
  <si>
    <t>Totaal Sg1B2</t>
  </si>
  <si>
    <t>Naam Deelnemer</t>
  </si>
  <si>
    <t>Totaal Sg1A2+ Sg1B + Sg2B+Sg1B3</t>
  </si>
  <si>
    <t>Naam ondergetekende</t>
  </si>
  <si>
    <t>Functie</t>
  </si>
  <si>
    <t>Plaats en datum</t>
  </si>
  <si>
    <t>Handtekening</t>
  </si>
  <si>
    <t>Let op: Inschrijver dient alle grijs gekleurde velden in te vullen. Het niet volledig invullen van het prijzenblad kan leiden tot uitsluiting van de gunningsprocedure!!</t>
  </si>
  <si>
    <t>Afhankelijk van de ingevulde frequentie bij kolom C dienen de kruisjes bij de juiste jaren te worden ingevuld in de groene cellen</t>
  </si>
  <si>
    <r>
      <t>Sg1A2 Prijs geldig voor optionele afname 1-3-2021 t/m 1-3-</t>
    </r>
    <r>
      <rPr>
        <b/>
        <sz val="11"/>
        <color rgb="FFFF0000"/>
        <rFont val="Calibri"/>
        <family val="2"/>
        <scheme val="minor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</si>
</sst>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&quot;€&quot;\ #,##0.00"/>
  </numFmts>
  <fonts count="29" x14ac:knownFonts="1">
    <font>
      <sz val="10"/>
      <color theme="1"/>
      <name val="Verdana"/>
      <family val="2"/>
    </font>
    <font>
      <sz val="11"/>
      <color theme="1"/>
      <name val="Calibri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  <font>
      <sz val="11"/>
      <color theme="1"/>
      <name val="Verdana"/>
      <family val="2"/>
    </font>
    <font>
      <b/>
      <sz val="14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sz val="8"/>
      <color theme="0"/>
      <name val="Verdana"/>
      <family val="2"/>
    </font>
    <font>
      <sz val="10"/>
      <color theme="0"/>
      <name val="Verdana"/>
      <family val="2"/>
    </font>
    <font>
      <u/>
      <sz val="10"/>
      <color theme="10"/>
      <name val="Verdana"/>
      <family val="2"/>
    </font>
    <font>
      <sz val="10"/>
      <color theme="9" tint="0.39997558519241921"/>
      <name val="Verdana"/>
      <family val="2"/>
    </font>
    <font>
      <sz val="10"/>
      <color theme="1"/>
      <name val="Verdana"/>
      <family val="2"/>
    </font>
    <font>
      <b/>
      <sz val="8"/>
      <color rgb="FFFF0000"/>
      <name val="Verdana"/>
      <family val="2"/>
    </font>
    <font>
      <i/>
      <sz val="8"/>
      <color rgb="FFFF0000"/>
      <name val="Verdan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9" tint="0.3999755851924192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medium">
        <color theme="9" tint="0.79998168889431442"/>
      </left>
      <right/>
      <top style="medium">
        <color theme="9" tint="0.79998168889431442"/>
      </top>
      <bottom style="thin">
        <color theme="9" tint="0.79998168889431442"/>
      </bottom>
      <diagonal/>
    </border>
    <border>
      <left/>
      <right/>
      <top style="medium">
        <color theme="9" tint="0.79998168889431442"/>
      </top>
      <bottom style="thin">
        <color theme="9" tint="0.79998168889431442"/>
      </bottom>
      <diagonal/>
    </border>
    <border>
      <left style="medium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/>
      <bottom style="medium">
        <color theme="9" tint="0.79998168889431442"/>
      </bottom>
      <diagonal/>
    </border>
    <border>
      <left/>
      <right style="medium">
        <color theme="9" tint="0.79998168889431442"/>
      </right>
      <top/>
      <bottom/>
      <diagonal/>
    </border>
    <border>
      <left style="thin">
        <color theme="9" tint="0.79998168889431442"/>
      </left>
      <right style="thick">
        <color theme="9" tint="0.79998168889431442"/>
      </right>
      <top style="thin">
        <color theme="9" tint="0.79998168889431442"/>
      </top>
      <bottom/>
      <diagonal/>
    </border>
    <border>
      <left style="medium">
        <color theme="9" tint="0.79998168889431442"/>
      </left>
      <right/>
      <top/>
      <bottom style="thin">
        <color theme="9" tint="0.79998168889431442"/>
      </bottom>
      <diagonal/>
    </border>
    <border>
      <left style="medium">
        <color theme="9" tint="0.79998168889431442"/>
      </left>
      <right style="thin">
        <color theme="9" tint="0.79998168889431442"/>
      </right>
      <top/>
      <bottom style="thick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ck">
        <color theme="9" tint="0.79998168889431442"/>
      </bottom>
      <diagonal/>
    </border>
    <border>
      <left style="thin">
        <color theme="9" tint="0.79998168889431442"/>
      </left>
      <right style="thick">
        <color theme="9" tint="0.79998168889431442"/>
      </right>
      <top/>
      <bottom style="thick">
        <color theme="9" tint="0.79998168889431442"/>
      </bottom>
      <diagonal/>
    </border>
    <border>
      <left/>
      <right style="thick">
        <color theme="9" tint="0.79998168889431442"/>
      </right>
      <top style="medium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0.59999389629810485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theme="9" tint="0.79998168889431442"/>
      </left>
      <right style="medium">
        <color theme="9" tint="0.79998168889431442"/>
      </right>
      <top style="thin">
        <color theme="9" tint="0.79998168889431442"/>
      </top>
      <bottom/>
      <diagonal/>
    </border>
    <border>
      <left style="medium">
        <color theme="9" tint="0.79998168889431442"/>
      </left>
      <right style="medium">
        <color theme="9" tint="0.79998168889431442"/>
      </right>
      <top/>
      <bottom style="thick">
        <color theme="9" tint="0.79998168889431442"/>
      </bottom>
      <diagonal/>
    </border>
    <border>
      <left style="medium">
        <color theme="9" tint="0.79998168889431442"/>
      </left>
      <right style="medium">
        <color theme="9" tint="0.79998168889431442"/>
      </right>
      <top style="medium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0.79998168889431442"/>
      </right>
      <top style="medium">
        <color theme="9" tint="0.79998168889431442"/>
      </top>
      <bottom style="thin">
        <color theme="9" tint="0.79998168889431442"/>
      </bottom>
      <diagonal/>
    </border>
    <border>
      <left style="medium">
        <color theme="9" tint="0.79998168889431442"/>
      </left>
      <right style="thin">
        <color theme="9" tint="0.79998168889431442"/>
      </right>
      <top/>
      <bottom style="medium">
        <color theme="9" tint="0.79998168889431442"/>
      </bottom>
      <diagonal/>
    </border>
    <border>
      <left style="medium">
        <color theme="9" tint="0.79998168889431442"/>
      </left>
      <right style="medium">
        <color theme="9" tint="0.79998168889431442"/>
      </right>
      <top/>
      <bottom style="medium">
        <color theme="9" tint="0.79998168889431442"/>
      </bottom>
      <diagonal/>
    </border>
    <border>
      <left style="medium">
        <color theme="9" tint="0.79998168889431442"/>
      </left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/>
    <xf numFmtId="0" fontId="14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0" fontId="1" fillId="0" borderId="0"/>
    <xf numFmtId="0" fontId="19" fillId="0" borderId="0"/>
    <xf numFmtId="0" fontId="20" fillId="0" borderId="0"/>
  </cellStyleXfs>
  <cellXfs count="182">
    <xf numFmtId="0" fontId="0" fillId="0" borderId="0" xfId="0"/>
    <xf numFmtId="4" fontId="3" fillId="3" borderId="3" xfId="0" applyNumberFormat="1" applyFont="1" applyFill="1" applyBorder="1" applyAlignment="1" applyProtection="1">
      <alignment horizontal="right"/>
    </xf>
    <xf numFmtId="4" fontId="3" fillId="3" borderId="6" xfId="0" applyNumberFormat="1" applyFont="1" applyFill="1" applyBorder="1" applyAlignment="1" applyProtection="1">
      <alignment horizontal="right"/>
    </xf>
    <xf numFmtId="4" fontId="12" fillId="2" borderId="0" xfId="0" applyNumberFormat="1" applyFont="1" applyFill="1" applyBorder="1" applyAlignment="1" applyProtection="1">
      <alignment horizontal="right"/>
    </xf>
    <xf numFmtId="4" fontId="3" fillId="3" borderId="5" xfId="0" applyNumberFormat="1" applyFont="1" applyFill="1" applyBorder="1" applyAlignment="1" applyProtection="1">
      <alignment horizontal="right"/>
    </xf>
    <xf numFmtId="4" fontId="3" fillId="0" borderId="3" xfId="0" applyNumberFormat="1" applyFont="1" applyFill="1" applyBorder="1" applyAlignment="1" applyProtection="1">
      <alignment horizontal="right"/>
    </xf>
    <xf numFmtId="0" fontId="9" fillId="5" borderId="0" xfId="0" applyFont="1" applyFill="1" applyProtection="1"/>
    <xf numFmtId="0" fontId="10" fillId="5" borderId="0" xfId="0" applyFont="1" applyFill="1" applyProtection="1"/>
    <xf numFmtId="0" fontId="10" fillId="5" borderId="0" xfId="0" applyFont="1" applyFill="1" applyAlignment="1" applyProtection="1">
      <alignment horizontal="center"/>
    </xf>
    <xf numFmtId="0" fontId="11" fillId="5" borderId="0" xfId="0" applyFont="1" applyFill="1" applyProtection="1"/>
    <xf numFmtId="0" fontId="11" fillId="5" borderId="0" xfId="0" applyFont="1" applyFill="1" applyAlignment="1" applyProtection="1">
      <alignment horizontal="right"/>
    </xf>
    <xf numFmtId="0" fontId="10" fillId="5" borderId="0" xfId="0" applyFont="1" applyFill="1" applyAlignment="1" applyProtection="1">
      <alignment horizontal="center" wrapText="1"/>
    </xf>
    <xf numFmtId="0" fontId="10" fillId="5" borderId="0" xfId="0" applyFont="1" applyFill="1" applyBorder="1" applyAlignment="1" applyProtection="1">
      <alignment horizontal="center" wrapText="1"/>
    </xf>
    <xf numFmtId="0" fontId="7" fillId="3" borderId="0" xfId="0" applyFont="1" applyFill="1" applyProtection="1"/>
    <xf numFmtId="0" fontId="2" fillId="3" borderId="0" xfId="0" applyFont="1" applyFill="1" applyProtection="1"/>
    <xf numFmtId="0" fontId="2" fillId="3" borderId="0" xfId="0" applyFont="1" applyFill="1" applyAlignment="1" applyProtection="1">
      <alignment horizontal="center"/>
    </xf>
    <xf numFmtId="4" fontId="2" fillId="3" borderId="0" xfId="0" applyNumberFormat="1" applyFont="1" applyFill="1" applyAlignment="1" applyProtection="1">
      <alignment horizontal="center"/>
    </xf>
    <xf numFmtId="4" fontId="2" fillId="3" borderId="0" xfId="0" applyNumberFormat="1" applyFont="1" applyFill="1" applyAlignment="1" applyProtection="1">
      <alignment horizontal="right"/>
    </xf>
    <xf numFmtId="0" fontId="2" fillId="3" borderId="0" xfId="0" applyFont="1" applyFill="1" applyAlignment="1" applyProtection="1">
      <alignment horizontal="center" wrapText="1"/>
    </xf>
    <xf numFmtId="0" fontId="2" fillId="3" borderId="19" xfId="0" applyFont="1" applyFill="1" applyBorder="1" applyAlignment="1" applyProtection="1">
      <alignment horizontal="center" wrapText="1"/>
    </xf>
    <xf numFmtId="0" fontId="0" fillId="3" borderId="0" xfId="0" applyFill="1" applyProtection="1"/>
    <xf numFmtId="0" fontId="7" fillId="4" borderId="0" xfId="0" applyFont="1" applyFill="1" applyProtection="1"/>
    <xf numFmtId="0" fontId="2" fillId="4" borderId="0" xfId="0" applyFont="1" applyFill="1" applyProtection="1"/>
    <xf numFmtId="0" fontId="2" fillId="4" borderId="0" xfId="0" applyFont="1" applyFill="1" applyAlignment="1" applyProtection="1">
      <alignment horizontal="center"/>
    </xf>
    <xf numFmtId="4" fontId="2" fillId="4" borderId="0" xfId="0" applyNumberFormat="1" applyFont="1" applyFill="1" applyAlignment="1" applyProtection="1">
      <alignment horizontal="center"/>
    </xf>
    <xf numFmtId="0" fontId="2" fillId="4" borderId="11" xfId="0" applyFont="1" applyFill="1" applyBorder="1" applyAlignment="1" applyProtection="1">
      <alignment horizontal="center"/>
    </xf>
    <xf numFmtId="4" fontId="2" fillId="4" borderId="11" xfId="0" applyNumberFormat="1" applyFont="1" applyFill="1" applyBorder="1" applyAlignment="1" applyProtection="1">
      <alignment horizontal="center"/>
    </xf>
    <xf numFmtId="4" fontId="2" fillId="4" borderId="11" xfId="0" applyNumberFormat="1" applyFont="1" applyFill="1" applyBorder="1" applyAlignment="1" applyProtection="1">
      <alignment horizontal="right"/>
    </xf>
    <xf numFmtId="0" fontId="2" fillId="4" borderId="0" xfId="0" applyFont="1" applyFill="1" applyAlignment="1" applyProtection="1">
      <alignment horizontal="center" wrapText="1"/>
    </xf>
    <xf numFmtId="0" fontId="2" fillId="4" borderId="19" xfId="0" applyFont="1" applyFill="1" applyBorder="1" applyAlignment="1" applyProtection="1">
      <alignment horizontal="center" wrapText="1"/>
    </xf>
    <xf numFmtId="0" fontId="0" fillId="4" borderId="0" xfId="0" applyFill="1" applyProtection="1"/>
    <xf numFmtId="0" fontId="15" fillId="4" borderId="0" xfId="0" applyFont="1" applyFill="1" applyAlignment="1" applyProtection="1">
      <alignment horizontal="left"/>
    </xf>
    <xf numFmtId="0" fontId="2" fillId="4" borderId="12" xfId="0" applyFont="1" applyFill="1" applyBorder="1" applyProtection="1"/>
    <xf numFmtId="0" fontId="6" fillId="4" borderId="12" xfId="0" applyFont="1" applyFill="1" applyBorder="1" applyAlignment="1" applyProtection="1"/>
    <xf numFmtId="0" fontId="8" fillId="3" borderId="14" xfId="0" applyFont="1" applyFill="1" applyBorder="1" applyAlignment="1" applyProtection="1">
      <alignment horizontal="center"/>
    </xf>
    <xf numFmtId="0" fontId="6" fillId="3" borderId="9" xfId="0" applyFont="1" applyFill="1" applyBorder="1" applyAlignment="1" applyProtection="1"/>
    <xf numFmtId="0" fontId="6" fillId="3" borderId="18" xfId="0" applyFont="1" applyFill="1" applyBorder="1" applyAlignment="1" applyProtection="1">
      <alignment horizontal="right"/>
    </xf>
    <xf numFmtId="0" fontId="8" fillId="3" borderId="8" xfId="0" applyFont="1" applyFill="1" applyBorder="1" applyAlignment="1" applyProtection="1">
      <alignment horizontal="center"/>
    </xf>
    <xf numFmtId="0" fontId="6" fillId="3" borderId="9" xfId="0" applyFont="1" applyFill="1" applyBorder="1" applyAlignment="1" applyProtection="1">
      <alignment horizontal="center"/>
    </xf>
    <xf numFmtId="0" fontId="3" fillId="3" borderId="10" xfId="0" applyFont="1" applyFill="1" applyBorder="1" applyAlignment="1" applyProtection="1">
      <alignment horizontal="center"/>
    </xf>
    <xf numFmtId="4" fontId="3" fillId="4" borderId="0" xfId="0" applyNumberFormat="1" applyFont="1" applyFill="1" applyBorder="1" applyAlignment="1" applyProtection="1">
      <alignment horizontal="center"/>
    </xf>
    <xf numFmtId="4" fontId="3" fillId="3" borderId="7" xfId="0" applyNumberFormat="1" applyFont="1" applyFill="1" applyBorder="1" applyAlignment="1" applyProtection="1">
      <alignment horizontal="center"/>
    </xf>
    <xf numFmtId="4" fontId="3" fillId="3" borderId="13" xfId="0" applyNumberFormat="1" applyFont="1" applyFill="1" applyBorder="1" applyAlignment="1" applyProtection="1">
      <alignment horizontal="right"/>
    </xf>
    <xf numFmtId="0" fontId="3" fillId="3" borderId="7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right"/>
    </xf>
    <xf numFmtId="0" fontId="2" fillId="3" borderId="10" xfId="0" applyFont="1" applyFill="1" applyBorder="1" applyAlignment="1" applyProtection="1">
      <alignment horizontal="center"/>
    </xf>
    <xf numFmtId="0" fontId="6" fillId="4" borderId="0" xfId="0" applyFont="1" applyFill="1" applyAlignment="1" applyProtection="1">
      <alignment horizontal="center"/>
    </xf>
    <xf numFmtId="0" fontId="3" fillId="3" borderId="15" xfId="0" applyFont="1" applyFill="1" applyBorder="1" applyAlignment="1" applyProtection="1">
      <alignment horizontal="center"/>
    </xf>
    <xf numFmtId="4" fontId="3" fillId="3" borderId="16" xfId="0" applyNumberFormat="1" applyFont="1" applyFill="1" applyBorder="1" applyAlignment="1" applyProtection="1">
      <alignment horizontal="center"/>
    </xf>
    <xf numFmtId="4" fontId="3" fillId="3" borderId="17" xfId="0" applyNumberFormat="1" applyFont="1" applyFill="1" applyBorder="1" applyAlignment="1" applyProtection="1">
      <alignment horizontal="center"/>
    </xf>
    <xf numFmtId="0" fontId="3" fillId="3" borderId="16" xfId="0" applyFont="1" applyFill="1" applyBorder="1" applyAlignment="1" applyProtection="1">
      <alignment horizontal="center"/>
    </xf>
    <xf numFmtId="0" fontId="3" fillId="3" borderId="17" xfId="0" applyFont="1" applyFill="1" applyBorder="1" applyAlignment="1" applyProtection="1">
      <alignment horizontal="center"/>
    </xf>
    <xf numFmtId="4" fontId="2" fillId="4" borderId="0" xfId="0" applyNumberFormat="1" applyFont="1" applyFill="1" applyBorder="1" applyAlignment="1" applyProtection="1">
      <alignment horizontal="center"/>
    </xf>
    <xf numFmtId="4" fontId="2" fillId="4" borderId="0" xfId="0" applyNumberFormat="1" applyFont="1" applyFill="1" applyAlignment="1" applyProtection="1">
      <alignment horizontal="right"/>
    </xf>
    <xf numFmtId="0" fontId="10" fillId="5" borderId="19" xfId="0" applyFont="1" applyFill="1" applyBorder="1" applyAlignment="1" applyProtection="1">
      <alignment horizontal="center" wrapText="1"/>
    </xf>
    <xf numFmtId="0" fontId="7" fillId="2" borderId="0" xfId="0" applyFont="1" applyFill="1" applyProtection="1"/>
    <xf numFmtId="0" fontId="2" fillId="2" borderId="0" xfId="0" applyFont="1" applyFill="1" applyProtection="1"/>
    <xf numFmtId="0" fontId="2" fillId="2" borderId="0" xfId="0" applyFont="1" applyFill="1" applyAlignment="1" applyProtection="1">
      <alignment horizontal="center"/>
    </xf>
    <xf numFmtId="0" fontId="0" fillId="2" borderId="0" xfId="0" applyFill="1" applyProtection="1"/>
    <xf numFmtId="0" fontId="0" fillId="2" borderId="0" xfId="0" applyFill="1" applyAlignment="1" applyProtection="1">
      <alignment horizontal="right"/>
    </xf>
    <xf numFmtId="0" fontId="0" fillId="2" borderId="0" xfId="0" applyFill="1" applyBorder="1" applyProtection="1"/>
    <xf numFmtId="0" fontId="2" fillId="2" borderId="0" xfId="0" applyFont="1" applyFill="1" applyAlignment="1" applyProtection="1">
      <alignment horizontal="center" wrapText="1"/>
    </xf>
    <xf numFmtId="0" fontId="2" fillId="2" borderId="19" xfId="0" applyFont="1" applyFill="1" applyBorder="1" applyAlignment="1" applyProtection="1">
      <alignment horizontal="center" wrapText="1"/>
    </xf>
    <xf numFmtId="0" fontId="3" fillId="2" borderId="3" xfId="0" applyFont="1" applyFill="1" applyBorder="1" applyProtection="1"/>
    <xf numFmtId="0" fontId="3" fillId="2" borderId="0" xfId="0" applyFont="1" applyFill="1" applyProtection="1"/>
    <xf numFmtId="0" fontId="3" fillId="0" borderId="3" xfId="0" applyFont="1" applyBorder="1" applyAlignment="1" applyProtection="1">
      <alignment horizontal="center"/>
    </xf>
    <xf numFmtId="4" fontId="3" fillId="2" borderId="2" xfId="0" applyNumberFormat="1" applyFont="1" applyFill="1" applyBorder="1" applyAlignment="1" applyProtection="1">
      <alignment horizontal="center"/>
    </xf>
    <xf numFmtId="4" fontId="3" fillId="3" borderId="3" xfId="0" applyNumberFormat="1" applyFont="1" applyFill="1" applyBorder="1" applyAlignment="1" applyProtection="1">
      <alignment horizontal="center"/>
    </xf>
    <xf numFmtId="4" fontId="3" fillId="2" borderId="3" xfId="0" applyNumberFormat="1" applyFont="1" applyFill="1" applyBorder="1" applyAlignment="1" applyProtection="1">
      <alignment horizontal="right"/>
    </xf>
    <xf numFmtId="0" fontId="0" fillId="0" borderId="0" xfId="0" applyProtection="1"/>
    <xf numFmtId="0" fontId="3" fillId="2" borderId="4" xfId="0" applyFont="1" applyFill="1" applyBorder="1" applyAlignment="1" applyProtection="1">
      <alignment horizontal="center"/>
    </xf>
    <xf numFmtId="4" fontId="3" fillId="2" borderId="4" xfId="0" applyNumberFormat="1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center"/>
    </xf>
    <xf numFmtId="0" fontId="13" fillId="2" borderId="0" xfId="0" applyFont="1" applyFill="1" applyBorder="1" applyProtection="1"/>
    <xf numFmtId="0" fontId="13" fillId="2" borderId="0" xfId="0" applyFont="1" applyFill="1" applyProtection="1"/>
    <xf numFmtId="0" fontId="2" fillId="2" borderId="0" xfId="0" applyFont="1" applyFill="1" applyBorder="1" applyProtection="1"/>
    <xf numFmtId="0" fontId="3" fillId="2" borderId="0" xfId="0" applyFont="1" applyFill="1" applyAlignment="1" applyProtection="1">
      <alignment horizontal="center"/>
    </xf>
    <xf numFmtId="4" fontId="3" fillId="2" borderId="0" xfId="0" applyNumberFormat="1" applyFont="1" applyFill="1" applyAlignment="1" applyProtection="1">
      <alignment horizontal="center"/>
    </xf>
    <xf numFmtId="4" fontId="3" fillId="2" borderId="0" xfId="0" applyNumberFormat="1" applyFont="1" applyFill="1" applyAlignment="1" applyProtection="1">
      <alignment horizontal="right"/>
    </xf>
    <xf numFmtId="0" fontId="3" fillId="2" borderId="0" xfId="0" applyFont="1" applyFill="1" applyBorder="1" applyAlignment="1" applyProtection="1">
      <alignment horizontal="center"/>
    </xf>
    <xf numFmtId="0" fontId="4" fillId="2" borderId="0" xfId="0" applyFont="1" applyFill="1" applyAlignment="1" applyProtection="1">
      <alignment horizontal="right"/>
    </xf>
    <xf numFmtId="164" fontId="3" fillId="2" borderId="3" xfId="0" applyNumberFormat="1" applyFont="1" applyFill="1" applyBorder="1" applyAlignment="1" applyProtection="1"/>
    <xf numFmtId="4" fontId="3" fillId="2" borderId="0" xfId="0" applyNumberFormat="1" applyFont="1" applyFill="1" applyAlignment="1" applyProtection="1"/>
    <xf numFmtId="9" fontId="3" fillId="2" borderId="0" xfId="0" applyNumberFormat="1" applyFont="1" applyFill="1" applyAlignment="1" applyProtection="1">
      <alignment horizontal="center"/>
    </xf>
    <xf numFmtId="164" fontId="3" fillId="2" borderId="0" xfId="0" applyNumberFormat="1" applyFont="1" applyFill="1" applyBorder="1" applyAlignment="1" applyProtection="1"/>
    <xf numFmtId="0" fontId="4" fillId="2" borderId="0" xfId="0" applyFont="1" applyFill="1" applyAlignment="1" applyProtection="1">
      <alignment horizontal="right" vertical="center"/>
    </xf>
    <xf numFmtId="164" fontId="3" fillId="4" borderId="1" xfId="0" applyNumberFormat="1" applyFont="1" applyFill="1" applyBorder="1" applyAlignment="1" applyProtection="1">
      <alignment horizontal="center"/>
    </xf>
    <xf numFmtId="0" fontId="14" fillId="2" borderId="0" xfId="1" applyFill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4" fontId="3" fillId="0" borderId="0" xfId="0" applyNumberFormat="1" applyFont="1" applyAlignment="1" applyProtection="1">
      <alignment horizontal="center"/>
    </xf>
    <xf numFmtId="4" fontId="3" fillId="0" borderId="0" xfId="0" applyNumberFormat="1" applyFont="1" applyAlignment="1" applyProtection="1">
      <alignment horizontal="right"/>
    </xf>
    <xf numFmtId="9" fontId="12" fillId="2" borderId="0" xfId="0" applyNumberFormat="1" applyFont="1" applyFill="1" applyAlignment="1" applyProtection="1">
      <alignment horizontal="center"/>
    </xf>
    <xf numFmtId="9" fontId="5" fillId="2" borderId="0" xfId="0" applyNumberFormat="1" applyFont="1" applyFill="1" applyProtection="1"/>
    <xf numFmtId="0" fontId="3" fillId="3" borderId="21" xfId="0" applyFont="1" applyFill="1" applyBorder="1" applyAlignment="1" applyProtection="1">
      <alignment horizontal="center"/>
    </xf>
    <xf numFmtId="0" fontId="3" fillId="3" borderId="22" xfId="0" applyFont="1" applyFill="1" applyBorder="1" applyAlignment="1" applyProtection="1">
      <alignment horizontal="center"/>
    </xf>
    <xf numFmtId="0" fontId="6" fillId="3" borderId="23" xfId="0" applyFont="1" applyFill="1" applyBorder="1" applyAlignment="1" applyProtection="1">
      <alignment horizontal="center"/>
    </xf>
    <xf numFmtId="0" fontId="2" fillId="3" borderId="21" xfId="0" applyFont="1" applyFill="1" applyBorder="1" applyAlignment="1" applyProtection="1">
      <alignment horizontal="center"/>
    </xf>
    <xf numFmtId="0" fontId="2" fillId="3" borderId="25" xfId="0" applyFont="1" applyFill="1" applyBorder="1" applyAlignment="1" applyProtection="1">
      <alignment horizontal="center"/>
    </xf>
    <xf numFmtId="0" fontId="2" fillId="3" borderId="26" xfId="0" applyFont="1" applyFill="1" applyBorder="1" applyAlignment="1" applyProtection="1">
      <alignment horizontal="center"/>
    </xf>
    <xf numFmtId="0" fontId="2" fillId="4" borderId="27" xfId="0" applyFont="1" applyFill="1" applyBorder="1" applyAlignment="1" applyProtection="1">
      <alignment horizontal="center" wrapText="1"/>
    </xf>
    <xf numFmtId="4" fontId="3" fillId="4" borderId="27" xfId="0" applyNumberFormat="1" applyFont="1" applyFill="1" applyBorder="1" applyAlignment="1" applyProtection="1">
      <alignment horizontal="center"/>
    </xf>
    <xf numFmtId="43" fontId="3" fillId="2" borderId="3" xfId="2" applyFont="1" applyFill="1" applyBorder="1" applyAlignment="1" applyProtection="1"/>
    <xf numFmtId="0" fontId="3" fillId="3" borderId="15" xfId="0" applyFont="1" applyFill="1" applyBorder="1" applyAlignment="1" applyProtection="1">
      <alignment horizontal="center" wrapText="1"/>
    </xf>
    <xf numFmtId="0" fontId="3" fillId="2" borderId="0" xfId="0" applyFont="1" applyFill="1" applyAlignment="1" applyProtection="1">
      <alignment horizontal="right"/>
    </xf>
    <xf numFmtId="0" fontId="3" fillId="2" borderId="0" xfId="0" applyFont="1" applyFill="1" applyBorder="1" applyProtection="1"/>
    <xf numFmtId="0" fontId="17" fillId="2" borderId="0" xfId="0" applyFont="1" applyFill="1" applyAlignment="1" applyProtection="1">
      <alignment horizontal="left"/>
    </xf>
    <xf numFmtId="43" fontId="3" fillId="3" borderId="3" xfId="2" applyFont="1" applyFill="1" applyBorder="1" applyAlignment="1" applyProtection="1">
      <alignment horizontal="right"/>
    </xf>
    <xf numFmtId="43" fontId="3" fillId="3" borderId="5" xfId="2" applyFont="1" applyFill="1" applyBorder="1" applyAlignment="1" applyProtection="1">
      <alignment horizontal="right"/>
    </xf>
    <xf numFmtId="43" fontId="3" fillId="2" borderId="3" xfId="2" applyFont="1" applyFill="1" applyBorder="1" applyAlignment="1" applyProtection="1">
      <alignment horizontal="right"/>
    </xf>
    <xf numFmtId="4" fontId="2" fillId="2" borderId="0" xfId="0" applyNumberFormat="1" applyFont="1" applyFill="1" applyAlignment="1" applyProtection="1">
      <alignment horizontal="right"/>
    </xf>
    <xf numFmtId="43" fontId="2" fillId="3" borderId="28" xfId="2" applyFont="1" applyFill="1" applyBorder="1" applyAlignment="1" applyProtection="1"/>
    <xf numFmtId="43" fontId="2" fillId="3" borderId="4" xfId="2" applyFont="1" applyFill="1" applyBorder="1" applyAlignment="1" applyProtection="1"/>
    <xf numFmtId="43" fontId="3" fillId="2" borderId="3" xfId="2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left"/>
    </xf>
    <xf numFmtId="4" fontId="3" fillId="6" borderId="3" xfId="0" applyNumberFormat="1" applyFont="1" applyFill="1" applyBorder="1" applyAlignment="1" applyProtection="1">
      <alignment horizontal="right"/>
      <protection locked="0"/>
    </xf>
    <xf numFmtId="43" fontId="3" fillId="6" borderId="3" xfId="2" applyFont="1" applyFill="1" applyBorder="1" applyAlignment="1" applyProtection="1">
      <alignment horizontal="center"/>
      <protection locked="0"/>
    </xf>
    <xf numFmtId="0" fontId="3" fillId="6" borderId="3" xfId="0" applyFont="1" applyFill="1" applyBorder="1" applyAlignment="1" applyProtection="1">
      <alignment horizontal="center"/>
      <protection locked="0"/>
    </xf>
    <xf numFmtId="0" fontId="3" fillId="6" borderId="4" xfId="0" applyFont="1" applyFill="1" applyBorder="1" applyAlignment="1" applyProtection="1">
      <alignment horizontal="center"/>
      <protection locked="0"/>
    </xf>
    <xf numFmtId="43" fontId="3" fillId="6" borderId="3" xfId="2" applyFont="1" applyFill="1" applyBorder="1" applyAlignment="1" applyProtection="1">
      <alignment horizontal="right"/>
      <protection locked="0"/>
    </xf>
    <xf numFmtId="0" fontId="3" fillId="5" borderId="4" xfId="0" applyFont="1" applyFill="1" applyBorder="1" applyAlignment="1" applyProtection="1">
      <alignment horizontal="center"/>
      <protection locked="0"/>
    </xf>
    <xf numFmtId="4" fontId="3" fillId="5" borderId="3" xfId="0" applyNumberFormat="1" applyFont="1" applyFill="1" applyBorder="1" applyAlignment="1" applyProtection="1">
      <alignment horizontal="right"/>
      <protection locked="0"/>
    </xf>
    <xf numFmtId="0" fontId="3" fillId="5" borderId="3" xfId="0" applyFont="1" applyFill="1" applyBorder="1" applyAlignment="1" applyProtection="1">
      <alignment horizontal="center"/>
      <protection locked="0"/>
    </xf>
    <xf numFmtId="4" fontId="3" fillId="0" borderId="3" xfId="0" applyNumberFormat="1" applyFont="1" applyFill="1" applyBorder="1" applyAlignment="1" applyProtection="1">
      <alignment horizontal="right"/>
      <protection locked="0"/>
    </xf>
    <xf numFmtId="0" fontId="19" fillId="0" borderId="0" xfId="3" applyFont="1"/>
    <xf numFmtId="0" fontId="19" fillId="0" borderId="0" xfId="3" applyFont="1" applyAlignment="1">
      <alignment horizontal="center"/>
    </xf>
    <xf numFmtId="0" fontId="19" fillId="0" borderId="29" xfId="3" applyFont="1" applyBorder="1"/>
    <xf numFmtId="164" fontId="19" fillId="0" borderId="29" xfId="3" applyNumberFormat="1" applyFont="1" applyBorder="1"/>
    <xf numFmtId="0" fontId="19" fillId="0" borderId="30" xfId="3" applyFont="1" applyBorder="1"/>
    <xf numFmtId="0" fontId="23" fillId="8" borderId="0" xfId="3" applyFont="1" applyFill="1"/>
    <xf numFmtId="0" fontId="19" fillId="8" borderId="0" xfId="3" applyFont="1" applyFill="1"/>
    <xf numFmtId="164" fontId="23" fillId="8" borderId="0" xfId="3" applyNumberFormat="1" applyFont="1" applyFill="1"/>
    <xf numFmtId="0" fontId="23" fillId="0" borderId="0" xfId="3" applyFont="1" applyFill="1" applyAlignment="1">
      <alignment horizontal="left"/>
    </xf>
    <xf numFmtId="164" fontId="19" fillId="10" borderId="0" xfId="3" applyNumberFormat="1" applyFont="1" applyFill="1"/>
    <xf numFmtId="164" fontId="19" fillId="0" borderId="0" xfId="3" applyNumberFormat="1" applyFont="1"/>
    <xf numFmtId="164" fontId="19" fillId="8" borderId="0" xfId="3" applyNumberFormat="1" applyFont="1" applyFill="1"/>
    <xf numFmtId="0" fontId="23" fillId="0" borderId="0" xfId="3" applyFont="1"/>
    <xf numFmtId="0" fontId="19" fillId="0" borderId="29" xfId="3" applyFont="1" applyFill="1" applyBorder="1" applyAlignment="1">
      <alignment horizontal="center" vertical="center"/>
    </xf>
    <xf numFmtId="164" fontId="19" fillId="10" borderId="29" xfId="3" applyNumberFormat="1" applyFont="1" applyFill="1" applyBorder="1" applyAlignment="1">
      <alignment horizontal="left" vertical="center"/>
    </xf>
    <xf numFmtId="164" fontId="19" fillId="0" borderId="29" xfId="3" applyNumberFormat="1" applyFont="1" applyFill="1" applyBorder="1" applyAlignment="1">
      <alignment horizontal="left" vertical="center"/>
    </xf>
    <xf numFmtId="0" fontId="19" fillId="0" borderId="29" xfId="3" applyFont="1" applyBorder="1" applyAlignment="1">
      <alignment horizontal="center" vertical="center"/>
    </xf>
    <xf numFmtId="164" fontId="19" fillId="0" borderId="29" xfId="3" applyNumberFormat="1" applyFont="1" applyBorder="1" applyAlignment="1">
      <alignment horizontal="left" vertical="center"/>
    </xf>
    <xf numFmtId="0" fontId="19" fillId="0" borderId="29" xfId="3" applyFont="1" applyBorder="1" applyAlignment="1">
      <alignment horizontal="center"/>
    </xf>
    <xf numFmtId="0" fontId="19" fillId="0" borderId="0" xfId="3" applyFont="1" applyBorder="1"/>
    <xf numFmtId="164" fontId="23" fillId="11" borderId="0" xfId="3" applyNumberFormat="1" applyFont="1" applyFill="1" applyAlignment="1">
      <alignment horizontal="left"/>
    </xf>
    <xf numFmtId="164" fontId="23" fillId="11" borderId="0" xfId="3" applyNumberFormat="1" applyFont="1" applyFill="1" applyAlignment="1">
      <alignment horizontal="left" vertical="center"/>
    </xf>
    <xf numFmtId="0" fontId="19" fillId="11" borderId="0" xfId="3" applyFont="1" applyFill="1" applyAlignment="1"/>
    <xf numFmtId="0" fontId="27" fillId="13" borderId="35" xfId="3" applyFont="1" applyFill="1" applyBorder="1" applyAlignment="1"/>
    <xf numFmtId="0" fontId="27" fillId="13" borderId="0" xfId="3" applyFont="1" applyFill="1" applyBorder="1" applyAlignment="1"/>
    <xf numFmtId="0" fontId="19" fillId="0" borderId="29" xfId="0" applyFont="1" applyBorder="1"/>
    <xf numFmtId="164" fontId="19" fillId="10" borderId="29" xfId="0" applyNumberFormat="1" applyFont="1" applyFill="1" applyBorder="1"/>
    <xf numFmtId="164" fontId="19" fillId="0" borderId="29" xfId="0" applyNumberFormat="1" applyFont="1" applyBorder="1"/>
    <xf numFmtId="0" fontId="24" fillId="11" borderId="33" xfId="4" applyFont="1" applyFill="1" applyBorder="1" applyAlignment="1">
      <alignment horizontal="left" vertical="top" wrapText="1"/>
    </xf>
    <xf numFmtId="0" fontId="24" fillId="11" borderId="34" xfId="4" applyFont="1" applyFill="1" applyBorder="1" applyAlignment="1">
      <alignment horizontal="left" vertical="top" wrapText="1"/>
    </xf>
    <xf numFmtId="0" fontId="25" fillId="12" borderId="29" xfId="5" applyFont="1" applyFill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24" fillId="11" borderId="32" xfId="4" applyFont="1" applyFill="1" applyBorder="1" applyAlignment="1">
      <alignment horizontal="left" vertical="top" wrapText="1"/>
    </xf>
    <xf numFmtId="0" fontId="24" fillId="11" borderId="1" xfId="4" applyFont="1" applyFill="1" applyBorder="1" applyAlignment="1">
      <alignment horizontal="left" vertical="top" wrapText="1"/>
    </xf>
    <xf numFmtId="0" fontId="23" fillId="11" borderId="0" xfId="3" applyFont="1" applyFill="1" applyAlignment="1">
      <alignment horizontal="left"/>
    </xf>
    <xf numFmtId="0" fontId="26" fillId="11" borderId="0" xfId="3" applyFont="1" applyFill="1" applyAlignment="1">
      <alignment horizontal="center"/>
    </xf>
    <xf numFmtId="0" fontId="19" fillId="0" borderId="31" xfId="3" applyFont="1" applyBorder="1" applyAlignment="1">
      <alignment horizontal="center"/>
    </xf>
    <xf numFmtId="0" fontId="19" fillId="0" borderId="1" xfId="3" applyFont="1" applyBorder="1" applyAlignment="1">
      <alignment horizontal="center"/>
    </xf>
    <xf numFmtId="0" fontId="19" fillId="0" borderId="30" xfId="3" applyFont="1" applyBorder="1" applyAlignment="1">
      <alignment horizontal="center"/>
    </xf>
    <xf numFmtId="0" fontId="19" fillId="0" borderId="29" xfId="3" applyFont="1" applyBorder="1" applyAlignment="1">
      <alignment horizontal="left" vertical="top" wrapText="1"/>
    </xf>
    <xf numFmtId="0" fontId="23" fillId="0" borderId="0" xfId="3" applyFont="1" applyAlignment="1">
      <alignment horizontal="left"/>
    </xf>
    <xf numFmtId="0" fontId="19" fillId="0" borderId="29" xfId="3" applyFont="1" applyFill="1" applyBorder="1" applyAlignment="1">
      <alignment horizontal="left" vertical="top" wrapText="1"/>
    </xf>
    <xf numFmtId="0" fontId="19" fillId="0" borderId="29" xfId="3" applyFont="1" applyBorder="1" applyAlignment="1">
      <alignment horizontal="left" wrapText="1"/>
    </xf>
    <xf numFmtId="0" fontId="19" fillId="0" borderId="0" xfId="3" applyFont="1" applyAlignment="1">
      <alignment horizontal="center"/>
    </xf>
    <xf numFmtId="0" fontId="19" fillId="8" borderId="0" xfId="3" applyFont="1" applyFill="1" applyAlignment="1">
      <alignment horizontal="center"/>
    </xf>
    <xf numFmtId="0" fontId="21" fillId="7" borderId="0" xfId="3" applyFont="1" applyFill="1" applyAlignment="1">
      <alignment horizontal="center"/>
    </xf>
    <xf numFmtId="0" fontId="23" fillId="0" borderId="0" xfId="3" applyFont="1" applyAlignment="1">
      <alignment horizontal="center"/>
    </xf>
    <xf numFmtId="0" fontId="23" fillId="9" borderId="0" xfId="3" applyFont="1" applyFill="1" applyAlignment="1">
      <alignment horizontal="left"/>
    </xf>
    <xf numFmtId="0" fontId="23" fillId="0" borderId="0" xfId="3" applyFont="1" applyFill="1" applyAlignment="1">
      <alignment horizontal="center"/>
    </xf>
    <xf numFmtId="0" fontId="23" fillId="8" borderId="0" xfId="3" applyFont="1" applyFill="1" applyAlignment="1">
      <alignment horizontal="center"/>
    </xf>
    <xf numFmtId="0" fontId="22" fillId="8" borderId="0" xfId="3" applyFont="1" applyFill="1" applyAlignment="1">
      <alignment horizontal="center"/>
    </xf>
    <xf numFmtId="0" fontId="22" fillId="0" borderId="0" xfId="3" applyFont="1" applyAlignment="1">
      <alignment horizontal="center"/>
    </xf>
    <xf numFmtId="0" fontId="19" fillId="0" borderId="20" xfId="3" applyFont="1" applyBorder="1" applyAlignment="1">
      <alignment horizontal="center"/>
    </xf>
    <xf numFmtId="0" fontId="6" fillId="3" borderId="8" xfId="0" applyFont="1" applyFill="1" applyBorder="1" applyAlignment="1" applyProtection="1">
      <alignment horizontal="center"/>
    </xf>
    <xf numFmtId="0" fontId="6" fillId="3" borderId="9" xfId="0" applyFont="1" applyFill="1" applyBorder="1" applyAlignment="1" applyProtection="1">
      <alignment horizontal="center"/>
    </xf>
    <xf numFmtId="0" fontId="6" fillId="3" borderId="24" xfId="0" applyFont="1" applyFill="1" applyBorder="1" applyAlignment="1" applyProtection="1">
      <alignment horizontal="center"/>
    </xf>
    <xf numFmtId="0" fontId="18" fillId="2" borderId="0" xfId="0" applyFont="1" applyFill="1" applyAlignment="1" applyProtection="1">
      <alignment horizontal="left" wrapText="1"/>
    </xf>
    <xf numFmtId="0" fontId="18" fillId="2" borderId="19" xfId="0" applyFont="1" applyFill="1" applyBorder="1" applyAlignment="1" applyProtection="1">
      <alignment horizontal="left" wrapText="1"/>
    </xf>
  </cellXfs>
  <cellStyles count="6">
    <cellStyle name="Hyperlink" xfId="1" builtinId="8"/>
    <cellStyle name="Komma" xfId="2" builtinId="3"/>
    <cellStyle name="Standaard" xfId="0" builtinId="0"/>
    <cellStyle name="Standaard 2" xfId="3"/>
    <cellStyle name="Standaard 2 2" xfId="4"/>
    <cellStyle name="Standaard 2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60"/>
  <sheetViews>
    <sheetView tabSelected="1" zoomScaleNormal="100" workbookViewId="0">
      <selection activeCell="K16" sqref="K16"/>
    </sheetView>
  </sheetViews>
  <sheetFormatPr defaultColWidth="9" defaultRowHeight="14.4" x14ac:dyDescent="0.3"/>
  <cols>
    <col min="1" max="3" width="9" style="124"/>
    <col min="4" max="4" width="11" style="124" customWidth="1"/>
    <col min="5" max="5" width="6.6328125" style="124" customWidth="1"/>
    <col min="6" max="6" width="10.26953125" style="124" customWidth="1"/>
    <col min="7" max="7" width="11.26953125" style="124" customWidth="1"/>
    <col min="8" max="8" width="9" style="124"/>
    <col min="9" max="9" width="9.90625" style="124" bestFit="1" customWidth="1"/>
    <col min="10" max="10" width="10.453125" style="124" customWidth="1"/>
    <col min="11" max="17" width="9" style="124"/>
    <col min="18" max="18" width="7.26953125" style="124" customWidth="1"/>
    <col min="19" max="19" width="10.26953125" style="124" bestFit="1" customWidth="1"/>
    <col min="20" max="20" width="12.453125" style="124" customWidth="1"/>
    <col min="21" max="16384" width="9" style="124"/>
  </cols>
  <sheetData>
    <row r="1" spans="3:10" ht="18" x14ac:dyDescent="0.35">
      <c r="C1" s="169" t="s">
        <v>62</v>
      </c>
      <c r="D1" s="169"/>
      <c r="E1" s="169"/>
      <c r="F1" s="169"/>
      <c r="G1" s="169"/>
      <c r="H1" s="169"/>
      <c r="I1" s="169"/>
      <c r="J1" s="169"/>
    </row>
    <row r="2" spans="3:10" ht="18" x14ac:dyDescent="0.35">
      <c r="C2" s="174" t="s">
        <v>63</v>
      </c>
      <c r="D2" s="174"/>
      <c r="E2" s="174"/>
      <c r="F2" s="174"/>
      <c r="G2" s="174"/>
      <c r="H2" s="174"/>
      <c r="I2" s="174"/>
      <c r="J2" s="174"/>
    </row>
    <row r="3" spans="3:10" ht="18" x14ac:dyDescent="0.35">
      <c r="C3" s="175" t="s">
        <v>64</v>
      </c>
      <c r="D3" s="175"/>
      <c r="E3" s="175"/>
      <c r="F3" s="175"/>
      <c r="G3" s="175"/>
      <c r="H3" s="175"/>
      <c r="I3" s="175"/>
      <c r="J3" s="175"/>
    </row>
    <row r="4" spans="3:10" x14ac:dyDescent="0.3">
      <c r="C4" s="171" t="s">
        <v>65</v>
      </c>
      <c r="D4" s="171"/>
      <c r="E4" s="171"/>
      <c r="F4" s="171"/>
      <c r="G4" s="171"/>
      <c r="H4" s="171"/>
      <c r="I4" s="171"/>
      <c r="J4" s="171"/>
    </row>
    <row r="5" spans="3:10" x14ac:dyDescent="0.3">
      <c r="C5" s="176"/>
      <c r="D5" s="176"/>
      <c r="E5" s="124" t="s">
        <v>46</v>
      </c>
      <c r="F5" s="125" t="s">
        <v>66</v>
      </c>
      <c r="G5" s="125" t="s">
        <v>67</v>
      </c>
    </row>
    <row r="6" spans="3:10" x14ac:dyDescent="0.3">
      <c r="C6" s="155">
        <v>2020</v>
      </c>
      <c r="D6" s="155"/>
      <c r="E6" s="149">
        <v>0</v>
      </c>
      <c r="F6" s="150">
        <v>0</v>
      </c>
      <c r="G6" s="151">
        <f>E6*F6</f>
        <v>0</v>
      </c>
    </row>
    <row r="7" spans="3:10" x14ac:dyDescent="0.3">
      <c r="C7" s="155">
        <v>2021</v>
      </c>
      <c r="D7" s="155"/>
      <c r="E7" s="149">
        <v>0</v>
      </c>
      <c r="F7" s="150">
        <v>0</v>
      </c>
      <c r="G7" s="151">
        <f>E7*F7</f>
        <v>0</v>
      </c>
    </row>
    <row r="8" spans="3:10" x14ac:dyDescent="0.3">
      <c r="C8" s="155">
        <v>2022</v>
      </c>
      <c r="D8" s="155"/>
      <c r="E8" s="149">
        <v>6</v>
      </c>
      <c r="F8" s="150">
        <v>0</v>
      </c>
      <c r="G8" s="151">
        <f t="shared" ref="G8:G10" si="0">E8*F8</f>
        <v>0</v>
      </c>
    </row>
    <row r="9" spans="3:10" x14ac:dyDescent="0.3">
      <c r="C9" s="155">
        <v>2023</v>
      </c>
      <c r="D9" s="155"/>
      <c r="E9" s="149">
        <v>6</v>
      </c>
      <c r="F9" s="150">
        <v>0</v>
      </c>
      <c r="G9" s="151">
        <f t="shared" si="0"/>
        <v>0</v>
      </c>
    </row>
    <row r="10" spans="3:10" x14ac:dyDescent="0.3">
      <c r="C10" s="155">
        <v>2024</v>
      </c>
      <c r="D10" s="155"/>
      <c r="E10" s="149">
        <v>0</v>
      </c>
      <c r="F10" s="150">
        <v>0</v>
      </c>
      <c r="G10" s="151">
        <f t="shared" si="0"/>
        <v>0</v>
      </c>
    </row>
    <row r="12" spans="3:10" x14ac:dyDescent="0.3">
      <c r="C12" s="160" t="s">
        <v>68</v>
      </c>
      <c r="D12" s="162"/>
      <c r="E12" s="128">
        <f>SUM(E6:E11)</f>
        <v>12</v>
      </c>
      <c r="F12" s="126"/>
      <c r="G12" s="127">
        <f>SUM(G6:G10)</f>
        <v>0</v>
      </c>
    </row>
    <row r="14" spans="3:10" x14ac:dyDescent="0.3">
      <c r="C14" s="129" t="s">
        <v>69</v>
      </c>
      <c r="D14" s="130"/>
      <c r="E14" s="130"/>
      <c r="F14" s="130"/>
      <c r="G14" s="131">
        <f>SUM(G12)</f>
        <v>0</v>
      </c>
      <c r="H14" s="130"/>
      <c r="I14" s="130"/>
      <c r="J14" s="130"/>
    </row>
    <row r="19" spans="3:20" x14ac:dyDescent="0.3">
      <c r="C19" s="173" t="s">
        <v>103</v>
      </c>
      <c r="D19" s="173"/>
      <c r="E19" s="173"/>
      <c r="F19" s="173"/>
      <c r="G19" s="173"/>
      <c r="H19" s="173"/>
      <c r="I19" s="173"/>
      <c r="J19" s="173"/>
    </row>
    <row r="21" spans="3:20" x14ac:dyDescent="0.3">
      <c r="C21" s="171" t="s">
        <v>65</v>
      </c>
      <c r="D21" s="171"/>
      <c r="E21" s="171"/>
      <c r="F21" s="171"/>
      <c r="G21" s="171"/>
      <c r="H21" s="171"/>
      <c r="I21" s="171"/>
      <c r="J21" s="171"/>
    </row>
    <row r="22" spans="3:20" x14ac:dyDescent="0.3">
      <c r="C22" s="172" t="s">
        <v>70</v>
      </c>
      <c r="D22" s="172"/>
      <c r="E22" s="132" t="s">
        <v>46</v>
      </c>
      <c r="F22" s="132" t="s">
        <v>71</v>
      </c>
      <c r="G22" s="132" t="s">
        <v>67</v>
      </c>
      <c r="H22" s="132"/>
      <c r="I22" s="132"/>
      <c r="J22" s="132"/>
    </row>
    <row r="23" spans="3:20" x14ac:dyDescent="0.3">
      <c r="C23" s="167" t="s">
        <v>72</v>
      </c>
      <c r="D23" s="167"/>
      <c r="E23" s="124">
        <v>1</v>
      </c>
      <c r="F23" s="133">
        <v>0</v>
      </c>
      <c r="G23" s="134">
        <f t="shared" ref="G23" si="1">E23*F23</f>
        <v>0</v>
      </c>
    </row>
    <row r="25" spans="3:20" x14ac:dyDescent="0.3">
      <c r="C25" s="171" t="s">
        <v>73</v>
      </c>
      <c r="D25" s="171"/>
      <c r="E25" s="171"/>
      <c r="F25" s="171"/>
      <c r="G25" s="171"/>
      <c r="H25" s="171"/>
      <c r="I25" s="171"/>
      <c r="J25" s="171"/>
    </row>
    <row r="26" spans="3:20" x14ac:dyDescent="0.3">
      <c r="C26" s="172" t="s">
        <v>70</v>
      </c>
      <c r="D26" s="172"/>
      <c r="E26" s="132" t="s">
        <v>46</v>
      </c>
      <c r="F26" s="132" t="s">
        <v>71</v>
      </c>
      <c r="G26" s="132" t="s">
        <v>67</v>
      </c>
      <c r="H26" s="132"/>
      <c r="I26" s="132"/>
      <c r="J26" s="132"/>
    </row>
    <row r="27" spans="3:20" x14ac:dyDescent="0.3">
      <c r="C27" s="167" t="s">
        <v>72</v>
      </c>
      <c r="D27" s="167"/>
      <c r="E27" s="124">
        <v>1</v>
      </c>
      <c r="F27" s="133">
        <v>0</v>
      </c>
      <c r="G27" s="134">
        <f t="shared" ref="G27" si="2">E27*F27</f>
        <v>0</v>
      </c>
    </row>
    <row r="28" spans="3:20" x14ac:dyDescent="0.3">
      <c r="C28" s="167"/>
      <c r="D28" s="167"/>
      <c r="F28" s="134"/>
      <c r="G28" s="134"/>
    </row>
    <row r="29" spans="3:20" x14ac:dyDescent="0.3">
      <c r="C29" s="168" t="s">
        <v>74</v>
      </c>
      <c r="D29" s="168"/>
      <c r="E29" s="130"/>
      <c r="F29" s="135"/>
      <c r="G29" s="131">
        <f>SUM(G27+G23)</f>
        <v>0</v>
      </c>
      <c r="H29" s="130"/>
      <c r="I29" s="130"/>
      <c r="J29" s="130"/>
    </row>
    <row r="32" spans="3:20" ht="18" x14ac:dyDescent="0.35">
      <c r="C32" s="169" t="s">
        <v>75</v>
      </c>
      <c r="D32" s="169"/>
      <c r="E32" s="169"/>
      <c r="F32" s="169"/>
      <c r="G32" s="169"/>
      <c r="H32" s="169"/>
      <c r="I32" s="169"/>
      <c r="J32" s="169"/>
      <c r="M32" s="169" t="s">
        <v>76</v>
      </c>
      <c r="N32" s="169"/>
      <c r="O32" s="169"/>
      <c r="P32" s="169"/>
      <c r="Q32" s="169"/>
      <c r="R32" s="169"/>
      <c r="S32" s="169"/>
      <c r="T32" s="169"/>
    </row>
    <row r="34" spans="3:20" x14ac:dyDescent="0.3">
      <c r="C34" s="170" t="s">
        <v>77</v>
      </c>
      <c r="D34" s="170"/>
      <c r="E34" s="170"/>
      <c r="F34" s="170"/>
      <c r="G34" s="170"/>
      <c r="H34" s="170"/>
      <c r="I34" s="170"/>
      <c r="J34" s="170"/>
      <c r="M34" s="170" t="s">
        <v>78</v>
      </c>
      <c r="N34" s="170"/>
      <c r="O34" s="170"/>
      <c r="P34" s="170"/>
      <c r="Q34" s="170"/>
      <c r="R34" s="170"/>
      <c r="S34" s="170"/>
      <c r="T34" s="170"/>
    </row>
    <row r="35" spans="3:20" x14ac:dyDescent="0.3">
      <c r="C35" s="164" t="s">
        <v>79</v>
      </c>
      <c r="D35" s="164"/>
      <c r="E35" s="164"/>
      <c r="F35" s="164"/>
      <c r="G35" s="164"/>
      <c r="H35" s="136" t="s">
        <v>46</v>
      </c>
      <c r="I35" s="136" t="s">
        <v>66</v>
      </c>
      <c r="J35" s="136" t="s">
        <v>50</v>
      </c>
      <c r="M35" s="164" t="s">
        <v>79</v>
      </c>
      <c r="N35" s="164"/>
      <c r="O35" s="164"/>
      <c r="P35" s="164"/>
      <c r="Q35" s="164"/>
      <c r="R35" s="136" t="s">
        <v>46</v>
      </c>
      <c r="S35" s="136" t="s">
        <v>66</v>
      </c>
      <c r="T35" s="136" t="s">
        <v>50</v>
      </c>
    </row>
    <row r="36" spans="3:20" ht="61.5" customHeight="1" x14ac:dyDescent="0.3">
      <c r="C36" s="165" t="s">
        <v>80</v>
      </c>
      <c r="D36" s="165"/>
      <c r="E36" s="165"/>
      <c r="F36" s="165"/>
      <c r="G36" s="165"/>
      <c r="H36" s="137">
        <v>1</v>
      </c>
      <c r="I36" s="138">
        <v>0</v>
      </c>
      <c r="J36" s="139">
        <f>SUM(H36*I36)</f>
        <v>0</v>
      </c>
      <c r="M36" s="166" t="s">
        <v>81</v>
      </c>
      <c r="N36" s="166"/>
      <c r="O36" s="166"/>
      <c r="P36" s="166"/>
      <c r="Q36" s="166"/>
      <c r="R36" s="140">
        <v>4</v>
      </c>
      <c r="S36" s="138">
        <v>0</v>
      </c>
      <c r="T36" s="141">
        <f>SUM(R36*S36)</f>
        <v>0</v>
      </c>
    </row>
    <row r="37" spans="3:20" ht="57.6" customHeight="1" x14ac:dyDescent="0.3">
      <c r="C37" s="163" t="s">
        <v>82</v>
      </c>
      <c r="D37" s="163"/>
      <c r="E37" s="163"/>
      <c r="F37" s="163"/>
      <c r="G37" s="163"/>
      <c r="H37" s="140">
        <v>1</v>
      </c>
      <c r="I37" s="138">
        <v>0</v>
      </c>
      <c r="J37" s="141">
        <f t="shared" ref="J37" si="3">SUM(H37*I37)</f>
        <v>0</v>
      </c>
      <c r="M37" s="166" t="s">
        <v>83</v>
      </c>
      <c r="N37" s="166"/>
      <c r="O37" s="166"/>
      <c r="P37" s="166"/>
      <c r="Q37" s="166"/>
      <c r="R37" s="140">
        <v>4</v>
      </c>
      <c r="S37" s="138">
        <v>0</v>
      </c>
      <c r="T37" s="141">
        <f t="shared" ref="T37:T44" si="4">SUM(R37*S37)</f>
        <v>0</v>
      </c>
    </row>
    <row r="38" spans="3:20" ht="65.400000000000006" customHeight="1" x14ac:dyDescent="0.3">
      <c r="C38" s="163"/>
      <c r="D38" s="163"/>
      <c r="E38" s="163"/>
      <c r="F38" s="163"/>
      <c r="G38" s="163"/>
      <c r="H38" s="140"/>
      <c r="I38" s="139"/>
      <c r="J38" s="141"/>
      <c r="M38" s="163" t="s">
        <v>84</v>
      </c>
      <c r="N38" s="163"/>
      <c r="O38" s="163"/>
      <c r="P38" s="163"/>
      <c r="Q38" s="163"/>
      <c r="R38" s="140">
        <v>4</v>
      </c>
      <c r="S38" s="138">
        <v>0</v>
      </c>
      <c r="T38" s="141">
        <f t="shared" si="4"/>
        <v>0</v>
      </c>
    </row>
    <row r="39" spans="3:20" ht="48" customHeight="1" x14ac:dyDescent="0.3">
      <c r="C39" s="160"/>
      <c r="D39" s="161"/>
      <c r="E39" s="161"/>
      <c r="F39" s="161"/>
      <c r="G39" s="162"/>
      <c r="H39" s="126"/>
      <c r="I39" s="126"/>
      <c r="J39" s="126"/>
      <c r="M39" s="163" t="s">
        <v>85</v>
      </c>
      <c r="N39" s="163"/>
      <c r="O39" s="163"/>
      <c r="P39" s="163"/>
      <c r="Q39" s="163"/>
      <c r="R39" s="140">
        <v>2</v>
      </c>
      <c r="S39" s="138">
        <v>0</v>
      </c>
      <c r="T39" s="141">
        <f t="shared" si="4"/>
        <v>0</v>
      </c>
    </row>
    <row r="40" spans="3:20" ht="36.6" customHeight="1" x14ac:dyDescent="0.3">
      <c r="C40" s="160"/>
      <c r="D40" s="161"/>
      <c r="E40" s="161"/>
      <c r="F40" s="161"/>
      <c r="G40" s="162"/>
      <c r="H40" s="126"/>
      <c r="I40" s="126"/>
      <c r="J40" s="126"/>
      <c r="M40" s="163" t="s">
        <v>86</v>
      </c>
      <c r="N40" s="163"/>
      <c r="O40" s="163"/>
      <c r="P40" s="163"/>
      <c r="Q40" s="163"/>
      <c r="R40" s="140">
        <v>2</v>
      </c>
      <c r="S40" s="138">
        <v>0</v>
      </c>
      <c r="T40" s="141">
        <f t="shared" si="4"/>
        <v>0</v>
      </c>
    </row>
    <row r="41" spans="3:20" x14ac:dyDescent="0.3">
      <c r="C41" s="160"/>
      <c r="D41" s="161"/>
      <c r="E41" s="161"/>
      <c r="F41" s="161"/>
      <c r="G41" s="162"/>
      <c r="H41" s="126"/>
      <c r="I41" s="126"/>
      <c r="J41" s="126"/>
      <c r="M41" s="163" t="s">
        <v>87</v>
      </c>
      <c r="N41" s="163"/>
      <c r="O41" s="163"/>
      <c r="P41" s="163"/>
      <c r="Q41" s="163"/>
      <c r="R41" s="142">
        <v>1</v>
      </c>
      <c r="S41" s="138">
        <v>0</v>
      </c>
      <c r="T41" s="141">
        <f t="shared" si="4"/>
        <v>0</v>
      </c>
    </row>
    <row r="42" spans="3:20" ht="61.2" customHeight="1" x14ac:dyDescent="0.3">
      <c r="C42" s="143"/>
      <c r="D42" s="143"/>
      <c r="E42" s="143"/>
      <c r="F42" s="143"/>
      <c r="G42" s="143"/>
      <c r="H42" s="143"/>
      <c r="I42" s="143"/>
      <c r="J42" s="143"/>
      <c r="M42" s="163" t="s">
        <v>88</v>
      </c>
      <c r="N42" s="163"/>
      <c r="O42" s="163"/>
      <c r="P42" s="163"/>
      <c r="Q42" s="163"/>
      <c r="R42" s="137">
        <v>1</v>
      </c>
      <c r="S42" s="138">
        <v>0</v>
      </c>
      <c r="T42" s="141">
        <f t="shared" si="4"/>
        <v>0</v>
      </c>
    </row>
    <row r="43" spans="3:20" ht="63" customHeight="1" x14ac:dyDescent="0.3">
      <c r="C43" s="143"/>
      <c r="D43" s="143"/>
      <c r="E43" s="143"/>
      <c r="F43" s="143"/>
      <c r="G43" s="143"/>
      <c r="H43" s="143"/>
      <c r="I43" s="143"/>
      <c r="J43" s="143"/>
      <c r="M43" s="163" t="s">
        <v>89</v>
      </c>
      <c r="N43" s="163"/>
      <c r="O43" s="163"/>
      <c r="P43" s="163"/>
      <c r="Q43" s="163"/>
      <c r="R43" s="137">
        <v>1</v>
      </c>
      <c r="S43" s="138">
        <v>0</v>
      </c>
      <c r="T43" s="141">
        <f t="shared" si="4"/>
        <v>0</v>
      </c>
    </row>
    <row r="44" spans="3:20" ht="68.400000000000006" customHeight="1" x14ac:dyDescent="0.3">
      <c r="C44" s="143"/>
      <c r="D44" s="143"/>
      <c r="E44" s="143"/>
      <c r="F44" s="143"/>
      <c r="G44" s="143"/>
      <c r="H44" s="143"/>
      <c r="I44" s="143"/>
      <c r="J44" s="143"/>
      <c r="M44" s="163" t="s">
        <v>90</v>
      </c>
      <c r="N44" s="163"/>
      <c r="O44" s="163"/>
      <c r="P44" s="163"/>
      <c r="Q44" s="163"/>
      <c r="R44" s="140">
        <v>1</v>
      </c>
      <c r="S44" s="138">
        <v>0</v>
      </c>
      <c r="T44" s="141">
        <f t="shared" si="4"/>
        <v>0</v>
      </c>
    </row>
    <row r="45" spans="3:20" x14ac:dyDescent="0.3">
      <c r="C45" s="158" t="s">
        <v>91</v>
      </c>
      <c r="D45" s="158"/>
      <c r="E45" s="158"/>
      <c r="F45" s="158"/>
      <c r="G45" s="158"/>
      <c r="H45" s="158"/>
      <c r="I45" s="158"/>
      <c r="J45" s="158"/>
    </row>
    <row r="46" spans="3:20" x14ac:dyDescent="0.3">
      <c r="C46" s="158" t="s">
        <v>92</v>
      </c>
      <c r="D46" s="158"/>
      <c r="E46" s="158"/>
      <c r="F46" s="158"/>
      <c r="G46" s="158"/>
      <c r="H46" s="158"/>
      <c r="I46" s="158"/>
      <c r="J46" s="144">
        <f>'meerjaren overzicht in kosten'!AO60</f>
        <v>2695.7009200000007</v>
      </c>
    </row>
    <row r="49" spans="3:20" ht="13.2" customHeight="1" x14ac:dyDescent="0.3">
      <c r="C49" s="158" t="s">
        <v>93</v>
      </c>
      <c r="D49" s="158"/>
      <c r="E49" s="158"/>
      <c r="F49" s="158"/>
      <c r="G49" s="158"/>
      <c r="H49" s="158"/>
      <c r="I49" s="158"/>
      <c r="J49" s="145">
        <f>SUM(J38+J37+J36)</f>
        <v>0</v>
      </c>
      <c r="M49" s="158" t="s">
        <v>94</v>
      </c>
      <c r="N49" s="158"/>
      <c r="O49" s="158"/>
      <c r="P49" s="158"/>
      <c r="Q49" s="158"/>
      <c r="R49" s="158"/>
      <c r="S49" s="158"/>
      <c r="T49" s="145">
        <f>SUM(T36:T44)</f>
        <v>0</v>
      </c>
    </row>
    <row r="54" spans="3:20" ht="15.6" x14ac:dyDescent="0.3">
      <c r="C54" s="156" t="s">
        <v>95</v>
      </c>
      <c r="D54" s="157"/>
      <c r="E54" s="157"/>
      <c r="F54" s="154"/>
      <c r="G54" s="154"/>
      <c r="H54" s="154"/>
      <c r="I54" s="154"/>
      <c r="J54" s="154"/>
      <c r="M54" s="159" t="s">
        <v>96</v>
      </c>
      <c r="N54" s="159"/>
      <c r="O54" s="159"/>
      <c r="P54" s="159"/>
      <c r="Q54" s="159"/>
      <c r="R54" s="159"/>
      <c r="S54" s="146"/>
      <c r="T54" s="144">
        <f>SUM(T49+J49+G29+J46)</f>
        <v>2695.7009200000007</v>
      </c>
    </row>
    <row r="55" spans="3:20" x14ac:dyDescent="0.3">
      <c r="C55" s="156" t="s">
        <v>97</v>
      </c>
      <c r="D55" s="157"/>
      <c r="E55" s="157"/>
      <c r="F55" s="154"/>
      <c r="G55" s="154"/>
      <c r="H55" s="154"/>
      <c r="I55" s="154"/>
      <c r="J55" s="154"/>
    </row>
    <row r="56" spans="3:20" x14ac:dyDescent="0.3">
      <c r="C56" s="156" t="s">
        <v>98</v>
      </c>
      <c r="D56" s="157"/>
      <c r="E56" s="157"/>
      <c r="F56" s="154"/>
      <c r="G56" s="154"/>
      <c r="H56" s="154"/>
      <c r="I56" s="154"/>
      <c r="J56" s="154"/>
    </row>
    <row r="57" spans="3:20" x14ac:dyDescent="0.3">
      <c r="C57" s="156" t="s">
        <v>99</v>
      </c>
      <c r="D57" s="157"/>
      <c r="E57" s="157"/>
      <c r="F57" s="154"/>
      <c r="G57" s="154"/>
      <c r="H57" s="154"/>
      <c r="I57" s="154"/>
      <c r="J57" s="154"/>
    </row>
    <row r="58" spans="3:20" ht="15" thickBot="1" x14ac:dyDescent="0.35">
      <c r="C58" s="152" t="s">
        <v>100</v>
      </c>
      <c r="D58" s="153"/>
      <c r="E58" s="153"/>
      <c r="F58" s="154"/>
      <c r="G58" s="154"/>
      <c r="H58" s="154"/>
      <c r="I58" s="154"/>
      <c r="J58" s="154"/>
    </row>
    <row r="60" spans="3:20" x14ac:dyDescent="0.3">
      <c r="C60" s="147" t="s">
        <v>101</v>
      </c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</row>
  </sheetData>
  <protectedRanges>
    <protectedRange sqref="F54:H58" name="Bereik2"/>
  </protectedRanges>
  <mergeCells count="56">
    <mergeCell ref="C6:D6"/>
    <mergeCell ref="C1:J1"/>
    <mergeCell ref="C2:J2"/>
    <mergeCell ref="C3:J3"/>
    <mergeCell ref="C4:J4"/>
    <mergeCell ref="C5:D5"/>
    <mergeCell ref="C7:D7"/>
    <mergeCell ref="C12:D12"/>
    <mergeCell ref="C9:D9"/>
    <mergeCell ref="C10:D10"/>
    <mergeCell ref="C19:J19"/>
    <mergeCell ref="M32:T32"/>
    <mergeCell ref="C34:J34"/>
    <mergeCell ref="M34:T34"/>
    <mergeCell ref="C21:J21"/>
    <mergeCell ref="C22:D22"/>
    <mergeCell ref="C23:D23"/>
    <mergeCell ref="C25:J25"/>
    <mergeCell ref="C26:D26"/>
    <mergeCell ref="C27:D27"/>
    <mergeCell ref="M35:Q35"/>
    <mergeCell ref="C36:G36"/>
    <mergeCell ref="M36:Q36"/>
    <mergeCell ref="C37:G37"/>
    <mergeCell ref="M37:Q37"/>
    <mergeCell ref="M38:Q38"/>
    <mergeCell ref="C39:G39"/>
    <mergeCell ref="M39:Q39"/>
    <mergeCell ref="C40:G40"/>
    <mergeCell ref="M40:Q40"/>
    <mergeCell ref="M49:S49"/>
    <mergeCell ref="C54:E54"/>
    <mergeCell ref="F54:J54"/>
    <mergeCell ref="M54:R54"/>
    <mergeCell ref="C41:G41"/>
    <mergeCell ref="M41:Q41"/>
    <mergeCell ref="M42:Q42"/>
    <mergeCell ref="M43:Q43"/>
    <mergeCell ref="M44:Q44"/>
    <mergeCell ref="C45:J45"/>
    <mergeCell ref="C58:E58"/>
    <mergeCell ref="F58:J58"/>
    <mergeCell ref="C8:D8"/>
    <mergeCell ref="C55:E55"/>
    <mergeCell ref="F55:J55"/>
    <mergeCell ref="C56:E56"/>
    <mergeCell ref="F56:J56"/>
    <mergeCell ref="C57:E57"/>
    <mergeCell ref="F57:J57"/>
    <mergeCell ref="C46:I46"/>
    <mergeCell ref="C49:I49"/>
    <mergeCell ref="C38:G38"/>
    <mergeCell ref="C35:G35"/>
    <mergeCell ref="C28:D28"/>
    <mergeCell ref="C29:D29"/>
    <mergeCell ref="C32:J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AX66"/>
  <sheetViews>
    <sheetView showZeros="0" zoomScaleNormal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E43" sqref="E43"/>
    </sheetView>
  </sheetViews>
  <sheetFormatPr defaultColWidth="0" defaultRowHeight="12.6" zeroHeight="1" x14ac:dyDescent="0.2"/>
  <cols>
    <col min="1" max="1" width="29.7265625" style="88" bestFit="1" customWidth="1"/>
    <col min="2" max="2" width="0.453125" style="88" customWidth="1"/>
    <col min="3" max="3" width="12" style="89" customWidth="1"/>
    <col min="4" max="4" width="0.453125" style="77" customWidth="1"/>
    <col min="5" max="5" width="7.453125" style="89" customWidth="1"/>
    <col min="6" max="6" width="7.453125" style="90" customWidth="1"/>
    <col min="7" max="7" width="7.453125" style="91" customWidth="1"/>
    <col min="8" max="8" width="0.453125" style="77" customWidth="1"/>
    <col min="9" max="9" width="7.453125" style="89" customWidth="1"/>
    <col min="10" max="10" width="11.08984375" style="90" bestFit="1" customWidth="1"/>
    <col min="11" max="11" width="8.7265625" style="91" customWidth="1"/>
    <col min="12" max="12" width="0.7265625" style="77" customWidth="1"/>
    <col min="13" max="13" width="8.90625" style="89" customWidth="1"/>
    <col min="14" max="14" width="6" style="89" hidden="1" customWidth="1"/>
    <col min="15" max="15" width="8.90625" style="89" customWidth="1"/>
    <col min="16" max="16" width="5.90625" style="89" hidden="1" customWidth="1"/>
    <col min="17" max="17" width="8.90625" style="89" customWidth="1"/>
    <col min="18" max="18" width="5.90625" style="89" hidden="1" customWidth="1"/>
    <col min="19" max="19" width="8.90625" style="89" customWidth="1"/>
    <col min="20" max="20" width="5.90625" style="89" hidden="1" customWidth="1"/>
    <col min="21" max="21" width="8.90625" style="89" customWidth="1"/>
    <col min="22" max="22" width="5.90625" style="89" hidden="1" customWidth="1"/>
    <col min="23" max="23" width="8.90625" style="89" customWidth="1"/>
    <col min="24" max="24" width="5.90625" style="89" hidden="1" customWidth="1"/>
    <col min="25" max="25" width="8.90625" style="89" customWidth="1"/>
    <col min="26" max="26" width="5.90625" style="89" hidden="1" customWidth="1"/>
    <col min="27" max="27" width="8.90625" style="89" customWidth="1"/>
    <col min="28" max="28" width="5.90625" style="89" hidden="1" customWidth="1"/>
    <col min="29" max="29" width="8.90625" style="89" customWidth="1"/>
    <col min="30" max="30" width="5.90625" style="89" hidden="1" customWidth="1"/>
    <col min="31" max="31" width="8.90625" style="89" customWidth="1"/>
    <col min="32" max="32" width="5.90625" style="89" hidden="1" customWidth="1"/>
    <col min="33" max="33" width="8.90625" style="89" customWidth="1"/>
    <col min="34" max="34" width="5.90625" style="89" hidden="1" customWidth="1"/>
    <col min="35" max="35" width="8.90625" style="89" customWidth="1"/>
    <col min="36" max="36" width="5.90625" style="89" hidden="1" customWidth="1"/>
    <col min="37" max="37" width="8.90625" style="89" customWidth="1"/>
    <col min="38" max="38" width="5.90625" style="89" hidden="1" customWidth="1"/>
    <col min="39" max="39" width="8.90625" style="89" customWidth="1"/>
    <col min="40" max="40" width="5.90625" style="89" hidden="1" customWidth="1"/>
    <col min="41" max="41" width="9.90625" style="89" bestFit="1" customWidth="1"/>
    <col min="42" max="42" width="5.90625" style="89" hidden="1" customWidth="1"/>
    <col min="43" max="43" width="1.7265625" style="77" customWidth="1"/>
    <col min="44" max="50" width="0" style="69" hidden="1" customWidth="1"/>
    <col min="51" max="16384" width="8.7265625" style="69" hidden="1"/>
  </cols>
  <sheetData>
    <row r="1" spans="1:43" s="9" customFormat="1" ht="5.4" customHeight="1" x14ac:dyDescent="0.3">
      <c r="A1" s="6"/>
      <c r="B1" s="7"/>
      <c r="C1" s="8"/>
      <c r="G1" s="10"/>
      <c r="K1" s="10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2"/>
      <c r="AP1" s="12"/>
    </row>
    <row r="2" spans="1:43" s="20" customFormat="1" ht="5.4" customHeight="1" x14ac:dyDescent="0.3">
      <c r="A2" s="13"/>
      <c r="B2" s="14"/>
      <c r="C2" s="15"/>
      <c r="D2" s="16"/>
      <c r="E2" s="15"/>
      <c r="F2" s="16"/>
      <c r="G2" s="17"/>
      <c r="H2" s="16"/>
      <c r="I2" s="16"/>
      <c r="J2" s="16"/>
      <c r="K2" s="17"/>
      <c r="L2" s="16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9"/>
      <c r="AP2" s="19"/>
      <c r="AQ2" s="16"/>
    </row>
    <row r="3" spans="1:43" s="30" customFormat="1" ht="5.4" customHeight="1" thickBot="1" x14ac:dyDescent="0.35">
      <c r="A3" s="21"/>
      <c r="B3" s="22"/>
      <c r="C3" s="23"/>
      <c r="D3" s="24"/>
      <c r="E3" s="25"/>
      <c r="F3" s="26"/>
      <c r="G3" s="27"/>
      <c r="H3" s="24"/>
      <c r="I3" s="26"/>
      <c r="J3" s="26"/>
      <c r="K3" s="27"/>
      <c r="L3" s="24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9"/>
      <c r="AP3" s="29"/>
      <c r="AQ3" s="24"/>
    </row>
    <row r="4" spans="1:43" s="30" customFormat="1" ht="13.8" x14ac:dyDescent="0.25">
      <c r="A4" s="31">
        <v>0</v>
      </c>
      <c r="B4" s="32"/>
      <c r="C4" s="96" t="s">
        <v>51</v>
      </c>
      <c r="D4" s="33"/>
      <c r="E4" s="34"/>
      <c r="F4" s="35" t="s">
        <v>47</v>
      </c>
      <c r="G4" s="36"/>
      <c r="H4" s="33"/>
      <c r="I4" s="37"/>
      <c r="J4" s="38" t="s">
        <v>48</v>
      </c>
      <c r="K4" s="36"/>
      <c r="L4" s="28"/>
      <c r="M4" s="177" t="s">
        <v>56</v>
      </c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9"/>
      <c r="AQ4" s="100"/>
    </row>
    <row r="5" spans="1:43" s="30" customFormat="1" ht="12" customHeight="1" x14ac:dyDescent="0.3">
      <c r="A5" s="21"/>
      <c r="B5" s="32"/>
      <c r="C5" s="94"/>
      <c r="D5" s="40"/>
      <c r="E5" s="39" t="s">
        <v>46</v>
      </c>
      <c r="F5" s="41"/>
      <c r="G5" s="42"/>
      <c r="H5" s="40"/>
      <c r="I5" s="39" t="s">
        <v>46</v>
      </c>
      <c r="J5" s="43" t="s">
        <v>53</v>
      </c>
      <c r="K5" s="44"/>
      <c r="L5" s="40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97"/>
      <c r="AQ5" s="101"/>
    </row>
    <row r="6" spans="1:43" s="30" customFormat="1" ht="21.6" thickBot="1" x14ac:dyDescent="0.3">
      <c r="A6" s="46" t="s">
        <v>0</v>
      </c>
      <c r="B6" s="22"/>
      <c r="C6" s="95" t="s">
        <v>52</v>
      </c>
      <c r="D6" s="40"/>
      <c r="E6" s="47" t="s">
        <v>47</v>
      </c>
      <c r="F6" s="48" t="s">
        <v>49</v>
      </c>
      <c r="G6" s="49" t="s">
        <v>50</v>
      </c>
      <c r="H6" s="40"/>
      <c r="I6" s="103" t="s">
        <v>57</v>
      </c>
      <c r="J6" s="50" t="s">
        <v>54</v>
      </c>
      <c r="K6" s="51" t="s">
        <v>50</v>
      </c>
      <c r="L6" s="40"/>
      <c r="M6" s="98">
        <v>1</v>
      </c>
      <c r="N6" s="98"/>
      <c r="O6" s="98">
        <v>2</v>
      </c>
      <c r="P6" s="98"/>
      <c r="Q6" s="98">
        <v>3</v>
      </c>
      <c r="R6" s="98"/>
      <c r="S6" s="98">
        <v>4</v>
      </c>
      <c r="T6" s="98"/>
      <c r="U6" s="98">
        <v>5</v>
      </c>
      <c r="V6" s="98"/>
      <c r="W6" s="98">
        <v>6</v>
      </c>
      <c r="X6" s="98"/>
      <c r="Y6" s="98">
        <v>7</v>
      </c>
      <c r="Z6" s="98"/>
      <c r="AA6" s="98">
        <v>8</v>
      </c>
      <c r="AB6" s="98"/>
      <c r="AC6" s="98">
        <v>9</v>
      </c>
      <c r="AD6" s="98"/>
      <c r="AE6" s="98">
        <v>10</v>
      </c>
      <c r="AF6" s="98"/>
      <c r="AG6" s="98">
        <v>11</v>
      </c>
      <c r="AH6" s="98"/>
      <c r="AI6" s="98">
        <v>12</v>
      </c>
      <c r="AJ6" s="98"/>
      <c r="AK6" s="98">
        <v>13</v>
      </c>
      <c r="AL6" s="98"/>
      <c r="AM6" s="98">
        <v>14</v>
      </c>
      <c r="AN6" s="98"/>
      <c r="AO6" s="98">
        <v>15</v>
      </c>
      <c r="AP6" s="99"/>
      <c r="AQ6" s="101"/>
    </row>
    <row r="7" spans="1:43" s="30" customFormat="1" ht="5.4" customHeight="1" thickTop="1" x14ac:dyDescent="0.3">
      <c r="A7" s="21"/>
      <c r="B7" s="22"/>
      <c r="C7" s="23"/>
      <c r="D7" s="52"/>
      <c r="E7" s="23"/>
      <c r="F7" s="24"/>
      <c r="G7" s="53"/>
      <c r="H7" s="52"/>
      <c r="I7" s="24"/>
      <c r="J7" s="24"/>
      <c r="K7" s="53"/>
      <c r="L7" s="52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9"/>
      <c r="AP7" s="29"/>
      <c r="AQ7" s="52"/>
    </row>
    <row r="8" spans="1:43" s="20" customFormat="1" ht="5.4" customHeight="1" x14ac:dyDescent="0.3">
      <c r="A8" s="13"/>
      <c r="B8" s="14"/>
      <c r="C8" s="15"/>
      <c r="D8" s="16"/>
      <c r="E8" s="15"/>
      <c r="F8" s="16"/>
      <c r="G8" s="17"/>
      <c r="H8" s="16"/>
      <c r="I8" s="16"/>
      <c r="J8" s="16"/>
      <c r="K8" s="17"/>
      <c r="L8" s="16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9"/>
      <c r="AP8" s="19"/>
      <c r="AQ8" s="16"/>
    </row>
    <row r="9" spans="1:43" s="9" customFormat="1" ht="5.4" customHeight="1" x14ac:dyDescent="0.3">
      <c r="A9" s="6"/>
      <c r="B9" s="7"/>
      <c r="C9" s="8"/>
      <c r="G9" s="10"/>
      <c r="K9" s="10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54"/>
      <c r="AP9" s="54"/>
    </row>
    <row r="10" spans="1:43" s="64" customFormat="1" ht="12.75" customHeight="1" x14ac:dyDescent="0.2">
      <c r="A10" s="56"/>
      <c r="B10" s="56"/>
      <c r="C10" s="106" t="s">
        <v>58</v>
      </c>
      <c r="G10" s="104"/>
      <c r="I10" s="105"/>
      <c r="K10" s="104"/>
      <c r="M10" s="106" t="s">
        <v>102</v>
      </c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2"/>
      <c r="AP10" s="62"/>
    </row>
    <row r="11" spans="1:43" s="58" customFormat="1" ht="12.75" customHeight="1" x14ac:dyDescent="0.3">
      <c r="A11" s="55"/>
      <c r="B11" s="56"/>
      <c r="C11" s="57"/>
      <c r="G11" s="59"/>
      <c r="I11" s="60"/>
      <c r="K11" s="59"/>
      <c r="M11" s="180" t="s">
        <v>59</v>
      </c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0"/>
      <c r="AI11" s="180"/>
      <c r="AJ11" s="180"/>
      <c r="AK11" s="180"/>
      <c r="AL11" s="180"/>
      <c r="AM11" s="180"/>
      <c r="AN11" s="180"/>
      <c r="AO11" s="181"/>
      <c r="AP11" s="62"/>
    </row>
    <row r="12" spans="1:43" s="58" customFormat="1" ht="17.399999999999999" x14ac:dyDescent="0.3">
      <c r="A12" s="55" t="s">
        <v>45</v>
      </c>
      <c r="B12" s="56"/>
      <c r="C12" s="57"/>
      <c r="G12" s="59"/>
      <c r="I12" s="60"/>
      <c r="K12" s="59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2"/>
      <c r="AP12" s="62"/>
    </row>
    <row r="13" spans="1:43" x14ac:dyDescent="0.2">
      <c r="A13" s="63" t="s">
        <v>1</v>
      </c>
      <c r="B13" s="64"/>
      <c r="C13" s="72">
        <v>1</v>
      </c>
      <c r="D13" s="66"/>
      <c r="E13" s="117"/>
      <c r="F13" s="113">
        <v>40</v>
      </c>
      <c r="G13" s="1">
        <f t="shared" ref="G13:G14" si="0">F13*E13</f>
        <v>0</v>
      </c>
      <c r="H13" s="66"/>
      <c r="I13" s="67"/>
      <c r="J13" s="107"/>
      <c r="K13" s="107">
        <f t="shared" ref="K13:K14" si="1">J13*I13</f>
        <v>0</v>
      </c>
      <c r="L13" s="66"/>
      <c r="M13" s="65" t="s">
        <v>55</v>
      </c>
      <c r="N13" s="68">
        <f>IF(M13="x",G13+K13,"")</f>
        <v>0</v>
      </c>
      <c r="O13" s="65"/>
      <c r="P13" s="5" t="str">
        <f>IF(O13="x",G13+K13,"")</f>
        <v/>
      </c>
      <c r="Q13" s="65"/>
      <c r="R13" s="5" t="str">
        <f>IF(Q13="x",G13+K13,"")</f>
        <v/>
      </c>
      <c r="S13" s="65"/>
      <c r="T13" s="5" t="str">
        <f>IF(S13="x",G13+K13,"")</f>
        <v/>
      </c>
      <c r="U13" s="65"/>
      <c r="V13" s="5" t="str">
        <f>IF(U13="x",G13+K13,"")</f>
        <v/>
      </c>
      <c r="W13" s="65"/>
      <c r="X13" s="5" t="str">
        <f>IF(W13="x",G13+K13,"")</f>
        <v/>
      </c>
      <c r="Y13" s="65"/>
      <c r="Z13" s="5" t="str">
        <f>IF(Y13="x",G13+K13,"")</f>
        <v/>
      </c>
      <c r="AA13" s="65"/>
      <c r="AB13" s="5" t="str">
        <f>IF(AA13="x",G13+K13,"")</f>
        <v/>
      </c>
      <c r="AC13" s="65"/>
      <c r="AD13" s="5" t="str">
        <f>IF(AC13="x",G13+K13,"")</f>
        <v/>
      </c>
      <c r="AE13" s="65"/>
      <c r="AF13" s="5" t="str">
        <f>IF(AE13="x",G13+K13,"")</f>
        <v/>
      </c>
      <c r="AG13" s="65"/>
      <c r="AH13" s="5" t="str">
        <f>IF(AG13="x",G13+K13,"")</f>
        <v/>
      </c>
      <c r="AI13" s="65"/>
      <c r="AJ13" s="5" t="str">
        <f>IF(AI13="x",G13+K13,"")</f>
        <v/>
      </c>
      <c r="AK13" s="65"/>
      <c r="AL13" s="5" t="str">
        <f>IF(AK13="x",G13+K13,"")</f>
        <v/>
      </c>
      <c r="AM13" s="65"/>
      <c r="AN13" s="5" t="str">
        <f>IF(AM13="x",G13+K13,"")</f>
        <v/>
      </c>
      <c r="AO13" s="65"/>
      <c r="AP13" s="5" t="str">
        <f>IF(AO13="x",G13+K13,"")</f>
        <v/>
      </c>
      <c r="AQ13" s="66"/>
    </row>
    <row r="14" spans="1:43" x14ac:dyDescent="0.2">
      <c r="A14" s="114" t="s">
        <v>2</v>
      </c>
      <c r="B14" s="64"/>
      <c r="C14" s="72">
        <v>1</v>
      </c>
      <c r="D14" s="66"/>
      <c r="E14" s="117"/>
      <c r="F14" s="113">
        <v>40</v>
      </c>
      <c r="G14" s="1">
        <f t="shared" si="0"/>
        <v>0</v>
      </c>
      <c r="H14" s="66"/>
      <c r="I14" s="67"/>
      <c r="J14" s="107"/>
      <c r="K14" s="108">
        <f t="shared" si="1"/>
        <v>0</v>
      </c>
      <c r="L14" s="66"/>
      <c r="M14" s="70" t="s">
        <v>55</v>
      </c>
      <c r="N14" s="71">
        <f t="shared" ref="N14:N35" si="2">IF(M14="x",G14+K14,"")</f>
        <v>0</v>
      </c>
      <c r="O14" s="70" t="s">
        <v>55</v>
      </c>
      <c r="P14" s="68">
        <f t="shared" ref="P14:P35" si="3">IF(O14="x",G14+K14,"")</f>
        <v>0</v>
      </c>
      <c r="Q14" s="70" t="s">
        <v>55</v>
      </c>
      <c r="R14" s="68">
        <f t="shared" ref="R14:R35" si="4">IF(Q14="x",G14+K14,"")</f>
        <v>0</v>
      </c>
      <c r="S14" s="70" t="s">
        <v>55</v>
      </c>
      <c r="T14" s="68">
        <f t="shared" ref="T14:T35" si="5">IF(S14="x",G14+K14,"")</f>
        <v>0</v>
      </c>
      <c r="U14" s="70" t="s">
        <v>55</v>
      </c>
      <c r="V14" s="68">
        <f t="shared" ref="V14:V35" si="6">IF(U14="x",G14+K14,"")</f>
        <v>0</v>
      </c>
      <c r="W14" s="70" t="s">
        <v>55</v>
      </c>
      <c r="X14" s="68">
        <f t="shared" ref="X14:X35" si="7">IF(W14="x",G14+K14,"")</f>
        <v>0</v>
      </c>
      <c r="Y14" s="70" t="s">
        <v>55</v>
      </c>
      <c r="Z14" s="68">
        <f t="shared" ref="Z14:Z35" si="8">IF(Y14="x",G14+K14,"")</f>
        <v>0</v>
      </c>
      <c r="AA14" s="70" t="s">
        <v>55</v>
      </c>
      <c r="AB14" s="68">
        <f t="shared" ref="AB14:AB35" si="9">IF(AA14="x",G14+K14,"")</f>
        <v>0</v>
      </c>
      <c r="AC14" s="70" t="s">
        <v>55</v>
      </c>
      <c r="AD14" s="68">
        <f t="shared" ref="AD14:AD35" si="10">IF(AC14="x",G14+K14,"")</f>
        <v>0</v>
      </c>
      <c r="AE14" s="70" t="s">
        <v>55</v>
      </c>
      <c r="AF14" s="68">
        <f t="shared" ref="AF14:AF35" si="11">IF(AE14="x",G14+K14,"")</f>
        <v>0</v>
      </c>
      <c r="AG14" s="70" t="s">
        <v>55</v>
      </c>
      <c r="AH14" s="68">
        <f t="shared" ref="AH14:AH35" si="12">IF(AG14="x",G14+K14,"")</f>
        <v>0</v>
      </c>
      <c r="AI14" s="70" t="s">
        <v>55</v>
      </c>
      <c r="AJ14" s="68">
        <f t="shared" ref="AJ14:AJ35" si="13">IF(AI14="x",G14+K14,"")</f>
        <v>0</v>
      </c>
      <c r="AK14" s="70" t="s">
        <v>55</v>
      </c>
      <c r="AL14" s="68">
        <f t="shared" ref="AL14:AL35" si="14">IF(AK14="x",G14+K14,"")</f>
        <v>0</v>
      </c>
      <c r="AM14" s="70" t="s">
        <v>55</v>
      </c>
      <c r="AN14" s="68">
        <f t="shared" ref="AN14:AN35" si="15">IF(AM14="x",G14+K14,"")</f>
        <v>0</v>
      </c>
      <c r="AO14" s="70" t="s">
        <v>55</v>
      </c>
      <c r="AP14" s="5">
        <f t="shared" ref="AP14:AP35" si="16">IF(AO14="x",G14+K14,"")</f>
        <v>0</v>
      </c>
      <c r="AQ14" s="66"/>
    </row>
    <row r="15" spans="1:43" x14ac:dyDescent="0.2">
      <c r="A15" s="63" t="s">
        <v>3</v>
      </c>
      <c r="B15" s="64"/>
      <c r="C15" s="72">
        <v>1</v>
      </c>
      <c r="D15" s="66"/>
      <c r="E15" s="117"/>
      <c r="F15" s="113">
        <v>40</v>
      </c>
      <c r="G15" s="1">
        <f>F15*E15</f>
        <v>0</v>
      </c>
      <c r="H15" s="66"/>
      <c r="I15" s="67"/>
      <c r="J15" s="107"/>
      <c r="K15" s="107">
        <f>J15*I15</f>
        <v>0</v>
      </c>
      <c r="L15" s="66"/>
      <c r="M15" s="72" t="s">
        <v>55</v>
      </c>
      <c r="N15" s="68">
        <f t="shared" si="2"/>
        <v>0</v>
      </c>
      <c r="O15" s="72" t="s">
        <v>55</v>
      </c>
      <c r="P15" s="68">
        <f t="shared" si="3"/>
        <v>0</v>
      </c>
      <c r="Q15" s="72" t="s">
        <v>55</v>
      </c>
      <c r="R15" s="68">
        <f t="shared" si="4"/>
        <v>0</v>
      </c>
      <c r="S15" s="72" t="s">
        <v>55</v>
      </c>
      <c r="T15" s="68">
        <f t="shared" si="5"/>
        <v>0</v>
      </c>
      <c r="U15" s="72" t="s">
        <v>55</v>
      </c>
      <c r="V15" s="68">
        <f t="shared" si="6"/>
        <v>0</v>
      </c>
      <c r="W15" s="72" t="s">
        <v>55</v>
      </c>
      <c r="X15" s="68">
        <f t="shared" si="7"/>
        <v>0</v>
      </c>
      <c r="Y15" s="72" t="s">
        <v>55</v>
      </c>
      <c r="Z15" s="68">
        <f t="shared" si="8"/>
        <v>0</v>
      </c>
      <c r="AA15" s="72" t="s">
        <v>55</v>
      </c>
      <c r="AB15" s="68">
        <f t="shared" si="9"/>
        <v>0</v>
      </c>
      <c r="AC15" s="72" t="s">
        <v>55</v>
      </c>
      <c r="AD15" s="68">
        <f t="shared" si="10"/>
        <v>0</v>
      </c>
      <c r="AE15" s="72" t="s">
        <v>55</v>
      </c>
      <c r="AF15" s="68">
        <f t="shared" si="11"/>
        <v>0</v>
      </c>
      <c r="AG15" s="72" t="s">
        <v>55</v>
      </c>
      <c r="AH15" s="68">
        <f t="shared" si="12"/>
        <v>0</v>
      </c>
      <c r="AI15" s="72" t="s">
        <v>55</v>
      </c>
      <c r="AJ15" s="68">
        <f t="shared" si="13"/>
        <v>0</v>
      </c>
      <c r="AK15" s="72" t="s">
        <v>55</v>
      </c>
      <c r="AL15" s="68">
        <f t="shared" si="14"/>
        <v>0</v>
      </c>
      <c r="AM15" s="72" t="s">
        <v>55</v>
      </c>
      <c r="AN15" s="68">
        <f t="shared" si="15"/>
        <v>0</v>
      </c>
      <c r="AO15" s="72" t="s">
        <v>55</v>
      </c>
      <c r="AP15" s="5">
        <f t="shared" si="16"/>
        <v>0</v>
      </c>
      <c r="AQ15" s="66"/>
    </row>
    <row r="16" spans="1:43" x14ac:dyDescent="0.2">
      <c r="A16" s="114" t="s">
        <v>4</v>
      </c>
      <c r="B16" s="64"/>
      <c r="C16" s="72">
        <v>1</v>
      </c>
      <c r="D16" s="66"/>
      <c r="E16" s="117"/>
      <c r="F16" s="113">
        <v>40</v>
      </c>
      <c r="G16" s="1">
        <f t="shared" ref="G16:G54" si="17">F16*E16</f>
        <v>0</v>
      </c>
      <c r="H16" s="66"/>
      <c r="I16" s="118"/>
      <c r="J16" s="113">
        <v>1.47</v>
      </c>
      <c r="K16" s="108">
        <f>J16*I16</f>
        <v>0</v>
      </c>
      <c r="L16" s="66"/>
      <c r="M16" s="70" t="s">
        <v>55</v>
      </c>
      <c r="N16" s="68">
        <f t="shared" si="2"/>
        <v>0</v>
      </c>
      <c r="O16" s="70" t="s">
        <v>55</v>
      </c>
      <c r="P16" s="68">
        <f t="shared" si="3"/>
        <v>0</v>
      </c>
      <c r="Q16" s="70" t="s">
        <v>55</v>
      </c>
      <c r="R16" s="68">
        <f t="shared" si="4"/>
        <v>0</v>
      </c>
      <c r="S16" s="70" t="s">
        <v>55</v>
      </c>
      <c r="T16" s="68">
        <f t="shared" si="5"/>
        <v>0</v>
      </c>
      <c r="U16" s="70" t="s">
        <v>55</v>
      </c>
      <c r="V16" s="68">
        <f t="shared" si="6"/>
        <v>0</v>
      </c>
      <c r="W16" s="70" t="s">
        <v>55</v>
      </c>
      <c r="X16" s="68">
        <f t="shared" si="7"/>
        <v>0</v>
      </c>
      <c r="Y16" s="70" t="s">
        <v>55</v>
      </c>
      <c r="Z16" s="68">
        <f t="shared" si="8"/>
        <v>0</v>
      </c>
      <c r="AA16" s="70" t="s">
        <v>55</v>
      </c>
      <c r="AB16" s="68">
        <f t="shared" si="9"/>
        <v>0</v>
      </c>
      <c r="AC16" s="70" t="s">
        <v>55</v>
      </c>
      <c r="AD16" s="68">
        <f t="shared" si="10"/>
        <v>0</v>
      </c>
      <c r="AE16" s="70" t="s">
        <v>55</v>
      </c>
      <c r="AF16" s="68">
        <f t="shared" si="11"/>
        <v>0</v>
      </c>
      <c r="AG16" s="70" t="s">
        <v>55</v>
      </c>
      <c r="AH16" s="68">
        <f t="shared" si="12"/>
        <v>0</v>
      </c>
      <c r="AI16" s="70" t="s">
        <v>55</v>
      </c>
      <c r="AJ16" s="68">
        <f t="shared" si="13"/>
        <v>0</v>
      </c>
      <c r="AK16" s="70" t="s">
        <v>55</v>
      </c>
      <c r="AL16" s="68">
        <f t="shared" si="14"/>
        <v>0</v>
      </c>
      <c r="AM16" s="70" t="s">
        <v>55</v>
      </c>
      <c r="AN16" s="68">
        <f t="shared" si="15"/>
        <v>0</v>
      </c>
      <c r="AO16" s="70" t="s">
        <v>55</v>
      </c>
      <c r="AP16" s="5">
        <f t="shared" si="16"/>
        <v>0</v>
      </c>
      <c r="AQ16" s="66"/>
    </row>
    <row r="17" spans="1:43" x14ac:dyDescent="0.2">
      <c r="A17" s="63" t="s">
        <v>5</v>
      </c>
      <c r="B17" s="64"/>
      <c r="C17" s="72">
        <v>1</v>
      </c>
      <c r="D17" s="66"/>
      <c r="E17" s="117"/>
      <c r="F17" s="113">
        <v>40</v>
      </c>
      <c r="G17" s="1">
        <f t="shared" si="17"/>
        <v>0</v>
      </c>
      <c r="H17" s="66"/>
      <c r="I17" s="67"/>
      <c r="J17" s="107"/>
      <c r="K17" s="107">
        <f t="shared" ref="K17:K54" si="18">J17*I17</f>
        <v>0</v>
      </c>
      <c r="L17" s="66"/>
      <c r="M17" s="65" t="s">
        <v>55</v>
      </c>
      <c r="N17" s="5">
        <f t="shared" si="2"/>
        <v>0</v>
      </c>
      <c r="O17" s="65" t="s">
        <v>55</v>
      </c>
      <c r="P17" s="5">
        <f t="shared" si="3"/>
        <v>0</v>
      </c>
      <c r="Q17" s="65" t="s">
        <v>55</v>
      </c>
      <c r="R17" s="5">
        <f t="shared" si="4"/>
        <v>0</v>
      </c>
      <c r="S17" s="65" t="s">
        <v>55</v>
      </c>
      <c r="T17" s="5">
        <f t="shared" si="5"/>
        <v>0</v>
      </c>
      <c r="U17" s="65" t="s">
        <v>55</v>
      </c>
      <c r="V17" s="5">
        <f t="shared" si="6"/>
        <v>0</v>
      </c>
      <c r="W17" s="65" t="s">
        <v>55</v>
      </c>
      <c r="X17" s="5">
        <f t="shared" si="7"/>
        <v>0</v>
      </c>
      <c r="Y17" s="65" t="s">
        <v>55</v>
      </c>
      <c r="Z17" s="5">
        <f t="shared" si="8"/>
        <v>0</v>
      </c>
      <c r="AA17" s="65" t="s">
        <v>55</v>
      </c>
      <c r="AB17" s="5">
        <f t="shared" si="9"/>
        <v>0</v>
      </c>
      <c r="AC17" s="65" t="s">
        <v>55</v>
      </c>
      <c r="AD17" s="5">
        <f t="shared" si="10"/>
        <v>0</v>
      </c>
      <c r="AE17" s="65" t="s">
        <v>55</v>
      </c>
      <c r="AF17" s="5">
        <f t="shared" si="11"/>
        <v>0</v>
      </c>
      <c r="AG17" s="65" t="s">
        <v>55</v>
      </c>
      <c r="AH17" s="5">
        <f t="shared" si="12"/>
        <v>0</v>
      </c>
      <c r="AI17" s="65" t="s">
        <v>55</v>
      </c>
      <c r="AJ17" s="5">
        <f t="shared" si="13"/>
        <v>0</v>
      </c>
      <c r="AK17" s="65" t="s">
        <v>55</v>
      </c>
      <c r="AL17" s="5">
        <f t="shared" si="14"/>
        <v>0</v>
      </c>
      <c r="AM17" s="65" t="s">
        <v>55</v>
      </c>
      <c r="AN17" s="5">
        <f t="shared" si="15"/>
        <v>0</v>
      </c>
      <c r="AO17" s="65" t="s">
        <v>55</v>
      </c>
      <c r="AP17" s="5">
        <f t="shared" si="16"/>
        <v>0</v>
      </c>
      <c r="AQ17" s="66"/>
    </row>
    <row r="18" spans="1:43" x14ac:dyDescent="0.2">
      <c r="A18" s="114" t="s">
        <v>6</v>
      </c>
      <c r="B18" s="64"/>
      <c r="C18" s="117"/>
      <c r="D18" s="66"/>
      <c r="E18" s="117"/>
      <c r="F18" s="113">
        <v>40</v>
      </c>
      <c r="G18" s="1">
        <f t="shared" si="17"/>
        <v>0</v>
      </c>
      <c r="H18" s="66"/>
      <c r="I18" s="118"/>
      <c r="J18" s="113">
        <v>2.5299999999999998</v>
      </c>
      <c r="K18" s="108">
        <f t="shared" si="18"/>
        <v>0</v>
      </c>
      <c r="L18" s="66"/>
      <c r="M18" s="120"/>
      <c r="N18" s="121" t="str">
        <f t="shared" si="2"/>
        <v/>
      </c>
      <c r="O18" s="120"/>
      <c r="P18" s="121" t="str">
        <f t="shared" si="3"/>
        <v/>
      </c>
      <c r="Q18" s="120"/>
      <c r="R18" s="121" t="str">
        <f t="shared" si="4"/>
        <v/>
      </c>
      <c r="S18" s="120"/>
      <c r="T18" s="121" t="str">
        <f t="shared" si="5"/>
        <v/>
      </c>
      <c r="U18" s="120"/>
      <c r="V18" s="121" t="str">
        <f t="shared" si="6"/>
        <v/>
      </c>
      <c r="W18" s="120"/>
      <c r="X18" s="121" t="str">
        <f t="shared" si="7"/>
        <v/>
      </c>
      <c r="Y18" s="120"/>
      <c r="Z18" s="121" t="str">
        <f t="shared" si="8"/>
        <v/>
      </c>
      <c r="AA18" s="120"/>
      <c r="AB18" s="121" t="str">
        <f t="shared" si="9"/>
        <v/>
      </c>
      <c r="AC18" s="120"/>
      <c r="AD18" s="121" t="str">
        <f t="shared" si="10"/>
        <v/>
      </c>
      <c r="AE18" s="120"/>
      <c r="AF18" s="121" t="str">
        <f t="shared" si="11"/>
        <v/>
      </c>
      <c r="AG18" s="120"/>
      <c r="AH18" s="121" t="str">
        <f t="shared" si="12"/>
        <v/>
      </c>
      <c r="AI18" s="120"/>
      <c r="AJ18" s="121" t="str">
        <f t="shared" si="13"/>
        <v/>
      </c>
      <c r="AK18" s="120"/>
      <c r="AL18" s="121" t="str">
        <f t="shared" si="14"/>
        <v/>
      </c>
      <c r="AM18" s="120"/>
      <c r="AN18" s="121" t="str">
        <f t="shared" si="15"/>
        <v/>
      </c>
      <c r="AO18" s="120"/>
      <c r="AP18" s="5" t="str">
        <f t="shared" si="16"/>
        <v/>
      </c>
      <c r="AQ18" s="66"/>
    </row>
    <row r="19" spans="1:43" x14ac:dyDescent="0.2">
      <c r="A19" s="63" t="s">
        <v>8</v>
      </c>
      <c r="B19" s="64"/>
      <c r="C19" s="117"/>
      <c r="D19" s="66"/>
      <c r="E19" s="117"/>
      <c r="F19" s="113">
        <v>40</v>
      </c>
      <c r="G19" s="1">
        <f t="shared" si="17"/>
        <v>0</v>
      </c>
      <c r="H19" s="66"/>
      <c r="I19" s="117"/>
      <c r="J19" s="119"/>
      <c r="K19" s="107">
        <f t="shared" si="18"/>
        <v>0</v>
      </c>
      <c r="L19" s="66"/>
      <c r="M19" s="122"/>
      <c r="N19" s="121" t="str">
        <f t="shared" si="2"/>
        <v/>
      </c>
      <c r="O19" s="122"/>
      <c r="P19" s="121" t="str">
        <f t="shared" si="3"/>
        <v/>
      </c>
      <c r="Q19" s="122"/>
      <c r="R19" s="121" t="str">
        <f t="shared" si="4"/>
        <v/>
      </c>
      <c r="S19" s="122"/>
      <c r="T19" s="121" t="str">
        <f t="shared" si="5"/>
        <v/>
      </c>
      <c r="U19" s="122"/>
      <c r="V19" s="121" t="str">
        <f t="shared" si="6"/>
        <v/>
      </c>
      <c r="W19" s="122"/>
      <c r="X19" s="121" t="str">
        <f t="shared" si="7"/>
        <v/>
      </c>
      <c r="Y19" s="122"/>
      <c r="Z19" s="121" t="str">
        <f t="shared" si="8"/>
        <v/>
      </c>
      <c r="AA19" s="122"/>
      <c r="AB19" s="121" t="str">
        <f t="shared" si="9"/>
        <v/>
      </c>
      <c r="AC19" s="122"/>
      <c r="AD19" s="121" t="str">
        <f t="shared" si="10"/>
        <v/>
      </c>
      <c r="AE19" s="122"/>
      <c r="AF19" s="121" t="str">
        <f t="shared" si="11"/>
        <v/>
      </c>
      <c r="AG19" s="122"/>
      <c r="AH19" s="121" t="str">
        <f t="shared" si="12"/>
        <v/>
      </c>
      <c r="AI19" s="122"/>
      <c r="AJ19" s="121" t="str">
        <f t="shared" si="13"/>
        <v/>
      </c>
      <c r="AK19" s="122"/>
      <c r="AL19" s="121" t="str">
        <f t="shared" si="14"/>
        <v/>
      </c>
      <c r="AM19" s="122"/>
      <c r="AN19" s="121" t="str">
        <f t="shared" si="15"/>
        <v/>
      </c>
      <c r="AO19" s="122"/>
      <c r="AP19" s="5" t="str">
        <f t="shared" si="16"/>
        <v/>
      </c>
      <c r="AQ19" s="66"/>
    </row>
    <row r="20" spans="1:43" x14ac:dyDescent="0.2">
      <c r="A20" s="114" t="s">
        <v>9</v>
      </c>
      <c r="B20" s="64"/>
      <c r="C20" s="117"/>
      <c r="D20" s="66"/>
      <c r="E20" s="117"/>
      <c r="F20" s="113">
        <v>40</v>
      </c>
      <c r="G20" s="2">
        <f t="shared" si="17"/>
        <v>0</v>
      </c>
      <c r="H20" s="66"/>
      <c r="I20" s="67"/>
      <c r="J20" s="107"/>
      <c r="K20" s="107">
        <f t="shared" si="18"/>
        <v>0</v>
      </c>
      <c r="L20" s="66"/>
      <c r="M20" s="120"/>
      <c r="N20" s="121" t="str">
        <f t="shared" si="2"/>
        <v/>
      </c>
      <c r="O20" s="120"/>
      <c r="P20" s="121" t="str">
        <f t="shared" si="3"/>
        <v/>
      </c>
      <c r="Q20" s="120"/>
      <c r="R20" s="121" t="str">
        <f t="shared" si="4"/>
        <v/>
      </c>
      <c r="S20" s="120"/>
      <c r="T20" s="121" t="str">
        <f t="shared" si="5"/>
        <v/>
      </c>
      <c r="U20" s="120"/>
      <c r="V20" s="121" t="str">
        <f t="shared" si="6"/>
        <v/>
      </c>
      <c r="W20" s="120"/>
      <c r="X20" s="121" t="str">
        <f t="shared" si="7"/>
        <v/>
      </c>
      <c r="Y20" s="120"/>
      <c r="Z20" s="121" t="str">
        <f t="shared" si="8"/>
        <v/>
      </c>
      <c r="AA20" s="120"/>
      <c r="AB20" s="121" t="str">
        <f t="shared" si="9"/>
        <v/>
      </c>
      <c r="AC20" s="120"/>
      <c r="AD20" s="121" t="str">
        <f t="shared" si="10"/>
        <v/>
      </c>
      <c r="AE20" s="120"/>
      <c r="AF20" s="121" t="str">
        <f t="shared" si="11"/>
        <v/>
      </c>
      <c r="AG20" s="120"/>
      <c r="AH20" s="121" t="str">
        <f t="shared" si="12"/>
        <v/>
      </c>
      <c r="AI20" s="120"/>
      <c r="AJ20" s="121" t="str">
        <f t="shared" si="13"/>
        <v/>
      </c>
      <c r="AK20" s="120"/>
      <c r="AL20" s="121" t="str">
        <f t="shared" si="14"/>
        <v/>
      </c>
      <c r="AM20" s="120"/>
      <c r="AN20" s="121" t="str">
        <f t="shared" si="15"/>
        <v/>
      </c>
      <c r="AO20" s="120"/>
      <c r="AP20" s="5" t="str">
        <f t="shared" si="16"/>
        <v/>
      </c>
      <c r="AQ20" s="66"/>
    </row>
    <row r="21" spans="1:43" x14ac:dyDescent="0.2">
      <c r="A21" s="63" t="s">
        <v>10</v>
      </c>
      <c r="B21" s="64"/>
      <c r="C21" s="117"/>
      <c r="D21" s="66"/>
      <c r="E21" s="117"/>
      <c r="F21" s="113">
        <v>40</v>
      </c>
      <c r="G21" s="1">
        <f t="shared" si="17"/>
        <v>0</v>
      </c>
      <c r="H21" s="66"/>
      <c r="I21" s="117"/>
      <c r="J21" s="119"/>
      <c r="K21" s="107">
        <f t="shared" si="18"/>
        <v>0</v>
      </c>
      <c r="L21" s="66"/>
      <c r="M21" s="122"/>
      <c r="N21" s="121" t="str">
        <f t="shared" si="2"/>
        <v/>
      </c>
      <c r="O21" s="122"/>
      <c r="P21" s="121" t="str">
        <f t="shared" si="3"/>
        <v/>
      </c>
      <c r="Q21" s="122"/>
      <c r="R21" s="121" t="str">
        <f t="shared" si="4"/>
        <v/>
      </c>
      <c r="S21" s="122"/>
      <c r="T21" s="121" t="str">
        <f t="shared" si="5"/>
        <v/>
      </c>
      <c r="U21" s="122"/>
      <c r="V21" s="121" t="str">
        <f t="shared" si="6"/>
        <v/>
      </c>
      <c r="W21" s="122"/>
      <c r="X21" s="121" t="str">
        <f t="shared" si="7"/>
        <v/>
      </c>
      <c r="Y21" s="122"/>
      <c r="Z21" s="121" t="str">
        <f t="shared" si="8"/>
        <v/>
      </c>
      <c r="AA21" s="122"/>
      <c r="AB21" s="121" t="str">
        <f t="shared" si="9"/>
        <v/>
      </c>
      <c r="AC21" s="122"/>
      <c r="AD21" s="121" t="str">
        <f t="shared" si="10"/>
        <v/>
      </c>
      <c r="AE21" s="122"/>
      <c r="AF21" s="121" t="str">
        <f t="shared" si="11"/>
        <v/>
      </c>
      <c r="AG21" s="122"/>
      <c r="AH21" s="121" t="str">
        <f t="shared" si="12"/>
        <v/>
      </c>
      <c r="AI21" s="122"/>
      <c r="AJ21" s="121" t="str">
        <f t="shared" si="13"/>
        <v/>
      </c>
      <c r="AK21" s="122"/>
      <c r="AL21" s="121" t="str">
        <f t="shared" si="14"/>
        <v/>
      </c>
      <c r="AM21" s="122"/>
      <c r="AN21" s="121" t="str">
        <f t="shared" si="15"/>
        <v/>
      </c>
      <c r="AO21" s="122"/>
      <c r="AP21" s="5" t="str">
        <f t="shared" si="16"/>
        <v/>
      </c>
      <c r="AQ21" s="66"/>
    </row>
    <row r="22" spans="1:43" x14ac:dyDescent="0.2">
      <c r="A22" s="114" t="s">
        <v>11</v>
      </c>
      <c r="B22" s="64"/>
      <c r="C22" s="117"/>
      <c r="D22" s="66"/>
      <c r="E22" s="117"/>
      <c r="F22" s="113">
        <v>40</v>
      </c>
      <c r="G22" s="1">
        <f t="shared" si="17"/>
        <v>0</v>
      </c>
      <c r="H22" s="66" t="s">
        <v>7</v>
      </c>
      <c r="I22" s="117"/>
      <c r="J22" s="116"/>
      <c r="K22" s="108">
        <f t="shared" si="18"/>
        <v>0</v>
      </c>
      <c r="L22" s="66"/>
      <c r="M22" s="120"/>
      <c r="N22" s="121" t="str">
        <f t="shared" si="2"/>
        <v/>
      </c>
      <c r="O22" s="120"/>
      <c r="P22" s="121" t="str">
        <f t="shared" si="3"/>
        <v/>
      </c>
      <c r="Q22" s="120"/>
      <c r="R22" s="121" t="str">
        <f t="shared" si="4"/>
        <v/>
      </c>
      <c r="S22" s="120"/>
      <c r="T22" s="121" t="str">
        <f t="shared" si="5"/>
        <v/>
      </c>
      <c r="U22" s="120"/>
      <c r="V22" s="121" t="str">
        <f t="shared" si="6"/>
        <v/>
      </c>
      <c r="W22" s="120"/>
      <c r="X22" s="121" t="str">
        <f t="shared" si="7"/>
        <v/>
      </c>
      <c r="Y22" s="120"/>
      <c r="Z22" s="121" t="str">
        <f t="shared" si="8"/>
        <v/>
      </c>
      <c r="AA22" s="120"/>
      <c r="AB22" s="121" t="str">
        <f t="shared" si="9"/>
        <v/>
      </c>
      <c r="AC22" s="120"/>
      <c r="AD22" s="121" t="str">
        <f t="shared" si="10"/>
        <v/>
      </c>
      <c r="AE22" s="120"/>
      <c r="AF22" s="121" t="str">
        <f t="shared" si="11"/>
        <v/>
      </c>
      <c r="AG22" s="120"/>
      <c r="AH22" s="121" t="str">
        <f t="shared" si="12"/>
        <v/>
      </c>
      <c r="AI22" s="120"/>
      <c r="AJ22" s="121" t="str">
        <f t="shared" si="13"/>
        <v/>
      </c>
      <c r="AK22" s="120"/>
      <c r="AL22" s="121" t="str">
        <f t="shared" si="14"/>
        <v/>
      </c>
      <c r="AM22" s="120"/>
      <c r="AN22" s="121" t="str">
        <f t="shared" si="15"/>
        <v/>
      </c>
      <c r="AO22" s="120"/>
      <c r="AP22" s="5" t="str">
        <f t="shared" si="16"/>
        <v/>
      </c>
      <c r="AQ22" s="66"/>
    </row>
    <row r="23" spans="1:43" x14ac:dyDescent="0.2">
      <c r="A23" s="63" t="s">
        <v>12</v>
      </c>
      <c r="B23" s="64"/>
      <c r="C23" s="117"/>
      <c r="D23" s="66"/>
      <c r="E23" s="117"/>
      <c r="F23" s="113">
        <v>40</v>
      </c>
      <c r="G23" s="1">
        <f t="shared" si="17"/>
        <v>0</v>
      </c>
      <c r="H23" s="66"/>
      <c r="I23" s="117"/>
      <c r="J23" s="119"/>
      <c r="K23" s="107">
        <f t="shared" si="18"/>
        <v>0</v>
      </c>
      <c r="L23" s="66"/>
      <c r="M23" s="122"/>
      <c r="N23" s="121" t="str">
        <f t="shared" si="2"/>
        <v/>
      </c>
      <c r="O23" s="122"/>
      <c r="P23" s="121" t="str">
        <f t="shared" si="3"/>
        <v/>
      </c>
      <c r="Q23" s="122"/>
      <c r="R23" s="121" t="str">
        <f t="shared" si="4"/>
        <v/>
      </c>
      <c r="S23" s="122"/>
      <c r="T23" s="121" t="str">
        <f t="shared" si="5"/>
        <v/>
      </c>
      <c r="U23" s="122"/>
      <c r="V23" s="121" t="str">
        <f t="shared" si="6"/>
        <v/>
      </c>
      <c r="W23" s="122"/>
      <c r="X23" s="121" t="str">
        <f t="shared" si="7"/>
        <v/>
      </c>
      <c r="Y23" s="122"/>
      <c r="Z23" s="121" t="str">
        <f t="shared" si="8"/>
        <v/>
      </c>
      <c r="AA23" s="122"/>
      <c r="AB23" s="121" t="str">
        <f t="shared" si="9"/>
        <v/>
      </c>
      <c r="AC23" s="122"/>
      <c r="AD23" s="121" t="str">
        <f t="shared" si="10"/>
        <v/>
      </c>
      <c r="AE23" s="122"/>
      <c r="AF23" s="121" t="str">
        <f t="shared" si="11"/>
        <v/>
      </c>
      <c r="AG23" s="122"/>
      <c r="AH23" s="121" t="str">
        <f t="shared" si="12"/>
        <v/>
      </c>
      <c r="AI23" s="122"/>
      <c r="AJ23" s="121" t="str">
        <f t="shared" si="13"/>
        <v/>
      </c>
      <c r="AK23" s="122"/>
      <c r="AL23" s="121" t="str">
        <f t="shared" si="14"/>
        <v/>
      </c>
      <c r="AM23" s="122"/>
      <c r="AN23" s="121" t="str">
        <f t="shared" si="15"/>
        <v/>
      </c>
      <c r="AO23" s="122"/>
      <c r="AP23" s="5" t="str">
        <f t="shared" si="16"/>
        <v/>
      </c>
      <c r="AQ23" s="66"/>
    </row>
    <row r="24" spans="1:43" x14ac:dyDescent="0.2">
      <c r="A24" s="114" t="s">
        <v>13</v>
      </c>
      <c r="B24" s="64"/>
      <c r="C24" s="117"/>
      <c r="D24" s="66"/>
      <c r="E24" s="117"/>
      <c r="F24" s="113">
        <v>40</v>
      </c>
      <c r="G24" s="1">
        <f t="shared" si="17"/>
        <v>0</v>
      </c>
      <c r="H24" s="66"/>
      <c r="I24" s="117"/>
      <c r="J24" s="116"/>
      <c r="K24" s="108">
        <f t="shared" si="18"/>
        <v>0</v>
      </c>
      <c r="L24" s="66"/>
      <c r="M24" s="120"/>
      <c r="N24" s="121" t="str">
        <f t="shared" si="2"/>
        <v/>
      </c>
      <c r="O24" s="120"/>
      <c r="P24" s="121" t="str">
        <f t="shared" si="3"/>
        <v/>
      </c>
      <c r="Q24" s="120"/>
      <c r="R24" s="121" t="str">
        <f t="shared" si="4"/>
        <v/>
      </c>
      <c r="S24" s="120"/>
      <c r="T24" s="121" t="str">
        <f t="shared" si="5"/>
        <v/>
      </c>
      <c r="U24" s="120"/>
      <c r="V24" s="121" t="str">
        <f t="shared" si="6"/>
        <v/>
      </c>
      <c r="W24" s="120"/>
      <c r="X24" s="121" t="str">
        <f t="shared" si="7"/>
        <v/>
      </c>
      <c r="Y24" s="120"/>
      <c r="Z24" s="121" t="str">
        <f t="shared" si="8"/>
        <v/>
      </c>
      <c r="AA24" s="120"/>
      <c r="AB24" s="121" t="str">
        <f t="shared" si="9"/>
        <v/>
      </c>
      <c r="AC24" s="120"/>
      <c r="AD24" s="121" t="str">
        <f t="shared" si="10"/>
        <v/>
      </c>
      <c r="AE24" s="120"/>
      <c r="AF24" s="121" t="str">
        <f t="shared" si="11"/>
        <v/>
      </c>
      <c r="AG24" s="120"/>
      <c r="AH24" s="121" t="str">
        <f t="shared" si="12"/>
        <v/>
      </c>
      <c r="AI24" s="120"/>
      <c r="AJ24" s="121" t="str">
        <f t="shared" si="13"/>
        <v/>
      </c>
      <c r="AK24" s="120"/>
      <c r="AL24" s="121" t="str">
        <f t="shared" si="14"/>
        <v/>
      </c>
      <c r="AM24" s="120"/>
      <c r="AN24" s="121" t="str">
        <f t="shared" si="15"/>
        <v/>
      </c>
      <c r="AO24" s="120"/>
      <c r="AP24" s="5" t="str">
        <f t="shared" si="16"/>
        <v/>
      </c>
      <c r="AQ24" s="66"/>
    </row>
    <row r="25" spans="1:43" x14ac:dyDescent="0.2">
      <c r="A25" s="63" t="s">
        <v>14</v>
      </c>
      <c r="B25" s="64"/>
      <c r="C25" s="65">
        <v>1</v>
      </c>
      <c r="D25" s="66"/>
      <c r="E25" s="117"/>
      <c r="F25" s="113">
        <v>40</v>
      </c>
      <c r="G25" s="1">
        <f t="shared" si="17"/>
        <v>0</v>
      </c>
      <c r="H25" s="66"/>
      <c r="I25" s="67"/>
      <c r="J25" s="107"/>
      <c r="K25" s="107">
        <f t="shared" si="18"/>
        <v>0</v>
      </c>
      <c r="L25" s="66"/>
      <c r="M25" s="65" t="s">
        <v>55</v>
      </c>
      <c r="N25" s="5">
        <f t="shared" si="2"/>
        <v>0</v>
      </c>
      <c r="O25" s="65" t="s">
        <v>55</v>
      </c>
      <c r="P25" s="5">
        <f t="shared" si="3"/>
        <v>0</v>
      </c>
      <c r="Q25" s="65" t="s">
        <v>55</v>
      </c>
      <c r="R25" s="5">
        <f t="shared" si="4"/>
        <v>0</v>
      </c>
      <c r="S25" s="65" t="s">
        <v>55</v>
      </c>
      <c r="T25" s="5">
        <f t="shared" si="5"/>
        <v>0</v>
      </c>
      <c r="U25" s="65" t="s">
        <v>55</v>
      </c>
      <c r="V25" s="5">
        <f t="shared" si="6"/>
        <v>0</v>
      </c>
      <c r="W25" s="65" t="s">
        <v>55</v>
      </c>
      <c r="X25" s="5">
        <f t="shared" si="7"/>
        <v>0</v>
      </c>
      <c r="Y25" s="65" t="s">
        <v>55</v>
      </c>
      <c r="Z25" s="5">
        <f t="shared" si="8"/>
        <v>0</v>
      </c>
      <c r="AA25" s="65" t="s">
        <v>55</v>
      </c>
      <c r="AB25" s="5">
        <f t="shared" si="9"/>
        <v>0</v>
      </c>
      <c r="AC25" s="65" t="s">
        <v>55</v>
      </c>
      <c r="AD25" s="5">
        <f t="shared" si="10"/>
        <v>0</v>
      </c>
      <c r="AE25" s="65" t="s">
        <v>55</v>
      </c>
      <c r="AF25" s="5">
        <f t="shared" si="11"/>
        <v>0</v>
      </c>
      <c r="AG25" s="65" t="s">
        <v>55</v>
      </c>
      <c r="AH25" s="5">
        <f t="shared" si="12"/>
        <v>0</v>
      </c>
      <c r="AI25" s="65" t="s">
        <v>55</v>
      </c>
      <c r="AJ25" s="5">
        <f t="shared" si="13"/>
        <v>0</v>
      </c>
      <c r="AK25" s="65" t="s">
        <v>55</v>
      </c>
      <c r="AL25" s="5">
        <f t="shared" si="14"/>
        <v>0</v>
      </c>
      <c r="AM25" s="65" t="s">
        <v>55</v>
      </c>
      <c r="AN25" s="5">
        <f t="shared" si="15"/>
        <v>0</v>
      </c>
      <c r="AO25" s="65" t="s">
        <v>55</v>
      </c>
      <c r="AP25" s="5">
        <f t="shared" si="16"/>
        <v>0</v>
      </c>
      <c r="AQ25" s="66"/>
    </row>
    <row r="26" spans="1:43" x14ac:dyDescent="0.2">
      <c r="A26" s="114" t="s">
        <v>15</v>
      </c>
      <c r="B26" s="64"/>
      <c r="C26" s="117"/>
      <c r="D26" s="66"/>
      <c r="E26" s="117"/>
      <c r="F26" s="113">
        <v>40</v>
      </c>
      <c r="G26" s="1">
        <f t="shared" si="17"/>
        <v>0</v>
      </c>
      <c r="H26" s="66"/>
      <c r="I26" s="117"/>
      <c r="J26" s="116"/>
      <c r="K26" s="108">
        <f t="shared" si="18"/>
        <v>0</v>
      </c>
      <c r="L26" s="66"/>
      <c r="M26" s="120"/>
      <c r="N26" s="121" t="str">
        <f t="shared" si="2"/>
        <v/>
      </c>
      <c r="O26" s="120"/>
      <c r="P26" s="121" t="str">
        <f t="shared" si="3"/>
        <v/>
      </c>
      <c r="Q26" s="120"/>
      <c r="R26" s="121" t="str">
        <f t="shared" si="4"/>
        <v/>
      </c>
      <c r="S26" s="120"/>
      <c r="T26" s="121" t="str">
        <f t="shared" si="5"/>
        <v/>
      </c>
      <c r="U26" s="120"/>
      <c r="V26" s="121" t="str">
        <f t="shared" si="6"/>
        <v/>
      </c>
      <c r="W26" s="120"/>
      <c r="X26" s="121" t="str">
        <f t="shared" si="7"/>
        <v/>
      </c>
      <c r="Y26" s="120"/>
      <c r="Z26" s="121" t="str">
        <f t="shared" si="8"/>
        <v/>
      </c>
      <c r="AA26" s="120"/>
      <c r="AB26" s="121" t="str">
        <f t="shared" si="9"/>
        <v/>
      </c>
      <c r="AC26" s="120"/>
      <c r="AD26" s="121" t="str">
        <f t="shared" si="10"/>
        <v/>
      </c>
      <c r="AE26" s="120"/>
      <c r="AF26" s="121" t="str">
        <f t="shared" si="11"/>
        <v/>
      </c>
      <c r="AG26" s="120"/>
      <c r="AH26" s="121" t="str">
        <f t="shared" si="12"/>
        <v/>
      </c>
      <c r="AI26" s="120"/>
      <c r="AJ26" s="121" t="str">
        <f t="shared" si="13"/>
        <v/>
      </c>
      <c r="AK26" s="120"/>
      <c r="AL26" s="121" t="str">
        <f t="shared" si="14"/>
        <v/>
      </c>
      <c r="AM26" s="120"/>
      <c r="AN26" s="121" t="str">
        <f t="shared" si="15"/>
        <v/>
      </c>
      <c r="AO26" s="120"/>
      <c r="AP26" s="5" t="str">
        <f t="shared" si="16"/>
        <v/>
      </c>
      <c r="AQ26" s="66"/>
    </row>
    <row r="27" spans="1:43" x14ac:dyDescent="0.2">
      <c r="A27" s="63" t="s">
        <v>16</v>
      </c>
      <c r="B27" s="64"/>
      <c r="C27" s="117"/>
      <c r="D27" s="66"/>
      <c r="E27" s="117"/>
      <c r="F27" s="113">
        <v>40</v>
      </c>
      <c r="G27" s="1">
        <f t="shared" si="17"/>
        <v>0</v>
      </c>
      <c r="H27" s="66"/>
      <c r="I27" s="117"/>
      <c r="J27" s="109">
        <v>1.48</v>
      </c>
      <c r="K27" s="107">
        <f t="shared" si="18"/>
        <v>0</v>
      </c>
      <c r="L27" s="66"/>
      <c r="M27" s="122"/>
      <c r="N27" s="121" t="str">
        <f t="shared" si="2"/>
        <v/>
      </c>
      <c r="O27" s="122"/>
      <c r="P27" s="121" t="str">
        <f t="shared" si="3"/>
        <v/>
      </c>
      <c r="Q27" s="122"/>
      <c r="R27" s="121" t="str">
        <f t="shared" si="4"/>
        <v/>
      </c>
      <c r="S27" s="122"/>
      <c r="T27" s="121" t="str">
        <f t="shared" si="5"/>
        <v/>
      </c>
      <c r="U27" s="122"/>
      <c r="V27" s="121" t="str">
        <f t="shared" si="6"/>
        <v/>
      </c>
      <c r="W27" s="122"/>
      <c r="X27" s="121" t="str">
        <f t="shared" si="7"/>
        <v/>
      </c>
      <c r="Y27" s="122"/>
      <c r="Z27" s="121" t="str">
        <f t="shared" si="8"/>
        <v/>
      </c>
      <c r="AA27" s="122"/>
      <c r="AB27" s="121" t="str">
        <f t="shared" si="9"/>
        <v/>
      </c>
      <c r="AC27" s="122"/>
      <c r="AD27" s="121" t="str">
        <f t="shared" si="10"/>
        <v/>
      </c>
      <c r="AE27" s="122"/>
      <c r="AF27" s="121" t="str">
        <f t="shared" si="11"/>
        <v/>
      </c>
      <c r="AG27" s="122"/>
      <c r="AH27" s="121" t="str">
        <f t="shared" si="12"/>
        <v/>
      </c>
      <c r="AI27" s="122"/>
      <c r="AJ27" s="121" t="str">
        <f t="shared" si="13"/>
        <v/>
      </c>
      <c r="AK27" s="122"/>
      <c r="AL27" s="121" t="str">
        <f t="shared" si="14"/>
        <v/>
      </c>
      <c r="AM27" s="122"/>
      <c r="AN27" s="121" t="str">
        <f t="shared" si="15"/>
        <v/>
      </c>
      <c r="AO27" s="122"/>
      <c r="AP27" s="5" t="str">
        <f t="shared" si="16"/>
        <v/>
      </c>
      <c r="AQ27" s="66"/>
    </row>
    <row r="28" spans="1:43" x14ac:dyDescent="0.2">
      <c r="A28" s="114" t="s">
        <v>17</v>
      </c>
      <c r="B28" s="64"/>
      <c r="C28" s="117"/>
      <c r="D28" s="66"/>
      <c r="E28" s="117"/>
      <c r="F28" s="113">
        <v>40</v>
      </c>
      <c r="G28" s="1">
        <f t="shared" si="17"/>
        <v>0</v>
      </c>
      <c r="H28" s="66"/>
      <c r="I28" s="118"/>
      <c r="J28" s="113">
        <v>5.27</v>
      </c>
      <c r="K28" s="108">
        <f t="shared" si="18"/>
        <v>0</v>
      </c>
      <c r="L28" s="66"/>
      <c r="M28" s="120"/>
      <c r="N28" s="121" t="str">
        <f t="shared" si="2"/>
        <v/>
      </c>
      <c r="O28" s="120"/>
      <c r="P28" s="121" t="str">
        <f t="shared" si="3"/>
        <v/>
      </c>
      <c r="Q28" s="120"/>
      <c r="R28" s="121" t="str">
        <f t="shared" si="4"/>
        <v/>
      </c>
      <c r="S28" s="120"/>
      <c r="T28" s="121" t="str">
        <f t="shared" si="5"/>
        <v/>
      </c>
      <c r="U28" s="120"/>
      <c r="V28" s="121" t="str">
        <f t="shared" si="6"/>
        <v/>
      </c>
      <c r="W28" s="120"/>
      <c r="X28" s="121" t="str">
        <f t="shared" si="7"/>
        <v/>
      </c>
      <c r="Y28" s="120"/>
      <c r="Z28" s="121" t="str">
        <f t="shared" si="8"/>
        <v/>
      </c>
      <c r="AA28" s="120"/>
      <c r="AB28" s="121" t="str">
        <f t="shared" si="9"/>
        <v/>
      </c>
      <c r="AC28" s="120"/>
      <c r="AD28" s="121" t="str">
        <f t="shared" si="10"/>
        <v/>
      </c>
      <c r="AE28" s="120"/>
      <c r="AF28" s="121" t="str">
        <f t="shared" si="11"/>
        <v/>
      </c>
      <c r="AG28" s="120"/>
      <c r="AH28" s="121" t="str">
        <f t="shared" si="12"/>
        <v/>
      </c>
      <c r="AI28" s="120"/>
      <c r="AJ28" s="121" t="str">
        <f t="shared" si="13"/>
        <v/>
      </c>
      <c r="AK28" s="120"/>
      <c r="AL28" s="121" t="str">
        <f t="shared" si="14"/>
        <v/>
      </c>
      <c r="AM28" s="120"/>
      <c r="AN28" s="121" t="str">
        <f t="shared" si="15"/>
        <v/>
      </c>
      <c r="AO28" s="120"/>
      <c r="AP28" s="5" t="str">
        <f t="shared" si="16"/>
        <v/>
      </c>
      <c r="AQ28" s="66"/>
    </row>
    <row r="29" spans="1:43" x14ac:dyDescent="0.2">
      <c r="A29" s="63" t="s">
        <v>61</v>
      </c>
      <c r="B29" s="64"/>
      <c r="C29" s="117"/>
      <c r="D29" s="66"/>
      <c r="E29" s="117"/>
      <c r="F29" s="113">
        <v>40</v>
      </c>
      <c r="G29" s="1">
        <f t="shared" si="17"/>
        <v>0</v>
      </c>
      <c r="H29" s="66"/>
      <c r="I29" s="117"/>
      <c r="J29" s="119"/>
      <c r="K29" s="107">
        <f t="shared" si="18"/>
        <v>0</v>
      </c>
      <c r="L29" s="66"/>
      <c r="M29" s="122"/>
      <c r="N29" s="121" t="str">
        <f t="shared" si="2"/>
        <v/>
      </c>
      <c r="O29" s="122"/>
      <c r="P29" s="121" t="str">
        <f t="shared" si="3"/>
        <v/>
      </c>
      <c r="Q29" s="122"/>
      <c r="R29" s="121" t="str">
        <f t="shared" si="4"/>
        <v/>
      </c>
      <c r="S29" s="122"/>
      <c r="T29" s="121" t="str">
        <f t="shared" si="5"/>
        <v/>
      </c>
      <c r="U29" s="122"/>
      <c r="V29" s="121" t="str">
        <f t="shared" si="6"/>
        <v/>
      </c>
      <c r="W29" s="122"/>
      <c r="X29" s="121" t="str">
        <f t="shared" si="7"/>
        <v/>
      </c>
      <c r="Y29" s="122"/>
      <c r="Z29" s="121" t="str">
        <f t="shared" si="8"/>
        <v/>
      </c>
      <c r="AA29" s="122"/>
      <c r="AB29" s="121" t="str">
        <f t="shared" si="9"/>
        <v/>
      </c>
      <c r="AC29" s="122"/>
      <c r="AD29" s="121" t="str">
        <f t="shared" si="10"/>
        <v/>
      </c>
      <c r="AE29" s="122"/>
      <c r="AF29" s="121" t="str">
        <f t="shared" si="11"/>
        <v/>
      </c>
      <c r="AG29" s="122"/>
      <c r="AH29" s="121" t="str">
        <f t="shared" si="12"/>
        <v/>
      </c>
      <c r="AI29" s="122"/>
      <c r="AJ29" s="121" t="str">
        <f t="shared" si="13"/>
        <v/>
      </c>
      <c r="AK29" s="122"/>
      <c r="AL29" s="121" t="str">
        <f t="shared" si="14"/>
        <v/>
      </c>
      <c r="AM29" s="122"/>
      <c r="AN29" s="121" t="str">
        <f t="shared" si="15"/>
        <v/>
      </c>
      <c r="AO29" s="122"/>
      <c r="AP29" s="5" t="str">
        <f t="shared" si="16"/>
        <v/>
      </c>
      <c r="AQ29" s="66"/>
    </row>
    <row r="30" spans="1:43" x14ac:dyDescent="0.2">
      <c r="A30" s="114" t="s">
        <v>18</v>
      </c>
      <c r="B30" s="64"/>
      <c r="C30" s="117"/>
      <c r="D30" s="66"/>
      <c r="E30" s="117"/>
      <c r="F30" s="113">
        <v>40</v>
      </c>
      <c r="G30" s="1">
        <f t="shared" si="17"/>
        <v>0</v>
      </c>
      <c r="H30" s="66"/>
      <c r="I30" s="118"/>
      <c r="J30" s="113">
        <v>6.52</v>
      </c>
      <c r="K30" s="108">
        <f t="shared" si="18"/>
        <v>0</v>
      </c>
      <c r="L30" s="66"/>
      <c r="M30" s="120"/>
      <c r="N30" s="121" t="str">
        <f t="shared" si="2"/>
        <v/>
      </c>
      <c r="O30" s="120"/>
      <c r="P30" s="121" t="str">
        <f t="shared" si="3"/>
        <v/>
      </c>
      <c r="Q30" s="120"/>
      <c r="R30" s="121" t="str">
        <f t="shared" si="4"/>
        <v/>
      </c>
      <c r="S30" s="120"/>
      <c r="T30" s="121" t="str">
        <f t="shared" si="5"/>
        <v/>
      </c>
      <c r="U30" s="120"/>
      <c r="V30" s="121" t="str">
        <f t="shared" si="6"/>
        <v/>
      </c>
      <c r="W30" s="120"/>
      <c r="X30" s="121" t="str">
        <f t="shared" si="7"/>
        <v/>
      </c>
      <c r="Y30" s="120"/>
      <c r="Z30" s="121" t="str">
        <f t="shared" si="8"/>
        <v/>
      </c>
      <c r="AA30" s="120"/>
      <c r="AB30" s="121" t="str">
        <f t="shared" si="9"/>
        <v/>
      </c>
      <c r="AC30" s="120"/>
      <c r="AD30" s="121" t="str">
        <f t="shared" si="10"/>
        <v/>
      </c>
      <c r="AE30" s="120"/>
      <c r="AF30" s="121" t="str">
        <f t="shared" si="11"/>
        <v/>
      </c>
      <c r="AG30" s="120"/>
      <c r="AH30" s="121" t="str">
        <f t="shared" si="12"/>
        <v/>
      </c>
      <c r="AI30" s="120"/>
      <c r="AJ30" s="121" t="str">
        <f t="shared" si="13"/>
        <v/>
      </c>
      <c r="AK30" s="120"/>
      <c r="AL30" s="121" t="str">
        <f t="shared" si="14"/>
        <v/>
      </c>
      <c r="AM30" s="120"/>
      <c r="AN30" s="121" t="str">
        <f t="shared" si="15"/>
        <v/>
      </c>
      <c r="AO30" s="120"/>
      <c r="AP30" s="5" t="str">
        <f t="shared" si="16"/>
        <v/>
      </c>
      <c r="AQ30" s="66"/>
    </row>
    <row r="31" spans="1:43" x14ac:dyDescent="0.2">
      <c r="A31" s="63" t="s">
        <v>19</v>
      </c>
      <c r="B31" s="64"/>
      <c r="C31" s="65">
        <v>1</v>
      </c>
      <c r="D31" s="66"/>
      <c r="E31" s="117"/>
      <c r="F31" s="113">
        <v>40</v>
      </c>
      <c r="G31" s="1">
        <f t="shared" si="17"/>
        <v>0</v>
      </c>
      <c r="H31" s="66"/>
      <c r="I31" s="67"/>
      <c r="J31" s="107"/>
      <c r="K31" s="107">
        <f t="shared" si="18"/>
        <v>0</v>
      </c>
      <c r="L31" s="66"/>
      <c r="M31" s="65" t="s">
        <v>55</v>
      </c>
      <c r="N31" s="5">
        <f t="shared" si="2"/>
        <v>0</v>
      </c>
      <c r="O31" s="65" t="s">
        <v>55</v>
      </c>
      <c r="P31" s="5">
        <f t="shared" si="3"/>
        <v>0</v>
      </c>
      <c r="Q31" s="65" t="s">
        <v>55</v>
      </c>
      <c r="R31" s="5">
        <f t="shared" si="4"/>
        <v>0</v>
      </c>
      <c r="S31" s="65" t="s">
        <v>55</v>
      </c>
      <c r="T31" s="5">
        <f t="shared" si="5"/>
        <v>0</v>
      </c>
      <c r="U31" s="65" t="s">
        <v>55</v>
      </c>
      <c r="V31" s="5">
        <f t="shared" si="6"/>
        <v>0</v>
      </c>
      <c r="W31" s="65" t="s">
        <v>55</v>
      </c>
      <c r="X31" s="5">
        <f t="shared" si="7"/>
        <v>0</v>
      </c>
      <c r="Y31" s="65" t="s">
        <v>55</v>
      </c>
      <c r="Z31" s="5">
        <f t="shared" si="8"/>
        <v>0</v>
      </c>
      <c r="AA31" s="65" t="s">
        <v>55</v>
      </c>
      <c r="AB31" s="5">
        <f t="shared" si="9"/>
        <v>0</v>
      </c>
      <c r="AC31" s="65" t="s">
        <v>55</v>
      </c>
      <c r="AD31" s="5">
        <f t="shared" si="10"/>
        <v>0</v>
      </c>
      <c r="AE31" s="65" t="s">
        <v>55</v>
      </c>
      <c r="AF31" s="5">
        <f t="shared" si="11"/>
        <v>0</v>
      </c>
      <c r="AG31" s="65" t="s">
        <v>55</v>
      </c>
      <c r="AH31" s="5">
        <f t="shared" si="12"/>
        <v>0</v>
      </c>
      <c r="AI31" s="65" t="s">
        <v>55</v>
      </c>
      <c r="AJ31" s="5">
        <f t="shared" si="13"/>
        <v>0</v>
      </c>
      <c r="AK31" s="65" t="s">
        <v>55</v>
      </c>
      <c r="AL31" s="5">
        <f t="shared" si="14"/>
        <v>0</v>
      </c>
      <c r="AM31" s="65" t="s">
        <v>55</v>
      </c>
      <c r="AN31" s="5">
        <f t="shared" si="15"/>
        <v>0</v>
      </c>
      <c r="AO31" s="65" t="s">
        <v>55</v>
      </c>
      <c r="AP31" s="5">
        <f t="shared" si="16"/>
        <v>0</v>
      </c>
      <c r="AQ31" s="66"/>
    </row>
    <row r="32" spans="1:43" x14ac:dyDescent="0.2">
      <c r="A32" s="114" t="s">
        <v>20</v>
      </c>
      <c r="B32" s="64"/>
      <c r="C32" s="117"/>
      <c r="D32" s="66"/>
      <c r="E32" s="117"/>
      <c r="F32" s="113">
        <v>40</v>
      </c>
      <c r="G32" s="1">
        <f t="shared" si="17"/>
        <v>0</v>
      </c>
      <c r="H32" s="66"/>
      <c r="I32" s="117"/>
      <c r="J32" s="116"/>
      <c r="K32" s="108">
        <f t="shared" si="18"/>
        <v>0</v>
      </c>
      <c r="L32" s="66"/>
      <c r="M32" s="120"/>
      <c r="N32" s="123" t="str">
        <f t="shared" si="2"/>
        <v/>
      </c>
      <c r="O32" s="120"/>
      <c r="P32" s="121" t="str">
        <f t="shared" si="3"/>
        <v/>
      </c>
      <c r="Q32" s="120"/>
      <c r="R32" s="121" t="str">
        <f t="shared" si="4"/>
        <v/>
      </c>
      <c r="S32" s="120"/>
      <c r="T32" s="121" t="str">
        <f t="shared" si="5"/>
        <v/>
      </c>
      <c r="U32" s="120"/>
      <c r="V32" s="121" t="str">
        <f t="shared" si="6"/>
        <v/>
      </c>
      <c r="W32" s="120"/>
      <c r="X32" s="121" t="str">
        <f t="shared" si="7"/>
        <v/>
      </c>
      <c r="Y32" s="120"/>
      <c r="Z32" s="121" t="str">
        <f t="shared" si="8"/>
        <v/>
      </c>
      <c r="AA32" s="120"/>
      <c r="AB32" s="121" t="str">
        <f t="shared" si="9"/>
        <v/>
      </c>
      <c r="AC32" s="120"/>
      <c r="AD32" s="121" t="str">
        <f t="shared" si="10"/>
        <v/>
      </c>
      <c r="AE32" s="120"/>
      <c r="AF32" s="121" t="str">
        <f t="shared" si="11"/>
        <v/>
      </c>
      <c r="AG32" s="120"/>
      <c r="AH32" s="121" t="str">
        <f t="shared" si="12"/>
        <v/>
      </c>
      <c r="AI32" s="120"/>
      <c r="AJ32" s="121" t="str">
        <f t="shared" si="13"/>
        <v/>
      </c>
      <c r="AK32" s="120"/>
      <c r="AL32" s="121" t="str">
        <f t="shared" si="14"/>
        <v/>
      </c>
      <c r="AM32" s="120"/>
      <c r="AN32" s="121" t="str">
        <f t="shared" si="15"/>
        <v/>
      </c>
      <c r="AO32" s="120"/>
      <c r="AP32" s="5" t="str">
        <f t="shared" si="16"/>
        <v/>
      </c>
      <c r="AQ32" s="66"/>
    </row>
    <row r="33" spans="1:43" x14ac:dyDescent="0.2">
      <c r="A33" s="63" t="s">
        <v>21</v>
      </c>
      <c r="B33" s="64"/>
      <c r="C33" s="72">
        <v>6</v>
      </c>
      <c r="D33" s="66"/>
      <c r="E33" s="1">
        <v>0</v>
      </c>
      <c r="F33" s="1"/>
      <c r="G33" s="1">
        <f t="shared" si="17"/>
        <v>0</v>
      </c>
      <c r="H33" s="66"/>
      <c r="I33" s="72">
        <v>8</v>
      </c>
      <c r="J33" s="113">
        <f>3984/8</f>
        <v>498</v>
      </c>
      <c r="K33" s="107">
        <f t="shared" si="18"/>
        <v>3984</v>
      </c>
      <c r="L33" s="66"/>
      <c r="M33" s="65"/>
      <c r="N33" s="5" t="str">
        <f t="shared" si="2"/>
        <v/>
      </c>
      <c r="O33" s="65"/>
      <c r="P33" s="5" t="str">
        <f t="shared" si="3"/>
        <v/>
      </c>
      <c r="Q33" s="65"/>
      <c r="R33" s="5" t="str">
        <f t="shared" si="4"/>
        <v/>
      </c>
      <c r="S33" s="65"/>
      <c r="T33" s="5" t="str">
        <f t="shared" si="5"/>
        <v/>
      </c>
      <c r="U33" s="65"/>
      <c r="V33" s="5" t="str">
        <f t="shared" si="6"/>
        <v/>
      </c>
      <c r="W33" s="65" t="s">
        <v>55</v>
      </c>
      <c r="X33" s="5">
        <f t="shared" si="7"/>
        <v>3984</v>
      </c>
      <c r="Y33" s="65"/>
      <c r="Z33" s="5" t="str">
        <f t="shared" si="8"/>
        <v/>
      </c>
      <c r="AA33" s="65"/>
      <c r="AB33" s="5" t="str">
        <f t="shared" si="9"/>
        <v/>
      </c>
      <c r="AC33" s="65"/>
      <c r="AD33" s="5" t="str">
        <f t="shared" si="10"/>
        <v/>
      </c>
      <c r="AE33" s="65"/>
      <c r="AF33" s="5" t="str">
        <f t="shared" si="11"/>
        <v/>
      </c>
      <c r="AG33" s="65"/>
      <c r="AH33" s="5" t="str">
        <f t="shared" si="12"/>
        <v/>
      </c>
      <c r="AI33" s="65" t="s">
        <v>55</v>
      </c>
      <c r="AJ33" s="5">
        <f t="shared" si="13"/>
        <v>3984</v>
      </c>
      <c r="AK33" s="65"/>
      <c r="AL33" s="5" t="str">
        <f t="shared" si="14"/>
        <v/>
      </c>
      <c r="AM33" s="65"/>
      <c r="AN33" s="5" t="str">
        <f t="shared" si="15"/>
        <v/>
      </c>
      <c r="AO33" s="65"/>
      <c r="AP33" s="5" t="str">
        <f t="shared" si="16"/>
        <v/>
      </c>
      <c r="AQ33" s="66"/>
    </row>
    <row r="34" spans="1:43" x14ac:dyDescent="0.2">
      <c r="A34" s="114" t="s">
        <v>22</v>
      </c>
      <c r="B34" s="64"/>
      <c r="C34" s="72">
        <v>4</v>
      </c>
      <c r="D34" s="66"/>
      <c r="E34" s="1"/>
      <c r="F34" s="1"/>
      <c r="G34" s="1">
        <f t="shared" si="17"/>
        <v>0</v>
      </c>
      <c r="H34" s="66"/>
      <c r="I34" s="72">
        <v>2</v>
      </c>
      <c r="J34" s="113">
        <f>333.26/2</f>
        <v>166.63</v>
      </c>
      <c r="K34" s="108">
        <f t="shared" si="18"/>
        <v>333.26</v>
      </c>
      <c r="L34" s="66"/>
      <c r="M34" s="70"/>
      <c r="N34" s="5" t="str">
        <f t="shared" si="2"/>
        <v/>
      </c>
      <c r="O34" s="70"/>
      <c r="P34" s="68" t="str">
        <f t="shared" si="3"/>
        <v/>
      </c>
      <c r="Q34" s="70"/>
      <c r="R34" s="68" t="str">
        <f t="shared" si="4"/>
        <v/>
      </c>
      <c r="S34" s="70" t="s">
        <v>55</v>
      </c>
      <c r="T34" s="68">
        <f t="shared" si="5"/>
        <v>333.26</v>
      </c>
      <c r="U34" s="70"/>
      <c r="V34" s="68" t="str">
        <f t="shared" si="6"/>
        <v/>
      </c>
      <c r="W34" s="70"/>
      <c r="X34" s="68" t="str">
        <f t="shared" si="7"/>
        <v/>
      </c>
      <c r="Y34" s="70"/>
      <c r="Z34" s="68" t="str">
        <f t="shared" si="8"/>
        <v/>
      </c>
      <c r="AA34" s="70" t="s">
        <v>55</v>
      </c>
      <c r="AB34" s="68">
        <f t="shared" si="9"/>
        <v>333.26</v>
      </c>
      <c r="AC34" s="70"/>
      <c r="AD34" s="68" t="str">
        <f t="shared" si="10"/>
        <v/>
      </c>
      <c r="AE34" s="70"/>
      <c r="AF34" s="68" t="str">
        <f t="shared" si="11"/>
        <v/>
      </c>
      <c r="AG34" s="70"/>
      <c r="AH34" s="68" t="str">
        <f t="shared" si="12"/>
        <v/>
      </c>
      <c r="AI34" s="70" t="s">
        <v>55</v>
      </c>
      <c r="AJ34" s="68">
        <f t="shared" si="13"/>
        <v>333.26</v>
      </c>
      <c r="AK34" s="70"/>
      <c r="AL34" s="68" t="str">
        <f t="shared" si="14"/>
        <v/>
      </c>
      <c r="AM34" s="70"/>
      <c r="AN34" s="68" t="str">
        <f t="shared" si="15"/>
        <v/>
      </c>
      <c r="AO34" s="70"/>
      <c r="AP34" s="5" t="str">
        <f t="shared" si="16"/>
        <v/>
      </c>
      <c r="AQ34" s="66"/>
    </row>
    <row r="35" spans="1:43" x14ac:dyDescent="0.2">
      <c r="A35" s="63" t="s">
        <v>23</v>
      </c>
      <c r="B35" s="64"/>
      <c r="C35" s="72">
        <v>1</v>
      </c>
      <c r="D35" s="66"/>
      <c r="E35" s="1"/>
      <c r="F35" s="1"/>
      <c r="G35" s="1">
        <f t="shared" si="17"/>
        <v>0</v>
      </c>
      <c r="H35" s="66"/>
      <c r="I35" s="72">
        <v>1</v>
      </c>
      <c r="J35" s="113">
        <v>150</v>
      </c>
      <c r="K35" s="107">
        <f t="shared" si="18"/>
        <v>150</v>
      </c>
      <c r="L35" s="66"/>
      <c r="M35" s="65" t="s">
        <v>55</v>
      </c>
      <c r="N35" s="5">
        <f t="shared" si="2"/>
        <v>150</v>
      </c>
      <c r="O35" s="65" t="s">
        <v>55</v>
      </c>
      <c r="P35" s="5">
        <f t="shared" si="3"/>
        <v>150</v>
      </c>
      <c r="Q35" s="65" t="s">
        <v>55</v>
      </c>
      <c r="R35" s="5">
        <f t="shared" si="4"/>
        <v>150</v>
      </c>
      <c r="S35" s="65" t="s">
        <v>55</v>
      </c>
      <c r="T35" s="5">
        <f t="shared" si="5"/>
        <v>150</v>
      </c>
      <c r="U35" s="65" t="s">
        <v>55</v>
      </c>
      <c r="V35" s="5">
        <f t="shared" si="6"/>
        <v>150</v>
      </c>
      <c r="W35" s="65" t="s">
        <v>55</v>
      </c>
      <c r="X35" s="5">
        <f t="shared" si="7"/>
        <v>150</v>
      </c>
      <c r="Y35" s="65" t="s">
        <v>55</v>
      </c>
      <c r="Z35" s="5">
        <f t="shared" si="8"/>
        <v>150</v>
      </c>
      <c r="AA35" s="65" t="s">
        <v>55</v>
      </c>
      <c r="AB35" s="5">
        <f t="shared" si="9"/>
        <v>150</v>
      </c>
      <c r="AC35" s="65" t="s">
        <v>55</v>
      </c>
      <c r="AD35" s="5">
        <f t="shared" si="10"/>
        <v>150</v>
      </c>
      <c r="AE35" s="65" t="s">
        <v>55</v>
      </c>
      <c r="AF35" s="5">
        <f t="shared" si="11"/>
        <v>150</v>
      </c>
      <c r="AG35" s="65" t="s">
        <v>55</v>
      </c>
      <c r="AH35" s="5">
        <f t="shared" si="12"/>
        <v>150</v>
      </c>
      <c r="AI35" s="65" t="s">
        <v>55</v>
      </c>
      <c r="AJ35" s="5">
        <f t="shared" si="13"/>
        <v>150</v>
      </c>
      <c r="AK35" s="65" t="s">
        <v>55</v>
      </c>
      <c r="AL35" s="5">
        <f t="shared" si="14"/>
        <v>150</v>
      </c>
      <c r="AM35" s="65" t="s">
        <v>55</v>
      </c>
      <c r="AN35" s="5">
        <f t="shared" si="15"/>
        <v>150</v>
      </c>
      <c r="AO35" s="65" t="s">
        <v>55</v>
      </c>
      <c r="AP35" s="5">
        <f t="shared" si="16"/>
        <v>150</v>
      </c>
      <c r="AQ35" s="66"/>
    </row>
    <row r="36" spans="1:43" s="58" customFormat="1" ht="7.95" customHeight="1" x14ac:dyDescent="0.3">
      <c r="A36" s="55"/>
      <c r="B36" s="56"/>
      <c r="C36" s="57"/>
      <c r="G36" s="3">
        <f t="shared" si="17"/>
        <v>0</v>
      </c>
      <c r="H36" s="73"/>
      <c r="I36" s="73"/>
      <c r="J36" s="74"/>
      <c r="K36" s="3">
        <f t="shared" si="18"/>
        <v>0</v>
      </c>
      <c r="L36" s="60"/>
      <c r="M36" s="3"/>
      <c r="N36" s="3" t="str">
        <f t="shared" ref="N36:N54" si="19">IF(M36="x",G36+K36,"")</f>
        <v/>
      </c>
      <c r="O36" s="3"/>
      <c r="P36" s="3" t="str">
        <f t="shared" ref="P36:P54" si="20">IF(O36="x",G36+K36,"")</f>
        <v/>
      </c>
      <c r="Q36" s="3"/>
      <c r="R36" s="3" t="str">
        <f t="shared" ref="R36:R54" si="21">IF(Q36="x",G36+K36,"")</f>
        <v/>
      </c>
      <c r="S36" s="3"/>
      <c r="T36" s="3" t="str">
        <f t="shared" ref="T36:T54" si="22">IF(S36="x",G36+K36,"")</f>
        <v/>
      </c>
      <c r="U36" s="3"/>
      <c r="V36" s="3" t="str">
        <f t="shared" ref="V36:V54" si="23">IF(U36="x",G36+K36,"")</f>
        <v/>
      </c>
      <c r="W36" s="3"/>
      <c r="X36" s="3" t="str">
        <f t="shared" ref="X36:X54" si="24">IF(W36="x",G36+K36,"")</f>
        <v/>
      </c>
      <c r="Y36" s="3"/>
      <c r="Z36" s="3" t="str">
        <f t="shared" ref="Z36:Z54" si="25">IF(Y36="x",G36+K36,"")</f>
        <v/>
      </c>
      <c r="AA36" s="3"/>
      <c r="AB36" s="3" t="str">
        <f t="shared" ref="AB36:AB54" si="26">IF(AA36="x",G36+K36,"")</f>
        <v/>
      </c>
      <c r="AC36" s="3"/>
      <c r="AD36" s="3" t="str">
        <f t="shared" ref="AD36:AD54" si="27">IF(AC36="x",G36+K36,"")</f>
        <v/>
      </c>
      <c r="AE36" s="3"/>
      <c r="AF36" s="3" t="str">
        <f t="shared" ref="AF36:AF54" si="28">IF(AE36="x",G36+K36,"")</f>
        <v/>
      </c>
      <c r="AG36" s="3"/>
      <c r="AH36" s="3" t="str">
        <f t="shared" ref="AH36:AH54" si="29">IF(AG36="x",G36+K36,"")</f>
        <v/>
      </c>
      <c r="AI36" s="3"/>
      <c r="AJ36" s="3" t="str">
        <f t="shared" ref="AJ36:AJ54" si="30">IF(AI36="x",G36+K36,"")</f>
        <v/>
      </c>
      <c r="AK36" s="3"/>
      <c r="AL36" s="3" t="str">
        <f t="shared" ref="AL36:AL54" si="31">IF(AK36="x",G36+K36,"")</f>
        <v/>
      </c>
      <c r="AM36" s="3"/>
      <c r="AN36" s="3" t="str">
        <f t="shared" ref="AN36:AN54" si="32">IF(AM36="x",G36+K36,"")</f>
        <v/>
      </c>
      <c r="AO36" s="3"/>
      <c r="AP36" s="3" t="str">
        <f t="shared" ref="AP36:AP54" si="33">IF(AO36="x",G36+K36,"")</f>
        <v/>
      </c>
      <c r="AQ36" s="60"/>
    </row>
    <row r="37" spans="1:43" s="58" customFormat="1" ht="17.399999999999999" x14ac:dyDescent="0.3">
      <c r="A37" s="55" t="s">
        <v>43</v>
      </c>
      <c r="B37" s="75"/>
      <c r="C37" s="57"/>
      <c r="G37" s="3">
        <f t="shared" si="17"/>
        <v>0</v>
      </c>
      <c r="H37" s="73"/>
      <c r="I37" s="73"/>
      <c r="J37" s="74"/>
      <c r="K37" s="3">
        <f t="shared" si="18"/>
        <v>0</v>
      </c>
      <c r="L37" s="60"/>
      <c r="M37" s="3"/>
      <c r="N37" s="3" t="str">
        <f t="shared" si="19"/>
        <v/>
      </c>
      <c r="O37" s="3"/>
      <c r="P37" s="3" t="str">
        <f t="shared" si="20"/>
        <v/>
      </c>
      <c r="Q37" s="3"/>
      <c r="R37" s="3" t="str">
        <f t="shared" si="21"/>
        <v/>
      </c>
      <c r="S37" s="3"/>
      <c r="T37" s="3" t="str">
        <f t="shared" si="22"/>
        <v/>
      </c>
      <c r="U37" s="3"/>
      <c r="V37" s="3" t="str">
        <f t="shared" si="23"/>
        <v/>
      </c>
      <c r="W37" s="3"/>
      <c r="X37" s="3" t="str">
        <f t="shared" si="24"/>
        <v/>
      </c>
      <c r="Y37" s="3"/>
      <c r="Z37" s="3" t="str">
        <f t="shared" si="25"/>
        <v/>
      </c>
      <c r="AA37" s="3"/>
      <c r="AB37" s="3" t="str">
        <f t="shared" si="26"/>
        <v/>
      </c>
      <c r="AC37" s="3"/>
      <c r="AD37" s="3" t="str">
        <f t="shared" si="27"/>
        <v/>
      </c>
      <c r="AE37" s="3"/>
      <c r="AF37" s="3" t="str">
        <f t="shared" si="28"/>
        <v/>
      </c>
      <c r="AG37" s="3"/>
      <c r="AH37" s="3" t="str">
        <f t="shared" si="29"/>
        <v/>
      </c>
      <c r="AI37" s="3"/>
      <c r="AJ37" s="3" t="str">
        <f t="shared" si="30"/>
        <v/>
      </c>
      <c r="AK37" s="3"/>
      <c r="AL37" s="3" t="str">
        <f t="shared" si="31"/>
        <v/>
      </c>
      <c r="AM37" s="3"/>
      <c r="AN37" s="3" t="str">
        <f t="shared" si="32"/>
        <v/>
      </c>
      <c r="AO37" s="3"/>
      <c r="AP37" s="3" t="str">
        <f t="shared" si="33"/>
        <v/>
      </c>
      <c r="AQ37" s="60"/>
    </row>
    <row r="38" spans="1:43" x14ac:dyDescent="0.2">
      <c r="A38" s="63" t="s">
        <v>1</v>
      </c>
      <c r="B38" s="64"/>
      <c r="C38" s="72">
        <v>1</v>
      </c>
      <c r="D38" s="66"/>
      <c r="E38" s="117"/>
      <c r="F38" s="113">
        <v>40</v>
      </c>
      <c r="G38" s="1">
        <f t="shared" si="17"/>
        <v>0</v>
      </c>
      <c r="H38" s="66"/>
      <c r="I38" s="72">
        <v>1</v>
      </c>
      <c r="J38" s="116"/>
      <c r="K38" s="1">
        <f t="shared" si="18"/>
        <v>0</v>
      </c>
      <c r="L38" s="66"/>
      <c r="M38" s="65" t="s">
        <v>55</v>
      </c>
      <c r="N38" s="68">
        <f>IF(M38="x",G38+K38,"")</f>
        <v>0</v>
      </c>
      <c r="O38" s="65" t="s">
        <v>55</v>
      </c>
      <c r="P38" s="5">
        <f t="shared" si="20"/>
        <v>0</v>
      </c>
      <c r="Q38" s="65" t="s">
        <v>55</v>
      </c>
      <c r="R38" s="5">
        <f t="shared" si="21"/>
        <v>0</v>
      </c>
      <c r="S38" s="65" t="s">
        <v>55</v>
      </c>
      <c r="T38" s="5">
        <f t="shared" si="22"/>
        <v>0</v>
      </c>
      <c r="U38" s="65" t="s">
        <v>55</v>
      </c>
      <c r="V38" s="5">
        <f t="shared" si="23"/>
        <v>0</v>
      </c>
      <c r="W38" s="65" t="s">
        <v>55</v>
      </c>
      <c r="X38" s="5">
        <f t="shared" si="24"/>
        <v>0</v>
      </c>
      <c r="Y38" s="65" t="s">
        <v>55</v>
      </c>
      <c r="Z38" s="5">
        <f t="shared" si="25"/>
        <v>0</v>
      </c>
      <c r="AA38" s="65" t="s">
        <v>55</v>
      </c>
      <c r="AB38" s="5">
        <f t="shared" si="26"/>
        <v>0</v>
      </c>
      <c r="AC38" s="65" t="s">
        <v>55</v>
      </c>
      <c r="AD38" s="5">
        <f t="shared" si="27"/>
        <v>0</v>
      </c>
      <c r="AE38" s="65" t="s">
        <v>55</v>
      </c>
      <c r="AF38" s="5">
        <f t="shared" si="28"/>
        <v>0</v>
      </c>
      <c r="AG38" s="65" t="s">
        <v>55</v>
      </c>
      <c r="AH38" s="5">
        <f t="shared" si="29"/>
        <v>0</v>
      </c>
      <c r="AI38" s="65" t="s">
        <v>55</v>
      </c>
      <c r="AJ38" s="5">
        <f t="shared" si="30"/>
        <v>0</v>
      </c>
      <c r="AK38" s="65" t="s">
        <v>55</v>
      </c>
      <c r="AL38" s="5">
        <f t="shared" si="31"/>
        <v>0</v>
      </c>
      <c r="AM38" s="65" t="s">
        <v>55</v>
      </c>
      <c r="AN38" s="5">
        <f t="shared" si="32"/>
        <v>0</v>
      </c>
      <c r="AO38" s="65" t="s">
        <v>55</v>
      </c>
      <c r="AP38" s="5">
        <f t="shared" si="33"/>
        <v>0</v>
      </c>
      <c r="AQ38" s="66"/>
    </row>
    <row r="39" spans="1:43" x14ac:dyDescent="0.2">
      <c r="A39" s="114" t="s">
        <v>24</v>
      </c>
      <c r="B39" s="64"/>
      <c r="C39" s="72">
        <v>1</v>
      </c>
      <c r="D39" s="66"/>
      <c r="E39" s="117"/>
      <c r="F39" s="113">
        <v>40</v>
      </c>
      <c r="G39" s="1">
        <f t="shared" si="17"/>
        <v>0</v>
      </c>
      <c r="H39" s="66"/>
      <c r="I39" s="72">
        <v>1</v>
      </c>
      <c r="J39" s="113">
        <v>180</v>
      </c>
      <c r="K39" s="1">
        <f t="shared" si="18"/>
        <v>180</v>
      </c>
      <c r="L39" s="66"/>
      <c r="M39" s="70" t="s">
        <v>55</v>
      </c>
      <c r="N39" s="71">
        <f t="shared" si="19"/>
        <v>180</v>
      </c>
      <c r="O39" s="70" t="s">
        <v>55</v>
      </c>
      <c r="P39" s="68">
        <f t="shared" si="20"/>
        <v>180</v>
      </c>
      <c r="Q39" s="70" t="s">
        <v>55</v>
      </c>
      <c r="R39" s="68">
        <f t="shared" si="21"/>
        <v>180</v>
      </c>
      <c r="S39" s="70" t="s">
        <v>55</v>
      </c>
      <c r="T39" s="68">
        <f t="shared" si="22"/>
        <v>180</v>
      </c>
      <c r="U39" s="70" t="s">
        <v>55</v>
      </c>
      <c r="V39" s="68">
        <f t="shared" si="23"/>
        <v>180</v>
      </c>
      <c r="W39" s="70" t="s">
        <v>55</v>
      </c>
      <c r="X39" s="68">
        <f t="shared" si="24"/>
        <v>180</v>
      </c>
      <c r="Y39" s="70" t="s">
        <v>55</v>
      </c>
      <c r="Z39" s="68">
        <f t="shared" si="25"/>
        <v>180</v>
      </c>
      <c r="AA39" s="70" t="s">
        <v>55</v>
      </c>
      <c r="AB39" s="68">
        <f t="shared" si="26"/>
        <v>180</v>
      </c>
      <c r="AC39" s="70" t="s">
        <v>55</v>
      </c>
      <c r="AD39" s="68">
        <f t="shared" si="27"/>
        <v>180</v>
      </c>
      <c r="AE39" s="70" t="s">
        <v>55</v>
      </c>
      <c r="AF39" s="68">
        <f t="shared" si="28"/>
        <v>180</v>
      </c>
      <c r="AG39" s="70" t="s">
        <v>55</v>
      </c>
      <c r="AH39" s="68">
        <f t="shared" si="29"/>
        <v>180</v>
      </c>
      <c r="AI39" s="70" t="s">
        <v>55</v>
      </c>
      <c r="AJ39" s="68">
        <f t="shared" si="30"/>
        <v>180</v>
      </c>
      <c r="AK39" s="70" t="s">
        <v>55</v>
      </c>
      <c r="AL39" s="68">
        <f t="shared" si="31"/>
        <v>180</v>
      </c>
      <c r="AM39" s="70" t="s">
        <v>55</v>
      </c>
      <c r="AN39" s="68">
        <f t="shared" si="32"/>
        <v>180</v>
      </c>
      <c r="AO39" s="70" t="s">
        <v>55</v>
      </c>
      <c r="AP39" s="5">
        <f t="shared" si="33"/>
        <v>180</v>
      </c>
      <c r="AQ39" s="66"/>
    </row>
    <row r="40" spans="1:43" x14ac:dyDescent="0.2">
      <c r="A40" s="63" t="s">
        <v>25</v>
      </c>
      <c r="B40" s="64"/>
      <c r="C40" s="72">
        <v>1</v>
      </c>
      <c r="D40" s="66"/>
      <c r="E40" s="117"/>
      <c r="F40" s="113">
        <v>40</v>
      </c>
      <c r="G40" s="1">
        <f t="shared" si="17"/>
        <v>0</v>
      </c>
      <c r="H40" s="66"/>
      <c r="I40" s="72">
        <v>1</v>
      </c>
      <c r="J40" s="113">
        <v>300</v>
      </c>
      <c r="K40" s="1">
        <f t="shared" si="18"/>
        <v>300</v>
      </c>
      <c r="L40" s="66"/>
      <c r="M40" s="65" t="s">
        <v>55</v>
      </c>
      <c r="N40" s="5">
        <f t="shared" si="19"/>
        <v>300</v>
      </c>
      <c r="O40" s="65" t="s">
        <v>55</v>
      </c>
      <c r="P40" s="5">
        <f t="shared" si="20"/>
        <v>300</v>
      </c>
      <c r="Q40" s="65" t="s">
        <v>55</v>
      </c>
      <c r="R40" s="5">
        <f t="shared" si="21"/>
        <v>300</v>
      </c>
      <c r="S40" s="65" t="s">
        <v>55</v>
      </c>
      <c r="T40" s="5">
        <f t="shared" si="22"/>
        <v>300</v>
      </c>
      <c r="U40" s="65" t="s">
        <v>55</v>
      </c>
      <c r="V40" s="5">
        <f t="shared" si="23"/>
        <v>300</v>
      </c>
      <c r="W40" s="65" t="s">
        <v>55</v>
      </c>
      <c r="X40" s="5">
        <f t="shared" si="24"/>
        <v>300</v>
      </c>
      <c r="Y40" s="65" t="s">
        <v>55</v>
      </c>
      <c r="Z40" s="5">
        <f t="shared" si="25"/>
        <v>300</v>
      </c>
      <c r="AA40" s="65" t="s">
        <v>55</v>
      </c>
      <c r="AB40" s="5">
        <f t="shared" si="26"/>
        <v>300</v>
      </c>
      <c r="AC40" s="65" t="s">
        <v>55</v>
      </c>
      <c r="AD40" s="5">
        <f t="shared" si="27"/>
        <v>300</v>
      </c>
      <c r="AE40" s="65" t="s">
        <v>55</v>
      </c>
      <c r="AF40" s="5">
        <f t="shared" si="28"/>
        <v>300</v>
      </c>
      <c r="AG40" s="65" t="s">
        <v>55</v>
      </c>
      <c r="AH40" s="5">
        <f t="shared" si="29"/>
        <v>300</v>
      </c>
      <c r="AI40" s="65" t="s">
        <v>55</v>
      </c>
      <c r="AJ40" s="5">
        <f t="shared" si="30"/>
        <v>300</v>
      </c>
      <c r="AK40" s="65" t="s">
        <v>55</v>
      </c>
      <c r="AL40" s="5">
        <f t="shared" si="31"/>
        <v>300</v>
      </c>
      <c r="AM40" s="65" t="s">
        <v>55</v>
      </c>
      <c r="AN40" s="5">
        <f t="shared" si="32"/>
        <v>300</v>
      </c>
      <c r="AO40" s="65" t="s">
        <v>55</v>
      </c>
      <c r="AP40" s="5">
        <f t="shared" si="33"/>
        <v>300</v>
      </c>
      <c r="AQ40" s="66"/>
    </row>
    <row r="41" spans="1:43" x14ac:dyDescent="0.2">
      <c r="A41" s="114" t="s">
        <v>26</v>
      </c>
      <c r="B41" s="64"/>
      <c r="C41" s="117"/>
      <c r="D41" s="66"/>
      <c r="E41" s="117"/>
      <c r="F41" s="113">
        <v>40</v>
      </c>
      <c r="G41" s="1">
        <f t="shared" si="17"/>
        <v>0</v>
      </c>
      <c r="H41" s="66"/>
      <c r="I41" s="117"/>
      <c r="J41" s="113">
        <v>2.7</v>
      </c>
      <c r="K41" s="1">
        <f t="shared" si="18"/>
        <v>0</v>
      </c>
      <c r="L41" s="66"/>
      <c r="M41" s="120"/>
      <c r="N41" s="121" t="str">
        <f t="shared" si="19"/>
        <v/>
      </c>
      <c r="O41" s="120"/>
      <c r="P41" s="121" t="str">
        <f t="shared" si="20"/>
        <v/>
      </c>
      <c r="Q41" s="120"/>
      <c r="R41" s="121" t="str">
        <f t="shared" si="21"/>
        <v/>
      </c>
      <c r="S41" s="120"/>
      <c r="T41" s="121" t="str">
        <f t="shared" si="22"/>
        <v/>
      </c>
      <c r="U41" s="120"/>
      <c r="V41" s="121" t="str">
        <f t="shared" si="23"/>
        <v/>
      </c>
      <c r="W41" s="120"/>
      <c r="X41" s="121" t="str">
        <f t="shared" si="24"/>
        <v/>
      </c>
      <c r="Y41" s="120"/>
      <c r="Z41" s="121" t="str">
        <f t="shared" si="25"/>
        <v/>
      </c>
      <c r="AA41" s="120"/>
      <c r="AB41" s="121" t="str">
        <f t="shared" si="26"/>
        <v/>
      </c>
      <c r="AC41" s="120"/>
      <c r="AD41" s="121" t="str">
        <f t="shared" si="27"/>
        <v/>
      </c>
      <c r="AE41" s="120"/>
      <c r="AF41" s="121" t="str">
        <f t="shared" si="28"/>
        <v/>
      </c>
      <c r="AG41" s="120"/>
      <c r="AH41" s="121" t="str">
        <f t="shared" si="29"/>
        <v/>
      </c>
      <c r="AI41" s="120"/>
      <c r="AJ41" s="121" t="str">
        <f t="shared" si="30"/>
        <v/>
      </c>
      <c r="AK41" s="120"/>
      <c r="AL41" s="121" t="str">
        <f t="shared" si="31"/>
        <v/>
      </c>
      <c r="AM41" s="120"/>
      <c r="AN41" s="121" t="str">
        <f t="shared" si="32"/>
        <v/>
      </c>
      <c r="AO41" s="120"/>
      <c r="AP41" s="5" t="str">
        <f t="shared" si="33"/>
        <v/>
      </c>
      <c r="AQ41" s="66"/>
    </row>
    <row r="42" spans="1:43" x14ac:dyDescent="0.2">
      <c r="A42" s="63" t="s">
        <v>44</v>
      </c>
      <c r="B42" s="64"/>
      <c r="C42" s="117"/>
      <c r="D42" s="66"/>
      <c r="E42" s="117"/>
      <c r="F42" s="113">
        <v>40</v>
      </c>
      <c r="G42" s="1">
        <f t="shared" si="17"/>
        <v>0</v>
      </c>
      <c r="H42" s="66"/>
      <c r="I42" s="117"/>
      <c r="J42" s="116"/>
      <c r="K42" s="1">
        <f t="shared" si="18"/>
        <v>0</v>
      </c>
      <c r="L42" s="66"/>
      <c r="M42" s="122"/>
      <c r="N42" s="121" t="str">
        <f t="shared" si="19"/>
        <v/>
      </c>
      <c r="O42" s="122"/>
      <c r="P42" s="121" t="str">
        <f t="shared" si="20"/>
        <v/>
      </c>
      <c r="Q42" s="122"/>
      <c r="R42" s="121" t="str">
        <f t="shared" si="21"/>
        <v/>
      </c>
      <c r="S42" s="122"/>
      <c r="T42" s="121" t="str">
        <f t="shared" si="22"/>
        <v/>
      </c>
      <c r="U42" s="122"/>
      <c r="V42" s="121" t="str">
        <f t="shared" si="23"/>
        <v/>
      </c>
      <c r="W42" s="122"/>
      <c r="X42" s="121" t="str">
        <f t="shared" si="24"/>
        <v/>
      </c>
      <c r="Y42" s="122"/>
      <c r="Z42" s="121" t="str">
        <f t="shared" si="25"/>
        <v/>
      </c>
      <c r="AA42" s="122"/>
      <c r="AB42" s="121" t="str">
        <f t="shared" si="26"/>
        <v/>
      </c>
      <c r="AC42" s="122"/>
      <c r="AD42" s="121" t="str">
        <f t="shared" si="27"/>
        <v/>
      </c>
      <c r="AE42" s="122"/>
      <c r="AF42" s="121" t="str">
        <f t="shared" si="28"/>
        <v/>
      </c>
      <c r="AG42" s="122"/>
      <c r="AH42" s="121" t="str">
        <f t="shared" si="29"/>
        <v/>
      </c>
      <c r="AI42" s="122"/>
      <c r="AJ42" s="121" t="str">
        <f t="shared" si="30"/>
        <v/>
      </c>
      <c r="AK42" s="122"/>
      <c r="AL42" s="121" t="str">
        <f t="shared" si="31"/>
        <v/>
      </c>
      <c r="AM42" s="122"/>
      <c r="AN42" s="121" t="str">
        <f t="shared" si="32"/>
        <v/>
      </c>
      <c r="AO42" s="122"/>
      <c r="AP42" s="5" t="str">
        <f t="shared" si="33"/>
        <v/>
      </c>
      <c r="AQ42" s="66"/>
    </row>
    <row r="43" spans="1:43" x14ac:dyDescent="0.2">
      <c r="A43" s="114" t="s">
        <v>27</v>
      </c>
      <c r="B43" s="64"/>
      <c r="C43" s="117"/>
      <c r="D43" s="66"/>
      <c r="E43" s="117"/>
      <c r="F43" s="113">
        <v>40</v>
      </c>
      <c r="G43" s="4">
        <f t="shared" si="17"/>
        <v>0</v>
      </c>
      <c r="H43" s="66"/>
      <c r="I43" s="117"/>
      <c r="J43" s="116"/>
      <c r="K43" s="4">
        <f t="shared" si="18"/>
        <v>0</v>
      </c>
      <c r="L43" s="66"/>
      <c r="M43" s="120"/>
      <c r="N43" s="121" t="str">
        <f t="shared" si="19"/>
        <v/>
      </c>
      <c r="O43" s="120"/>
      <c r="P43" s="121" t="str">
        <f t="shared" si="20"/>
        <v/>
      </c>
      <c r="Q43" s="120"/>
      <c r="R43" s="121" t="str">
        <f t="shared" si="21"/>
        <v/>
      </c>
      <c r="S43" s="120"/>
      <c r="T43" s="121" t="str">
        <f t="shared" si="22"/>
        <v/>
      </c>
      <c r="U43" s="120"/>
      <c r="V43" s="121" t="str">
        <f t="shared" si="23"/>
        <v/>
      </c>
      <c r="W43" s="120"/>
      <c r="X43" s="121" t="str">
        <f t="shared" si="24"/>
        <v/>
      </c>
      <c r="Y43" s="120"/>
      <c r="Z43" s="121" t="str">
        <f t="shared" si="25"/>
        <v/>
      </c>
      <c r="AA43" s="120"/>
      <c r="AB43" s="121" t="str">
        <f t="shared" si="26"/>
        <v/>
      </c>
      <c r="AC43" s="120"/>
      <c r="AD43" s="121" t="str">
        <f t="shared" si="27"/>
        <v/>
      </c>
      <c r="AE43" s="120"/>
      <c r="AF43" s="121" t="str">
        <f t="shared" si="28"/>
        <v/>
      </c>
      <c r="AG43" s="120"/>
      <c r="AH43" s="121" t="str">
        <f t="shared" si="29"/>
        <v/>
      </c>
      <c r="AI43" s="120"/>
      <c r="AJ43" s="121" t="str">
        <f t="shared" si="30"/>
        <v/>
      </c>
      <c r="AK43" s="120"/>
      <c r="AL43" s="121" t="str">
        <f t="shared" si="31"/>
        <v/>
      </c>
      <c r="AM43" s="120"/>
      <c r="AN43" s="121" t="str">
        <f t="shared" si="32"/>
        <v/>
      </c>
      <c r="AO43" s="120"/>
      <c r="AP43" s="5" t="str">
        <f t="shared" si="33"/>
        <v/>
      </c>
      <c r="AQ43" s="66"/>
    </row>
    <row r="44" spans="1:43" x14ac:dyDescent="0.2">
      <c r="A44" s="63" t="s">
        <v>28</v>
      </c>
      <c r="B44" s="64"/>
      <c r="C44" s="65">
        <v>1</v>
      </c>
      <c r="D44" s="66"/>
      <c r="E44" s="117"/>
      <c r="F44" s="113">
        <v>40</v>
      </c>
      <c r="G44" s="4">
        <f t="shared" si="17"/>
        <v>0</v>
      </c>
      <c r="H44" s="66"/>
      <c r="I44" s="67"/>
      <c r="J44" s="1"/>
      <c r="K44" s="4">
        <f t="shared" si="18"/>
        <v>0</v>
      </c>
      <c r="L44" s="66"/>
      <c r="M44" s="65" t="s">
        <v>55</v>
      </c>
      <c r="N44" s="5">
        <f t="shared" si="19"/>
        <v>0</v>
      </c>
      <c r="O44" s="65" t="s">
        <v>55</v>
      </c>
      <c r="P44" s="5">
        <f t="shared" si="20"/>
        <v>0</v>
      </c>
      <c r="Q44" s="65" t="s">
        <v>55</v>
      </c>
      <c r="R44" s="5">
        <f t="shared" si="21"/>
        <v>0</v>
      </c>
      <c r="S44" s="65" t="s">
        <v>55</v>
      </c>
      <c r="T44" s="5">
        <f t="shared" si="22"/>
        <v>0</v>
      </c>
      <c r="U44" s="65" t="s">
        <v>55</v>
      </c>
      <c r="V44" s="5">
        <f t="shared" si="23"/>
        <v>0</v>
      </c>
      <c r="W44" s="65" t="s">
        <v>55</v>
      </c>
      <c r="X44" s="5">
        <f t="shared" si="24"/>
        <v>0</v>
      </c>
      <c r="Y44" s="65" t="s">
        <v>55</v>
      </c>
      <c r="Z44" s="5">
        <f t="shared" si="25"/>
        <v>0</v>
      </c>
      <c r="AA44" s="65" t="s">
        <v>55</v>
      </c>
      <c r="AB44" s="5">
        <f t="shared" si="26"/>
        <v>0</v>
      </c>
      <c r="AC44" s="65" t="s">
        <v>55</v>
      </c>
      <c r="AD44" s="5">
        <f t="shared" si="27"/>
        <v>0</v>
      </c>
      <c r="AE44" s="65" t="s">
        <v>55</v>
      </c>
      <c r="AF44" s="5">
        <f t="shared" si="28"/>
        <v>0</v>
      </c>
      <c r="AG44" s="65" t="s">
        <v>55</v>
      </c>
      <c r="AH44" s="5">
        <f t="shared" si="29"/>
        <v>0</v>
      </c>
      <c r="AI44" s="65" t="s">
        <v>55</v>
      </c>
      <c r="AJ44" s="5">
        <f t="shared" si="30"/>
        <v>0</v>
      </c>
      <c r="AK44" s="65" t="s">
        <v>55</v>
      </c>
      <c r="AL44" s="5">
        <f t="shared" si="31"/>
        <v>0</v>
      </c>
      <c r="AM44" s="65" t="s">
        <v>55</v>
      </c>
      <c r="AN44" s="5">
        <f t="shared" si="32"/>
        <v>0</v>
      </c>
      <c r="AO44" s="65" t="s">
        <v>55</v>
      </c>
      <c r="AP44" s="5">
        <f t="shared" si="33"/>
        <v>0</v>
      </c>
      <c r="AQ44" s="66"/>
    </row>
    <row r="45" spans="1:43" x14ac:dyDescent="0.2">
      <c r="A45" s="114" t="s">
        <v>29</v>
      </c>
      <c r="B45" s="64"/>
      <c r="C45" s="117"/>
      <c r="D45" s="66"/>
      <c r="E45" s="117"/>
      <c r="F45" s="113">
        <v>40</v>
      </c>
      <c r="G45" s="4">
        <f t="shared" si="17"/>
        <v>0</v>
      </c>
      <c r="H45" s="66"/>
      <c r="I45" s="117"/>
      <c r="J45" s="116"/>
      <c r="K45" s="4">
        <f t="shared" si="18"/>
        <v>0</v>
      </c>
      <c r="L45" s="66"/>
      <c r="M45" s="120"/>
      <c r="N45" s="123" t="str">
        <f t="shared" si="19"/>
        <v/>
      </c>
      <c r="O45" s="120"/>
      <c r="P45" s="121" t="str">
        <f t="shared" si="20"/>
        <v/>
      </c>
      <c r="Q45" s="120"/>
      <c r="R45" s="121" t="str">
        <f t="shared" si="21"/>
        <v/>
      </c>
      <c r="S45" s="120"/>
      <c r="T45" s="121" t="str">
        <f t="shared" si="22"/>
        <v/>
      </c>
      <c r="U45" s="120"/>
      <c r="V45" s="121" t="str">
        <f t="shared" si="23"/>
        <v/>
      </c>
      <c r="W45" s="120"/>
      <c r="X45" s="121" t="str">
        <f t="shared" si="24"/>
        <v/>
      </c>
      <c r="Y45" s="120"/>
      <c r="Z45" s="121" t="str">
        <f t="shared" si="25"/>
        <v/>
      </c>
      <c r="AA45" s="120"/>
      <c r="AB45" s="121" t="str">
        <f t="shared" si="26"/>
        <v/>
      </c>
      <c r="AC45" s="120"/>
      <c r="AD45" s="121" t="str">
        <f t="shared" si="27"/>
        <v/>
      </c>
      <c r="AE45" s="120"/>
      <c r="AF45" s="121" t="str">
        <f t="shared" si="28"/>
        <v/>
      </c>
      <c r="AG45" s="120"/>
      <c r="AH45" s="121" t="str">
        <f t="shared" si="29"/>
        <v/>
      </c>
      <c r="AI45" s="120"/>
      <c r="AJ45" s="121" t="str">
        <f t="shared" si="30"/>
        <v/>
      </c>
      <c r="AK45" s="120"/>
      <c r="AL45" s="121" t="str">
        <f t="shared" si="31"/>
        <v/>
      </c>
      <c r="AM45" s="120"/>
      <c r="AN45" s="121" t="str">
        <f t="shared" si="32"/>
        <v/>
      </c>
      <c r="AO45" s="120"/>
      <c r="AP45" s="5" t="str">
        <f t="shared" si="33"/>
        <v/>
      </c>
      <c r="AQ45" s="66"/>
    </row>
    <row r="46" spans="1:43" x14ac:dyDescent="0.2">
      <c r="A46" s="63" t="s">
        <v>30</v>
      </c>
      <c r="B46" s="64"/>
      <c r="C46" s="117"/>
      <c r="D46" s="66"/>
      <c r="E46" s="117"/>
      <c r="F46" s="113">
        <v>40</v>
      </c>
      <c r="G46" s="4">
        <f t="shared" si="17"/>
        <v>0</v>
      </c>
      <c r="H46" s="66"/>
      <c r="I46" s="117"/>
      <c r="J46" s="115"/>
      <c r="K46" s="4">
        <f t="shared" si="18"/>
        <v>0</v>
      </c>
      <c r="L46" s="66"/>
      <c r="M46" s="122"/>
      <c r="N46" s="123" t="str">
        <f t="shared" si="19"/>
        <v/>
      </c>
      <c r="O46" s="122"/>
      <c r="P46" s="121" t="str">
        <f t="shared" si="20"/>
        <v/>
      </c>
      <c r="Q46" s="122"/>
      <c r="R46" s="121" t="str">
        <f t="shared" si="21"/>
        <v/>
      </c>
      <c r="S46" s="122"/>
      <c r="T46" s="121" t="str">
        <f t="shared" si="22"/>
        <v/>
      </c>
      <c r="U46" s="122"/>
      <c r="V46" s="121" t="str">
        <f t="shared" si="23"/>
        <v/>
      </c>
      <c r="W46" s="122"/>
      <c r="X46" s="121" t="str">
        <f t="shared" si="24"/>
        <v/>
      </c>
      <c r="Y46" s="122"/>
      <c r="Z46" s="121" t="str">
        <f t="shared" si="25"/>
        <v/>
      </c>
      <c r="AA46" s="122"/>
      <c r="AB46" s="121" t="str">
        <f t="shared" si="26"/>
        <v/>
      </c>
      <c r="AC46" s="122"/>
      <c r="AD46" s="121" t="str">
        <f t="shared" si="27"/>
        <v/>
      </c>
      <c r="AE46" s="122"/>
      <c r="AF46" s="121" t="str">
        <f t="shared" si="28"/>
        <v/>
      </c>
      <c r="AG46" s="122"/>
      <c r="AH46" s="121" t="str">
        <f t="shared" si="29"/>
        <v/>
      </c>
      <c r="AI46" s="122"/>
      <c r="AJ46" s="121" t="str">
        <f t="shared" si="30"/>
        <v/>
      </c>
      <c r="AK46" s="122"/>
      <c r="AL46" s="121" t="str">
        <f t="shared" si="31"/>
        <v/>
      </c>
      <c r="AM46" s="122"/>
      <c r="AN46" s="121" t="str">
        <f t="shared" si="32"/>
        <v/>
      </c>
      <c r="AO46" s="122"/>
      <c r="AP46" s="5" t="str">
        <f t="shared" si="33"/>
        <v/>
      </c>
      <c r="AQ46" s="66"/>
    </row>
    <row r="47" spans="1:43" x14ac:dyDescent="0.2">
      <c r="A47" s="114" t="s">
        <v>31</v>
      </c>
      <c r="B47" s="64"/>
      <c r="C47" s="117"/>
      <c r="D47" s="66"/>
      <c r="E47" s="117"/>
      <c r="F47" s="113">
        <v>40</v>
      </c>
      <c r="G47" s="4">
        <f t="shared" si="17"/>
        <v>0</v>
      </c>
      <c r="H47" s="66"/>
      <c r="I47" s="67"/>
      <c r="J47" s="1"/>
      <c r="K47" s="4">
        <f t="shared" si="18"/>
        <v>0</v>
      </c>
      <c r="L47" s="66"/>
      <c r="M47" s="120"/>
      <c r="N47" s="123" t="str">
        <f t="shared" si="19"/>
        <v/>
      </c>
      <c r="O47" s="120"/>
      <c r="P47" s="121" t="str">
        <f t="shared" si="20"/>
        <v/>
      </c>
      <c r="Q47" s="120"/>
      <c r="R47" s="121" t="str">
        <f t="shared" si="21"/>
        <v/>
      </c>
      <c r="S47" s="120"/>
      <c r="T47" s="121" t="str">
        <f t="shared" si="22"/>
        <v/>
      </c>
      <c r="U47" s="120"/>
      <c r="V47" s="121" t="str">
        <f t="shared" si="23"/>
        <v/>
      </c>
      <c r="W47" s="120"/>
      <c r="X47" s="121" t="str">
        <f t="shared" si="24"/>
        <v/>
      </c>
      <c r="Y47" s="120"/>
      <c r="Z47" s="121" t="str">
        <f t="shared" si="25"/>
        <v/>
      </c>
      <c r="AA47" s="120"/>
      <c r="AB47" s="121" t="str">
        <f t="shared" si="26"/>
        <v/>
      </c>
      <c r="AC47" s="120"/>
      <c r="AD47" s="121" t="str">
        <f t="shared" si="27"/>
        <v/>
      </c>
      <c r="AE47" s="120"/>
      <c r="AF47" s="121" t="str">
        <f t="shared" si="28"/>
        <v/>
      </c>
      <c r="AG47" s="120"/>
      <c r="AH47" s="121" t="str">
        <f t="shared" si="29"/>
        <v/>
      </c>
      <c r="AI47" s="120"/>
      <c r="AJ47" s="121" t="str">
        <f t="shared" si="30"/>
        <v/>
      </c>
      <c r="AK47" s="120"/>
      <c r="AL47" s="121" t="str">
        <f t="shared" si="31"/>
        <v/>
      </c>
      <c r="AM47" s="120"/>
      <c r="AN47" s="121" t="str">
        <f t="shared" si="32"/>
        <v/>
      </c>
      <c r="AO47" s="120"/>
      <c r="AP47" s="5" t="str">
        <f t="shared" si="33"/>
        <v/>
      </c>
      <c r="AQ47" s="66"/>
    </row>
    <row r="48" spans="1:43" x14ac:dyDescent="0.2">
      <c r="A48" s="63" t="s">
        <v>32</v>
      </c>
      <c r="B48" s="64"/>
      <c r="C48" s="117"/>
      <c r="D48" s="66"/>
      <c r="E48" s="117"/>
      <c r="F48" s="113">
        <v>40</v>
      </c>
      <c r="G48" s="4">
        <f t="shared" si="17"/>
        <v>0</v>
      </c>
      <c r="H48" s="66"/>
      <c r="I48" s="67"/>
      <c r="J48" s="1"/>
      <c r="K48" s="4">
        <f t="shared" si="18"/>
        <v>0</v>
      </c>
      <c r="L48" s="66"/>
      <c r="M48" s="122"/>
      <c r="N48" s="123" t="str">
        <f t="shared" si="19"/>
        <v/>
      </c>
      <c r="O48" s="122"/>
      <c r="P48" s="121" t="str">
        <f t="shared" si="20"/>
        <v/>
      </c>
      <c r="Q48" s="122"/>
      <c r="R48" s="121" t="str">
        <f t="shared" si="21"/>
        <v/>
      </c>
      <c r="S48" s="122"/>
      <c r="T48" s="121" t="str">
        <f t="shared" si="22"/>
        <v/>
      </c>
      <c r="U48" s="122"/>
      <c r="V48" s="121" t="str">
        <f t="shared" si="23"/>
        <v/>
      </c>
      <c r="W48" s="122"/>
      <c r="X48" s="121" t="str">
        <f t="shared" si="24"/>
        <v/>
      </c>
      <c r="Y48" s="122"/>
      <c r="Z48" s="121" t="str">
        <f t="shared" si="25"/>
        <v/>
      </c>
      <c r="AA48" s="122"/>
      <c r="AB48" s="121" t="str">
        <f t="shared" si="26"/>
        <v/>
      </c>
      <c r="AC48" s="122"/>
      <c r="AD48" s="121" t="str">
        <f t="shared" si="27"/>
        <v/>
      </c>
      <c r="AE48" s="122"/>
      <c r="AF48" s="121" t="str">
        <f t="shared" si="28"/>
        <v/>
      </c>
      <c r="AG48" s="122"/>
      <c r="AH48" s="121" t="str">
        <f t="shared" si="29"/>
        <v/>
      </c>
      <c r="AI48" s="122"/>
      <c r="AJ48" s="121" t="str">
        <f t="shared" si="30"/>
        <v/>
      </c>
      <c r="AK48" s="122"/>
      <c r="AL48" s="121" t="str">
        <f t="shared" si="31"/>
        <v/>
      </c>
      <c r="AM48" s="122"/>
      <c r="AN48" s="121" t="str">
        <f t="shared" si="32"/>
        <v/>
      </c>
      <c r="AO48" s="122"/>
      <c r="AP48" s="5" t="str">
        <f t="shared" si="33"/>
        <v/>
      </c>
      <c r="AQ48" s="66"/>
    </row>
    <row r="49" spans="1:43" x14ac:dyDescent="0.2">
      <c r="A49" s="114" t="s">
        <v>33</v>
      </c>
      <c r="B49" s="64"/>
      <c r="C49" s="72">
        <v>8</v>
      </c>
      <c r="D49" s="66"/>
      <c r="E49" s="1"/>
      <c r="F49" s="1"/>
      <c r="G49" s="4">
        <f t="shared" si="17"/>
        <v>0</v>
      </c>
      <c r="H49" s="66"/>
      <c r="I49" s="72">
        <v>1</v>
      </c>
      <c r="J49" s="113">
        <v>15000</v>
      </c>
      <c r="K49" s="4">
        <f t="shared" si="18"/>
        <v>15000</v>
      </c>
      <c r="L49" s="66"/>
      <c r="M49" s="70"/>
      <c r="N49" s="68" t="str">
        <f t="shared" si="19"/>
        <v/>
      </c>
      <c r="O49" s="70"/>
      <c r="P49" s="68" t="str">
        <f t="shared" si="20"/>
        <v/>
      </c>
      <c r="Q49" s="70"/>
      <c r="R49" s="68" t="str">
        <f t="shared" si="21"/>
        <v/>
      </c>
      <c r="S49" s="70"/>
      <c r="T49" s="68" t="str">
        <f t="shared" si="22"/>
        <v/>
      </c>
      <c r="U49" s="70"/>
      <c r="V49" s="68" t="str">
        <f t="shared" si="23"/>
        <v/>
      </c>
      <c r="W49" s="70"/>
      <c r="X49" s="68" t="str">
        <f t="shared" si="24"/>
        <v/>
      </c>
      <c r="Y49" s="70"/>
      <c r="Z49" s="68" t="str">
        <f t="shared" si="25"/>
        <v/>
      </c>
      <c r="AA49" s="70" t="s">
        <v>55</v>
      </c>
      <c r="AB49" s="68">
        <f t="shared" si="26"/>
        <v>15000</v>
      </c>
      <c r="AC49" s="70"/>
      <c r="AD49" s="68" t="str">
        <f t="shared" si="27"/>
        <v/>
      </c>
      <c r="AE49" s="70"/>
      <c r="AF49" s="68" t="str">
        <f t="shared" si="28"/>
        <v/>
      </c>
      <c r="AG49" s="70"/>
      <c r="AH49" s="68" t="str">
        <f t="shared" si="29"/>
        <v/>
      </c>
      <c r="AI49" s="70"/>
      <c r="AJ49" s="68" t="str">
        <f t="shared" si="30"/>
        <v/>
      </c>
      <c r="AK49" s="70"/>
      <c r="AL49" s="68" t="str">
        <f t="shared" si="31"/>
        <v/>
      </c>
      <c r="AM49" s="70"/>
      <c r="AN49" s="68" t="str">
        <f t="shared" si="32"/>
        <v/>
      </c>
      <c r="AO49" s="70"/>
      <c r="AP49" s="5" t="str">
        <f t="shared" si="33"/>
        <v/>
      </c>
      <c r="AQ49" s="66"/>
    </row>
    <row r="50" spans="1:43" x14ac:dyDescent="0.2">
      <c r="A50" s="63" t="s">
        <v>34</v>
      </c>
      <c r="B50" s="64"/>
      <c r="C50" s="72">
        <v>1</v>
      </c>
      <c r="D50" s="66"/>
      <c r="E50" s="1"/>
      <c r="F50" s="1"/>
      <c r="G50" s="4">
        <f t="shared" si="17"/>
        <v>0</v>
      </c>
      <c r="H50" s="66"/>
      <c r="I50" s="72">
        <v>1</v>
      </c>
      <c r="J50" s="115"/>
      <c r="K50" s="4">
        <f t="shared" si="18"/>
        <v>0</v>
      </c>
      <c r="L50" s="66"/>
      <c r="M50" s="65" t="s">
        <v>55</v>
      </c>
      <c r="N50" s="5">
        <f t="shared" si="19"/>
        <v>0</v>
      </c>
      <c r="O50" s="72" t="s">
        <v>55</v>
      </c>
      <c r="P50" s="68">
        <f t="shared" si="20"/>
        <v>0</v>
      </c>
      <c r="Q50" s="72" t="s">
        <v>55</v>
      </c>
      <c r="R50" s="68">
        <f t="shared" si="21"/>
        <v>0</v>
      </c>
      <c r="S50" s="72" t="s">
        <v>55</v>
      </c>
      <c r="T50" s="68">
        <f t="shared" si="22"/>
        <v>0</v>
      </c>
      <c r="U50" s="72" t="s">
        <v>55</v>
      </c>
      <c r="V50" s="68">
        <f t="shared" si="23"/>
        <v>0</v>
      </c>
      <c r="W50" s="72" t="s">
        <v>55</v>
      </c>
      <c r="X50" s="68">
        <f t="shared" si="24"/>
        <v>0</v>
      </c>
      <c r="Y50" s="72" t="s">
        <v>55</v>
      </c>
      <c r="Z50" s="68">
        <f t="shared" si="25"/>
        <v>0</v>
      </c>
      <c r="AA50" s="72" t="s">
        <v>55</v>
      </c>
      <c r="AB50" s="68">
        <f t="shared" si="26"/>
        <v>0</v>
      </c>
      <c r="AC50" s="72" t="s">
        <v>55</v>
      </c>
      <c r="AD50" s="68">
        <f t="shared" si="27"/>
        <v>0</v>
      </c>
      <c r="AE50" s="72" t="s">
        <v>55</v>
      </c>
      <c r="AF50" s="68">
        <f t="shared" si="28"/>
        <v>0</v>
      </c>
      <c r="AG50" s="72" t="s">
        <v>55</v>
      </c>
      <c r="AH50" s="68">
        <f t="shared" si="29"/>
        <v>0</v>
      </c>
      <c r="AI50" s="72" t="s">
        <v>55</v>
      </c>
      <c r="AJ50" s="68">
        <f t="shared" si="30"/>
        <v>0</v>
      </c>
      <c r="AK50" s="72" t="s">
        <v>55</v>
      </c>
      <c r="AL50" s="68">
        <f t="shared" si="31"/>
        <v>0</v>
      </c>
      <c r="AM50" s="72" t="s">
        <v>55</v>
      </c>
      <c r="AN50" s="68">
        <f t="shared" si="32"/>
        <v>0</v>
      </c>
      <c r="AO50" s="72" t="s">
        <v>55</v>
      </c>
      <c r="AP50" s="5">
        <f t="shared" si="33"/>
        <v>0</v>
      </c>
      <c r="AQ50" s="66"/>
    </row>
    <row r="51" spans="1:43" x14ac:dyDescent="0.2">
      <c r="A51" s="114" t="s">
        <v>35</v>
      </c>
      <c r="B51" s="64"/>
      <c r="C51" s="72">
        <v>1</v>
      </c>
      <c r="D51" s="66"/>
      <c r="E51" s="1"/>
      <c r="F51" s="1"/>
      <c r="G51" s="4">
        <f t="shared" si="17"/>
        <v>0</v>
      </c>
      <c r="H51" s="66"/>
      <c r="I51" s="72">
        <v>1</v>
      </c>
      <c r="J51" s="116"/>
      <c r="K51" s="4">
        <f t="shared" si="18"/>
        <v>0</v>
      </c>
      <c r="L51" s="66"/>
      <c r="M51" s="70" t="s">
        <v>55</v>
      </c>
      <c r="N51" s="5">
        <f t="shared" si="19"/>
        <v>0</v>
      </c>
      <c r="O51" s="70" t="s">
        <v>55</v>
      </c>
      <c r="P51" s="68">
        <f t="shared" si="20"/>
        <v>0</v>
      </c>
      <c r="Q51" s="70" t="s">
        <v>55</v>
      </c>
      <c r="R51" s="68">
        <f t="shared" si="21"/>
        <v>0</v>
      </c>
      <c r="S51" s="70" t="s">
        <v>55</v>
      </c>
      <c r="T51" s="68">
        <f t="shared" si="22"/>
        <v>0</v>
      </c>
      <c r="U51" s="70" t="s">
        <v>55</v>
      </c>
      <c r="V51" s="68">
        <f t="shared" si="23"/>
        <v>0</v>
      </c>
      <c r="W51" s="70" t="s">
        <v>55</v>
      </c>
      <c r="X51" s="68">
        <f t="shared" si="24"/>
        <v>0</v>
      </c>
      <c r="Y51" s="70" t="s">
        <v>55</v>
      </c>
      <c r="Z51" s="68">
        <f t="shared" si="25"/>
        <v>0</v>
      </c>
      <c r="AA51" s="70" t="s">
        <v>55</v>
      </c>
      <c r="AB51" s="68">
        <f t="shared" si="26"/>
        <v>0</v>
      </c>
      <c r="AC51" s="70" t="s">
        <v>55</v>
      </c>
      <c r="AD51" s="68">
        <f t="shared" si="27"/>
        <v>0</v>
      </c>
      <c r="AE51" s="70" t="s">
        <v>55</v>
      </c>
      <c r="AF51" s="68">
        <f t="shared" si="28"/>
        <v>0</v>
      </c>
      <c r="AG51" s="70" t="s">
        <v>55</v>
      </c>
      <c r="AH51" s="68">
        <f t="shared" si="29"/>
        <v>0</v>
      </c>
      <c r="AI51" s="70" t="s">
        <v>55</v>
      </c>
      <c r="AJ51" s="68">
        <f t="shared" si="30"/>
        <v>0</v>
      </c>
      <c r="AK51" s="70" t="s">
        <v>55</v>
      </c>
      <c r="AL51" s="68">
        <f t="shared" si="31"/>
        <v>0</v>
      </c>
      <c r="AM51" s="70" t="s">
        <v>55</v>
      </c>
      <c r="AN51" s="68">
        <f t="shared" si="32"/>
        <v>0</v>
      </c>
      <c r="AO51" s="70" t="s">
        <v>55</v>
      </c>
      <c r="AP51" s="5">
        <f t="shared" si="33"/>
        <v>0</v>
      </c>
      <c r="AQ51" s="66"/>
    </row>
    <row r="52" spans="1:43" x14ac:dyDescent="0.2">
      <c r="A52" s="63" t="s">
        <v>36</v>
      </c>
      <c r="B52" s="64"/>
      <c r="C52" s="72">
        <v>1</v>
      </c>
      <c r="D52" s="66"/>
      <c r="E52" s="1"/>
      <c r="F52" s="1"/>
      <c r="G52" s="4">
        <f t="shared" si="17"/>
        <v>0</v>
      </c>
      <c r="H52" s="66"/>
      <c r="I52" s="72">
        <v>1</v>
      </c>
      <c r="J52" s="115"/>
      <c r="K52" s="4">
        <f t="shared" si="18"/>
        <v>0</v>
      </c>
      <c r="L52" s="66"/>
      <c r="M52" s="72" t="s">
        <v>55</v>
      </c>
      <c r="N52" s="5">
        <f t="shared" si="19"/>
        <v>0</v>
      </c>
      <c r="O52" s="72" t="s">
        <v>55</v>
      </c>
      <c r="P52" s="68">
        <f t="shared" si="20"/>
        <v>0</v>
      </c>
      <c r="Q52" s="72" t="s">
        <v>55</v>
      </c>
      <c r="R52" s="68">
        <f t="shared" si="21"/>
        <v>0</v>
      </c>
      <c r="S52" s="72" t="s">
        <v>55</v>
      </c>
      <c r="T52" s="68">
        <f t="shared" si="22"/>
        <v>0</v>
      </c>
      <c r="U52" s="72" t="s">
        <v>55</v>
      </c>
      <c r="V52" s="68">
        <f t="shared" si="23"/>
        <v>0</v>
      </c>
      <c r="W52" s="72" t="s">
        <v>55</v>
      </c>
      <c r="X52" s="68">
        <f t="shared" si="24"/>
        <v>0</v>
      </c>
      <c r="Y52" s="72" t="s">
        <v>55</v>
      </c>
      <c r="Z52" s="68">
        <f t="shared" si="25"/>
        <v>0</v>
      </c>
      <c r="AA52" s="72" t="s">
        <v>55</v>
      </c>
      <c r="AB52" s="68">
        <f t="shared" si="26"/>
        <v>0</v>
      </c>
      <c r="AC52" s="72" t="s">
        <v>55</v>
      </c>
      <c r="AD52" s="68">
        <f t="shared" si="27"/>
        <v>0</v>
      </c>
      <c r="AE52" s="72" t="s">
        <v>55</v>
      </c>
      <c r="AF52" s="68">
        <f t="shared" si="28"/>
        <v>0</v>
      </c>
      <c r="AG52" s="72" t="s">
        <v>55</v>
      </c>
      <c r="AH52" s="68">
        <f t="shared" si="29"/>
        <v>0</v>
      </c>
      <c r="AI52" s="72" t="s">
        <v>55</v>
      </c>
      <c r="AJ52" s="68">
        <f t="shared" si="30"/>
        <v>0</v>
      </c>
      <c r="AK52" s="72" t="s">
        <v>55</v>
      </c>
      <c r="AL52" s="68">
        <f t="shared" si="31"/>
        <v>0</v>
      </c>
      <c r="AM52" s="72" t="s">
        <v>55</v>
      </c>
      <c r="AN52" s="68">
        <f t="shared" si="32"/>
        <v>0</v>
      </c>
      <c r="AO52" s="72" t="s">
        <v>55</v>
      </c>
      <c r="AP52" s="5">
        <f t="shared" si="33"/>
        <v>0</v>
      </c>
      <c r="AQ52" s="66"/>
    </row>
    <row r="53" spans="1:43" x14ac:dyDescent="0.2">
      <c r="A53" s="114" t="s">
        <v>37</v>
      </c>
      <c r="B53" s="64"/>
      <c r="C53" s="72">
        <v>1</v>
      </c>
      <c r="D53" s="66"/>
      <c r="E53" s="1"/>
      <c r="F53" s="1"/>
      <c r="G53" s="4">
        <f t="shared" si="17"/>
        <v>0</v>
      </c>
      <c r="H53" s="66"/>
      <c r="I53" s="72">
        <v>1</v>
      </c>
      <c r="J53" s="116"/>
      <c r="K53" s="4">
        <f t="shared" si="18"/>
        <v>0</v>
      </c>
      <c r="L53" s="66"/>
      <c r="M53" s="70" t="s">
        <v>55</v>
      </c>
      <c r="N53" s="5">
        <f t="shared" si="19"/>
        <v>0</v>
      </c>
      <c r="O53" s="70" t="s">
        <v>55</v>
      </c>
      <c r="P53" s="68">
        <f t="shared" si="20"/>
        <v>0</v>
      </c>
      <c r="Q53" s="70" t="s">
        <v>55</v>
      </c>
      <c r="R53" s="68">
        <f t="shared" si="21"/>
        <v>0</v>
      </c>
      <c r="S53" s="70" t="s">
        <v>55</v>
      </c>
      <c r="T53" s="68">
        <f t="shared" si="22"/>
        <v>0</v>
      </c>
      <c r="U53" s="70" t="s">
        <v>55</v>
      </c>
      <c r="V53" s="68">
        <f t="shared" si="23"/>
        <v>0</v>
      </c>
      <c r="W53" s="70" t="s">
        <v>55</v>
      </c>
      <c r="X53" s="68">
        <f t="shared" si="24"/>
        <v>0</v>
      </c>
      <c r="Y53" s="70" t="s">
        <v>55</v>
      </c>
      <c r="Z53" s="68">
        <f t="shared" si="25"/>
        <v>0</v>
      </c>
      <c r="AA53" s="70" t="s">
        <v>55</v>
      </c>
      <c r="AB53" s="68">
        <f t="shared" si="26"/>
        <v>0</v>
      </c>
      <c r="AC53" s="70" t="s">
        <v>55</v>
      </c>
      <c r="AD53" s="68">
        <f t="shared" si="27"/>
        <v>0</v>
      </c>
      <c r="AE53" s="70" t="s">
        <v>55</v>
      </c>
      <c r="AF53" s="68">
        <f t="shared" si="28"/>
        <v>0</v>
      </c>
      <c r="AG53" s="70" t="s">
        <v>55</v>
      </c>
      <c r="AH53" s="68">
        <f t="shared" si="29"/>
        <v>0</v>
      </c>
      <c r="AI53" s="70" t="s">
        <v>55</v>
      </c>
      <c r="AJ53" s="68">
        <f t="shared" si="30"/>
        <v>0</v>
      </c>
      <c r="AK53" s="70" t="s">
        <v>55</v>
      </c>
      <c r="AL53" s="68">
        <f t="shared" si="31"/>
        <v>0</v>
      </c>
      <c r="AM53" s="70" t="s">
        <v>55</v>
      </c>
      <c r="AN53" s="68">
        <f t="shared" si="32"/>
        <v>0</v>
      </c>
      <c r="AO53" s="70" t="s">
        <v>55</v>
      </c>
      <c r="AP53" s="5">
        <f t="shared" si="33"/>
        <v>0</v>
      </c>
      <c r="AQ53" s="66"/>
    </row>
    <row r="54" spans="1:43" x14ac:dyDescent="0.2">
      <c r="A54" s="63" t="s">
        <v>38</v>
      </c>
      <c r="B54" s="64"/>
      <c r="C54" s="72">
        <v>1</v>
      </c>
      <c r="D54" s="66"/>
      <c r="E54" s="1"/>
      <c r="F54" s="1"/>
      <c r="G54" s="4">
        <f t="shared" si="17"/>
        <v>0</v>
      </c>
      <c r="H54" s="66"/>
      <c r="I54" s="72">
        <v>1</v>
      </c>
      <c r="J54" s="115"/>
      <c r="K54" s="4">
        <f t="shared" si="18"/>
        <v>0</v>
      </c>
      <c r="L54" s="66"/>
      <c r="M54" s="65" t="s">
        <v>55</v>
      </c>
      <c r="N54" s="5">
        <f t="shared" si="19"/>
        <v>0</v>
      </c>
      <c r="O54" s="72" t="s">
        <v>55</v>
      </c>
      <c r="P54" s="68">
        <f t="shared" si="20"/>
        <v>0</v>
      </c>
      <c r="Q54" s="72" t="s">
        <v>55</v>
      </c>
      <c r="R54" s="68">
        <f t="shared" si="21"/>
        <v>0</v>
      </c>
      <c r="S54" s="72" t="s">
        <v>55</v>
      </c>
      <c r="T54" s="68">
        <f t="shared" si="22"/>
        <v>0</v>
      </c>
      <c r="U54" s="72" t="s">
        <v>55</v>
      </c>
      <c r="V54" s="68">
        <f t="shared" si="23"/>
        <v>0</v>
      </c>
      <c r="W54" s="72" t="s">
        <v>55</v>
      </c>
      <c r="X54" s="68">
        <f t="shared" si="24"/>
        <v>0</v>
      </c>
      <c r="Y54" s="72" t="s">
        <v>55</v>
      </c>
      <c r="Z54" s="68">
        <f t="shared" si="25"/>
        <v>0</v>
      </c>
      <c r="AA54" s="72" t="s">
        <v>55</v>
      </c>
      <c r="AB54" s="68">
        <f t="shared" si="26"/>
        <v>0</v>
      </c>
      <c r="AC54" s="72" t="s">
        <v>55</v>
      </c>
      <c r="AD54" s="68">
        <f t="shared" si="27"/>
        <v>0</v>
      </c>
      <c r="AE54" s="72" t="s">
        <v>55</v>
      </c>
      <c r="AF54" s="68">
        <f t="shared" si="28"/>
        <v>0</v>
      </c>
      <c r="AG54" s="72" t="s">
        <v>55</v>
      </c>
      <c r="AH54" s="68">
        <f t="shared" si="29"/>
        <v>0</v>
      </c>
      <c r="AI54" s="72" t="s">
        <v>55</v>
      </c>
      <c r="AJ54" s="68">
        <f t="shared" si="30"/>
        <v>0</v>
      </c>
      <c r="AK54" s="72" t="s">
        <v>55</v>
      </c>
      <c r="AL54" s="68">
        <f t="shared" si="31"/>
        <v>0</v>
      </c>
      <c r="AM54" s="72" t="s">
        <v>55</v>
      </c>
      <c r="AN54" s="68">
        <f t="shared" si="32"/>
        <v>0</v>
      </c>
      <c r="AO54" s="72" t="s">
        <v>55</v>
      </c>
      <c r="AP54" s="5">
        <f t="shared" si="33"/>
        <v>0</v>
      </c>
      <c r="AQ54" s="66"/>
    </row>
    <row r="55" spans="1:43" s="58" customFormat="1" x14ac:dyDescent="0.2">
      <c r="A55" s="64"/>
      <c r="B55" s="64"/>
      <c r="C55" s="76"/>
      <c r="D55" s="77"/>
      <c r="E55" s="76"/>
      <c r="F55" s="77"/>
      <c r="G55" s="78"/>
      <c r="H55" s="77"/>
      <c r="I55" s="76"/>
      <c r="J55" s="77"/>
      <c r="K55" s="78"/>
      <c r="L55" s="77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9"/>
      <c r="AP55" s="79"/>
      <c r="AQ55" s="77"/>
    </row>
    <row r="56" spans="1:43" s="58" customFormat="1" x14ac:dyDescent="0.2">
      <c r="B56" s="64"/>
      <c r="C56" s="76"/>
      <c r="D56" s="77"/>
      <c r="E56" s="76"/>
      <c r="F56" s="77"/>
      <c r="G56" s="78"/>
      <c r="H56" s="77"/>
      <c r="I56" s="76"/>
      <c r="J56" s="77"/>
      <c r="K56" s="80" t="s">
        <v>39</v>
      </c>
      <c r="L56" s="77"/>
      <c r="M56" s="102">
        <f>N56</f>
        <v>630</v>
      </c>
      <c r="N56" s="102">
        <f>SUM(N13:N54)</f>
        <v>630</v>
      </c>
      <c r="O56" s="102">
        <f>P56</f>
        <v>630</v>
      </c>
      <c r="P56" s="102">
        <f>SUM(P13:P54)</f>
        <v>630</v>
      </c>
      <c r="Q56" s="102">
        <f t="shared" ref="Q56" si="34">R56</f>
        <v>630</v>
      </c>
      <c r="R56" s="102">
        <f t="shared" ref="R56" si="35">SUM(R13:R54)</f>
        <v>630</v>
      </c>
      <c r="S56" s="102">
        <f t="shared" ref="S56" si="36">T56</f>
        <v>963.26</v>
      </c>
      <c r="T56" s="102">
        <f t="shared" ref="T56" si="37">SUM(T13:T54)</f>
        <v>963.26</v>
      </c>
      <c r="U56" s="102">
        <f t="shared" ref="U56" si="38">V56</f>
        <v>630</v>
      </c>
      <c r="V56" s="102">
        <f t="shared" ref="V56" si="39">SUM(V13:V54)</f>
        <v>630</v>
      </c>
      <c r="W56" s="102">
        <f t="shared" ref="W56" si="40">X56</f>
        <v>4614</v>
      </c>
      <c r="X56" s="102">
        <f t="shared" ref="X56" si="41">SUM(X13:X54)</f>
        <v>4614</v>
      </c>
      <c r="Y56" s="102">
        <f t="shared" ref="Y56" si="42">Z56</f>
        <v>630</v>
      </c>
      <c r="Z56" s="102">
        <f t="shared" ref="Z56" si="43">SUM(Z13:Z54)</f>
        <v>630</v>
      </c>
      <c r="AA56" s="102">
        <f t="shared" ref="AA56" si="44">AB56</f>
        <v>15963.26</v>
      </c>
      <c r="AB56" s="102">
        <f t="shared" ref="AB56" si="45">SUM(AB13:AB54)</f>
        <v>15963.26</v>
      </c>
      <c r="AC56" s="102">
        <f t="shared" ref="AC56" si="46">AD56</f>
        <v>630</v>
      </c>
      <c r="AD56" s="102">
        <f t="shared" ref="AD56" si="47">SUM(AD13:AD54)</f>
        <v>630</v>
      </c>
      <c r="AE56" s="102">
        <f t="shared" ref="AE56" si="48">AF56</f>
        <v>630</v>
      </c>
      <c r="AF56" s="102">
        <f t="shared" ref="AF56" si="49">SUM(AF13:AF54)</f>
        <v>630</v>
      </c>
      <c r="AG56" s="102">
        <f t="shared" ref="AG56" si="50">AH56</f>
        <v>630</v>
      </c>
      <c r="AH56" s="102">
        <f t="shared" ref="AH56" si="51">SUM(AH13:AH54)</f>
        <v>630</v>
      </c>
      <c r="AI56" s="102">
        <f t="shared" ref="AI56" si="52">AJ56</f>
        <v>4947.26</v>
      </c>
      <c r="AJ56" s="102">
        <f t="shared" ref="AJ56" si="53">SUM(AJ13:AJ54)</f>
        <v>4947.26</v>
      </c>
      <c r="AK56" s="102">
        <f t="shared" ref="AK56" si="54">AL56</f>
        <v>630</v>
      </c>
      <c r="AL56" s="102">
        <f t="shared" ref="AL56" si="55">SUM(AL13:AL54)</f>
        <v>630</v>
      </c>
      <c r="AM56" s="102">
        <f t="shared" ref="AM56" si="56">AN56</f>
        <v>630</v>
      </c>
      <c r="AN56" s="102">
        <f>SUM(AN13:AN54)</f>
        <v>630</v>
      </c>
      <c r="AO56" s="102">
        <f>AP56</f>
        <v>630</v>
      </c>
      <c r="AP56" s="82">
        <f t="shared" ref="AP56" si="57">SUM(AP13:AP54)</f>
        <v>630</v>
      </c>
      <c r="AQ56" s="77"/>
    </row>
    <row r="57" spans="1:43" s="58" customFormat="1" x14ac:dyDescent="0.2">
      <c r="B57" s="64"/>
      <c r="C57" s="92"/>
      <c r="D57" s="77"/>
      <c r="E57" s="83"/>
      <c r="F57" s="77"/>
      <c r="G57" s="78"/>
      <c r="H57" s="77"/>
      <c r="I57" s="83"/>
      <c r="J57" s="80" t="s">
        <v>41</v>
      </c>
      <c r="K57" s="93">
        <v>0.21</v>
      </c>
      <c r="L57" s="77"/>
      <c r="M57" s="102">
        <f>M56*$K$57</f>
        <v>132.29999999999998</v>
      </c>
      <c r="N57" s="102">
        <f t="shared" ref="N57" si="58">N56*$K$57</f>
        <v>132.29999999999998</v>
      </c>
      <c r="O57" s="102">
        <f>O56*$K$57</f>
        <v>132.29999999999998</v>
      </c>
      <c r="P57" s="102">
        <f t="shared" ref="P57:V57" si="59">P56*$K$57</f>
        <v>132.29999999999998</v>
      </c>
      <c r="Q57" s="102">
        <f t="shared" si="59"/>
        <v>132.29999999999998</v>
      </c>
      <c r="R57" s="102">
        <f t="shared" si="59"/>
        <v>132.29999999999998</v>
      </c>
      <c r="S57" s="102">
        <f t="shared" si="59"/>
        <v>202.28459999999998</v>
      </c>
      <c r="T57" s="102">
        <f t="shared" si="59"/>
        <v>202.28459999999998</v>
      </c>
      <c r="U57" s="102">
        <f t="shared" si="59"/>
        <v>132.29999999999998</v>
      </c>
      <c r="V57" s="102">
        <f t="shared" si="59"/>
        <v>132.29999999999998</v>
      </c>
      <c r="W57" s="102">
        <f>W56*$K$57</f>
        <v>968.93999999999994</v>
      </c>
      <c r="X57" s="102">
        <f t="shared" ref="X57:AP57" si="60">X56*$K$57</f>
        <v>968.93999999999994</v>
      </c>
      <c r="Y57" s="102">
        <f t="shared" si="60"/>
        <v>132.29999999999998</v>
      </c>
      <c r="Z57" s="102">
        <f t="shared" si="60"/>
        <v>132.29999999999998</v>
      </c>
      <c r="AA57" s="102">
        <f t="shared" si="60"/>
        <v>3352.2846</v>
      </c>
      <c r="AB57" s="102">
        <f t="shared" si="60"/>
        <v>3352.2846</v>
      </c>
      <c r="AC57" s="102">
        <f t="shared" si="60"/>
        <v>132.29999999999998</v>
      </c>
      <c r="AD57" s="102">
        <f t="shared" si="60"/>
        <v>132.29999999999998</v>
      </c>
      <c r="AE57" s="102">
        <f t="shared" si="60"/>
        <v>132.29999999999998</v>
      </c>
      <c r="AF57" s="102">
        <f t="shared" si="60"/>
        <v>132.29999999999998</v>
      </c>
      <c r="AG57" s="102">
        <f t="shared" si="60"/>
        <v>132.29999999999998</v>
      </c>
      <c r="AH57" s="102">
        <f t="shared" si="60"/>
        <v>132.29999999999998</v>
      </c>
      <c r="AI57" s="102">
        <f t="shared" si="60"/>
        <v>1038.9246000000001</v>
      </c>
      <c r="AJ57" s="102">
        <f t="shared" si="60"/>
        <v>1038.9246000000001</v>
      </c>
      <c r="AK57" s="102">
        <f t="shared" si="60"/>
        <v>132.29999999999998</v>
      </c>
      <c r="AL57" s="102">
        <f t="shared" si="60"/>
        <v>132.29999999999998</v>
      </c>
      <c r="AM57" s="102">
        <f t="shared" si="60"/>
        <v>132.29999999999998</v>
      </c>
      <c r="AN57" s="102">
        <f t="shared" si="60"/>
        <v>132.29999999999998</v>
      </c>
      <c r="AO57" s="102">
        <f t="shared" si="60"/>
        <v>132.29999999999998</v>
      </c>
      <c r="AP57" s="81">
        <f t="shared" si="60"/>
        <v>132.29999999999998</v>
      </c>
      <c r="AQ57" s="77"/>
    </row>
    <row r="58" spans="1:43" s="58" customFormat="1" x14ac:dyDescent="0.2">
      <c r="B58" s="64"/>
      <c r="C58" s="76"/>
      <c r="D58" s="77"/>
      <c r="E58" s="76"/>
      <c r="F58" s="77"/>
      <c r="G58" s="78"/>
      <c r="H58" s="77"/>
      <c r="I58" s="76"/>
      <c r="J58" s="77"/>
      <c r="K58" s="80" t="s">
        <v>42</v>
      </c>
      <c r="L58" s="77"/>
      <c r="M58" s="102">
        <f>M56+M57</f>
        <v>762.3</v>
      </c>
      <c r="N58" s="102"/>
      <c r="O58" s="102">
        <f t="shared" ref="O58:AO58" si="61">O56+O57</f>
        <v>762.3</v>
      </c>
      <c r="P58" s="102"/>
      <c r="Q58" s="102">
        <f t="shared" si="61"/>
        <v>762.3</v>
      </c>
      <c r="R58" s="102"/>
      <c r="S58" s="102">
        <f t="shared" si="61"/>
        <v>1165.5445999999999</v>
      </c>
      <c r="T58" s="102"/>
      <c r="U58" s="102">
        <f t="shared" si="61"/>
        <v>762.3</v>
      </c>
      <c r="V58" s="102"/>
      <c r="W58" s="102">
        <f t="shared" si="61"/>
        <v>5582.94</v>
      </c>
      <c r="X58" s="102"/>
      <c r="Y58" s="102">
        <f t="shared" si="61"/>
        <v>762.3</v>
      </c>
      <c r="Z58" s="102"/>
      <c r="AA58" s="102">
        <f t="shared" si="61"/>
        <v>19315.544600000001</v>
      </c>
      <c r="AB58" s="102"/>
      <c r="AC58" s="102">
        <f t="shared" si="61"/>
        <v>762.3</v>
      </c>
      <c r="AD58" s="102"/>
      <c r="AE58" s="102">
        <f t="shared" si="61"/>
        <v>762.3</v>
      </c>
      <c r="AF58" s="102"/>
      <c r="AG58" s="102">
        <f t="shared" si="61"/>
        <v>762.3</v>
      </c>
      <c r="AH58" s="102"/>
      <c r="AI58" s="102">
        <f t="shared" si="61"/>
        <v>5986.1846000000005</v>
      </c>
      <c r="AJ58" s="102"/>
      <c r="AK58" s="102">
        <f t="shared" si="61"/>
        <v>762.3</v>
      </c>
      <c r="AL58" s="102"/>
      <c r="AM58" s="102">
        <f t="shared" si="61"/>
        <v>762.3</v>
      </c>
      <c r="AN58" s="102"/>
      <c r="AO58" s="102">
        <f t="shared" si="61"/>
        <v>762.3</v>
      </c>
      <c r="AP58" s="84"/>
      <c r="AQ58" s="77"/>
    </row>
    <row r="59" spans="1:43" s="58" customFormat="1" x14ac:dyDescent="0.2">
      <c r="B59" s="64"/>
      <c r="C59" s="76"/>
      <c r="D59" s="77"/>
      <c r="E59" s="76"/>
      <c r="F59" s="77"/>
      <c r="G59" s="78"/>
      <c r="H59" s="77"/>
      <c r="I59" s="76"/>
      <c r="J59" s="77"/>
      <c r="K59" s="85" t="s">
        <v>40</v>
      </c>
      <c r="L59" s="77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2">
        <f>SUM(M58:AP58)</f>
        <v>40435.513800000008</v>
      </c>
      <c r="AP59" s="86"/>
      <c r="AQ59" s="77"/>
    </row>
    <row r="60" spans="1:43" s="58" customFormat="1" x14ac:dyDescent="0.2">
      <c r="A60" s="64"/>
      <c r="B60" s="64"/>
      <c r="C60" s="76"/>
      <c r="D60" s="77"/>
      <c r="E60" s="76"/>
      <c r="F60" s="77"/>
      <c r="G60" s="78"/>
      <c r="H60" s="77"/>
      <c r="I60" s="76"/>
      <c r="J60" s="77"/>
      <c r="K60" s="110" t="s">
        <v>60</v>
      </c>
      <c r="L60" s="77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1"/>
      <c r="AJ60" s="111"/>
      <c r="AK60" s="111"/>
      <c r="AL60" s="111"/>
      <c r="AM60" s="111"/>
      <c r="AN60" s="111"/>
      <c r="AO60" s="112">
        <f>AO59/15</f>
        <v>2695.7009200000007</v>
      </c>
      <c r="AP60" s="76"/>
      <c r="AQ60" s="77"/>
    </row>
    <row r="61" spans="1:43" s="58" customFormat="1" x14ac:dyDescent="0.2">
      <c r="A61" s="56"/>
      <c r="B61" s="64"/>
      <c r="C61" s="76"/>
      <c r="D61" s="77"/>
      <c r="E61" s="76"/>
      <c r="F61" s="77"/>
      <c r="G61" s="78"/>
      <c r="H61" s="77"/>
      <c r="I61" s="76"/>
      <c r="J61" s="77"/>
      <c r="K61" s="78"/>
      <c r="L61" s="77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7"/>
    </row>
    <row r="62" spans="1:43" s="58" customFormat="1" x14ac:dyDescent="0.2">
      <c r="A62" s="64"/>
      <c r="B62" s="64"/>
      <c r="C62" s="87"/>
      <c r="D62" s="77"/>
      <c r="E62" s="76"/>
      <c r="F62" s="77"/>
      <c r="G62" s="78"/>
      <c r="H62" s="77"/>
      <c r="I62" s="76"/>
      <c r="J62" s="77"/>
      <c r="K62" s="78"/>
      <c r="L62" s="77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7"/>
    </row>
    <row r="63" spans="1:43" s="58" customFormat="1" x14ac:dyDescent="0.2">
      <c r="A63" s="64"/>
      <c r="B63" s="64"/>
      <c r="C63" s="76"/>
      <c r="D63" s="77"/>
      <c r="E63" s="76"/>
      <c r="F63" s="77"/>
      <c r="G63" s="78"/>
      <c r="H63" s="77"/>
      <c r="I63" s="76"/>
      <c r="J63" s="77"/>
      <c r="K63" s="78"/>
      <c r="L63" s="77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7"/>
    </row>
    <row r="64" spans="1:43" hidden="1" x14ac:dyDescent="0.2"/>
    <row r="65" hidden="1" x14ac:dyDescent="0.2"/>
    <row r="66" hidden="1" x14ac:dyDescent="0.2"/>
  </sheetData>
  <sheetProtection sheet="1" objects="1" scenarios="1" selectLockedCells="1"/>
  <mergeCells count="2">
    <mergeCell ref="M4:AP4"/>
    <mergeCell ref="M11:AO11"/>
  </mergeCells>
  <pageMargins left="0.7" right="0.7" top="0.75" bottom="0.75" header="0.3" footer="0.3"/>
  <pageSetup paperSize="9" orientation="portrait" r:id="rId1"/>
  <ignoredErrors>
    <ignoredError sqref="N56:P56 Q56:AC56 AE56:AO56" formula="1"/>
    <ignoredError sqref="N13:N54 P13:P3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Prijzenblad Deel 1</vt:lpstr>
      <vt:lpstr>meerjaren overzicht in kosten</vt:lpstr>
    </vt:vector>
  </TitlesOfParts>
  <Company>Veiligheidsregio Utrecht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Krol, Jacco;G.vd.Brug</dc:creator>
  <cp:lastModifiedBy>Steman, Martijn</cp:lastModifiedBy>
  <dcterms:created xsi:type="dcterms:W3CDTF">2020-04-20T15:40:12Z</dcterms:created>
  <dcterms:modified xsi:type="dcterms:W3CDTF">2020-12-03T11:44:34Z</dcterms:modified>
</cp:coreProperties>
</file>