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enda Nootenboom\Documents\Aanbesteding Food\"/>
    </mc:Choice>
  </mc:AlternateContent>
  <bookViews>
    <workbookView xWindow="0" yWindow="0" windowWidth="19200" windowHeight="6730"/>
  </bookViews>
  <sheets>
    <sheet name="Prijzenblad perceel 1" sheetId="1" r:id="rId1"/>
  </sheets>
  <definedNames>
    <definedName name="_xlnm.Print_Area" localSheetId="0">'Prijzenblad perceel 1'!$A$1:$Q$60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M39" i="1" l="1"/>
  <c r="P39" i="1"/>
  <c r="Q39" i="1" s="1"/>
  <c r="L29" i="1"/>
  <c r="M29" i="1" s="1"/>
  <c r="L19" i="1" l="1"/>
  <c r="M19" i="1" s="1"/>
  <c r="L26" i="1"/>
  <c r="M26" i="1" s="1"/>
  <c r="L48" i="1" l="1"/>
  <c r="L35" i="1"/>
  <c r="M48" i="1" l="1"/>
  <c r="P48" i="1"/>
  <c r="Q48" i="1" s="1"/>
  <c r="M35" i="1"/>
  <c r="P35" i="1"/>
  <c r="Q35" i="1" s="1"/>
  <c r="L10" i="1"/>
  <c r="L30" i="1"/>
  <c r="M30" i="1" s="1"/>
  <c r="L28" i="1"/>
  <c r="M28" i="1" s="1"/>
  <c r="L27" i="1"/>
  <c r="M27" i="1" s="1"/>
  <c r="L25" i="1"/>
  <c r="M25" i="1" s="1"/>
  <c r="L23" i="1"/>
  <c r="M23" i="1" s="1"/>
  <c r="L22" i="1"/>
  <c r="M22" i="1" s="1"/>
  <c r="L21" i="1"/>
  <c r="M21" i="1" s="1"/>
  <c r="L18" i="1"/>
  <c r="M18" i="1" s="1"/>
  <c r="L16" i="1"/>
  <c r="M16" i="1" s="1"/>
  <c r="L14" i="1"/>
  <c r="M14" i="1" s="1"/>
  <c r="L13" i="1"/>
  <c r="M13" i="1" s="1"/>
  <c r="L12" i="1"/>
  <c r="M12" i="1" s="1"/>
  <c r="L11" i="1"/>
  <c r="M11" i="1" s="1"/>
  <c r="L17" i="1" l="1"/>
  <c r="M17" i="1" s="1"/>
  <c r="L42" i="1"/>
  <c r="L41" i="1"/>
  <c r="L38" i="1"/>
  <c r="L37" i="1"/>
  <c r="M38" i="1" l="1"/>
  <c r="P38" i="1"/>
  <c r="Q38" i="1" s="1"/>
  <c r="M42" i="1"/>
  <c r="P42" i="1"/>
  <c r="Q42" i="1" s="1"/>
  <c r="M37" i="1"/>
  <c r="P37" i="1"/>
  <c r="Q37" i="1" s="1"/>
  <c r="M41" i="1"/>
  <c r="P41" i="1"/>
  <c r="Q41" i="1" s="1"/>
  <c r="L36" i="1"/>
  <c r="L43" i="1"/>
  <c r="L44" i="1"/>
  <c r="L46" i="1"/>
  <c r="L47" i="1"/>
  <c r="L49" i="1"/>
  <c r="L50" i="1"/>
  <c r="L52" i="1"/>
  <c r="L53" i="1"/>
  <c r="L54" i="1"/>
  <c r="M10" i="1"/>
  <c r="M52" i="1" l="1"/>
  <c r="P52" i="1"/>
  <c r="Q52" i="1" s="1"/>
  <c r="M47" i="1"/>
  <c r="P47" i="1"/>
  <c r="Q47" i="1" s="1"/>
  <c r="M50" i="1"/>
  <c r="P50" i="1"/>
  <c r="Q50" i="1" s="1"/>
  <c r="M49" i="1"/>
  <c r="P49" i="1"/>
  <c r="Q49" i="1" s="1"/>
  <c r="M43" i="1"/>
  <c r="P43" i="1"/>
  <c r="Q43" i="1" s="1"/>
  <c r="M46" i="1"/>
  <c r="P46" i="1"/>
  <c r="Q46" i="1" s="1"/>
  <c r="M44" i="1"/>
  <c r="P44" i="1"/>
  <c r="Q44" i="1" s="1"/>
  <c r="M54" i="1"/>
  <c r="P54" i="1"/>
  <c r="Q54" i="1" s="1"/>
  <c r="M53" i="1"/>
  <c r="P53" i="1"/>
  <c r="Q53" i="1" s="1"/>
  <c r="M36" i="1"/>
  <c r="P36" i="1"/>
  <c r="Q36" i="1" s="1"/>
  <c r="E58" i="1" l="1"/>
</calcChain>
</file>

<file path=xl/comments1.xml><?xml version="1.0" encoding="utf-8"?>
<comments xmlns="http://schemas.openxmlformats.org/spreadsheetml/2006/main">
  <authors>
    <author>Hof, Maaike</author>
  </authors>
  <commentList>
    <comment ref="E56" authorId="0" shapeId="0">
      <text>
        <r>
          <rPr>
            <sz val="9"/>
            <color indexed="81"/>
            <rFont val="Tahoma"/>
            <family val="2"/>
          </rPr>
          <t xml:space="preserve">
Dit kortingspercentage wordt tijdens de contractperiode door opdrachtnemer minimaal gehanteerd op het overige assortiment</t>
        </r>
      </text>
    </comment>
    <comment ref="E60" authorId="0" shapeId="0">
      <text>
        <r>
          <rPr>
            <sz val="9"/>
            <color indexed="81"/>
            <rFont val="Tahoma"/>
            <family val="2"/>
          </rPr>
          <t xml:space="preserve">
Dit kortingspercentage wordt door opdrachtnemer tijdens de contractperiode gehanteerd op alle folderprijzen/acties.</t>
        </r>
      </text>
    </comment>
  </commentList>
</comments>
</file>

<file path=xl/sharedStrings.xml><?xml version="1.0" encoding="utf-8"?>
<sst xmlns="http://schemas.openxmlformats.org/spreadsheetml/2006/main" count="245" uniqueCount="148">
  <si>
    <t>Annex IX Prijzenblad Perceel 1 Dagverse producten, grondstoffen, dranken en aanverwante producten</t>
  </si>
  <si>
    <t>Inschrijver dient álle lichtblauwe velden in te vullen.
Het is de inschrijver niet toegestaan wijzigingen aan te brengen in het format van de aangeleverde invulmodellen/tabellen/formats etc.</t>
  </si>
  <si>
    <t>Naam Inschrijver:</t>
  </si>
  <si>
    <t>Het cummulatieve bestelbedrag van onderstaande producten vertegenwoordigt ongeveer 18% van de totale omzet van de afgelopen 12 maanden.</t>
  </si>
  <si>
    <t>Nr.</t>
  </si>
  <si>
    <t>Verpakking</t>
  </si>
  <si>
    <t>Inhoud</t>
  </si>
  <si>
    <t>Eenheid</t>
  </si>
  <si>
    <t>Omschrijving</t>
  </si>
  <si>
    <t>Fabrikant</t>
  </si>
  <si>
    <t>Aangeboden Fabrikant</t>
  </si>
  <si>
    <t>Prijsopgave voor</t>
  </si>
  <si>
    <t>Brutoprijs per stuk</t>
  </si>
  <si>
    <t>Korting in %</t>
  </si>
  <si>
    <t>Nettoprijs excl.BTW</t>
  </si>
  <si>
    <t>Prijs incl. BTW</t>
  </si>
  <si>
    <t>Fust</t>
  </si>
  <si>
    <t>st.</t>
  </si>
  <si>
    <t>Veltins Partyfust 10,4 Liter</t>
  </si>
  <si>
    <t>Veltins</t>
  </si>
  <si>
    <t>fusten</t>
  </si>
  <si>
    <t>Fles</t>
  </si>
  <si>
    <t>cl.</t>
  </si>
  <si>
    <t>Ferrandiere Merlot</t>
  </si>
  <si>
    <t>Ferrandiere of vergelijkbaar</t>
  </si>
  <si>
    <t>flessen</t>
  </si>
  <si>
    <t>Tree</t>
  </si>
  <si>
    <t>fl.</t>
  </si>
  <si>
    <t>Chaudfontaine 0,5 liter Still Petfles</t>
  </si>
  <si>
    <t>Chaudfontaine</t>
  </si>
  <si>
    <t>treeën</t>
  </si>
  <si>
    <t>Krat</t>
  </si>
  <si>
    <t>Coca Cola Light 20cl Glas</t>
  </si>
  <si>
    <t>Coca Cola</t>
  </si>
  <si>
    <t>kratten</t>
  </si>
  <si>
    <t xml:space="preserve">Krat </t>
  </si>
  <si>
    <t>Ice Tea sparklink 1,1L</t>
  </si>
  <si>
    <t>Lipton</t>
  </si>
  <si>
    <t>Rol</t>
  </si>
  <si>
    <t>gram</t>
  </si>
  <si>
    <t>Roomboter gezouten</t>
  </si>
  <si>
    <t>Hanos of vergelijkbaar</t>
  </si>
  <si>
    <t>rollen</t>
  </si>
  <si>
    <t>Doos</t>
  </si>
  <si>
    <t>kilo</t>
  </si>
  <si>
    <t>Roomboter ongezouten</t>
  </si>
  <si>
    <t>dozen</t>
  </si>
  <si>
    <t>liter</t>
  </si>
  <si>
    <t>Olijfolie, Olio di Sansa Italië</t>
  </si>
  <si>
    <t>Sansa of vergelijkbaar</t>
  </si>
  <si>
    <t>Zonnebloemolie Reddy</t>
  </si>
  <si>
    <t>Reddy of vergelijkbaar</t>
  </si>
  <si>
    <t>Pot</t>
  </si>
  <si>
    <t>Pecannoten gepeld USA</t>
  </si>
  <si>
    <t>potten</t>
  </si>
  <si>
    <t>Bak</t>
  </si>
  <si>
    <t>Pijnboompitten Count 950</t>
  </si>
  <si>
    <t>bakken</t>
  </si>
  <si>
    <t>Vanillestokjes</t>
  </si>
  <si>
    <t>Isfi of vergelijkbaar</t>
  </si>
  <si>
    <t xml:space="preserve">Slagroom zonder suiker 40% </t>
  </si>
  <si>
    <t>Olympia of vergelijkbaar</t>
  </si>
  <si>
    <t>Can</t>
  </si>
  <si>
    <t>Heel ei scharrel</t>
  </si>
  <si>
    <t>Danaeg of vergelijkbaar</t>
  </si>
  <si>
    <t>cans</t>
  </si>
  <si>
    <t xml:space="preserve">Eigeel scharrel </t>
  </si>
  <si>
    <t>pakken</t>
  </si>
  <si>
    <t>Melk vol 3,5% UHT schroefdop</t>
  </si>
  <si>
    <t>Frischli of vergelijkbaar</t>
  </si>
  <si>
    <t>Pak</t>
  </si>
  <si>
    <t>Melk vol biologisch houdbaar</t>
  </si>
  <si>
    <t>Zuivelrijck of vergelijkbaar</t>
  </si>
  <si>
    <t>Kookroom 20%</t>
  </si>
  <si>
    <t>Voor de verse producten die een dagprijs hebben dient u de door u gehanteerde gemiddelde prijs op te geven.</t>
  </si>
  <si>
    <t>Gewicht</t>
  </si>
  <si>
    <t>Totaal afname HC in 2019:</t>
  </si>
  <si>
    <t>Bijzonderheden</t>
  </si>
  <si>
    <t>Land van herkomst</t>
  </si>
  <si>
    <t>Aangeboden Land van herkomst</t>
  </si>
  <si>
    <t>Prijsopgave voor:</t>
  </si>
  <si>
    <t>Brutoprijs gem.</t>
  </si>
  <si>
    <t>Rundercarpaccio</t>
  </si>
  <si>
    <t>12x 80 gram per doos</t>
  </si>
  <si>
    <t>210 dozen</t>
  </si>
  <si>
    <t>Apart verpakt</t>
  </si>
  <si>
    <t>Per doos</t>
  </si>
  <si>
    <t xml:space="preserve">Runder Bavette </t>
  </si>
  <si>
    <t>op elk gewenst gewicht</t>
  </si>
  <si>
    <t>83 kilo</t>
  </si>
  <si>
    <t>Schoon en geportioneerd; vers</t>
  </si>
  <si>
    <t>Uruguay</t>
  </si>
  <si>
    <t>1 kilo</t>
  </si>
  <si>
    <t>Runder kogelbiefstuk</t>
  </si>
  <si>
    <t>92 kilo</t>
  </si>
  <si>
    <t>Ierland</t>
  </si>
  <si>
    <t>Kalfsentrecote Vitender</t>
  </si>
  <si>
    <t>93 kilo</t>
  </si>
  <si>
    <t xml:space="preserve">Schoon en geprotioneerd; vers </t>
  </si>
  <si>
    <t>Nederland</t>
  </si>
  <si>
    <t>Kalfsrib eye Vitender</t>
  </si>
  <si>
    <t>71 kilo</t>
  </si>
  <si>
    <t>Parelhoen supreme</t>
  </si>
  <si>
    <t>per 2 verpakt à 400 gram</t>
  </si>
  <si>
    <t>90 kilo</t>
  </si>
  <si>
    <t>Panklaar of suprême</t>
  </si>
  <si>
    <t>Lams Frenched racks</t>
  </si>
  <si>
    <t>400/600 gram</t>
  </si>
  <si>
    <t>68 kilo</t>
  </si>
  <si>
    <t>Vuil; vers</t>
  </si>
  <si>
    <t>Nieuw-Zeeland</t>
  </si>
  <si>
    <t>Varkenshaas</t>
  </si>
  <si>
    <t>87 kilo</t>
  </si>
  <si>
    <t>Jus de Veau kalfsjus</t>
  </si>
  <si>
    <t>pot à 1 kilo</t>
  </si>
  <si>
    <t>163 potten</t>
  </si>
  <si>
    <t>Geconcentreerd</t>
  </si>
  <si>
    <t>Per pot</t>
  </si>
  <si>
    <t>Zalmfilet</t>
  </si>
  <si>
    <t>112 kilo</t>
  </si>
  <si>
    <t>Zalm gerookt zijde</t>
  </si>
  <si>
    <t>per kilo</t>
  </si>
  <si>
    <t>74 kilo</t>
  </si>
  <si>
    <t>Schoon; vers; gesneden</t>
  </si>
  <si>
    <t>Royal catch</t>
  </si>
  <si>
    <t>Kabeljauwfilet</t>
  </si>
  <si>
    <t>105 kilo</t>
  </si>
  <si>
    <t>Zeebaars</t>
  </si>
  <si>
    <t>181 kilo</t>
  </si>
  <si>
    <t>Kweek</t>
  </si>
  <si>
    <t>Tonijnfilet</t>
  </si>
  <si>
    <t>53 kilo</t>
  </si>
  <si>
    <t>Maladiven/Suriname/Sri Lanka</t>
  </si>
  <si>
    <t xml:space="preserve">Aardappel </t>
  </si>
  <si>
    <t>20 kg</t>
  </si>
  <si>
    <t>48 x 20 kilo</t>
  </si>
  <si>
    <t>Bonk gewassen</t>
  </si>
  <si>
    <t>20 kilo</t>
  </si>
  <si>
    <t>à 20 kilo</t>
  </si>
  <si>
    <t>Asperge AA</t>
  </si>
  <si>
    <t>20-28mm</t>
  </si>
  <si>
    <t>88 kilo</t>
  </si>
  <si>
    <t>Paprika rood</t>
  </si>
  <si>
    <t>182 kilo</t>
  </si>
  <si>
    <t>Prijswens 1 Kortingspercentage op het overige assortiment</t>
  </si>
  <si>
    <t>%</t>
  </si>
  <si>
    <t>Prijswens 2 Totaalprijs uitgevraagde producten inclusief BTW</t>
  </si>
  <si>
    <t>Prijswens 3 Kortingspercentage op folderaanbiedingen/acties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</si>
</sst>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€&quot;\ #,##0.00"/>
  </numFmts>
  <fonts count="9" x14ac:knownFonts="1"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E57B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0" borderId="0" xfId="0" applyFont="1" applyBorder="1"/>
    <xf numFmtId="0" fontId="6" fillId="0" borderId="2" xfId="0" applyFont="1" applyBorder="1"/>
    <xf numFmtId="0" fontId="4" fillId="0" borderId="3" xfId="0" applyFont="1" applyBorder="1"/>
    <xf numFmtId="0" fontId="6" fillId="0" borderId="3" xfId="0" applyFont="1" applyBorder="1"/>
    <xf numFmtId="164" fontId="6" fillId="3" borderId="2" xfId="0" applyNumberFormat="1" applyFont="1" applyFill="1" applyBorder="1"/>
    <xf numFmtId="0" fontId="6" fillId="0" borderId="2" xfId="0" applyFont="1" applyBorder="1" applyAlignment="1">
      <alignment horizontal="left"/>
    </xf>
    <xf numFmtId="0" fontId="3" fillId="0" borderId="9" xfId="0" applyFont="1" applyBorder="1"/>
    <xf numFmtId="164" fontId="3" fillId="2" borderId="10" xfId="0" applyNumberFormat="1" applyFont="1" applyFill="1" applyBorder="1"/>
    <xf numFmtId="0" fontId="3" fillId="0" borderId="11" xfId="0" applyFont="1" applyBorder="1"/>
    <xf numFmtId="0" fontId="3" fillId="0" borderId="12" xfId="0" applyFont="1" applyBorder="1"/>
    <xf numFmtId="164" fontId="3" fillId="2" borderId="13" xfId="0" applyNumberFormat="1" applyFont="1" applyFill="1" applyBorder="1"/>
    <xf numFmtId="0" fontId="3" fillId="0" borderId="14" xfId="0" applyFont="1" applyBorder="1"/>
    <xf numFmtId="0" fontId="3" fillId="0" borderId="9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164" fontId="3" fillId="2" borderId="16" xfId="0" applyNumberFormat="1" applyFont="1" applyFill="1" applyBorder="1"/>
    <xf numFmtId="0" fontId="3" fillId="0" borderId="15" xfId="0" applyFont="1" applyBorder="1"/>
    <xf numFmtId="0" fontId="3" fillId="0" borderId="17" xfId="0" applyFont="1" applyBorder="1"/>
    <xf numFmtId="164" fontId="6" fillId="0" borderId="2" xfId="0" applyNumberFormat="1" applyFont="1" applyFill="1" applyBorder="1"/>
    <xf numFmtId="0" fontId="6" fillId="0" borderId="2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0" xfId="0" applyFont="1" applyFill="1" applyBorder="1"/>
    <xf numFmtId="0" fontId="6" fillId="0" borderId="0" xfId="0" applyFont="1" applyBorder="1"/>
    <xf numFmtId="164" fontId="6" fillId="3" borderId="0" xfId="0" applyNumberFormat="1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0" fontId="3" fillId="0" borderId="0" xfId="0" applyNumberFormat="1" applyFont="1" applyFill="1" applyBorder="1"/>
    <xf numFmtId="0" fontId="3" fillId="0" borderId="0" xfId="0" applyFont="1" applyFill="1"/>
    <xf numFmtId="0" fontId="0" fillId="0" borderId="0" xfId="0" applyFill="1"/>
    <xf numFmtId="43" fontId="3" fillId="3" borderId="2" xfId="1" applyFont="1" applyFill="1" applyBorder="1"/>
    <xf numFmtId="0" fontId="6" fillId="0" borderId="15" xfId="0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8" fillId="0" borderId="0" xfId="0" applyFont="1" applyAlignment="1">
      <alignment vertical="center" wrapText="1"/>
    </xf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 applyAlignment="1"/>
    <xf numFmtId="0" fontId="3" fillId="0" borderId="15" xfId="0" applyFont="1" applyFill="1" applyBorder="1"/>
    <xf numFmtId="0" fontId="4" fillId="0" borderId="0" xfId="0" applyFont="1" applyFill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6" fillId="0" borderId="16" xfId="0" applyFont="1" applyFill="1" applyBorder="1"/>
    <xf numFmtId="0" fontId="6" fillId="0" borderId="10" xfId="0" applyFont="1" applyFill="1" applyBorder="1"/>
    <xf numFmtId="0" fontId="6" fillId="0" borderId="12" xfId="0" applyFont="1" applyFill="1" applyBorder="1"/>
    <xf numFmtId="164" fontId="6" fillId="0" borderId="12" xfId="0" applyNumberFormat="1" applyFont="1" applyFill="1" applyBorder="1"/>
    <xf numFmtId="0" fontId="6" fillId="0" borderId="13" xfId="0" applyFont="1" applyFill="1" applyBorder="1"/>
    <xf numFmtId="0" fontId="3" fillId="5" borderId="6" xfId="0" applyFont="1" applyFill="1" applyBorder="1" applyAlignment="1">
      <alignment wrapText="1"/>
    </xf>
    <xf numFmtId="0" fontId="4" fillId="0" borderId="5" xfId="0" applyFont="1" applyBorder="1"/>
    <xf numFmtId="0" fontId="3" fillId="0" borderId="5" xfId="0" applyFont="1" applyFill="1" applyBorder="1"/>
    <xf numFmtId="0" fontId="3" fillId="0" borderId="5" xfId="0" applyFont="1" applyBorder="1"/>
    <xf numFmtId="0" fontId="3" fillId="6" borderId="1" xfId="0" applyFont="1" applyFill="1" applyBorder="1"/>
    <xf numFmtId="0" fontId="3" fillId="6" borderId="2" xfId="0" applyFont="1" applyFill="1" applyBorder="1"/>
    <xf numFmtId="2" fontId="3" fillId="6" borderId="4" xfId="0" applyNumberFormat="1" applyFont="1" applyFill="1" applyBorder="1"/>
    <xf numFmtId="2" fontId="3" fillId="4" borderId="2" xfId="0" applyNumberFormat="1" applyFont="1" applyFill="1" applyBorder="1"/>
    <xf numFmtId="10" fontId="3" fillId="4" borderId="2" xfId="0" applyNumberFormat="1" applyFont="1" applyFill="1" applyBorder="1"/>
    <xf numFmtId="164" fontId="3" fillId="4" borderId="2" xfId="0" applyNumberFormat="1" applyFont="1" applyFill="1" applyBorder="1"/>
    <xf numFmtId="164" fontId="3" fillId="4" borderId="3" xfId="0" applyNumberFormat="1" applyFont="1" applyFill="1" applyBorder="1"/>
    <xf numFmtId="164" fontId="3" fillId="4" borderId="12" xfId="0" applyNumberFormat="1" applyFont="1" applyFill="1" applyBorder="1"/>
    <xf numFmtId="164" fontId="3" fillId="0" borderId="2" xfId="0" applyNumberFormat="1" applyFont="1" applyFill="1" applyBorder="1"/>
    <xf numFmtId="164" fontId="3" fillId="7" borderId="5" xfId="0" applyNumberFormat="1" applyFont="1" applyFill="1" applyBorder="1"/>
    <xf numFmtId="164" fontId="3" fillId="7" borderId="12" xfId="0" applyNumberFormat="1" applyFont="1" applyFill="1" applyBorder="1"/>
    <xf numFmtId="164" fontId="3" fillId="7" borderId="2" xfId="0" applyNumberFormat="1" applyFont="1" applyFill="1" applyBorder="1"/>
    <xf numFmtId="0" fontId="3" fillId="5" borderId="8" xfId="0" applyFont="1" applyFill="1" applyBorder="1" applyAlignment="1">
      <alignment wrapText="1"/>
    </xf>
    <xf numFmtId="0" fontId="3" fillId="0" borderId="16" xfId="0" applyFont="1" applyFill="1" applyBorder="1"/>
    <xf numFmtId="0" fontId="3" fillId="0" borderId="10" xfId="0" applyFont="1" applyFill="1" applyBorder="1"/>
    <xf numFmtId="0" fontId="3" fillId="0" borderId="18" xfId="0" applyFont="1" applyFill="1" applyBorder="1"/>
    <xf numFmtId="0" fontId="3" fillId="0" borderId="10" xfId="0" applyFont="1" applyBorder="1"/>
    <xf numFmtId="0" fontId="3" fillId="0" borderId="13" xfId="0" applyFont="1" applyBorder="1"/>
    <xf numFmtId="164" fontId="4" fillId="6" borderId="2" xfId="0" applyNumberFormat="1" applyFont="1" applyFill="1" applyBorder="1"/>
    <xf numFmtId="0" fontId="6" fillId="4" borderId="10" xfId="0" applyFont="1" applyFill="1" applyBorder="1"/>
    <xf numFmtId="0" fontId="6" fillId="4" borderId="13" xfId="0" applyFont="1" applyFill="1" applyBorder="1"/>
    <xf numFmtId="0" fontId="3" fillId="4" borderId="16" xfId="0" applyFont="1" applyFill="1" applyBorder="1"/>
    <xf numFmtId="0" fontId="3" fillId="4" borderId="10" xfId="0" applyFont="1" applyFill="1" applyBorder="1"/>
    <xf numFmtId="0" fontId="3" fillId="4" borderId="18" xfId="0" applyFont="1" applyFill="1" applyBorder="1"/>
    <xf numFmtId="43" fontId="3" fillId="4" borderId="2" xfId="1" applyFont="1" applyFill="1" applyBorder="1"/>
    <xf numFmtId="43" fontId="3" fillId="4" borderId="3" xfId="1" applyFont="1" applyFill="1" applyBorder="1"/>
    <xf numFmtId="43" fontId="3" fillId="4" borderId="12" xfId="1" applyFont="1" applyFill="1" applyBorder="1"/>
    <xf numFmtId="0" fontId="6" fillId="0" borderId="9" xfId="0" applyFont="1" applyFill="1" applyBorder="1"/>
    <xf numFmtId="0" fontId="6" fillId="0" borderId="15" xfId="0" applyFont="1" applyFill="1" applyBorder="1"/>
    <xf numFmtId="0" fontId="6" fillId="0" borderId="15" xfId="0" applyFont="1" applyBorder="1"/>
    <xf numFmtId="0" fontId="6" fillId="0" borderId="11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43" fontId="3" fillId="0" borderId="0" xfId="1" applyFont="1" applyFill="1" applyBorder="1"/>
    <xf numFmtId="2" fontId="3" fillId="0" borderId="0" xfId="0" applyNumberFormat="1" applyFont="1" applyFill="1" applyBorder="1"/>
    <xf numFmtId="164" fontId="4" fillId="6" borderId="4" xfId="0" applyNumberFormat="1" applyFont="1" applyFill="1" applyBorder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="80" zoomScaleNormal="80" workbookViewId="0">
      <selection activeCell="H5" sqref="H5"/>
    </sheetView>
  </sheetViews>
  <sheetFormatPr defaultRowHeight="13.5" x14ac:dyDescent="0.25"/>
  <cols>
    <col min="1" max="1" width="3.2109375" customWidth="1"/>
    <col min="2" max="2" width="7.7109375" customWidth="1"/>
    <col min="3" max="3" width="15.5" customWidth="1"/>
    <col min="4" max="4" width="17.7109375" bestFit="1" customWidth="1"/>
    <col min="5" max="5" width="24.42578125" customWidth="1"/>
    <col min="6" max="6" width="22.2109375" customWidth="1"/>
    <col min="7" max="7" width="19.5703125" customWidth="1"/>
    <col min="8" max="8" width="16.5" bestFit="1" customWidth="1"/>
    <col min="9" max="9" width="8" customWidth="1"/>
    <col min="10" max="12" width="7" customWidth="1"/>
    <col min="13" max="13" width="9.42578125" customWidth="1"/>
    <col min="14" max="14" width="4.5703125" customWidth="1"/>
    <col min="15" max="15" width="6" customWidth="1"/>
  </cols>
  <sheetData>
    <row r="1" spans="1:13" ht="1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ht="14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13" ht="48" customHeight="1" x14ac:dyDescent="0.25">
      <c r="A3" s="109" t="s">
        <v>1</v>
      </c>
      <c r="B3" s="109"/>
      <c r="C3" s="109"/>
      <c r="D3" s="109"/>
      <c r="E3" s="109"/>
      <c r="F3" s="109"/>
      <c r="G3" s="109"/>
      <c r="H3" s="50"/>
      <c r="I3" s="50"/>
      <c r="J3" s="50"/>
      <c r="K3" s="50"/>
    </row>
    <row r="4" spans="1:13" ht="14.25" customHeight="1" x14ac:dyDescent="0.3">
      <c r="A4" s="50"/>
      <c r="B4" s="50"/>
      <c r="C4" s="50"/>
      <c r="D4" s="50"/>
      <c r="E4" s="50"/>
      <c r="F4" s="50"/>
      <c r="G4" s="50"/>
      <c r="H4" s="2"/>
      <c r="I4" s="2"/>
      <c r="J4" s="2"/>
    </row>
    <row r="5" spans="1:13" ht="14.25" customHeight="1" x14ac:dyDescent="0.3">
      <c r="A5" s="1"/>
      <c r="B5" s="110" t="s">
        <v>2</v>
      </c>
      <c r="C5" s="111"/>
      <c r="D5" s="111"/>
      <c r="E5" s="111"/>
      <c r="F5" s="111"/>
      <c r="G5" s="112"/>
      <c r="H5" s="2"/>
      <c r="I5" s="2"/>
      <c r="J5" s="2"/>
    </row>
    <row r="6" spans="1:13" ht="14.25" customHeight="1" x14ac:dyDescent="0.3">
      <c r="A6" s="1"/>
      <c r="B6" s="2"/>
      <c r="C6" s="2"/>
      <c r="D6" s="2"/>
      <c r="E6" s="2"/>
      <c r="F6" s="2"/>
      <c r="G6" s="2"/>
      <c r="H6" s="2"/>
      <c r="I6" s="2"/>
      <c r="J6" s="2"/>
    </row>
    <row r="7" spans="1:13" ht="14" x14ac:dyDescent="0.3">
      <c r="A7" s="54" t="s">
        <v>3</v>
      </c>
      <c r="B7" s="38"/>
      <c r="C7" s="38"/>
      <c r="D7" s="38"/>
      <c r="E7" s="38"/>
      <c r="F7" s="38"/>
      <c r="G7" s="38"/>
      <c r="H7" s="3"/>
      <c r="I7" s="3"/>
      <c r="J7" s="3"/>
    </row>
    <row r="8" spans="1:13" ht="14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3" ht="25" x14ac:dyDescent="0.25">
      <c r="A9" s="55" t="s">
        <v>4</v>
      </c>
      <c r="B9" s="56" t="s">
        <v>5</v>
      </c>
      <c r="C9" s="56" t="s">
        <v>6</v>
      </c>
      <c r="D9" s="55" t="s">
        <v>7</v>
      </c>
      <c r="E9" s="56" t="s">
        <v>8</v>
      </c>
      <c r="F9" s="57" t="s">
        <v>9</v>
      </c>
      <c r="G9" s="57" t="s">
        <v>10</v>
      </c>
      <c r="H9" s="105" t="s">
        <v>11</v>
      </c>
      <c r="I9" s="106"/>
      <c r="J9" s="51" t="s">
        <v>12</v>
      </c>
      <c r="K9" s="51" t="s">
        <v>13</v>
      </c>
      <c r="L9" s="51" t="s">
        <v>14</v>
      </c>
      <c r="M9" s="52" t="s">
        <v>15</v>
      </c>
    </row>
    <row r="10" spans="1:13" x14ac:dyDescent="0.25">
      <c r="A10" s="13">
        <v>1</v>
      </c>
      <c r="B10" s="43" t="s">
        <v>16</v>
      </c>
      <c r="C10" s="43">
        <v>1</v>
      </c>
      <c r="D10" s="94" t="s">
        <v>17</v>
      </c>
      <c r="E10" s="27" t="s">
        <v>18</v>
      </c>
      <c r="F10" s="58" t="s">
        <v>19</v>
      </c>
      <c r="G10" s="58" t="s">
        <v>19</v>
      </c>
      <c r="H10" s="45">
        <v>46</v>
      </c>
      <c r="I10" s="12" t="s">
        <v>20</v>
      </c>
      <c r="J10" s="72"/>
      <c r="K10" s="91"/>
      <c r="L10" s="78">
        <f>J10-(J10/100*K10)</f>
        <v>0</v>
      </c>
      <c r="M10" s="14">
        <f>L10*H10*1.21</f>
        <v>0</v>
      </c>
    </row>
    <row r="11" spans="1:13" x14ac:dyDescent="0.25">
      <c r="A11" s="25">
        <v>2</v>
      </c>
      <c r="B11" s="28" t="s">
        <v>21</v>
      </c>
      <c r="C11" s="28">
        <v>75</v>
      </c>
      <c r="D11" s="95" t="s">
        <v>22</v>
      </c>
      <c r="E11" s="27" t="s">
        <v>23</v>
      </c>
      <c r="F11" s="59" t="s">
        <v>24</v>
      </c>
      <c r="G11" s="86"/>
      <c r="H11" s="41">
        <v>323</v>
      </c>
      <c r="I11" s="12" t="s">
        <v>25</v>
      </c>
      <c r="J11" s="72"/>
      <c r="K11" s="91"/>
      <c r="L11" s="76">
        <f t="shared" ref="L11:L30" si="0">J11-(J11/100*K11)</f>
        <v>0</v>
      </c>
      <c r="M11" s="14">
        <f>L11*H11*1.09</f>
        <v>0</v>
      </c>
    </row>
    <row r="12" spans="1:13" x14ac:dyDescent="0.25">
      <c r="A12" s="53">
        <v>3</v>
      </c>
      <c r="B12" s="28" t="s">
        <v>26</v>
      </c>
      <c r="C12" s="28">
        <v>24</v>
      </c>
      <c r="D12" s="95" t="s">
        <v>27</v>
      </c>
      <c r="E12" s="27" t="s">
        <v>28</v>
      </c>
      <c r="F12" s="59" t="s">
        <v>29</v>
      </c>
      <c r="G12" s="59" t="s">
        <v>29</v>
      </c>
      <c r="H12" s="41">
        <v>149</v>
      </c>
      <c r="I12" s="12" t="s">
        <v>30</v>
      </c>
      <c r="J12" s="72"/>
      <c r="K12" s="91"/>
      <c r="L12" s="76">
        <f t="shared" si="0"/>
        <v>0</v>
      </c>
      <c r="M12" s="14">
        <f t="shared" ref="M12:M30" si="1">L12*H12*1.09</f>
        <v>0</v>
      </c>
    </row>
    <row r="13" spans="1:13" x14ac:dyDescent="0.25">
      <c r="A13" s="53">
        <v>4</v>
      </c>
      <c r="B13" s="28" t="s">
        <v>31</v>
      </c>
      <c r="C13" s="28">
        <v>24</v>
      </c>
      <c r="D13" s="95" t="s">
        <v>27</v>
      </c>
      <c r="E13" s="27" t="s">
        <v>32</v>
      </c>
      <c r="F13" s="59" t="s">
        <v>33</v>
      </c>
      <c r="G13" s="59" t="s">
        <v>33</v>
      </c>
      <c r="H13" s="41">
        <v>74</v>
      </c>
      <c r="I13" s="12" t="s">
        <v>34</v>
      </c>
      <c r="J13" s="72"/>
      <c r="K13" s="91"/>
      <c r="L13" s="76">
        <f>J13-(J13/100*K13)</f>
        <v>0</v>
      </c>
      <c r="M13" s="14">
        <f t="shared" si="1"/>
        <v>0</v>
      </c>
    </row>
    <row r="14" spans="1:13" x14ac:dyDescent="0.25">
      <c r="A14" s="53">
        <v>5</v>
      </c>
      <c r="B14" s="28" t="s">
        <v>35</v>
      </c>
      <c r="C14" s="28">
        <v>12</v>
      </c>
      <c r="D14" s="95" t="s">
        <v>27</v>
      </c>
      <c r="E14" s="27" t="s">
        <v>36</v>
      </c>
      <c r="F14" s="59" t="s">
        <v>37</v>
      </c>
      <c r="G14" s="59" t="s">
        <v>37</v>
      </c>
      <c r="H14" s="41">
        <v>44</v>
      </c>
      <c r="I14" s="12" t="s">
        <v>34</v>
      </c>
      <c r="J14" s="72"/>
      <c r="K14" s="91"/>
      <c r="L14" s="76">
        <f t="shared" si="0"/>
        <v>0</v>
      </c>
      <c r="M14" s="14">
        <f t="shared" si="1"/>
        <v>0</v>
      </c>
    </row>
    <row r="15" spans="1:13" x14ac:dyDescent="0.25">
      <c r="A15" s="25"/>
      <c r="B15" s="28"/>
      <c r="C15" s="28"/>
      <c r="D15" s="95"/>
      <c r="E15" s="27"/>
      <c r="F15" s="59"/>
      <c r="G15" s="59"/>
      <c r="H15" s="41"/>
      <c r="I15" s="12"/>
      <c r="J15" s="75"/>
      <c r="K15" s="40"/>
      <c r="L15" s="76"/>
      <c r="M15" s="14"/>
    </row>
    <row r="16" spans="1:13" x14ac:dyDescent="0.25">
      <c r="A16" s="25">
        <v>6</v>
      </c>
      <c r="B16" s="28" t="s">
        <v>38</v>
      </c>
      <c r="C16" s="28">
        <v>250</v>
      </c>
      <c r="D16" s="95" t="s">
        <v>39</v>
      </c>
      <c r="E16" s="27" t="s">
        <v>40</v>
      </c>
      <c r="F16" s="59" t="s">
        <v>41</v>
      </c>
      <c r="G16" s="86"/>
      <c r="H16" s="41">
        <v>371</v>
      </c>
      <c r="I16" s="12" t="s">
        <v>42</v>
      </c>
      <c r="J16" s="72"/>
      <c r="K16" s="91"/>
      <c r="L16" s="76">
        <f t="shared" si="0"/>
        <v>0</v>
      </c>
      <c r="M16" s="14">
        <f t="shared" si="1"/>
        <v>0</v>
      </c>
    </row>
    <row r="17" spans="1:13" x14ac:dyDescent="0.25">
      <c r="A17" s="25">
        <v>7</v>
      </c>
      <c r="B17" s="28" t="s">
        <v>43</v>
      </c>
      <c r="C17" s="28">
        <v>5</v>
      </c>
      <c r="D17" s="95" t="s">
        <v>44</v>
      </c>
      <c r="E17" s="27" t="s">
        <v>45</v>
      </c>
      <c r="F17" s="59" t="s">
        <v>41</v>
      </c>
      <c r="G17" s="86"/>
      <c r="H17" s="41">
        <v>80</v>
      </c>
      <c r="I17" s="12" t="s">
        <v>46</v>
      </c>
      <c r="J17" s="72"/>
      <c r="K17" s="92"/>
      <c r="L17" s="76">
        <f t="shared" si="0"/>
        <v>0</v>
      </c>
      <c r="M17" s="14">
        <f t="shared" si="1"/>
        <v>0</v>
      </c>
    </row>
    <row r="18" spans="1:13" x14ac:dyDescent="0.25">
      <c r="A18" s="25">
        <v>8</v>
      </c>
      <c r="B18" s="28" t="s">
        <v>21</v>
      </c>
      <c r="C18" s="28">
        <v>1</v>
      </c>
      <c r="D18" s="95" t="s">
        <v>47</v>
      </c>
      <c r="E18" s="27" t="s">
        <v>48</v>
      </c>
      <c r="F18" s="59" t="s">
        <v>49</v>
      </c>
      <c r="G18" s="86"/>
      <c r="H18" s="41">
        <v>323</v>
      </c>
      <c r="I18" s="12" t="s">
        <v>25</v>
      </c>
      <c r="J18" s="72"/>
      <c r="K18" s="91"/>
      <c r="L18" s="76">
        <f t="shared" si="0"/>
        <v>0</v>
      </c>
      <c r="M18" s="14">
        <f t="shared" si="1"/>
        <v>0</v>
      </c>
    </row>
    <row r="19" spans="1:13" x14ac:dyDescent="0.25">
      <c r="A19" s="25">
        <v>9</v>
      </c>
      <c r="B19" s="28" t="s">
        <v>21</v>
      </c>
      <c r="C19" s="28">
        <v>1</v>
      </c>
      <c r="D19" s="95" t="s">
        <v>47</v>
      </c>
      <c r="E19" s="27" t="s">
        <v>50</v>
      </c>
      <c r="F19" s="59" t="s">
        <v>51</v>
      </c>
      <c r="G19" s="86"/>
      <c r="H19" s="41">
        <v>377</v>
      </c>
      <c r="I19" s="12" t="s">
        <v>25</v>
      </c>
      <c r="J19" s="72"/>
      <c r="K19" s="91"/>
      <c r="L19" s="76">
        <f t="shared" ref="L19" si="2">J19-(J19/100*K19)</f>
        <v>0</v>
      </c>
      <c r="M19" s="14">
        <f t="shared" si="1"/>
        <v>0</v>
      </c>
    </row>
    <row r="20" spans="1:13" x14ac:dyDescent="0.25">
      <c r="A20" s="25"/>
      <c r="B20" s="8"/>
      <c r="C20" s="8"/>
      <c r="D20" s="96"/>
      <c r="E20" s="27"/>
      <c r="F20" s="59"/>
      <c r="G20" s="59"/>
      <c r="H20" s="22"/>
      <c r="I20" s="12"/>
      <c r="J20" s="75"/>
      <c r="K20" s="40"/>
      <c r="L20" s="76"/>
      <c r="M20" s="14"/>
    </row>
    <row r="21" spans="1:13" x14ac:dyDescent="0.25">
      <c r="A21" s="53">
        <v>10</v>
      </c>
      <c r="B21" s="28" t="s">
        <v>52</v>
      </c>
      <c r="C21" s="28">
        <v>650</v>
      </c>
      <c r="D21" s="95" t="s">
        <v>39</v>
      </c>
      <c r="E21" s="27" t="s">
        <v>53</v>
      </c>
      <c r="F21" s="59" t="s">
        <v>41</v>
      </c>
      <c r="G21" s="86"/>
      <c r="H21" s="41">
        <v>43</v>
      </c>
      <c r="I21" s="44" t="s">
        <v>54</v>
      </c>
      <c r="J21" s="72"/>
      <c r="K21" s="91"/>
      <c r="L21" s="76">
        <f t="shared" si="0"/>
        <v>0</v>
      </c>
      <c r="M21" s="14">
        <f t="shared" si="1"/>
        <v>0</v>
      </c>
    </row>
    <row r="22" spans="1:13" x14ac:dyDescent="0.25">
      <c r="A22" s="53">
        <v>11</v>
      </c>
      <c r="B22" s="28" t="s">
        <v>55</v>
      </c>
      <c r="C22" s="28">
        <v>900</v>
      </c>
      <c r="D22" s="95" t="s">
        <v>39</v>
      </c>
      <c r="E22" s="27" t="s">
        <v>56</v>
      </c>
      <c r="F22" s="59" t="s">
        <v>41</v>
      </c>
      <c r="G22" s="86"/>
      <c r="H22" s="41">
        <v>26</v>
      </c>
      <c r="I22" s="44" t="s">
        <v>57</v>
      </c>
      <c r="J22" s="72"/>
      <c r="K22" s="91"/>
      <c r="L22" s="76">
        <f>J22-(J22/100*K22)</f>
        <v>0</v>
      </c>
      <c r="M22" s="14">
        <f t="shared" si="1"/>
        <v>0</v>
      </c>
    </row>
    <row r="23" spans="1:13" x14ac:dyDescent="0.25">
      <c r="A23" s="53">
        <v>12</v>
      </c>
      <c r="B23" s="28" t="s">
        <v>52</v>
      </c>
      <c r="C23" s="28">
        <v>50</v>
      </c>
      <c r="D23" s="95" t="s">
        <v>39</v>
      </c>
      <c r="E23" s="27" t="s">
        <v>58</v>
      </c>
      <c r="F23" s="59" t="s">
        <v>59</v>
      </c>
      <c r="G23" s="86"/>
      <c r="H23" s="41">
        <v>54</v>
      </c>
      <c r="I23" s="44" t="s">
        <v>54</v>
      </c>
      <c r="J23" s="72"/>
      <c r="K23" s="92"/>
      <c r="L23" s="76">
        <f t="shared" si="0"/>
        <v>0</v>
      </c>
      <c r="M23" s="14">
        <f t="shared" si="1"/>
        <v>0</v>
      </c>
    </row>
    <row r="24" spans="1:13" x14ac:dyDescent="0.25">
      <c r="A24" s="25"/>
      <c r="B24" s="8"/>
      <c r="C24" s="8"/>
      <c r="D24" s="96"/>
      <c r="E24" s="11"/>
      <c r="F24" s="59"/>
      <c r="G24" s="59"/>
      <c r="H24" s="22"/>
      <c r="I24" s="12"/>
      <c r="J24" s="75"/>
      <c r="K24" s="40"/>
      <c r="L24" s="76"/>
      <c r="M24" s="14"/>
    </row>
    <row r="25" spans="1:13" x14ac:dyDescent="0.25">
      <c r="A25" s="25">
        <v>13</v>
      </c>
      <c r="B25" s="28" t="s">
        <v>21</v>
      </c>
      <c r="C25" s="28">
        <v>1.5</v>
      </c>
      <c r="D25" s="95" t="s">
        <v>47</v>
      </c>
      <c r="E25" s="27" t="s">
        <v>60</v>
      </c>
      <c r="F25" s="59" t="s">
        <v>61</v>
      </c>
      <c r="G25" s="86"/>
      <c r="H25" s="41">
        <v>623</v>
      </c>
      <c r="I25" s="12" t="s">
        <v>25</v>
      </c>
      <c r="J25" s="72"/>
      <c r="K25" s="91"/>
      <c r="L25" s="76">
        <f t="shared" si="0"/>
        <v>0</v>
      </c>
      <c r="M25" s="14">
        <f t="shared" si="1"/>
        <v>0</v>
      </c>
    </row>
    <row r="26" spans="1:13" x14ac:dyDescent="0.25">
      <c r="A26" s="25">
        <v>14</v>
      </c>
      <c r="B26" s="28" t="s">
        <v>62</v>
      </c>
      <c r="C26" s="28">
        <v>1</v>
      </c>
      <c r="D26" s="95" t="s">
        <v>47</v>
      </c>
      <c r="E26" s="27" t="s">
        <v>63</v>
      </c>
      <c r="F26" s="59" t="s">
        <v>64</v>
      </c>
      <c r="G26" s="86"/>
      <c r="H26" s="41">
        <v>158</v>
      </c>
      <c r="I26" s="12" t="s">
        <v>65</v>
      </c>
      <c r="J26" s="72"/>
      <c r="K26" s="91"/>
      <c r="L26" s="76">
        <f t="shared" ref="L26" si="3">J26-(J26/100*K26)</f>
        <v>0</v>
      </c>
      <c r="M26" s="14">
        <f t="shared" si="1"/>
        <v>0</v>
      </c>
    </row>
    <row r="27" spans="1:13" x14ac:dyDescent="0.25">
      <c r="A27" s="25">
        <v>15</v>
      </c>
      <c r="B27" s="28" t="s">
        <v>62</v>
      </c>
      <c r="C27" s="28">
        <v>1</v>
      </c>
      <c r="D27" s="95" t="s">
        <v>47</v>
      </c>
      <c r="E27" s="27" t="s">
        <v>66</v>
      </c>
      <c r="F27" s="59" t="s">
        <v>64</v>
      </c>
      <c r="G27" s="86"/>
      <c r="H27" s="41">
        <v>251</v>
      </c>
      <c r="I27" s="12" t="s">
        <v>65</v>
      </c>
      <c r="J27" s="72"/>
      <c r="K27" s="91"/>
      <c r="L27" s="76">
        <f t="shared" si="0"/>
        <v>0</v>
      </c>
      <c r="M27" s="14">
        <f t="shared" si="1"/>
        <v>0</v>
      </c>
    </row>
    <row r="28" spans="1:13" x14ac:dyDescent="0.25">
      <c r="A28" s="25">
        <v>16</v>
      </c>
      <c r="B28" s="28" t="s">
        <v>26</v>
      </c>
      <c r="C28" s="28">
        <v>12</v>
      </c>
      <c r="D28" s="95" t="s">
        <v>67</v>
      </c>
      <c r="E28" s="27" t="s">
        <v>68</v>
      </c>
      <c r="F28" s="59" t="s">
        <v>69</v>
      </c>
      <c r="G28" s="86"/>
      <c r="H28" s="41">
        <v>155</v>
      </c>
      <c r="I28" s="12" t="s">
        <v>30</v>
      </c>
      <c r="J28" s="72"/>
      <c r="K28" s="92"/>
      <c r="L28" s="76">
        <f t="shared" si="0"/>
        <v>0</v>
      </c>
      <c r="M28" s="14">
        <f t="shared" si="1"/>
        <v>0</v>
      </c>
    </row>
    <row r="29" spans="1:13" x14ac:dyDescent="0.25">
      <c r="A29" s="25">
        <v>17</v>
      </c>
      <c r="B29" s="28" t="s">
        <v>70</v>
      </c>
      <c r="C29" s="28">
        <v>1</v>
      </c>
      <c r="D29" s="95" t="s">
        <v>47</v>
      </c>
      <c r="E29" s="27" t="s">
        <v>71</v>
      </c>
      <c r="F29" s="59" t="s">
        <v>72</v>
      </c>
      <c r="G29" s="86"/>
      <c r="H29" s="45">
        <v>537</v>
      </c>
      <c r="I29" s="42" t="s">
        <v>67</v>
      </c>
      <c r="J29" s="73"/>
      <c r="K29" s="92"/>
      <c r="L29" s="76">
        <f t="shared" si="0"/>
        <v>0</v>
      </c>
      <c r="M29" s="14">
        <f t="shared" si="1"/>
        <v>0</v>
      </c>
    </row>
    <row r="30" spans="1:13" ht="14" thickBot="1" x14ac:dyDescent="0.3">
      <c r="A30" s="15">
        <v>18</v>
      </c>
      <c r="B30" s="60" t="s">
        <v>21</v>
      </c>
      <c r="C30" s="60">
        <v>1</v>
      </c>
      <c r="D30" s="97" t="s">
        <v>47</v>
      </c>
      <c r="E30" s="61" t="s">
        <v>73</v>
      </c>
      <c r="F30" s="62" t="s">
        <v>41</v>
      </c>
      <c r="G30" s="87"/>
      <c r="H30" s="46">
        <v>519</v>
      </c>
      <c r="I30" s="23" t="s">
        <v>25</v>
      </c>
      <c r="J30" s="74"/>
      <c r="K30" s="93"/>
      <c r="L30" s="77">
        <f t="shared" si="0"/>
        <v>0</v>
      </c>
      <c r="M30" s="17">
        <f t="shared" si="1"/>
        <v>0</v>
      </c>
    </row>
    <row r="31" spans="1:13" x14ac:dyDescent="0.25">
      <c r="A31" s="7"/>
      <c r="B31" s="98"/>
      <c r="C31" s="98"/>
      <c r="D31" s="98"/>
      <c r="E31" s="99"/>
      <c r="F31" s="98"/>
      <c r="G31" s="98"/>
      <c r="H31" s="100"/>
      <c r="I31" s="101"/>
      <c r="J31" s="36"/>
      <c r="K31" s="102"/>
      <c r="L31" s="36"/>
      <c r="M31" s="36"/>
    </row>
    <row r="32" spans="1:13" x14ac:dyDescent="0.25">
      <c r="A32" s="7"/>
      <c r="B32" s="32"/>
      <c r="C32" s="32"/>
      <c r="D32" s="32"/>
      <c r="E32" s="33"/>
      <c r="F32" s="33"/>
      <c r="G32" s="32"/>
      <c r="H32" s="34"/>
      <c r="I32" s="35"/>
      <c r="J32" s="36"/>
      <c r="K32" s="37"/>
      <c r="L32" s="36"/>
      <c r="M32" s="36"/>
    </row>
    <row r="33" spans="1:17" ht="14.5" thickBot="1" x14ac:dyDescent="0.35">
      <c r="A33" s="4" t="s">
        <v>74</v>
      </c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7" ht="25.5" customHeight="1" x14ac:dyDescent="0.25">
      <c r="A34" s="55" t="s">
        <v>4</v>
      </c>
      <c r="B34" s="56"/>
      <c r="C34" s="56" t="s">
        <v>8</v>
      </c>
      <c r="D34" s="56" t="s">
        <v>75</v>
      </c>
      <c r="E34" s="51" t="s">
        <v>76</v>
      </c>
      <c r="F34" s="56" t="s">
        <v>77</v>
      </c>
      <c r="G34" s="57" t="s">
        <v>78</v>
      </c>
      <c r="H34" s="79" t="s">
        <v>79</v>
      </c>
      <c r="I34" s="63" t="s">
        <v>80</v>
      </c>
      <c r="J34" s="51" t="s">
        <v>81</v>
      </c>
      <c r="K34" s="51" t="s">
        <v>13</v>
      </c>
      <c r="L34" s="51" t="s">
        <v>14</v>
      </c>
      <c r="M34" s="79" t="s">
        <v>15</v>
      </c>
      <c r="N34" s="107" t="s">
        <v>80</v>
      </c>
      <c r="O34" s="108"/>
      <c r="P34" s="51" t="s">
        <v>14</v>
      </c>
      <c r="Q34" s="79" t="s">
        <v>15</v>
      </c>
    </row>
    <row r="35" spans="1:17" x14ac:dyDescent="0.25">
      <c r="A35" s="13">
        <v>19</v>
      </c>
      <c r="B35" s="5"/>
      <c r="C35" s="29" t="s">
        <v>82</v>
      </c>
      <c r="D35" s="29" t="s">
        <v>83</v>
      </c>
      <c r="E35" s="29" t="s">
        <v>84</v>
      </c>
      <c r="F35" s="29" t="s">
        <v>85</v>
      </c>
      <c r="G35" s="80"/>
      <c r="H35" s="88"/>
      <c r="I35" s="19" t="s">
        <v>86</v>
      </c>
      <c r="J35" s="72"/>
      <c r="K35" s="91"/>
      <c r="L35" s="78">
        <f>J35-(J35/100*K35)</f>
        <v>0</v>
      </c>
      <c r="M35" s="14">
        <f>L35*1.09</f>
        <v>0</v>
      </c>
      <c r="N35" s="13">
        <v>210</v>
      </c>
      <c r="O35" s="5" t="s">
        <v>44</v>
      </c>
      <c r="P35" s="78">
        <f>N35*L35</f>
        <v>0</v>
      </c>
      <c r="Q35" s="14">
        <f>P35*1.09</f>
        <v>0</v>
      </c>
    </row>
    <row r="36" spans="1:17" x14ac:dyDescent="0.25">
      <c r="A36" s="13">
        <v>20</v>
      </c>
      <c r="B36" s="5"/>
      <c r="C36" s="29" t="s">
        <v>87</v>
      </c>
      <c r="D36" s="29" t="s">
        <v>88</v>
      </c>
      <c r="E36" s="29" t="s">
        <v>89</v>
      </c>
      <c r="F36" s="29" t="s">
        <v>90</v>
      </c>
      <c r="G36" s="80" t="s">
        <v>91</v>
      </c>
      <c r="H36" s="88"/>
      <c r="I36" s="19" t="s">
        <v>92</v>
      </c>
      <c r="J36" s="72"/>
      <c r="K36" s="91"/>
      <c r="L36" s="78">
        <f>J36-(J36/100*K36)</f>
        <v>0</v>
      </c>
      <c r="M36" s="14">
        <f>L36*1.09</f>
        <v>0</v>
      </c>
      <c r="N36" s="25">
        <v>83</v>
      </c>
      <c r="O36" s="5" t="s">
        <v>44</v>
      </c>
      <c r="P36" s="78">
        <f>N36*L36</f>
        <v>0</v>
      </c>
      <c r="Q36" s="14">
        <f t="shared" ref="Q36:Q39" si="4">P36*1.09</f>
        <v>0</v>
      </c>
    </row>
    <row r="37" spans="1:17" x14ac:dyDescent="0.25">
      <c r="A37" s="13">
        <v>21</v>
      </c>
      <c r="B37" s="5"/>
      <c r="C37" s="29" t="s">
        <v>93</v>
      </c>
      <c r="D37" s="29" t="s">
        <v>88</v>
      </c>
      <c r="E37" s="29" t="s">
        <v>94</v>
      </c>
      <c r="F37" s="29" t="s">
        <v>90</v>
      </c>
      <c r="G37" s="80" t="s">
        <v>95</v>
      </c>
      <c r="H37" s="88"/>
      <c r="I37" s="19" t="s">
        <v>92</v>
      </c>
      <c r="J37" s="73"/>
      <c r="K37" s="92"/>
      <c r="L37" s="78">
        <f t="shared" ref="L37:L54" si="5">J37-(J37/100*K37)</f>
        <v>0</v>
      </c>
      <c r="M37" s="24">
        <f>L37*1.09</f>
        <v>0</v>
      </c>
      <c r="N37" s="18">
        <v>92</v>
      </c>
      <c r="O37" s="5" t="s">
        <v>44</v>
      </c>
      <c r="P37" s="78">
        <f t="shared" ref="P37:P39" si="6">N37*L37</f>
        <v>0</v>
      </c>
      <c r="Q37" s="14">
        <f t="shared" si="4"/>
        <v>0</v>
      </c>
    </row>
    <row r="38" spans="1:17" x14ac:dyDescent="0.25">
      <c r="A38" s="25">
        <v>22</v>
      </c>
      <c r="B38" s="6"/>
      <c r="C38" s="30" t="s">
        <v>96</v>
      </c>
      <c r="D38" s="30" t="s">
        <v>88</v>
      </c>
      <c r="E38" s="29" t="s">
        <v>97</v>
      </c>
      <c r="F38" s="29" t="s">
        <v>98</v>
      </c>
      <c r="G38" s="80" t="s">
        <v>99</v>
      </c>
      <c r="H38" s="88"/>
      <c r="I38" s="19" t="s">
        <v>92</v>
      </c>
      <c r="J38" s="72"/>
      <c r="K38" s="91"/>
      <c r="L38" s="78">
        <f t="shared" si="5"/>
        <v>0</v>
      </c>
      <c r="M38" s="14">
        <f>L38*1.09</f>
        <v>0</v>
      </c>
      <c r="N38" s="25">
        <v>93</v>
      </c>
      <c r="O38" s="5" t="s">
        <v>44</v>
      </c>
      <c r="P38" s="78">
        <f t="shared" si="6"/>
        <v>0</v>
      </c>
      <c r="Q38" s="14">
        <f t="shared" si="4"/>
        <v>0</v>
      </c>
    </row>
    <row r="39" spans="1:17" x14ac:dyDescent="0.25">
      <c r="A39" s="26">
        <v>23</v>
      </c>
      <c r="B39" s="66"/>
      <c r="C39" s="65" t="s">
        <v>100</v>
      </c>
      <c r="D39" s="65" t="s">
        <v>88</v>
      </c>
      <c r="E39" s="30" t="s">
        <v>101</v>
      </c>
      <c r="F39" s="29" t="s">
        <v>98</v>
      </c>
      <c r="G39" s="80" t="s">
        <v>99</v>
      </c>
      <c r="H39" s="88"/>
      <c r="I39" s="19" t="s">
        <v>92</v>
      </c>
      <c r="J39" s="72"/>
      <c r="K39" s="91"/>
      <c r="L39" s="78">
        <f t="shared" si="5"/>
        <v>0</v>
      </c>
      <c r="M39" s="14">
        <f>L39*1.09</f>
        <v>0</v>
      </c>
      <c r="N39" s="25">
        <v>71</v>
      </c>
      <c r="O39" s="5" t="s">
        <v>44</v>
      </c>
      <c r="P39" s="78">
        <f t="shared" si="6"/>
        <v>0</v>
      </c>
      <c r="Q39" s="14">
        <f t="shared" si="4"/>
        <v>0</v>
      </c>
    </row>
    <row r="40" spans="1:17" ht="14" x14ac:dyDescent="0.3">
      <c r="A40" s="26"/>
      <c r="B40" s="64"/>
      <c r="C40" s="64"/>
      <c r="D40" s="65"/>
      <c r="E40" s="66"/>
      <c r="F40" s="30"/>
      <c r="G40" s="81"/>
      <c r="H40" s="81"/>
      <c r="I40" s="20"/>
      <c r="J40" s="75"/>
      <c r="K40" s="40"/>
      <c r="L40" s="78"/>
      <c r="M40" s="14"/>
      <c r="N40" s="18"/>
      <c r="O40" s="5"/>
      <c r="P40" s="78"/>
      <c r="Q40" s="14"/>
    </row>
    <row r="41" spans="1:17" x14ac:dyDescent="0.25">
      <c r="A41" s="13">
        <v>24</v>
      </c>
      <c r="B41" s="10"/>
      <c r="C41" s="43" t="s">
        <v>102</v>
      </c>
      <c r="D41" s="29" t="s">
        <v>103</v>
      </c>
      <c r="E41" s="29" t="s">
        <v>104</v>
      </c>
      <c r="F41" s="29" t="s">
        <v>105</v>
      </c>
      <c r="G41" s="80" t="s">
        <v>99</v>
      </c>
      <c r="H41" s="88"/>
      <c r="I41" s="19" t="s">
        <v>92</v>
      </c>
      <c r="J41" s="72"/>
      <c r="K41" s="91"/>
      <c r="L41" s="78">
        <f t="shared" si="5"/>
        <v>0</v>
      </c>
      <c r="M41" s="14">
        <f>L41*1.09</f>
        <v>0</v>
      </c>
      <c r="N41" s="25">
        <v>90</v>
      </c>
      <c r="O41" s="5" t="s">
        <v>44</v>
      </c>
      <c r="P41" s="78">
        <f t="shared" ref="P41:P44" si="7">N41*L41</f>
        <v>0</v>
      </c>
      <c r="Q41" s="14">
        <f t="shared" ref="Q41:Q44" si="8">P41*1.09</f>
        <v>0</v>
      </c>
    </row>
    <row r="42" spans="1:17" x14ac:dyDescent="0.25">
      <c r="A42" s="13">
        <v>25</v>
      </c>
      <c r="B42" s="10"/>
      <c r="C42" s="29" t="s">
        <v>106</v>
      </c>
      <c r="D42" s="29" t="s">
        <v>107</v>
      </c>
      <c r="E42" s="29" t="s">
        <v>108</v>
      </c>
      <c r="F42" s="29" t="s">
        <v>109</v>
      </c>
      <c r="G42" s="80" t="s">
        <v>110</v>
      </c>
      <c r="H42" s="88"/>
      <c r="I42" s="19" t="s">
        <v>92</v>
      </c>
      <c r="J42" s="72"/>
      <c r="K42" s="91"/>
      <c r="L42" s="78">
        <f t="shared" si="5"/>
        <v>0</v>
      </c>
      <c r="M42" s="14">
        <f t="shared" ref="M42:M44" si="9">L42*1.09</f>
        <v>0</v>
      </c>
      <c r="N42" s="18">
        <v>68</v>
      </c>
      <c r="O42" s="5" t="s">
        <v>44</v>
      </c>
      <c r="P42" s="78">
        <f t="shared" si="7"/>
        <v>0</v>
      </c>
      <c r="Q42" s="14">
        <f t="shared" si="8"/>
        <v>0</v>
      </c>
    </row>
    <row r="43" spans="1:17" x14ac:dyDescent="0.25">
      <c r="A43" s="13">
        <v>26</v>
      </c>
      <c r="B43" s="10"/>
      <c r="C43" s="43" t="s">
        <v>111</v>
      </c>
      <c r="D43" s="29" t="s">
        <v>88</v>
      </c>
      <c r="E43" s="29" t="s">
        <v>112</v>
      </c>
      <c r="F43" s="29" t="s">
        <v>90</v>
      </c>
      <c r="G43" s="80"/>
      <c r="H43" s="88"/>
      <c r="I43" s="19" t="s">
        <v>92</v>
      </c>
      <c r="J43" s="72"/>
      <c r="K43" s="91"/>
      <c r="L43" s="78">
        <f t="shared" si="5"/>
        <v>0</v>
      </c>
      <c r="M43" s="14">
        <f t="shared" si="9"/>
        <v>0</v>
      </c>
      <c r="N43" s="25">
        <v>87</v>
      </c>
      <c r="O43" s="5" t="s">
        <v>44</v>
      </c>
      <c r="P43" s="78">
        <f t="shared" si="7"/>
        <v>0</v>
      </c>
      <c r="Q43" s="14">
        <f t="shared" si="8"/>
        <v>0</v>
      </c>
    </row>
    <row r="44" spans="1:17" x14ac:dyDescent="0.25">
      <c r="A44" s="13">
        <v>27</v>
      </c>
      <c r="B44" s="10"/>
      <c r="C44" s="43" t="s">
        <v>113</v>
      </c>
      <c r="D44" s="29" t="s">
        <v>114</v>
      </c>
      <c r="E44" s="29" t="s">
        <v>115</v>
      </c>
      <c r="F44" s="29" t="s">
        <v>116</v>
      </c>
      <c r="G44" s="80"/>
      <c r="H44" s="80"/>
      <c r="I44" s="19" t="s">
        <v>117</v>
      </c>
      <c r="J44" s="72"/>
      <c r="K44" s="91"/>
      <c r="L44" s="78">
        <f t="shared" si="5"/>
        <v>0</v>
      </c>
      <c r="M44" s="14">
        <f t="shared" si="9"/>
        <v>0</v>
      </c>
      <c r="N44" s="18">
        <v>163</v>
      </c>
      <c r="O44" s="5" t="s">
        <v>44</v>
      </c>
      <c r="P44" s="78">
        <f t="shared" si="7"/>
        <v>0</v>
      </c>
      <c r="Q44" s="14">
        <f t="shared" si="8"/>
        <v>0</v>
      </c>
    </row>
    <row r="45" spans="1:17" ht="14" x14ac:dyDescent="0.3">
      <c r="A45" s="13"/>
      <c r="B45" s="9"/>
      <c r="C45" s="9"/>
      <c r="D45" s="29"/>
      <c r="E45" s="5"/>
      <c r="F45" s="29"/>
      <c r="G45" s="80"/>
      <c r="H45" s="80"/>
      <c r="I45" s="19"/>
      <c r="J45" s="75"/>
      <c r="K45" s="40"/>
      <c r="L45" s="78"/>
      <c r="M45" s="14"/>
      <c r="N45" s="25"/>
      <c r="O45" s="5"/>
      <c r="P45" s="78"/>
      <c r="Q45" s="14"/>
    </row>
    <row r="46" spans="1:17" x14ac:dyDescent="0.25">
      <c r="A46" s="25">
        <v>28</v>
      </c>
      <c r="B46" s="5"/>
      <c r="C46" s="29" t="s">
        <v>118</v>
      </c>
      <c r="D46" s="29" t="s">
        <v>88</v>
      </c>
      <c r="E46" s="29" t="s">
        <v>119</v>
      </c>
      <c r="F46" s="29" t="s">
        <v>90</v>
      </c>
      <c r="G46" s="80"/>
      <c r="H46" s="88"/>
      <c r="I46" s="47" t="s">
        <v>92</v>
      </c>
      <c r="J46" s="72"/>
      <c r="K46" s="91"/>
      <c r="L46" s="78">
        <f t="shared" si="5"/>
        <v>0</v>
      </c>
      <c r="M46" s="14">
        <f t="shared" ref="M46:M50" si="10">L46*1.09</f>
        <v>0</v>
      </c>
      <c r="N46" s="18">
        <v>112</v>
      </c>
      <c r="O46" s="5" t="s">
        <v>44</v>
      </c>
      <c r="P46" s="78">
        <f t="shared" ref="P46:P50" si="11">N46*L46</f>
        <v>0</v>
      </c>
      <c r="Q46" s="14">
        <f t="shared" ref="Q46:Q50" si="12">P46*1.09</f>
        <v>0</v>
      </c>
    </row>
    <row r="47" spans="1:17" x14ac:dyDescent="0.25">
      <c r="A47" s="25">
        <v>29</v>
      </c>
      <c r="B47" s="5"/>
      <c r="C47" s="29" t="s">
        <v>120</v>
      </c>
      <c r="D47" s="29" t="s">
        <v>121</v>
      </c>
      <c r="E47" s="29" t="s">
        <v>122</v>
      </c>
      <c r="F47" s="29" t="s">
        <v>123</v>
      </c>
      <c r="G47" s="80" t="s">
        <v>124</v>
      </c>
      <c r="H47" s="88"/>
      <c r="I47" s="47" t="s">
        <v>92</v>
      </c>
      <c r="J47" s="72"/>
      <c r="K47" s="91"/>
      <c r="L47" s="78">
        <f t="shared" si="5"/>
        <v>0</v>
      </c>
      <c r="M47" s="14">
        <f t="shared" si="10"/>
        <v>0</v>
      </c>
      <c r="N47" s="53">
        <v>74</v>
      </c>
      <c r="O47" s="5" t="s">
        <v>44</v>
      </c>
      <c r="P47" s="78">
        <f t="shared" si="11"/>
        <v>0</v>
      </c>
      <c r="Q47" s="14">
        <f t="shared" si="12"/>
        <v>0</v>
      </c>
    </row>
    <row r="48" spans="1:17" x14ac:dyDescent="0.25">
      <c r="A48" s="25">
        <v>30</v>
      </c>
      <c r="B48" s="6"/>
      <c r="C48" s="30" t="s">
        <v>125</v>
      </c>
      <c r="D48" s="29" t="s">
        <v>88</v>
      </c>
      <c r="E48" s="30" t="s">
        <v>126</v>
      </c>
      <c r="F48" s="29" t="s">
        <v>90</v>
      </c>
      <c r="G48" s="81"/>
      <c r="H48" s="89"/>
      <c r="I48" s="48" t="s">
        <v>92</v>
      </c>
      <c r="J48" s="72"/>
      <c r="K48" s="91"/>
      <c r="L48" s="78">
        <f t="shared" si="5"/>
        <v>0</v>
      </c>
      <c r="M48" s="14">
        <f t="shared" si="10"/>
        <v>0</v>
      </c>
      <c r="N48" s="18">
        <v>105</v>
      </c>
      <c r="O48" s="5" t="s">
        <v>44</v>
      </c>
      <c r="P48" s="78">
        <f t="shared" si="11"/>
        <v>0</v>
      </c>
      <c r="Q48" s="14">
        <f t="shared" si="12"/>
        <v>0</v>
      </c>
    </row>
    <row r="49" spans="1:17" x14ac:dyDescent="0.25">
      <c r="A49" s="25">
        <v>31</v>
      </c>
      <c r="B49" s="6"/>
      <c r="C49" s="30" t="s">
        <v>127</v>
      </c>
      <c r="D49" s="30" t="s">
        <v>107</v>
      </c>
      <c r="E49" s="30" t="s">
        <v>128</v>
      </c>
      <c r="F49" s="30" t="s">
        <v>129</v>
      </c>
      <c r="G49" s="81"/>
      <c r="H49" s="89"/>
      <c r="I49" s="48" t="s">
        <v>92</v>
      </c>
      <c r="J49" s="72"/>
      <c r="K49" s="91"/>
      <c r="L49" s="78">
        <f t="shared" si="5"/>
        <v>0</v>
      </c>
      <c r="M49" s="14">
        <f t="shared" si="10"/>
        <v>0</v>
      </c>
      <c r="N49" s="18">
        <v>181</v>
      </c>
      <c r="O49" s="5" t="s">
        <v>44</v>
      </c>
      <c r="P49" s="78">
        <f t="shared" si="11"/>
        <v>0</v>
      </c>
      <c r="Q49" s="14">
        <f t="shared" si="12"/>
        <v>0</v>
      </c>
    </row>
    <row r="50" spans="1:17" x14ac:dyDescent="0.25">
      <c r="A50" s="18">
        <v>32</v>
      </c>
      <c r="B50" s="7"/>
      <c r="C50" s="31" t="s">
        <v>130</v>
      </c>
      <c r="D50" s="29" t="s">
        <v>88</v>
      </c>
      <c r="E50" s="31" t="s">
        <v>131</v>
      </c>
      <c r="F50" s="31" t="s">
        <v>90</v>
      </c>
      <c r="G50" s="82" t="s">
        <v>132</v>
      </c>
      <c r="H50" s="90"/>
      <c r="I50" s="49" t="s">
        <v>92</v>
      </c>
      <c r="J50" s="72"/>
      <c r="K50" s="91"/>
      <c r="L50" s="78">
        <f t="shared" si="5"/>
        <v>0</v>
      </c>
      <c r="M50" s="14">
        <f t="shared" si="10"/>
        <v>0</v>
      </c>
      <c r="N50" s="25">
        <v>53</v>
      </c>
      <c r="O50" s="5" t="s">
        <v>44</v>
      </c>
      <c r="P50" s="78">
        <f t="shared" si="11"/>
        <v>0</v>
      </c>
      <c r="Q50" s="14">
        <f t="shared" si="12"/>
        <v>0</v>
      </c>
    </row>
    <row r="51" spans="1:17" x14ac:dyDescent="0.25">
      <c r="A51" s="25"/>
      <c r="B51" s="6"/>
      <c r="C51" s="30"/>
      <c r="D51" s="30"/>
      <c r="E51" s="30"/>
      <c r="F51" s="30"/>
      <c r="G51" s="81"/>
      <c r="H51" s="81"/>
      <c r="I51" s="48"/>
      <c r="J51" s="75"/>
      <c r="K51" s="40"/>
      <c r="L51" s="78"/>
      <c r="M51" s="14"/>
      <c r="N51" s="18"/>
      <c r="O51" s="5"/>
      <c r="P51" s="78"/>
      <c r="Q51" s="14"/>
    </row>
    <row r="52" spans="1:17" x14ac:dyDescent="0.25">
      <c r="A52" s="18">
        <v>33</v>
      </c>
      <c r="B52" s="7"/>
      <c r="C52" s="31" t="s">
        <v>133</v>
      </c>
      <c r="D52" s="31" t="s">
        <v>134</v>
      </c>
      <c r="E52" s="31" t="s">
        <v>135</v>
      </c>
      <c r="F52" s="31" t="s">
        <v>136</v>
      </c>
      <c r="G52" s="82" t="s">
        <v>99</v>
      </c>
      <c r="H52" s="82" t="s">
        <v>99</v>
      </c>
      <c r="I52" s="49" t="s">
        <v>137</v>
      </c>
      <c r="J52" s="73"/>
      <c r="K52" s="92"/>
      <c r="L52" s="78">
        <f t="shared" si="5"/>
        <v>0</v>
      </c>
      <c r="M52" s="14">
        <f t="shared" ref="M52:M54" si="13">L52*1.09</f>
        <v>0</v>
      </c>
      <c r="N52" s="25">
        <v>48</v>
      </c>
      <c r="O52" s="5" t="s">
        <v>138</v>
      </c>
      <c r="P52" s="78">
        <f t="shared" ref="P52:P54" si="14">N52*L52</f>
        <v>0</v>
      </c>
      <c r="Q52" s="14">
        <f t="shared" ref="Q52:Q54" si="15">P52*1.09</f>
        <v>0</v>
      </c>
    </row>
    <row r="53" spans="1:17" x14ac:dyDescent="0.25">
      <c r="A53" s="25">
        <v>34</v>
      </c>
      <c r="B53" s="6"/>
      <c r="C53" s="6" t="s">
        <v>139</v>
      </c>
      <c r="D53" s="6" t="s">
        <v>140</v>
      </c>
      <c r="E53" s="6" t="s">
        <v>141</v>
      </c>
      <c r="F53" s="6"/>
      <c r="G53" s="83" t="s">
        <v>99</v>
      </c>
      <c r="H53" s="83" t="s">
        <v>99</v>
      </c>
      <c r="I53" s="20" t="s">
        <v>92</v>
      </c>
      <c r="J53" s="72"/>
      <c r="K53" s="91"/>
      <c r="L53" s="78">
        <f t="shared" si="5"/>
        <v>0</v>
      </c>
      <c r="M53" s="14">
        <f t="shared" si="13"/>
        <v>0</v>
      </c>
      <c r="N53" s="26">
        <v>88</v>
      </c>
      <c r="O53" s="6" t="s">
        <v>44</v>
      </c>
      <c r="P53" s="78">
        <f t="shared" si="14"/>
        <v>0</v>
      </c>
      <c r="Q53" s="14">
        <f t="shared" si="15"/>
        <v>0</v>
      </c>
    </row>
    <row r="54" spans="1:17" ht="14" thickBot="1" x14ac:dyDescent="0.3">
      <c r="A54" s="15">
        <v>35</v>
      </c>
      <c r="B54" s="16"/>
      <c r="C54" s="16" t="s">
        <v>142</v>
      </c>
      <c r="D54" s="16" t="s">
        <v>121</v>
      </c>
      <c r="E54" s="16" t="s">
        <v>143</v>
      </c>
      <c r="F54" s="16"/>
      <c r="G54" s="84" t="s">
        <v>99</v>
      </c>
      <c r="H54" s="84" t="s">
        <v>99</v>
      </c>
      <c r="I54" s="21" t="s">
        <v>92</v>
      </c>
      <c r="J54" s="74"/>
      <c r="K54" s="93"/>
      <c r="L54" s="77">
        <f t="shared" si="5"/>
        <v>0</v>
      </c>
      <c r="M54" s="17">
        <f t="shared" si="13"/>
        <v>0</v>
      </c>
      <c r="N54" s="15">
        <v>182</v>
      </c>
      <c r="O54" s="16" t="s">
        <v>44</v>
      </c>
      <c r="P54" s="77">
        <f t="shared" si="14"/>
        <v>0</v>
      </c>
      <c r="Q54" s="17">
        <f t="shared" si="15"/>
        <v>0</v>
      </c>
    </row>
    <row r="55" spans="1:17" x14ac:dyDescent="0.25">
      <c r="A55" s="7"/>
      <c r="B55" s="7"/>
      <c r="C55" s="7"/>
      <c r="D55" s="7"/>
      <c r="E55" s="7"/>
      <c r="F55" s="7"/>
      <c r="G55" s="31"/>
      <c r="H55" s="31"/>
      <c r="I55" s="31"/>
      <c r="J55" s="31"/>
      <c r="K55" s="31"/>
      <c r="L55" s="31"/>
      <c r="M55" s="7"/>
      <c r="O55" s="7"/>
    </row>
    <row r="56" spans="1:17" x14ac:dyDescent="0.25">
      <c r="A56" s="67" t="s">
        <v>144</v>
      </c>
      <c r="B56" s="68"/>
      <c r="C56" s="68"/>
      <c r="D56" s="68"/>
      <c r="E56" s="70"/>
      <c r="F56" s="69" t="s">
        <v>145</v>
      </c>
      <c r="G56" s="103"/>
      <c r="H56" s="31"/>
      <c r="I56" s="31"/>
      <c r="J56" s="31"/>
      <c r="K56" s="31"/>
      <c r="L56" s="31"/>
      <c r="O56" s="7"/>
    </row>
    <row r="57" spans="1:17" x14ac:dyDescent="0.25">
      <c r="A57" s="3"/>
      <c r="B57" s="3"/>
      <c r="C57" s="3"/>
      <c r="D57" s="3"/>
      <c r="E57" s="3"/>
      <c r="F57" s="3"/>
      <c r="G57" s="31"/>
      <c r="H57" s="38"/>
      <c r="I57" s="38"/>
      <c r="J57" s="38"/>
      <c r="K57" s="38"/>
      <c r="L57" s="38"/>
    </row>
    <row r="58" spans="1:17" ht="14" x14ac:dyDescent="0.3">
      <c r="A58" s="67" t="s">
        <v>146</v>
      </c>
      <c r="B58" s="68"/>
      <c r="C58" s="68"/>
      <c r="D58" s="68"/>
      <c r="E58" s="85">
        <f>SUM(M10:M30)+SUM(M35:M54)+SUM(Q35:Q54)</f>
        <v>0</v>
      </c>
      <c r="F58" s="104"/>
      <c r="G58" s="103"/>
      <c r="H58" s="31"/>
      <c r="I58" s="31"/>
      <c r="J58" s="31"/>
      <c r="K58" s="31"/>
      <c r="L58" s="31"/>
    </row>
    <row r="59" spans="1:17" x14ac:dyDescent="0.25">
      <c r="A59" s="3"/>
      <c r="B59" s="3"/>
      <c r="C59" s="3"/>
      <c r="D59" s="3"/>
      <c r="E59" s="3"/>
      <c r="F59" s="3"/>
      <c r="G59" s="31"/>
      <c r="H59" s="38"/>
      <c r="I59" s="38"/>
      <c r="J59" s="38"/>
      <c r="K59" s="38"/>
      <c r="L59" s="38"/>
    </row>
    <row r="60" spans="1:17" x14ac:dyDescent="0.25">
      <c r="A60" s="67" t="s">
        <v>147</v>
      </c>
      <c r="B60" s="68"/>
      <c r="C60" s="68"/>
      <c r="D60" s="68"/>
      <c r="E60" s="71"/>
      <c r="F60" s="69" t="s">
        <v>145</v>
      </c>
      <c r="G60" s="103"/>
      <c r="H60" s="31"/>
      <c r="I60" s="31"/>
      <c r="J60" s="31"/>
      <c r="K60" s="31"/>
      <c r="L60" s="31"/>
    </row>
    <row r="61" spans="1:17" x14ac:dyDescent="0.25">
      <c r="G61" s="39"/>
      <c r="H61" s="39"/>
      <c r="I61" s="39"/>
      <c r="J61" s="39"/>
      <c r="K61" s="39"/>
      <c r="L61" s="39"/>
    </row>
  </sheetData>
  <mergeCells count="4">
    <mergeCell ref="H9:I9"/>
    <mergeCell ref="N34:O34"/>
    <mergeCell ref="A3:G3"/>
    <mergeCell ref="B5:G5"/>
  </mergeCells>
  <pageMargins left="0.25" right="0.25" top="0.75" bottom="0.75" header="0.3" footer="0.3"/>
  <pageSetup paperSize="9" scale="5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312EE68BCCA48812A2449B3C58192" ma:contentTypeVersion="11" ma:contentTypeDescription="Een nieuw document maken." ma:contentTypeScope="" ma:versionID="b20711b85feac8d9e7554650d97caf2e">
  <xsd:schema xmlns:xsd="http://www.w3.org/2001/XMLSchema" xmlns:xs="http://www.w3.org/2001/XMLSchema" xmlns:p="http://schemas.microsoft.com/office/2006/metadata/properties" xmlns:ns3="789e4c8b-4171-4772-a55d-9992f1a7c3c3" xmlns:ns4="a9a21101-9fd3-4728-b5a1-03da0dd514d7" targetNamespace="http://schemas.microsoft.com/office/2006/metadata/properties" ma:root="true" ma:fieldsID="16a9c385a8aef275d408c4734a74d39e" ns3:_="" ns4:_="">
    <xsd:import namespace="789e4c8b-4171-4772-a55d-9992f1a7c3c3"/>
    <xsd:import namespace="a9a21101-9fd3-4728-b5a1-03da0dd514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4c8b-4171-4772-a55d-9992f1a7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21101-9fd3-4728-b5a1-03da0dd51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8C067-875D-43E1-BEBF-A50F1DA7895D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a9a21101-9fd3-4728-b5a1-03da0dd514d7"/>
    <ds:schemaRef ds:uri="789e4c8b-4171-4772-a55d-9992f1a7c3c3"/>
  </ds:schemaRefs>
</ds:datastoreItem>
</file>

<file path=customXml/itemProps2.xml><?xml version="1.0" encoding="utf-8"?>
<ds:datastoreItem xmlns:ds="http://schemas.openxmlformats.org/officeDocument/2006/customXml" ds:itemID="{DE19684B-61C2-406C-8E75-EEFD29508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A1B8E-ECAF-4422-8458-1E5C7ACEA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e4c8b-4171-4772-a55d-9992f1a7c3c3"/>
    <ds:schemaRef ds:uri="a9a21101-9fd3-4728-b5a1-03da0dd5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1</vt:lpstr>
      <vt:lpstr>'Prijzenblad perceel 1'!Afdrukbereik</vt:lpstr>
    </vt:vector>
  </TitlesOfParts>
  <Manager/>
  <Company>ROC Horizon College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Hof, Maaike</dc:creator>
  <cp:keywords/>
  <dc:description/>
  <cp:lastModifiedBy>Brenda Nootenboom</cp:lastModifiedBy>
  <cp:revision/>
  <dcterms:created xsi:type="dcterms:W3CDTF">2016-06-14T12:02:18Z</dcterms:created>
  <dcterms:modified xsi:type="dcterms:W3CDTF">2020-10-30T09:35:14Z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0x01010013C312EE68BCCA48812A2449B3C58192</vt:lpwstr>
  </property>
  <property fmtid="{D5CDD505-2E9C-101B-9397-08002B2CF9AE}" pid="3" name="Order">
    <vt:r8>52900</vt:r8>
  </property>
  <property fmtid="{D5CDD505-2E9C-101B-9397-08002B2CF9AE}" pid="4" name="ComplianceAssetId">
    <vt:lpwstr/>
  </property>
</Properties>
</file>