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Y:\Klantenmappen\Basecamp\VUMC-AMC\0. Aanbestedingsdocumenten\1. Te versturen stukken\te publiceren\"/>
    </mc:Choice>
  </mc:AlternateContent>
  <xr:revisionPtr revIDLastSave="0" documentId="13_ncr:1_{0BCA43FA-4F1B-48AB-85A6-B4898E703FF8}" xr6:coauthVersionLast="45" xr6:coauthVersionMax="45" xr10:uidLastSave="{00000000-0000-0000-0000-000000000000}"/>
  <bookViews>
    <workbookView xWindow="-120" yWindow="-120" windowWidth="24240" windowHeight="13140" activeTab="1" xr2:uid="{00000000-000D-0000-FFFF-FFFF00000000}"/>
  </bookViews>
  <sheets>
    <sheet name="Waarden" sheetId="3" r:id="rId1"/>
    <sheet name="PVE onderdeel" sheetId="1" r:id="rId2"/>
  </sheets>
  <definedNames>
    <definedName name="_xlnm._FilterDatabase" localSheetId="1" hidden="1">'PVE onderdeel'!$A$13:$I$92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6" i="1" l="1"/>
  <c r="K31" i="1"/>
  <c r="K32" i="1"/>
  <c r="K33" i="1"/>
  <c r="K34" i="1"/>
  <c r="K35" i="1"/>
  <c r="K36" i="1"/>
  <c r="K42" i="1"/>
  <c r="K43" i="1"/>
  <c r="K54" i="1"/>
  <c r="K55" i="1"/>
  <c r="K58" i="1"/>
  <c r="K59" i="1"/>
  <c r="K64" i="1"/>
  <c r="J65" i="1" l="1"/>
  <c r="J63" i="1"/>
  <c r="J62" i="1"/>
  <c r="J61" i="1"/>
  <c r="J60" i="1"/>
  <c r="J57" i="1"/>
  <c r="J56" i="1"/>
  <c r="J53" i="1"/>
  <c r="J52" i="1"/>
  <c r="J51" i="1"/>
  <c r="J50" i="1"/>
  <c r="J49" i="1"/>
  <c r="J48" i="1"/>
  <c r="J46" i="1"/>
  <c r="J45" i="1"/>
  <c r="J44" i="1"/>
  <c r="J41" i="1"/>
  <c r="J40" i="1"/>
  <c r="J39" i="1"/>
  <c r="J38" i="1"/>
  <c r="J37" i="1"/>
  <c r="J30" i="1"/>
  <c r="J29" i="1"/>
  <c r="J28" i="1"/>
  <c r="J27" i="1"/>
  <c r="J26" i="1"/>
  <c r="J25" i="1"/>
  <c r="J24" i="1"/>
  <c r="J23" i="1"/>
  <c r="J21" i="1"/>
  <c r="J20" i="1"/>
  <c r="J18" i="1"/>
  <c r="J17" i="1"/>
  <c r="J16" i="1"/>
  <c r="J47" i="1"/>
  <c r="J22" i="1"/>
  <c r="J15" i="1"/>
  <c r="J14" i="1"/>
  <c r="E96" i="1" l="1"/>
  <c r="E94" i="1"/>
  <c r="E95" i="1"/>
  <c r="E98" i="1"/>
  <c r="E97" i="1"/>
</calcChain>
</file>

<file path=xl/sharedStrings.xml><?xml version="1.0" encoding="utf-8"?>
<sst xmlns="http://schemas.openxmlformats.org/spreadsheetml/2006/main" count="428" uniqueCount="217">
  <si>
    <t>Eis</t>
  </si>
  <si>
    <t>Wens</t>
  </si>
  <si>
    <t>Ja</t>
  </si>
  <si>
    <t>Nee</t>
  </si>
  <si>
    <t>Max</t>
  </si>
  <si>
    <t>Goed</t>
  </si>
  <si>
    <t>Vold</t>
  </si>
  <si>
    <t>Min</t>
  </si>
  <si>
    <t>Niet</t>
  </si>
  <si>
    <t>Hoog (10)</t>
  </si>
  <si>
    <t>Laag (3)</t>
  </si>
  <si>
    <t>kort</t>
  </si>
  <si>
    <t>uitgebreid</t>
  </si>
  <si>
    <t>zeer uitgebreid</t>
  </si>
  <si>
    <t>Vragen aanbestedende partij</t>
  </si>
  <si>
    <t>Antwoorden leverancier</t>
  </si>
  <si>
    <t>ID</t>
  </si>
  <si>
    <t>Paragraaf</t>
  </si>
  <si>
    <t>Subparagraaf</t>
  </si>
  <si>
    <t>Omschrijving</t>
  </si>
  <si>
    <t>Type</t>
  </si>
  <si>
    <t>weging</t>
  </si>
  <si>
    <t>Omvang antwoord</t>
  </si>
  <si>
    <t>Antwoord</t>
  </si>
  <si>
    <t>Toelichting op antwoord</t>
  </si>
  <si>
    <t>Inschrijver dient bij alle wensen/eisen kolom H en I in te vullen indien van toepassing</t>
  </si>
  <si>
    <t>Voor de beantwoording van de niet-binaire wensen dient Inschrijver de beantwoording conform de instructies in paragraaf 7.3 van de aanbestedingsleidraad in te dienen.</t>
  </si>
  <si>
    <t>legenda:</t>
  </si>
  <si>
    <t>Aanvullend geldt dat per Programma van Eisen één word-document dient te worden ingediend, waarbij elke beantwoording van een wens/eis op een nieuwe pagina dient te worden gestart (dus niet: meerdere wensen / eisen op 1 pagina).</t>
  </si>
  <si>
    <t>eisen/wensen</t>
  </si>
  <si>
    <t>kolommen in te vullen door inschrijver indien van toepassing</t>
  </si>
  <si>
    <t>kolommen beoordeling (worden automatisch gevuld)</t>
  </si>
  <si>
    <t>Beoordeling</t>
  </si>
  <si>
    <t>Eisen</t>
  </si>
  <si>
    <t>Binaire wensen</t>
  </si>
  <si>
    <t>Voldoen aan eis</t>
  </si>
  <si>
    <t>score wens</t>
  </si>
  <si>
    <t>ja, standaard</t>
  </si>
  <si>
    <t>ja, maatwerk</t>
  </si>
  <si>
    <t>nee</t>
  </si>
  <si>
    <t>binair</t>
  </si>
  <si>
    <t>niet van toepassing (indien in kolom H of kolom I dan geen antwoord nodig)</t>
  </si>
  <si>
    <t>vul hier de bestandsnaam van de beantwoording in</t>
  </si>
  <si>
    <t>wordt door aanbestedende dienst ingevuld na consensus beoordeling</t>
  </si>
  <si>
    <t>aantal eisen waarbij inschrijver aangeeft te voldoen</t>
  </si>
  <si>
    <t>aantal eisen waarbij inschrijver aangeeft niet te voldoen</t>
  </si>
  <si>
    <t>voldoet</t>
  </si>
  <si>
    <t>door niet te voldoen aan deze eis volgt uitsluiting</t>
  </si>
  <si>
    <t>vul uw antwoord in kolom H in</t>
  </si>
  <si>
    <t>aantal nog te beantwoorden eisen</t>
  </si>
  <si>
    <t>Bedrijfsnaam</t>
  </si>
  <si>
    <t>naam inschrijver invullen</t>
  </si>
  <si>
    <t>aantal nog in te vullen binaire wensen</t>
  </si>
  <si>
    <t>instructie</t>
  </si>
  <si>
    <t>MD001</t>
  </si>
  <si>
    <t>Stamdata algemeen</t>
  </si>
  <si>
    <t>alg</t>
  </si>
  <si>
    <t>De gevraagde functionaliteit biedt een datamodel met entiteiten en key-attributen.  Geef hierbij aan welke data essentieel is als stamdata. En geef aan hoe relevante Nederlandse en Europese wetgeving actief wordt ondersteund. Licht uw antwoord en visie hierop toe.</t>
  </si>
  <si>
    <t>MD002</t>
  </si>
  <si>
    <t xml:space="preserve">De gevraagde functionaliteit biedt een master data governance module ofwel een product information systeem. Een masterdata governance module ( MDGM) is een complete masterdata module inclusief workflowmogelijkheden voor het aanvragen en aanmaken van nieuwe artikelen door aanvragers / interne klanten en voor inkoop. Tevens dient deze MDGM een geautomatiseerd  systeem in zich te hebben ook inclusief workflows voor het - vanuit externe bronnen d.m.v. webservices / API ( zie PvE ICT 026) zoals bijvoorbeeld GDSN - inlezen, bewerken, selecteren, verrijken, wijzigen en verwijderen  van diverse stamdata elementen. Beschrijf uw visie en oplossing voor deze vorm van uitgebreid stamdatabeheer binnen de best-practice. </t>
  </si>
  <si>
    <t>MD003</t>
  </si>
  <si>
    <t>De gevraagde functionaliteit biedt de mogelijkheid voor het registreren en vastleggen van de hiërarchische organisatiestructuur van de totale organisatie bestaande uit minimaal 6 niveaus. Inclusief de bijbehorende procuratiebedragen.</t>
  </si>
  <si>
    <t>MD004</t>
  </si>
  <si>
    <t>De gevraagde functionaliteit biedt mogelijkheden voor het werken met meerdere vestigingen en / of locaties. Hierbij moet het wel mogelijk zijn stamdata eenmalig vast te leggen en in meerdere vestigingen te kunnen gebruiken. Tevens om bijvoorbeeld kosten en / of artikelen van de ene naar de andere vestiging / locatie over te zetten.</t>
  </si>
  <si>
    <t>MD005</t>
  </si>
  <si>
    <t>De gevraagde functionaliteit biedt de mogelijkheid om bestaande stamdata te kopieren voor de aanmaak van nieuwe records. Tevens de mogelijkheid om via zogenoemde "bulkinvoer / fastentry / massamutatie" tools  snel grote aantallen data op te voeren en / of te wijzigen of verwijderen/ blokkeren. Hierbij rekening houdend met extra / andere velden bij ander soort stamdata records ( bijv. consignatie - of huur artikelen). Tevens het automatisch en in bulk kunnen verwerken van prijzen, kortingen, overige condities en indexeringen.</t>
  </si>
  <si>
    <t>MD006</t>
  </si>
  <si>
    <t>De gevraagde functionaliteit biedt de mogelijkheden dat titels van vrije velden door een A-UMC beheerder / keyuser kunnen worden gemaakt / aangepast.  Geef aan wat de maximum lengte en structuur is van de vrij te definieren velden in het systeem is. Deze vrije velden moeten ook eenvoudig op te nemen zijn in diverse operationele en tactische rapportages.</t>
  </si>
  <si>
    <t>hoog (10)</t>
  </si>
  <si>
    <t>MD007</t>
  </si>
  <si>
    <t>artikelen</t>
  </si>
  <si>
    <t>De gevraagde functionaliteit biedt diverse varianten bij het vastleggen van de condities van artikelen. Denk aan prijzen in meer dan 2 decimalen, nulprijzen ( gratis artikelen), kortingen in bedrag of percentages, extra additionele kosten, btw percentages en buitenlandse valauta. Tevens dienen deze gegevens automatisch en in bulk  /massamutatie verwerkt te kunnen worden, denk aan jaarlijkse indexeringen en / of nieuwe contracten.</t>
  </si>
  <si>
    <t>MD008</t>
  </si>
  <si>
    <t>De gevraagde functionaliteit biedt de mogelijkheden om alle artikelstamdata-elementen vast te leggen nodig om het  proces voor het bestellen, ontvangen, opslaan en uitgeven van gevaarlijke stoffen (vigerende wet - en regelgeving rondom gevaarlijke stoffen zoals ADR en radioactief) volledig te ondersteunen, zoals bijvoorbeeld diverse ontvangst -, bewaar-  en gevaarclassificaties inclusief sturing en signalering in het bestel - en ontvangst - en distributieproces tot en met de interne klant.  Tevens moet het mogelijk zijn om aanvullende gegevens ( toelating binnen NFU) en de veiligheidsbladen ( MSDS) op te halen. Deze gegevens dienen opgehaald te kunnen worden uit de NFU Databank Gevaarlijke Stoffen of in 2e instantie  - optioneel  als Amsterdam UMC besluit een abonnement te nemen  - uit de Chemwatch Databank van leverancier ITIS. Het uitwisselen van de gevaarlijke stoffen masterdata, de orderdata en de veiligheidsbladen moet mogelijk zijn met andere systemen als Gros /Sofos 365.</t>
  </si>
  <si>
    <t>MD009</t>
  </si>
  <si>
    <t>MD010</t>
  </si>
  <si>
    <t>De gevraagde functionaliteit biedt de mogelijkheden voor toevoegen van externe artikelcodering en artikelidentificatie, bijvoorbeeld uit GDSN, op basis van barcodescanning van zowel de GS1  als EAN standaard. Deze is gekoppeld aan de interne artikelcodering (met barcode lezer kan dus zowel de externe als interne code worden afgelezen).</t>
  </si>
  <si>
    <t>MD011</t>
  </si>
  <si>
    <t>De gevraagde functionaliteit biedt de mogelijkheden dat een UDI ( Unique Device Identifier)  van elk artikel in het hele aanvraag tot en met betaalproces in eerste instantie elektronisch binnengehaald kan worden, danwel in tweede instantie via barcodescanning is of als laatste optie handmatig te registreren is. De UDI bestaat uit 4 onderdelen, te weten: product identificatie GTIN, expiratiedatum, batch - / lotnummer en serienummer. Vervolgens dienen deze 4 UDI gegevens in het hele proces van aanvragen tot en met betalen bruikbaar te zijn en door te geven zijn aan het Amsterdam UMC EPD systeem EPIC en daar ook te gebruiken  /te scannen / te registreren en weer retour te kunnen worden gestuurd t.b.v. herbestellen. Licht dit toe.
Let op: de UDI / GTIN van elke verpakkingseenheid van het product moet vastgelegd kunnen worden en scanbaar zijn.</t>
  </si>
  <si>
    <t>MD012</t>
  </si>
  <si>
    <t xml:space="preserve">De gevraagde functionaliteit biedt een facultatieve sturing op THT. Hierbij  zijn meerdere tabel opties mogelijk: minimaal 3 keuzes (1) geen sturing, (2) wel sturing geen verplichte vastlegging datum en (3) wel sturing inclusief  verplichte vastlegging THT datum. </t>
  </si>
  <si>
    <t>MD013</t>
  </si>
  <si>
    <t>De gevraagde functionaliteit biedt  de mogelijkheid om geautomatiseerd en proactief op THT,  batch - / lotnummer en expiratiedatum te signaleren, te rapporteren en te sturen. Bijvoorbeeld voor recalls of scankast inventarisaties.</t>
  </si>
  <si>
    <t>MD014</t>
  </si>
  <si>
    <t>De gevraagde functionaliteit biedt diverse opties om artikel - en leverancierstamdata  vanuit extern systemen  ( zoals bijv. GDSN) te selecteren,  te importeren, te verrijken en te synchroniseren / actueel te houden.</t>
  </si>
  <si>
    <t>MD015</t>
  </si>
  <si>
    <t>De gevraagde functionaliteit biedt alle relevante industriestandaarden aan voor vastlegging van artikelstamdata m.n. UNSPSC, GS1, HIBC, SSCC etc.</t>
  </si>
  <si>
    <t>MD016</t>
  </si>
  <si>
    <t>De gevraagde functionaliteit biedt uitgebreide mogelijkheden voor het vastleggen en  beheren van alle artikelstamdata incl. UDI's ( uitleg UDI zie MD-011) , artikelafbeeldingen ( jpg format of url link), artikelclassificaties en -kenmerken, risicoklassen implantaten, inkoopgroepen, productcategorien, 1e en 2e leverancier, steriel/niet steriel, THT, batch - en lotnummer en expiratiedatum, bewaar- en gevaarclassificaties, alternatief artikel, urgentieclassificatie, fabrikant en fabrikant artikelnummer,  fabricageland (land van herkomst),  CE certificaat en einddatum, nummer Notified Body en  overige vrij te definieren velden. In de aanvraag / webshop module moeten deze gegevens raadpleeg zijn voor de interne aanvragers.</t>
  </si>
  <si>
    <t>MD017</t>
  </si>
  <si>
    <t>De gevraagde functionaliteit biedt de mogelijkheid tot registreren van meerdere, minimaal 2, leveranciers voor 1 artikel. Hierbij kan 1 leverancier als voorkeursleveranciers worden aangegeven. Switchen is eenvoudig mogelijk met 1 handeling.</t>
  </si>
  <si>
    <t>MD018</t>
  </si>
  <si>
    <t>De gevraagde functionaliteit biedt de mogelijkheid tot registreren van een intern 'dummy' artikel zonder link naar een externe leverancier.</t>
  </si>
  <si>
    <t>De gevraagde functionaliteit biedt de mogelijkheid tot registreren van samengestelde artikelen  (bijv. voor bepaalde procedures). Bij het aanvragen komen betreffende artikelen automatisch allemaal in het aanvraagscherm terecht. Dan wel met een optie tot wel of niet  gezamenlijk bestellen. Hiermee wordt de zogenoemde 'Bill of material' functie bedoeld. De relatie tussen de artikelen moet ook in een rapportage zichtbaar gemaakt kunnen worden.</t>
  </si>
  <si>
    <t>MD019</t>
  </si>
  <si>
    <t>De gevraagde functionaliteit biedt bij elk artikelstamdata-record het  onderscheid tussen basiseenheid, pick-eenheid, verpakkingseenheid,  inkoop/ besteleenheid en prijseenheid. Elk eenheid moet voor de verschillende domeinen apart bruikbaar en wijzigbaar zijn zijn zonder een nieuw artikel hoeven aan te maken. Voor elke eenheid moet ook de bijbehorende EAN / GTIN kunnen worden vastgelegd en gebruikt in aanvraag t/m betaalproces.</t>
  </si>
  <si>
    <t>MD020</t>
  </si>
  <si>
    <t>De gevraagde functionaliteit biedt de standaard artikelsoorten als koop- en magazijnartikelen en ook afwijkende soorten, zoals bijvoorbeeld huur - , zicht -, bruikleen - , consignatie - , gevaarlijke stoffen- , implantaten en tevens diensten. Hierbij kunnen bij de keuze van een soort extra / andere velden opkomen die - al dan niet - verplicht gevuld moeten worden.</t>
  </si>
  <si>
    <t>MD021</t>
  </si>
  <si>
    <t>De gevraagde functionaliteit biedt de mogelijkheid dat artikelen op meerdere locaties ( magazijnen, scankasten, vestigingen e.d.) in het systeem voor kunnen komen.</t>
  </si>
  <si>
    <t>MD022</t>
  </si>
  <si>
    <t>De gevraagde functionaliteit biedt de mogelijkheid dat artikelen,  met name bij zicht - en consignatie artikelen,  er bijvoorbeeld meerdere varianten van eenzelfde artikel kunnen voorkomen. D.w.z. hetzelfde artikel als gewoon catalogusartikel en als zicht of consignatie zonder dat het artikel 2 keer wordt vastgelegd.</t>
  </si>
  <si>
    <t>midden (6)</t>
  </si>
  <si>
    <t>MD023</t>
  </si>
  <si>
    <t>De gevraagde functionaliteit biedt,  dat bij vervanging van artikelen binnen het assortiment, een alternatief artikel bij dezelfde / andere  leverancier mogelijk moet zijn. Dit wordt geautomatiseerd ondersteund, d.w.z. dat het systeem automatisch kan overschakelen naar het nieuwe artikel  o.b.v. instelbare regels en signalering. Koppeling van de GTINs van het origineel en een of meerdere alternatieven moet mogelijk zijn.</t>
  </si>
  <si>
    <t>MD024</t>
  </si>
  <si>
    <t>De gevraagde functionaliteit biedt op artikelniveau batch- en lotnummer, serienummer en THT registratie en biedt zo de mogelijkheid om snel producten te kunnen traceren in het kader van recalls.</t>
  </si>
  <si>
    <t>MD025</t>
  </si>
  <si>
    <t>De gevraagde functionaliteit biedt de mogelijkheid voor het toevoegen van additionele vaste kosten (bijvoorbeeld vracht- , droogijs- , emballage - ) op artikelniveau en per leverancier. Deze kosten kunnen bij elke bestelling worden meegenomen.</t>
  </si>
  <si>
    <t>MD026</t>
  </si>
  <si>
    <t>De gevraagde functionaliteit biedt de mogelijkheid voor voorstelwaarden voor de vaste verreken kostprijs ( VVP) of standaard verrekenprijs (SP) bij aanmaken artikelen. Het systeem heeft ook een actieve signalering als de waarden door prijswijzigingen niet meer correct zijn.</t>
  </si>
  <si>
    <t>MD027</t>
  </si>
  <si>
    <t>contracten</t>
  </si>
  <si>
    <t>De gevraagde functionaliteit biedt diverse contractvormen en - soorten  met bijbehorende rollen, autorisaties en mogelijkheden v.w.b. contractbeheer en - management.</t>
  </si>
  <si>
    <t>MD028</t>
  </si>
  <si>
    <t>Het systeem kan biedt de mogelijkheid relaties tussen contracten vast te leggen.  Denk hierbij aan hoofdovereenkomst met daaronder één of meerdere nadere overeenkomsten, die kunnen van diverse contractsoorten zijn.</t>
  </si>
  <si>
    <t>MD029</t>
  </si>
  <si>
    <t>Wanneer een leverancier opgaat in een nieuwe organisatie (vanwege fusie of overname), moeten de bestaande contracten (actief én niet-actief) naar de 'nieuwe' leverancier kunnen worden overgezet.</t>
  </si>
  <si>
    <t>MD030</t>
  </si>
  <si>
    <t>logistiek</t>
  </si>
  <si>
    <t>De gevraagde functionaliteit biedt dat er in de artikelstamdata speciale kenmerken van het artikel voor logistiek en transporten zoals spoed, gevaarlijke stoffen, koeling, diefstalgevoelige goederen worden aangegeven en die zorgen tevens voor de melding dan wel sturing bij goederenontvangst op basis van de orders.</t>
  </si>
  <si>
    <t>MD031</t>
  </si>
  <si>
    <t>De gevraagde functionaliteit biedt een track &amp; trace systeem voor alle of een gedeelte van de catalogusartikelen. Met name op basis van specifieke kenmerken als steriel / niet steriel/  medische hulpmiddelen /implantaten/ THT etc.</t>
  </si>
  <si>
    <t>MD032</t>
  </si>
  <si>
    <t>De gevraagde functionaliteit biedt ruime mogelijkheden voor het optimaliseren van de voorraadniveau's. Denk aan het bepalen van optimale voorraadniveau's, slow/non-movers, bestelmomenten, levermomenten, bestelhoeveelheden, incourante voorraden e.d.</t>
  </si>
  <si>
    <t>MD033</t>
  </si>
  <si>
    <t>De gevraagde functionaliteit biedt dat zowel  op artikelniveau als leveranciersniveau  besteldagen, leverdagen en levertijden  vast te leggen zijn. Geef aan hoe de functionaliteit bij het aanmaken van bestellingen hiermee omgaat.</t>
  </si>
  <si>
    <t>MD034</t>
  </si>
  <si>
    <t>De gevraagde functionaliteit biedt locatie stamdata zoals magazijnlocaties, scankasten met specificaties en decentrale mobiele boxen met specificaties</t>
  </si>
  <si>
    <t>MD035</t>
  </si>
  <si>
    <t>De gevraagde functionaliteit biedt dat er meerdere ruimte types vast te leggen zijn. Bijvoorbeeld types als scanruimte, afleverruimte/clusteradres.</t>
  </si>
  <si>
    <t>MD036</t>
  </si>
  <si>
    <t xml:space="preserve">De gevraagde functionaliteit biedt de mogelijkheid om verschillende orderpick opdrachten te clusteren </t>
  </si>
  <si>
    <t>MD037</t>
  </si>
  <si>
    <t>De gevraagde functionaliteit biedt de mogelijkheden om via kenmerken / coderingen per magazijn afzonderlijk de aanvragen tot bestellen ( MRP run) te kunnen beoordelen.</t>
  </si>
  <si>
    <t>MD038</t>
  </si>
  <si>
    <t>De gevraagde functionaliteit biedt diverse coderingsmogelijkheden voor de verwervingssoorten welke kunnen aangeven of een artikel bij externe leverancier wordt besteld, wordt geleverd door een intern magazijn of in huis wordt geproduceerd.</t>
  </si>
  <si>
    <t>MD039</t>
  </si>
  <si>
    <t>De gevraagde functionaliteit biedt dat het plannen / groeperen van 1 of meerdere magazijnen mogelijk is, zodat een gezamenlijke MRP run kan worden gedraaid.</t>
  </si>
  <si>
    <t>MD040</t>
  </si>
  <si>
    <t>fin-crediteuren</t>
  </si>
  <si>
    <t xml:space="preserve">De gevraagde functionaliteit biedt diverse coderingen binnen  het aanvraag t/m  betaalproces voor ondersteuning van het toepassen van de werkkostenregeling. </t>
  </si>
  <si>
    <t>MD041</t>
  </si>
  <si>
    <t>De gevraagde functionaliteit biedt de mogelijkheid om de basis leveranciersdata op te halen uit een externe database zoals bijvoorbeeld KVK en /of Dun &amp; Bradstreet</t>
  </si>
  <si>
    <t>MD042</t>
  </si>
  <si>
    <t xml:space="preserve">De gevraagde functionaliteit biedt het registreren en beheren van de stamgegevens van crediteuren volgens het 4-ogen principe / vrijgave voor gebruik ( functiescheiding) en met de juiste checks op essentiele velden als bankrekening, BTW nummer en KvK nummer. </t>
  </si>
  <si>
    <t>MD043</t>
  </si>
  <si>
    <t>De gevraagde functionaliteit biedt de mogelijkheid om verschillende bankrekeningnummers te registreren per crediteur, waarbij één rekeningnummer wordt ingesteld als default rekeningnummer. Omschakelen naar ander bankrekeningnummer is vanuit de factuur direct te sturen.</t>
  </si>
  <si>
    <t>MD044</t>
  </si>
  <si>
    <t>De gevraagde functionaliteit biedt de mogelijkheid om verschillende crediteursoorten te kunnen registreren en de mogelijkheid om daadwerkelijk éénmalige leveranciers verkort aan te leggen, herkenbaar te hebben en na de betaling direct te kunnen  blokkeren.</t>
  </si>
  <si>
    <t>MD045</t>
  </si>
  <si>
    <t>De gevraagde functionaliteit biedt de mogelijkheid om meerdere contact adressen  per crediteur vast te leggen. Voor elk domein eigen adressen zoals bestel -, factuur - , algemeen contact adressen, d.w.z. namen, telefoonummers en emailadressen ook zelf te onderhouden.</t>
  </si>
  <si>
    <t>MD046</t>
  </si>
  <si>
    <t>De gevraagde functionaliteit biedt het registreren van een crediteur uit een ander land dan Nederland.</t>
  </si>
  <si>
    <t>MD047</t>
  </si>
  <si>
    <t>De gevraagde functionaliteit biedt het automatisch sturen van het btw-percentage op basis van leverancier, vestiging / landcode van de leverancier en facturatieadres van de leverancier.</t>
  </si>
  <si>
    <t>MD048</t>
  </si>
  <si>
    <t>fin-crediteuren+debiteuren</t>
  </si>
  <si>
    <t>Het systeem ondersteunt het verplicht opnemen van een KvK-nummer en btw-nummer in de stamgegevens</t>
  </si>
  <si>
    <t>MD049</t>
  </si>
  <si>
    <t xml:space="preserve">Het systeem ondersteunt het verwerken van (lange) internationale adressen in de stamgegevens </t>
  </si>
  <si>
    <t>MD050</t>
  </si>
  <si>
    <t>fin-debiteuren</t>
  </si>
  <si>
    <t xml:space="preserve">Het systeem voorziet in het overnemen van klantnummers uit aanleverende systemen. Bijvoorbeeld: het patientnummer in het EPD is gelijk aan het debiteurenummer in het ERP. </t>
  </si>
  <si>
    <t>laag (3)</t>
  </si>
  <si>
    <t>MD051</t>
  </si>
  <si>
    <t>Het systeem ondersteunt het autoriseren van factuurcorrecties (aflettering anders dan betaling), bijvoorbeeld afboekingen ten laste van de voorziening</t>
  </si>
  <si>
    <t>MD052</t>
  </si>
  <si>
    <t>Overige mogelijke masterdata elementen / objecten:</t>
  </si>
  <si>
    <t>algemeen</t>
  </si>
  <si>
    <t>De gevraagde functionaliteit biedt dat zoveel mogelijk eenmalig data wordt vastgelegd of binnengehaald via een koppeling. Dit proces van vastleggen is flexibel ingericht d.w.z. dat data kan wel worden verrijkt of indien wenselijk worden overschreven in het ERP systeem.</t>
  </si>
  <si>
    <t>Binair</t>
  </si>
  <si>
    <t>score op wensen</t>
  </si>
  <si>
    <t>Midden (6)</t>
  </si>
  <si>
    <t>De gevraagde functionaliteit biedt de mogelijkheden om alle artikelstamdata-elementen vast te leggen en op te halen uit externe bronnen als GDSN d.m.v. webservices /API om het  proces voor het bestellen, ontvangen, opslaan en uitgeven van medische apparatuur , medische hulpmiddelen en in vitro diagnostica  (vigerende wet - en regelgeving zoals Convenant Medische Techniek, LIR, MDR , IVDR en op termijn mogelijk EUDAMED)  volledig te ondersteunen. Dit betreft o.a. de registratie van diverse classificaties, kenmerken en eigenschappen alsook sturings -  en signaleringsmogelijkheden  in het gehele aanvragen t/m betalen proces. Geef een toelichting hier op.</t>
  </si>
  <si>
    <t>HR via koppeling</t>
  </si>
  <si>
    <t>Procesrol</t>
  </si>
  <si>
    <t>wie mag wat / autorisaties</t>
  </si>
  <si>
    <t>Leidinggevende</t>
  </si>
  <si>
    <t>delegeren mogelijk</t>
  </si>
  <si>
    <t>Medewerkers</t>
  </si>
  <si>
    <t>Organisatie eenheid / afdeling</t>
  </si>
  <si>
    <t>Financien</t>
  </si>
  <si>
    <t xml:space="preserve">Investeringen </t>
  </si>
  <si>
    <t>herkenbaar op basis van grootboekrekening inclusief goedkeuringsworkflow</t>
  </si>
  <si>
    <t>Verkoopartikelen</t>
  </si>
  <si>
    <t>verkoopartikelen aan kunnen maken</t>
  </si>
  <si>
    <t>Klantenbestanden</t>
  </si>
  <si>
    <t xml:space="preserve">verkoop </t>
  </si>
  <si>
    <t>Kostenplaats</t>
  </si>
  <si>
    <t>inclusief contactpersoon bij kostenplaats en / of scankast, zoadat je vanuit een aanvraag of order door kunt klikken naar de gegevens van die persoon</t>
  </si>
  <si>
    <t>Projectnummers</t>
  </si>
  <si>
    <t>Budgethouders en /of projectleiders</t>
  </si>
  <si>
    <t>tekenbevoegden voor kostenplaatsen en projecten, worden deels uit HR en deels toegevoegd in ERP</t>
  </si>
  <si>
    <t>vervangers instellen</t>
  </si>
  <si>
    <t>goedkeuringslimiet bepalen vanuit HR of binnen ERP??</t>
  </si>
  <si>
    <t>Inkoop</t>
  </si>
  <si>
    <t>Geneesmiddelen</t>
  </si>
  <si>
    <t>op basis van werkzame stof bestellen en afwijkende eenheden</t>
  </si>
  <si>
    <t>Additionele Goedkeurders</t>
  </si>
  <si>
    <t>inhoudelijk dmv rollen</t>
  </si>
  <si>
    <t>Aanvragers</t>
  </si>
  <si>
    <t>algemene gebruikersgevens / telefoon /email / default losplaats / intern afleveradres / clusteradres</t>
  </si>
  <si>
    <t>Artikelproductgroep / inkoopcategorie</t>
  </si>
  <si>
    <t>op basis van UNSPSC of vergelijkbaar</t>
  </si>
  <si>
    <t>inkoopdocumentsoorten</t>
  </si>
  <si>
    <t>Logistiek</t>
  </si>
  <si>
    <t>Transport/Distributieroutes</t>
  </si>
  <si>
    <t>Magazijnen</t>
  </si>
  <si>
    <t>Planningsgebieden</t>
  </si>
  <si>
    <t>Magazijntypes</t>
  </si>
  <si>
    <t>MRPJob</t>
  </si>
  <si>
    <t>Bewegingsreden</t>
  </si>
  <si>
    <t>Bewegingssoorten</t>
  </si>
  <si>
    <t>Afmetingen en gewichten</t>
  </si>
  <si>
    <t>In cel D100 dient inschrijver de bedrijfsnaam in te vullen.</t>
  </si>
  <si>
    <t>Programma van Eisen en Wensen Masterdata alle domeinen versie 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</si>
</sst>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Calibri"/>
      <family val="2"/>
      <scheme val="minor"/>
    </font>
    <font>
      <sz val="9"/>
      <color theme="0"/>
      <name val="Calibri"/>
      <family val="2"/>
      <scheme val="minor"/>
    </font>
    <font>
      <sz val="9"/>
      <color theme="1"/>
      <name val="Calibri"/>
      <family val="2"/>
      <scheme val="minor"/>
    </font>
    <font>
      <sz val="8"/>
      <name val="Calibri"/>
      <family val="2"/>
      <scheme val="minor"/>
    </font>
    <font>
      <b/>
      <sz val="12"/>
      <color theme="1"/>
      <name val="Calibri"/>
      <family val="2"/>
      <scheme val="minor"/>
    </font>
    <font>
      <i/>
      <sz val="9"/>
      <color theme="1"/>
      <name val="Calibri"/>
      <family val="2"/>
      <scheme val="minor"/>
    </font>
    <font>
      <i/>
      <sz val="9"/>
      <color theme="0" tint="-0.499984740745262"/>
      <name val="Calibri"/>
      <family val="2"/>
      <scheme val="minor"/>
    </font>
    <font>
      <i/>
      <sz val="12"/>
      <color theme="1"/>
      <name val="Calibri"/>
      <family val="2"/>
      <scheme val="minor"/>
    </font>
    <font>
      <b/>
      <sz val="10"/>
      <color theme="1"/>
      <name val="Calibri"/>
      <family val="2"/>
      <scheme val="minor"/>
    </font>
    <font>
      <sz val="11"/>
      <color rgb="FFFF0000"/>
      <name val="Calibri"/>
      <family val="2"/>
      <scheme val="minor"/>
    </font>
    <font>
      <sz val="11"/>
      <name val="Calibri"/>
      <family val="2"/>
      <scheme val="minor"/>
    </font>
    <font>
      <sz val="11"/>
      <name val="Calibri"/>
      <family val="2"/>
    </font>
  </fonts>
  <fills count="7">
    <fill>
      <patternFill patternType="none"/>
    </fill>
    <fill>
      <patternFill patternType="gray125"/>
    </fill>
    <fill>
      <patternFill patternType="solid">
        <fgColor rgb="FF7030A0"/>
        <bgColor indexed="64"/>
      </patternFill>
    </fill>
    <fill>
      <patternFill patternType="solid">
        <fgColor theme="3"/>
        <bgColor indexed="64"/>
      </patternFill>
    </fill>
    <fill>
      <patternFill patternType="solid">
        <fgColor theme="0" tint="-0.14999847407452621"/>
        <bgColor indexed="64"/>
      </patternFill>
    </fill>
    <fill>
      <patternFill patternType="solid">
        <fgColor rgb="FF00B0F0"/>
        <bgColor indexed="64"/>
      </patternFill>
    </fill>
    <fill>
      <patternFill patternType="solid">
        <fgColor rgb="FFDDDDDD"/>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s>
  <cellStyleXfs count="1">
    <xf numFmtId="0" fontId="0" fillId="0" borderId="0"/>
  </cellStyleXfs>
  <cellXfs count="96">
    <xf numFmtId="0" fontId="0" fillId="0" borderId="0" xfId="0"/>
    <xf numFmtId="0" fontId="2" fillId="0" borderId="0" xfId="0" applyFont="1"/>
    <xf numFmtId="0" fontId="1" fillId="2" borderId="1" xfId="0" applyFont="1" applyFill="1" applyBorder="1"/>
    <xf numFmtId="0" fontId="1" fillId="2" borderId="1" xfId="0" applyFont="1" applyFill="1" applyBorder="1" applyAlignment="1">
      <alignment wrapText="1"/>
    </xf>
    <xf numFmtId="0" fontId="2" fillId="0" borderId="0" xfId="0" applyFont="1" applyAlignment="1">
      <alignment wrapText="1"/>
    </xf>
    <xf numFmtId="0" fontId="1" fillId="2" borderId="1" xfId="0" applyFont="1" applyFill="1" applyBorder="1" applyAlignment="1">
      <alignment horizontal="left" vertical="top" wrapText="1"/>
    </xf>
    <xf numFmtId="0" fontId="2" fillId="0" borderId="0" xfId="0" applyFont="1" applyAlignment="1">
      <alignment horizontal="left" vertical="top" wrapText="1"/>
    </xf>
    <xf numFmtId="0" fontId="1" fillId="3" borderId="1" xfId="0" applyFont="1" applyFill="1" applyBorder="1" applyAlignment="1">
      <alignment wrapText="1"/>
    </xf>
    <xf numFmtId="0" fontId="2" fillId="0" borderId="0" xfId="0" applyFont="1" applyFill="1"/>
    <xf numFmtId="0" fontId="2" fillId="0" borderId="1" xfId="0" applyFont="1" applyBorder="1" applyAlignment="1">
      <alignment vertical="top" wrapText="1"/>
    </xf>
    <xf numFmtId="0" fontId="4" fillId="0" borderId="0" xfId="0" applyFont="1" applyAlignment="1">
      <alignment vertical="top"/>
    </xf>
    <xf numFmtId="0" fontId="2" fillId="0" borderId="0" xfId="0" applyFont="1" applyAlignment="1">
      <alignment vertical="top"/>
    </xf>
    <xf numFmtId="0" fontId="2" fillId="0" borderId="0" xfId="0" applyFont="1" applyAlignment="1">
      <alignment vertical="top" wrapText="1"/>
    </xf>
    <xf numFmtId="0" fontId="2" fillId="0" borderId="0" xfId="0" applyFont="1" applyFill="1" applyAlignment="1">
      <alignment vertical="top"/>
    </xf>
    <xf numFmtId="0" fontId="1" fillId="5" borderId="1" xfId="0" applyFont="1" applyFill="1" applyBorder="1" applyAlignment="1">
      <alignment vertical="top"/>
    </xf>
    <xf numFmtId="0" fontId="2" fillId="4" borderId="1" xfId="0" applyFont="1" applyFill="1" applyBorder="1"/>
    <xf numFmtId="0" fontId="2" fillId="4" borderId="1" xfId="0" applyFont="1" applyFill="1" applyBorder="1" applyAlignment="1">
      <alignment vertical="top" wrapText="1"/>
    </xf>
    <xf numFmtId="0" fontId="1" fillId="5" borderId="1" xfId="0" applyFont="1" applyFill="1" applyBorder="1" applyAlignment="1">
      <alignment vertical="top" wrapText="1"/>
    </xf>
    <xf numFmtId="0" fontId="1" fillId="5" borderId="2" xfId="0" applyFont="1" applyFill="1" applyBorder="1" applyAlignment="1">
      <alignment vertical="top" wrapText="1"/>
    </xf>
    <xf numFmtId="0" fontId="2" fillId="4" borderId="1" xfId="0" applyFont="1" applyFill="1" applyBorder="1" applyAlignment="1">
      <alignment vertical="top"/>
    </xf>
    <xf numFmtId="0" fontId="6" fillId="4" borderId="1" xfId="0" applyFont="1" applyFill="1" applyBorder="1" applyAlignment="1">
      <alignment vertical="top" wrapText="1"/>
    </xf>
    <xf numFmtId="0" fontId="2" fillId="0" borderId="0" xfId="0" applyFont="1" applyAlignment="1">
      <alignment horizontal="left" vertical="top"/>
    </xf>
    <xf numFmtId="0" fontId="8" fillId="0" borderId="0" xfId="0" applyFont="1" applyAlignment="1">
      <alignment vertical="top"/>
    </xf>
    <xf numFmtId="0" fontId="2" fillId="0" borderId="1" xfId="0" applyFont="1" applyBorder="1" applyAlignment="1" applyProtection="1">
      <alignment vertical="top"/>
      <protection locked="0"/>
    </xf>
    <xf numFmtId="0" fontId="2" fillId="4" borderId="1" xfId="0" applyFont="1" applyFill="1" applyBorder="1" applyAlignment="1" applyProtection="1">
      <alignment vertical="top" wrapText="1"/>
      <protection locked="0"/>
    </xf>
    <xf numFmtId="0" fontId="2" fillId="4" borderId="1" xfId="0" applyFont="1" applyFill="1" applyBorder="1" applyAlignment="1" applyProtection="1">
      <alignment wrapText="1"/>
      <protection locked="0"/>
    </xf>
    <xf numFmtId="0" fontId="5" fillId="0" borderId="1" xfId="0" applyFont="1" applyBorder="1" applyAlignment="1" applyProtection="1">
      <alignment vertical="top" wrapText="1"/>
      <protection locked="0"/>
    </xf>
    <xf numFmtId="0" fontId="7" fillId="0" borderId="1" xfId="0" applyFont="1" applyBorder="1" applyAlignment="1" applyProtection="1">
      <alignment vertical="center" wrapText="1"/>
      <protection locked="0"/>
    </xf>
    <xf numFmtId="0" fontId="0" fillId="0" borderId="5" xfId="0" applyBorder="1" applyAlignment="1">
      <alignment horizontal="left" vertical="top"/>
    </xf>
    <xf numFmtId="0" fontId="10" fillId="0" borderId="5" xfId="0" applyFont="1" applyBorder="1" applyAlignment="1">
      <alignment horizontal="left" vertical="top" wrapText="1"/>
    </xf>
    <xf numFmtId="0" fontId="0" fillId="0" borderId="5" xfId="0" applyBorder="1" applyAlignment="1">
      <alignment horizontal="left" wrapText="1"/>
    </xf>
    <xf numFmtId="0" fontId="10" fillId="0" borderId="5" xfId="0" applyFont="1" applyBorder="1" applyAlignment="1">
      <alignment horizontal="left" wrapText="1"/>
    </xf>
    <xf numFmtId="0" fontId="0" fillId="0" borderId="5" xfId="0" applyBorder="1" applyAlignment="1">
      <alignment horizontal="left" vertical="top" wrapText="1"/>
    </xf>
    <xf numFmtId="0" fontId="11" fillId="0" borderId="6" xfId="0" applyFont="1" applyBorder="1" applyAlignment="1">
      <alignment wrapText="1"/>
    </xf>
    <xf numFmtId="0" fontId="11" fillId="0" borderId="1" xfId="0" applyFont="1" applyBorder="1" applyAlignment="1">
      <alignment wrapText="1"/>
    </xf>
    <xf numFmtId="0" fontId="10" fillId="0" borderId="5" xfId="0" applyFont="1" applyBorder="1" applyAlignment="1">
      <alignment horizontal="left"/>
    </xf>
    <xf numFmtId="0" fontId="0" fillId="0" borderId="5" xfId="0" applyBorder="1" applyAlignment="1">
      <alignment wrapText="1"/>
    </xf>
    <xf numFmtId="0" fontId="10" fillId="0" borderId="5" xfId="0" applyFont="1" applyBorder="1" applyAlignment="1">
      <alignment horizontal="left" vertical="top"/>
    </xf>
    <xf numFmtId="0" fontId="0" fillId="0" borderId="7" xfId="0" applyBorder="1" applyAlignment="1">
      <alignment horizontal="left" vertical="top" wrapText="1"/>
    </xf>
    <xf numFmtId="0" fontId="0" fillId="0" borderId="7" xfId="0" applyBorder="1" applyAlignment="1">
      <alignment horizontal="left" vertical="top"/>
    </xf>
    <xf numFmtId="0" fontId="0" fillId="0" borderId="8" xfId="0" applyBorder="1" applyAlignment="1">
      <alignment horizontal="left" vertical="top"/>
    </xf>
    <xf numFmtId="0" fontId="0" fillId="0" borderId="1" xfId="0" applyBorder="1" applyAlignment="1">
      <alignment horizontal="left" vertical="top"/>
    </xf>
    <xf numFmtId="0" fontId="2" fillId="0" borderId="0" xfId="0" applyFont="1" applyFill="1" applyBorder="1" applyAlignment="1" applyProtection="1">
      <alignment vertical="top" wrapText="1"/>
      <protection locked="0"/>
    </xf>
    <xf numFmtId="0" fontId="2" fillId="0" borderId="0" xfId="0" applyFont="1" applyFill="1" applyBorder="1" applyAlignment="1">
      <alignment vertical="top" wrapText="1"/>
    </xf>
    <xf numFmtId="0" fontId="10" fillId="0" borderId="1" xfId="0" applyFont="1" applyBorder="1" applyAlignment="1">
      <alignment horizontal="left" vertical="top" wrapText="1"/>
    </xf>
    <xf numFmtId="0" fontId="2" fillId="0" borderId="0" xfId="0" applyFont="1" applyAlignment="1">
      <alignment horizontal="left" vertical="top"/>
    </xf>
    <xf numFmtId="0" fontId="0" fillId="0" borderId="0" xfId="0" applyFont="1" applyFill="1" applyBorder="1" applyAlignment="1">
      <alignment horizontal="left" vertical="top"/>
    </xf>
    <xf numFmtId="0" fontId="0" fillId="0" borderId="0" xfId="0" applyFont="1" applyFill="1" applyBorder="1" applyAlignment="1">
      <alignment horizontal="left" vertical="top" wrapText="1"/>
    </xf>
    <xf numFmtId="0" fontId="0" fillId="0" borderId="0" xfId="0" applyFont="1" applyFill="1" applyBorder="1" applyAlignment="1">
      <alignment horizontal="left" wrapText="1"/>
    </xf>
    <xf numFmtId="0" fontId="2" fillId="0" borderId="0" xfId="0" applyFont="1" applyFill="1" applyBorder="1" applyAlignment="1" applyProtection="1">
      <alignment vertical="top"/>
      <protection locked="0"/>
    </xf>
    <xf numFmtId="0" fontId="0" fillId="0" borderId="8" xfId="0" applyFont="1" applyFill="1" applyBorder="1" applyAlignment="1">
      <alignment horizontal="left" vertical="top"/>
    </xf>
    <xf numFmtId="0" fontId="0" fillId="0" borderId="2" xfId="0" applyFont="1" applyFill="1" applyBorder="1" applyAlignment="1">
      <alignment horizontal="left" vertical="top"/>
    </xf>
    <xf numFmtId="0" fontId="0" fillId="0" borderId="9" xfId="0" applyFont="1" applyFill="1" applyBorder="1" applyAlignment="1">
      <alignment horizontal="left" vertical="top"/>
    </xf>
    <xf numFmtId="0" fontId="0" fillId="0" borderId="10" xfId="0" applyFont="1" applyFill="1" applyBorder="1" applyAlignment="1">
      <alignment horizontal="left" vertical="top"/>
    </xf>
    <xf numFmtId="0" fontId="0" fillId="0" borderId="11" xfId="0" applyBorder="1" applyAlignment="1">
      <alignment horizontal="left" vertical="top"/>
    </xf>
    <xf numFmtId="0" fontId="0" fillId="0" borderId="11" xfId="0" applyBorder="1" applyAlignment="1">
      <alignment horizontal="left" vertical="top" wrapText="1"/>
    </xf>
    <xf numFmtId="0" fontId="10" fillId="0" borderId="11" xfId="0" applyFont="1" applyBorder="1" applyAlignment="1">
      <alignment horizontal="left" vertical="top"/>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3" xfId="0" applyBorder="1" applyAlignment="1">
      <alignment horizontal="left" vertical="top"/>
    </xf>
    <xf numFmtId="0" fontId="10" fillId="0" borderId="13" xfId="0" applyFont="1" applyBorder="1" applyAlignment="1">
      <alignment horizontal="left" vertical="top" wrapText="1"/>
    </xf>
    <xf numFmtId="0" fontId="10" fillId="0" borderId="13" xfId="0" applyFont="1" applyBorder="1" applyAlignment="1">
      <alignment horizontal="left" vertical="top"/>
    </xf>
    <xf numFmtId="0" fontId="0" fillId="0" borderId="14" xfId="0" applyBorder="1" applyAlignment="1">
      <alignment horizontal="left" vertical="top"/>
    </xf>
    <xf numFmtId="0" fontId="0" fillId="0" borderId="8" xfId="0" applyFont="1" applyFill="1" applyBorder="1" applyAlignment="1">
      <alignment horizontal="left" wrapText="1"/>
    </xf>
    <xf numFmtId="0" fontId="0" fillId="0" borderId="13" xfId="0" applyBorder="1" applyAlignment="1">
      <alignment horizontal="left" wrapText="1"/>
    </xf>
    <xf numFmtId="0" fontId="10" fillId="0" borderId="13" xfId="0" applyFont="1" applyBorder="1" applyAlignment="1">
      <alignment horizontal="left" wrapText="1"/>
    </xf>
    <xf numFmtId="0" fontId="0" fillId="0" borderId="13" xfId="0" applyBorder="1" applyAlignment="1">
      <alignment horizontal="left"/>
    </xf>
    <xf numFmtId="0" fontId="0" fillId="0" borderId="14" xfId="0" applyBorder="1" applyAlignment="1">
      <alignment horizontal="left"/>
    </xf>
    <xf numFmtId="0" fontId="0" fillId="0" borderId="15" xfId="0" applyFont="1" applyFill="1" applyBorder="1" applyAlignment="1">
      <alignment horizontal="left" vertical="top" wrapText="1"/>
    </xf>
    <xf numFmtId="0" fontId="0" fillId="0" borderId="13" xfId="0" applyFont="1" applyFill="1" applyBorder="1"/>
    <xf numFmtId="0" fontId="0" fillId="0" borderId="14" xfId="0" applyFont="1" applyFill="1" applyBorder="1"/>
    <xf numFmtId="0" fontId="0" fillId="6" borderId="8" xfId="0" applyFont="1" applyFill="1" applyBorder="1"/>
    <xf numFmtId="0" fontId="0" fillId="6" borderId="13" xfId="0" applyFont="1" applyFill="1" applyBorder="1"/>
    <xf numFmtId="0" fontId="0" fillId="6" borderId="14" xfId="0" applyFont="1" applyFill="1" applyBorder="1"/>
    <xf numFmtId="0" fontId="0" fillId="0" borderId="8" xfId="0" applyFont="1" applyFill="1" applyBorder="1" applyAlignment="1">
      <alignment vertical="top" wrapText="1"/>
    </xf>
    <xf numFmtId="0" fontId="1" fillId="3" borderId="1" xfId="0" applyFont="1" applyFill="1" applyBorder="1" applyAlignment="1">
      <alignment vertical="top" wrapText="1"/>
    </xf>
    <xf numFmtId="0" fontId="1" fillId="2" borderId="1" xfId="0" applyFont="1" applyFill="1" applyBorder="1" applyAlignment="1">
      <alignment horizontal="center" vertical="top"/>
    </xf>
    <xf numFmtId="0" fontId="1" fillId="2" borderId="1" xfId="0" applyFont="1" applyFill="1" applyBorder="1" applyAlignment="1">
      <alignment vertical="top"/>
    </xf>
    <xf numFmtId="0" fontId="1" fillId="3" borderId="1" xfId="0" applyFont="1" applyFill="1" applyBorder="1" applyAlignment="1">
      <alignment vertical="top"/>
    </xf>
    <xf numFmtId="0" fontId="2" fillId="4" borderId="1" xfId="0" applyFont="1" applyFill="1" applyBorder="1" applyAlignment="1" applyProtection="1">
      <alignment vertical="top"/>
      <protection locked="0"/>
    </xf>
    <xf numFmtId="0" fontId="0" fillId="0" borderId="5" xfId="0" applyBorder="1" applyAlignment="1">
      <alignment vertical="top"/>
    </xf>
    <xf numFmtId="0" fontId="9" fillId="0" borderId="1" xfId="0" applyFont="1" applyBorder="1" applyAlignment="1">
      <alignment horizontal="left" vertical="top" wrapText="1"/>
    </xf>
    <xf numFmtId="0" fontId="0" fillId="0" borderId="8" xfId="0" applyFont="1" applyFill="1" applyBorder="1" applyAlignment="1">
      <alignment vertical="top"/>
    </xf>
    <xf numFmtId="0" fontId="0" fillId="0" borderId="13" xfId="0" applyFont="1" applyFill="1" applyBorder="1" applyAlignment="1">
      <alignment vertical="top"/>
    </xf>
    <xf numFmtId="0" fontId="0" fillId="0" borderId="14" xfId="0" applyFont="1" applyFill="1" applyBorder="1" applyAlignment="1">
      <alignment vertical="top"/>
    </xf>
    <xf numFmtId="0" fontId="0" fillId="0" borderId="0" xfId="0" applyFont="1" applyFill="1" applyBorder="1" applyAlignment="1">
      <alignment vertical="top"/>
    </xf>
    <xf numFmtId="0" fontId="0" fillId="0" borderId="13" xfId="0" applyFont="1" applyFill="1" applyBorder="1" applyAlignment="1" applyProtection="1">
      <alignment vertical="top"/>
    </xf>
    <xf numFmtId="0" fontId="0" fillId="0" borderId="14" xfId="0" applyFont="1" applyFill="1" applyBorder="1" applyAlignment="1" applyProtection="1">
      <alignment vertical="top"/>
    </xf>
    <xf numFmtId="0" fontId="0" fillId="0" borderId="8" xfId="0" applyFont="1" applyFill="1" applyBorder="1" applyAlignment="1" applyProtection="1">
      <alignment vertical="top"/>
      <protection locked="0"/>
    </xf>
    <xf numFmtId="0" fontId="1" fillId="2" borderId="1" xfId="0" applyFont="1" applyFill="1" applyBorder="1" applyAlignment="1">
      <alignment horizontal="center"/>
    </xf>
    <xf numFmtId="0" fontId="1" fillId="3" borderId="1" xfId="0" applyFont="1" applyFill="1" applyBorder="1" applyAlignment="1">
      <alignment horizontal="center"/>
    </xf>
    <xf numFmtId="0" fontId="2" fillId="0" borderId="0" xfId="0" applyFont="1" applyAlignment="1">
      <alignment horizontal="left" vertical="top"/>
    </xf>
    <xf numFmtId="0" fontId="2" fillId="0" borderId="0" xfId="0" applyFont="1" applyAlignment="1">
      <alignment horizontal="left" vertical="top" wrapText="1"/>
    </xf>
    <xf numFmtId="0" fontId="1" fillId="5" borderId="1" xfId="0" applyFont="1" applyFill="1" applyBorder="1" applyAlignment="1">
      <alignment horizontal="center"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cellXfs>
  <cellStyles count="1">
    <cellStyle name="Standaard" xfId="0" builtinId="0"/>
  </cellStyles>
  <dxfs count="1">
    <dxf>
      <fill>
        <patternFill>
          <bgColor rgb="FFCCCCFF"/>
        </patternFill>
      </fill>
    </dxf>
  </dxfs>
  <tableStyles count="1" defaultTableStyle="TableStyleMedium2" defaultPivotStyle="PivotStyleLight16">
    <tableStyle name="Tabelstijl 1" pivot="0" count="1" xr9:uid="{00000000-0011-0000-FFFF-FFFF00000000}">
      <tableStyleElement type="firstColumnStripe" size="6" dxfId="0"/>
    </tableStyle>
  </tableStyles>
  <colors>
    <mruColors>
      <color rgb="FFDDDDDD"/>
      <color rgb="FFCC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8"/>
  <sheetViews>
    <sheetView workbookViewId="0">
      <selection activeCell="A15" sqref="A15"/>
    </sheetView>
  </sheetViews>
  <sheetFormatPr defaultRowHeight="15" x14ac:dyDescent="0.25"/>
  <sheetData>
    <row r="1" spans="1:2" x14ac:dyDescent="0.25">
      <c r="A1" t="s">
        <v>0</v>
      </c>
    </row>
    <row r="2" spans="1:2" x14ac:dyDescent="0.25">
      <c r="A2" t="s">
        <v>1</v>
      </c>
    </row>
    <row r="4" spans="1:2" x14ac:dyDescent="0.25">
      <c r="A4" t="s">
        <v>2</v>
      </c>
    </row>
    <row r="5" spans="1:2" x14ac:dyDescent="0.25">
      <c r="A5" t="s">
        <v>3</v>
      </c>
    </row>
    <row r="7" spans="1:2" x14ac:dyDescent="0.25">
      <c r="A7" t="s">
        <v>4</v>
      </c>
    </row>
    <row r="8" spans="1:2" x14ac:dyDescent="0.25">
      <c r="A8" t="s">
        <v>5</v>
      </c>
    </row>
    <row r="9" spans="1:2" x14ac:dyDescent="0.25">
      <c r="A9" t="s">
        <v>6</v>
      </c>
    </row>
    <row r="10" spans="1:2" x14ac:dyDescent="0.25">
      <c r="A10" t="s">
        <v>7</v>
      </c>
    </row>
    <row r="11" spans="1:2" x14ac:dyDescent="0.25">
      <c r="A11" t="s">
        <v>8</v>
      </c>
    </row>
    <row r="13" spans="1:2" x14ac:dyDescent="0.25">
      <c r="A13" t="s">
        <v>9</v>
      </c>
      <c r="B13">
        <v>10</v>
      </c>
    </row>
    <row r="14" spans="1:2" x14ac:dyDescent="0.25">
      <c r="A14" t="s">
        <v>173</v>
      </c>
      <c r="B14">
        <v>6</v>
      </c>
    </row>
    <row r="15" spans="1:2" x14ac:dyDescent="0.25">
      <c r="A15" t="s">
        <v>10</v>
      </c>
      <c r="B15">
        <v>3</v>
      </c>
    </row>
    <row r="17" spans="1:1" x14ac:dyDescent="0.25">
      <c r="A17" t="s">
        <v>40</v>
      </c>
    </row>
    <row r="18" spans="1:1" x14ac:dyDescent="0.25">
      <c r="A18" t="s">
        <v>11</v>
      </c>
    </row>
    <row r="19" spans="1:1" x14ac:dyDescent="0.25">
      <c r="A19" t="s">
        <v>12</v>
      </c>
    </row>
    <row r="20" spans="1:1" x14ac:dyDescent="0.25">
      <c r="A20" t="s">
        <v>13</v>
      </c>
    </row>
    <row r="22" spans="1:1" x14ac:dyDescent="0.25">
      <c r="A22" t="s">
        <v>37</v>
      </c>
    </row>
    <row r="23" spans="1:1" x14ac:dyDescent="0.25">
      <c r="A23" t="s">
        <v>38</v>
      </c>
    </row>
    <row r="24" spans="1:1" x14ac:dyDescent="0.25">
      <c r="A24" t="s">
        <v>39</v>
      </c>
    </row>
    <row r="26" spans="1:1" x14ac:dyDescent="0.25">
      <c r="A26" t="s">
        <v>46</v>
      </c>
    </row>
    <row r="27" spans="1:1" x14ac:dyDescent="0.25">
      <c r="A27" t="s">
        <v>47</v>
      </c>
    </row>
    <row r="28" spans="1:1" x14ac:dyDescent="0.25">
      <c r="A28" t="s">
        <v>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
  <sheetViews>
    <sheetView showGridLines="0" tabSelected="1" zoomScale="90" zoomScaleNormal="90" workbookViewId="0"/>
  </sheetViews>
  <sheetFormatPr defaultColWidth="8.7109375" defaultRowHeight="12" x14ac:dyDescent="0.2"/>
  <cols>
    <col min="1" max="1" width="7.5703125" style="1" customWidth="1"/>
    <col min="2" max="2" width="15.5703125" style="1" customWidth="1"/>
    <col min="3" max="3" width="36.42578125" style="6" customWidth="1"/>
    <col min="4" max="4" width="62" style="4" customWidth="1"/>
    <col min="5" max="6" width="10" style="11" customWidth="1"/>
    <col min="7" max="7" width="14.140625" style="11" customWidth="1"/>
    <col min="8" max="8" width="12.42578125" style="11" customWidth="1"/>
    <col min="9" max="9" width="53.42578125" style="4" customWidth="1"/>
    <col min="10" max="10" width="25.140625" style="4" bestFit="1" customWidth="1"/>
    <col min="11" max="11" width="21" style="4" customWidth="1"/>
    <col min="12" max="16384" width="8.7109375" style="1"/>
  </cols>
  <sheetData>
    <row r="1" spans="1:11" ht="15.75" x14ac:dyDescent="0.2">
      <c r="A1" s="10" t="s">
        <v>216</v>
      </c>
      <c r="B1" s="11"/>
      <c r="D1" s="12"/>
      <c r="I1" s="12"/>
      <c r="J1" s="12"/>
      <c r="K1" s="12"/>
    </row>
    <row r="2" spans="1:11" ht="12.75" x14ac:dyDescent="0.2">
      <c r="A2" s="22" t="s">
        <v>53</v>
      </c>
      <c r="B2" s="11"/>
      <c r="D2" s="12"/>
      <c r="I2" s="12"/>
      <c r="J2" s="12"/>
      <c r="K2" s="12"/>
    </row>
    <row r="3" spans="1:11" x14ac:dyDescent="0.2">
      <c r="A3" s="91" t="s">
        <v>25</v>
      </c>
      <c r="B3" s="91"/>
      <c r="C3" s="91"/>
      <c r="D3" s="91"/>
      <c r="E3" s="91"/>
      <c r="F3" s="91"/>
      <c r="G3" s="91"/>
      <c r="H3" s="91"/>
      <c r="I3" s="91"/>
      <c r="J3" s="92"/>
      <c r="K3" s="12"/>
    </row>
    <row r="4" spans="1:11" x14ac:dyDescent="0.2">
      <c r="A4" s="91" t="s">
        <v>26</v>
      </c>
      <c r="B4" s="91"/>
      <c r="C4" s="91"/>
      <c r="D4" s="91"/>
      <c r="E4" s="91"/>
      <c r="F4" s="91"/>
      <c r="G4" s="91"/>
      <c r="H4" s="91"/>
      <c r="I4" s="91"/>
      <c r="J4" s="92"/>
      <c r="K4" s="12"/>
    </row>
    <row r="5" spans="1:11" x14ac:dyDescent="0.2">
      <c r="A5" s="91" t="s">
        <v>28</v>
      </c>
      <c r="B5" s="91"/>
      <c r="C5" s="91"/>
      <c r="D5" s="91"/>
      <c r="E5" s="91"/>
      <c r="F5" s="91"/>
      <c r="G5" s="91"/>
      <c r="H5" s="91"/>
      <c r="I5" s="91"/>
      <c r="J5" s="92"/>
      <c r="K5" s="12"/>
    </row>
    <row r="6" spans="1:11" x14ac:dyDescent="0.2">
      <c r="A6" s="21" t="s">
        <v>215</v>
      </c>
      <c r="B6" s="21"/>
      <c r="C6" s="21"/>
      <c r="D6" s="21"/>
      <c r="E6" s="45"/>
      <c r="F6" s="45"/>
      <c r="G6" s="45"/>
      <c r="H6" s="45"/>
      <c r="I6" s="21"/>
      <c r="J6" s="6"/>
      <c r="K6" s="12"/>
    </row>
    <row r="7" spans="1:11" x14ac:dyDescent="0.2">
      <c r="A7" s="11"/>
      <c r="B7" s="11"/>
      <c r="D7" s="12"/>
      <c r="I7" s="12"/>
      <c r="J7" s="12"/>
      <c r="K7" s="12"/>
    </row>
    <row r="8" spans="1:11" ht="12.75" x14ac:dyDescent="0.2">
      <c r="A8" s="22" t="s">
        <v>27</v>
      </c>
      <c r="B8" s="15"/>
      <c r="C8" s="94" t="s">
        <v>41</v>
      </c>
      <c r="D8" s="95"/>
      <c r="E8" s="75"/>
      <c r="F8" s="11" t="s">
        <v>30</v>
      </c>
      <c r="I8" s="12"/>
      <c r="J8" s="12"/>
      <c r="K8" s="12"/>
    </row>
    <row r="9" spans="1:11" x14ac:dyDescent="0.2">
      <c r="A9" s="11"/>
      <c r="B9" s="5"/>
      <c r="C9" s="6" t="s">
        <v>29</v>
      </c>
      <c r="D9" s="12"/>
      <c r="E9" s="14"/>
      <c r="F9" s="11" t="s">
        <v>31</v>
      </c>
      <c r="I9" s="12"/>
      <c r="J9" s="12"/>
      <c r="K9" s="12"/>
    </row>
    <row r="10" spans="1:11" x14ac:dyDescent="0.2">
      <c r="A10" s="11"/>
      <c r="B10" s="13"/>
      <c r="D10" s="12"/>
      <c r="I10" s="12"/>
      <c r="J10" s="12"/>
      <c r="K10" s="12"/>
    </row>
    <row r="11" spans="1:11" x14ac:dyDescent="0.2">
      <c r="A11" s="89" t="s">
        <v>14</v>
      </c>
      <c r="B11" s="89"/>
      <c r="C11" s="89"/>
      <c r="D11" s="89"/>
      <c r="E11" s="89"/>
      <c r="F11" s="76"/>
      <c r="G11" s="76"/>
      <c r="H11" s="90" t="s">
        <v>15</v>
      </c>
      <c r="I11" s="90"/>
      <c r="J11" s="93" t="s">
        <v>32</v>
      </c>
      <c r="K11" s="93"/>
    </row>
    <row r="12" spans="1:11" x14ac:dyDescent="0.2">
      <c r="A12" s="2" t="s">
        <v>16</v>
      </c>
      <c r="B12" s="2" t="s">
        <v>17</v>
      </c>
      <c r="C12" s="5" t="s">
        <v>18</v>
      </c>
      <c r="D12" s="3" t="s">
        <v>19</v>
      </c>
      <c r="E12" s="77" t="s">
        <v>20</v>
      </c>
      <c r="F12" s="77" t="s">
        <v>21</v>
      </c>
      <c r="G12" s="77" t="s">
        <v>22</v>
      </c>
      <c r="H12" s="78" t="s">
        <v>23</v>
      </c>
      <c r="I12" s="7" t="s">
        <v>24</v>
      </c>
      <c r="J12" s="17" t="s">
        <v>33</v>
      </c>
      <c r="K12" s="17" t="s">
        <v>34</v>
      </c>
    </row>
    <row r="13" spans="1:11" x14ac:dyDescent="0.2">
      <c r="A13" s="2"/>
      <c r="B13" s="2"/>
      <c r="C13" s="5"/>
      <c r="D13" s="3"/>
      <c r="E13" s="77"/>
      <c r="F13" s="77"/>
      <c r="G13" s="77"/>
      <c r="H13" s="78"/>
      <c r="I13" s="7"/>
      <c r="J13" s="18" t="s">
        <v>35</v>
      </c>
      <c r="K13" s="18" t="s">
        <v>36</v>
      </c>
    </row>
    <row r="14" spans="1:11" ht="75" x14ac:dyDescent="0.25">
      <c r="A14" s="28" t="s">
        <v>54</v>
      </c>
      <c r="B14" s="29" t="s">
        <v>55</v>
      </c>
      <c r="C14" s="28" t="s">
        <v>56</v>
      </c>
      <c r="D14" s="30" t="s">
        <v>57</v>
      </c>
      <c r="E14" s="28" t="s">
        <v>0</v>
      </c>
      <c r="F14" s="28"/>
      <c r="G14" s="28" t="s">
        <v>13</v>
      </c>
      <c r="H14" s="23"/>
      <c r="I14" s="26" t="s">
        <v>42</v>
      </c>
      <c r="J14" s="9" t="str">
        <f t="shared" ref="J14:J16" si="0">IF(H14="ja","voldoet",IF(H14="nee","door niet te voldoen aan deze eis volgt uitsluiting","vul uw antwoord in kolom H in"))</f>
        <v>vul uw antwoord in kolom H in</v>
      </c>
      <c r="K14" s="16"/>
    </row>
    <row r="15" spans="1:11" ht="180" x14ac:dyDescent="0.25">
      <c r="A15" s="28" t="s">
        <v>58</v>
      </c>
      <c r="B15" s="29" t="s">
        <v>55</v>
      </c>
      <c r="C15" s="28" t="s">
        <v>56</v>
      </c>
      <c r="D15" s="30" t="s">
        <v>59</v>
      </c>
      <c r="E15" s="28" t="s">
        <v>0</v>
      </c>
      <c r="F15" s="28"/>
      <c r="G15" s="28" t="s">
        <v>13</v>
      </c>
      <c r="H15" s="23"/>
      <c r="I15" s="26" t="s">
        <v>42</v>
      </c>
      <c r="J15" s="9" t="str">
        <f t="shared" si="0"/>
        <v>vul uw antwoord in kolom H in</v>
      </c>
      <c r="K15" s="16"/>
    </row>
    <row r="16" spans="1:11" s="8" customFormat="1" ht="75" x14ac:dyDescent="0.25">
      <c r="A16" s="28" t="s">
        <v>60</v>
      </c>
      <c r="B16" s="29" t="s">
        <v>55</v>
      </c>
      <c r="C16" s="28" t="s">
        <v>56</v>
      </c>
      <c r="D16" s="31" t="s">
        <v>61</v>
      </c>
      <c r="E16" s="28" t="s">
        <v>0</v>
      </c>
      <c r="F16" s="28"/>
      <c r="G16" s="28"/>
      <c r="H16" s="23"/>
      <c r="I16" s="24"/>
      <c r="J16" s="9" t="str">
        <f t="shared" si="0"/>
        <v>vul uw antwoord in kolom H in</v>
      </c>
      <c r="K16" s="16"/>
    </row>
    <row r="17" spans="1:11" s="8" customFormat="1" ht="90" x14ac:dyDescent="0.25">
      <c r="A17" s="28" t="s">
        <v>62</v>
      </c>
      <c r="B17" s="29" t="s">
        <v>55</v>
      </c>
      <c r="C17" s="28" t="s">
        <v>56</v>
      </c>
      <c r="D17" s="31" t="s">
        <v>63</v>
      </c>
      <c r="E17" s="28" t="s">
        <v>0</v>
      </c>
      <c r="F17" s="28"/>
      <c r="G17" s="28"/>
      <c r="H17" s="23"/>
      <c r="I17" s="24"/>
      <c r="J17" s="9" t="str">
        <f t="shared" ref="J17:J18" si="1">IF(H17="ja","voldoet",IF(H17="nee","door niet te voldoen aan deze eis volgt uitsluiting","vul uw antwoord in kolom H in"))</f>
        <v>vul uw antwoord in kolom H in</v>
      </c>
      <c r="K17" s="16"/>
    </row>
    <row r="18" spans="1:11" ht="135" x14ac:dyDescent="0.25">
      <c r="A18" s="28" t="s">
        <v>64</v>
      </c>
      <c r="B18" s="29" t="s">
        <v>55</v>
      </c>
      <c r="C18" s="28" t="s">
        <v>56</v>
      </c>
      <c r="D18" s="31" t="s">
        <v>65</v>
      </c>
      <c r="E18" s="28" t="s">
        <v>0</v>
      </c>
      <c r="F18" s="28"/>
      <c r="G18" s="28"/>
      <c r="H18" s="23"/>
      <c r="I18" s="24"/>
      <c r="J18" s="9" t="str">
        <f t="shared" si="1"/>
        <v>vul uw antwoord in kolom H in</v>
      </c>
      <c r="K18" s="16"/>
    </row>
    <row r="19" spans="1:11" ht="90" x14ac:dyDescent="0.25">
      <c r="A19" s="28" t="s">
        <v>66</v>
      </c>
      <c r="B19" s="29" t="s">
        <v>55</v>
      </c>
      <c r="C19" s="28" t="s">
        <v>56</v>
      </c>
      <c r="D19" s="31" t="s">
        <v>67</v>
      </c>
      <c r="E19" s="28" t="s">
        <v>1</v>
      </c>
      <c r="F19" s="32" t="s">
        <v>68</v>
      </c>
      <c r="G19" s="28" t="s">
        <v>11</v>
      </c>
      <c r="H19" s="79"/>
      <c r="I19" s="26" t="s">
        <v>42</v>
      </c>
      <c r="J19" s="15"/>
      <c r="K19" s="20" t="s">
        <v>43</v>
      </c>
    </row>
    <row r="20" spans="1:11" ht="120" x14ac:dyDescent="0.25">
      <c r="A20" s="28" t="s">
        <v>69</v>
      </c>
      <c r="B20" s="29" t="s">
        <v>55</v>
      </c>
      <c r="C20" s="28" t="s">
        <v>70</v>
      </c>
      <c r="D20" s="31" t="s">
        <v>71</v>
      </c>
      <c r="E20" s="28" t="s">
        <v>0</v>
      </c>
      <c r="F20" s="28"/>
      <c r="G20" s="28"/>
      <c r="H20" s="23"/>
      <c r="I20" s="24"/>
      <c r="J20" s="9" t="str">
        <f t="shared" ref="J20:J30" si="2">IF(H20="ja","voldoet",IF(H20="nee","door niet te voldoen aan deze eis volgt uitsluiting","vul uw antwoord in kolom H in"))</f>
        <v>vul uw antwoord in kolom H in</v>
      </c>
      <c r="K20" s="16"/>
    </row>
    <row r="21" spans="1:11" ht="240" x14ac:dyDescent="0.25">
      <c r="A21" s="28" t="s">
        <v>72</v>
      </c>
      <c r="B21" s="29" t="s">
        <v>55</v>
      </c>
      <c r="C21" s="28" t="s">
        <v>70</v>
      </c>
      <c r="D21" s="31" t="s">
        <v>73</v>
      </c>
      <c r="E21" s="28" t="s">
        <v>0</v>
      </c>
      <c r="F21" s="28"/>
      <c r="G21" s="28"/>
      <c r="H21" s="23"/>
      <c r="I21" s="24"/>
      <c r="J21" s="9" t="str">
        <f t="shared" si="2"/>
        <v>vul uw antwoord in kolom H in</v>
      </c>
      <c r="K21" s="16"/>
    </row>
    <row r="22" spans="1:11" ht="165" x14ac:dyDescent="0.2">
      <c r="A22" s="28" t="s">
        <v>74</v>
      </c>
      <c r="B22" s="29" t="s">
        <v>55</v>
      </c>
      <c r="C22" s="28" t="s">
        <v>70</v>
      </c>
      <c r="D22" s="29" t="s">
        <v>174</v>
      </c>
      <c r="E22" s="28" t="s">
        <v>0</v>
      </c>
      <c r="F22" s="28"/>
      <c r="G22" s="28" t="s">
        <v>13</v>
      </c>
      <c r="H22" s="23"/>
      <c r="I22" s="26" t="s">
        <v>42</v>
      </c>
      <c r="J22" s="9" t="str">
        <f t="shared" si="2"/>
        <v>vul uw antwoord in kolom H in</v>
      </c>
      <c r="K22" s="16"/>
    </row>
    <row r="23" spans="1:11" ht="90" x14ac:dyDescent="0.25">
      <c r="A23" s="28" t="s">
        <v>75</v>
      </c>
      <c r="B23" s="29" t="s">
        <v>55</v>
      </c>
      <c r="C23" s="28" t="s">
        <v>70</v>
      </c>
      <c r="D23" s="31" t="s">
        <v>76</v>
      </c>
      <c r="E23" s="28" t="s">
        <v>0</v>
      </c>
      <c r="F23" s="28"/>
      <c r="G23" s="28"/>
      <c r="H23" s="23"/>
      <c r="I23" s="24"/>
      <c r="J23" s="9" t="str">
        <f t="shared" si="2"/>
        <v>vul uw antwoord in kolom H in</v>
      </c>
      <c r="K23" s="16"/>
    </row>
    <row r="24" spans="1:11" ht="210" x14ac:dyDescent="0.25">
      <c r="A24" s="28" t="s">
        <v>77</v>
      </c>
      <c r="B24" s="29" t="s">
        <v>55</v>
      </c>
      <c r="C24" s="28" t="s">
        <v>70</v>
      </c>
      <c r="D24" s="30" t="s">
        <v>78</v>
      </c>
      <c r="E24" s="28" t="s">
        <v>0</v>
      </c>
      <c r="F24" s="28"/>
      <c r="G24" s="28" t="s">
        <v>13</v>
      </c>
      <c r="H24" s="23"/>
      <c r="I24" s="26" t="s">
        <v>42</v>
      </c>
      <c r="J24" s="9" t="str">
        <f t="shared" si="2"/>
        <v>vul uw antwoord in kolom H in</v>
      </c>
      <c r="K24" s="16"/>
    </row>
    <row r="25" spans="1:11" ht="60" x14ac:dyDescent="0.25">
      <c r="A25" s="28" t="s">
        <v>79</v>
      </c>
      <c r="B25" s="29" t="s">
        <v>55</v>
      </c>
      <c r="C25" s="28" t="s">
        <v>70</v>
      </c>
      <c r="D25" s="31" t="s">
        <v>80</v>
      </c>
      <c r="E25" s="28" t="s">
        <v>0</v>
      </c>
      <c r="F25" s="28"/>
      <c r="G25" s="32"/>
      <c r="H25" s="23"/>
      <c r="I25" s="24"/>
      <c r="J25" s="9" t="str">
        <f t="shared" si="2"/>
        <v>vul uw antwoord in kolom H in</v>
      </c>
      <c r="K25" s="16"/>
    </row>
    <row r="26" spans="1:11" ht="60" x14ac:dyDescent="0.25">
      <c r="A26" s="28" t="s">
        <v>81</v>
      </c>
      <c r="B26" s="29" t="s">
        <v>55</v>
      </c>
      <c r="C26" s="28" t="s">
        <v>70</v>
      </c>
      <c r="D26" s="30" t="s">
        <v>82</v>
      </c>
      <c r="E26" s="28" t="s">
        <v>0</v>
      </c>
      <c r="F26" s="28"/>
      <c r="G26" s="28"/>
      <c r="H26" s="23"/>
      <c r="I26" s="24"/>
      <c r="J26" s="9" t="str">
        <f t="shared" si="2"/>
        <v>vul uw antwoord in kolom H in</v>
      </c>
      <c r="K26" s="16"/>
    </row>
    <row r="27" spans="1:11" ht="60" x14ac:dyDescent="0.25">
      <c r="A27" s="28" t="s">
        <v>83</v>
      </c>
      <c r="B27" s="29" t="s">
        <v>55</v>
      </c>
      <c r="C27" s="28" t="s">
        <v>70</v>
      </c>
      <c r="D27" s="31" t="s">
        <v>84</v>
      </c>
      <c r="E27" s="28" t="s">
        <v>0</v>
      </c>
      <c r="F27" s="28"/>
      <c r="G27" s="28"/>
      <c r="H27" s="23"/>
      <c r="I27" s="24"/>
      <c r="J27" s="9" t="str">
        <f t="shared" si="2"/>
        <v>vul uw antwoord in kolom H in</v>
      </c>
      <c r="K27" s="16"/>
    </row>
    <row r="28" spans="1:11" ht="45" x14ac:dyDescent="0.25">
      <c r="A28" s="28" t="s">
        <v>85</v>
      </c>
      <c r="B28" s="29" t="s">
        <v>55</v>
      </c>
      <c r="C28" s="28" t="s">
        <v>70</v>
      </c>
      <c r="D28" s="31" t="s">
        <v>86</v>
      </c>
      <c r="E28" s="28" t="s">
        <v>0</v>
      </c>
      <c r="F28" s="28"/>
      <c r="G28" s="28"/>
      <c r="H28" s="23"/>
      <c r="I28" s="24"/>
      <c r="J28" s="9" t="str">
        <f t="shared" si="2"/>
        <v>vul uw antwoord in kolom H in</v>
      </c>
      <c r="K28" s="16"/>
    </row>
    <row r="29" spans="1:11" ht="180" x14ac:dyDescent="0.25">
      <c r="A29" s="28" t="s">
        <v>87</v>
      </c>
      <c r="B29" s="29" t="s">
        <v>55</v>
      </c>
      <c r="C29" s="28" t="s">
        <v>70</v>
      </c>
      <c r="D29" s="31" t="s">
        <v>88</v>
      </c>
      <c r="E29" s="28" t="s">
        <v>0</v>
      </c>
      <c r="F29" s="28"/>
      <c r="G29" s="32"/>
      <c r="H29" s="23"/>
      <c r="I29" s="24"/>
      <c r="J29" s="9" t="str">
        <f t="shared" si="2"/>
        <v>vul uw antwoord in kolom H in</v>
      </c>
      <c r="K29" s="16"/>
    </row>
    <row r="30" spans="1:11" ht="60" x14ac:dyDescent="0.25">
      <c r="A30" s="28" t="s">
        <v>89</v>
      </c>
      <c r="B30" s="29" t="s">
        <v>55</v>
      </c>
      <c r="C30" s="28" t="s">
        <v>70</v>
      </c>
      <c r="D30" s="31" t="s">
        <v>90</v>
      </c>
      <c r="E30" s="28" t="s">
        <v>0</v>
      </c>
      <c r="F30" s="28"/>
      <c r="G30" s="28"/>
      <c r="H30" s="23"/>
      <c r="I30" s="24"/>
      <c r="J30" s="9" t="str">
        <f t="shared" si="2"/>
        <v>vul uw antwoord in kolom H in</v>
      </c>
      <c r="K30" s="16"/>
    </row>
    <row r="31" spans="1:11" ht="45" x14ac:dyDescent="0.25">
      <c r="A31" s="28" t="s">
        <v>91</v>
      </c>
      <c r="B31" s="29" t="s">
        <v>55</v>
      </c>
      <c r="C31" s="28" t="s">
        <v>70</v>
      </c>
      <c r="D31" s="31" t="s">
        <v>92</v>
      </c>
      <c r="E31" s="28" t="s">
        <v>1</v>
      </c>
      <c r="F31" s="32" t="s">
        <v>68</v>
      </c>
      <c r="G31" s="28" t="s">
        <v>171</v>
      </c>
      <c r="H31" s="23"/>
      <c r="I31" s="25"/>
      <c r="J31" s="19"/>
      <c r="K31" s="9" t="str">
        <f>IF(H31="nee",0, IF(H31=Waarden!$A$22,VLOOKUP('PVE onderdeel'!F31,Waarden!$A$13:$B$15,2,FALSE), IF(H31=Waarden!$A$23,1, "vul uw antwoord in kolom H in")))</f>
        <v>vul uw antwoord in kolom H in</v>
      </c>
    </row>
    <row r="32" spans="1:11" ht="105" x14ac:dyDescent="0.25">
      <c r="A32" s="28" t="s">
        <v>91</v>
      </c>
      <c r="B32" s="29" t="s">
        <v>55</v>
      </c>
      <c r="C32" s="28" t="s">
        <v>70</v>
      </c>
      <c r="D32" s="31" t="s">
        <v>93</v>
      </c>
      <c r="E32" s="28" t="s">
        <v>1</v>
      </c>
      <c r="F32" s="32" t="s">
        <v>68</v>
      </c>
      <c r="G32" s="28" t="s">
        <v>171</v>
      </c>
      <c r="H32" s="23"/>
      <c r="I32" s="25"/>
      <c r="J32" s="19"/>
      <c r="K32" s="9" t="str">
        <f>IF(H32="nee",0, IF(H32=Waarden!$A$22,VLOOKUP('PVE onderdeel'!F32,Waarden!$A$13:$B$15,2,FALSE), IF(H32=Waarden!$A$23,1, "vul uw antwoord in kolom H in")))</f>
        <v>vul uw antwoord in kolom H in</v>
      </c>
    </row>
    <row r="33" spans="1:11" ht="105" x14ac:dyDescent="0.25">
      <c r="A33" s="28" t="s">
        <v>94</v>
      </c>
      <c r="B33" s="29" t="s">
        <v>55</v>
      </c>
      <c r="C33" s="28" t="s">
        <v>70</v>
      </c>
      <c r="D33" s="31" t="s">
        <v>95</v>
      </c>
      <c r="E33" s="28" t="s">
        <v>1</v>
      </c>
      <c r="F33" s="32" t="s">
        <v>68</v>
      </c>
      <c r="G33" s="28" t="s">
        <v>171</v>
      </c>
      <c r="H33" s="23"/>
      <c r="I33" s="25"/>
      <c r="J33" s="19"/>
      <c r="K33" s="9" t="str">
        <f>IF(H33="nee",0, IF(H33=Waarden!$A$22,VLOOKUP('PVE onderdeel'!F33,Waarden!$A$13:$B$15,2,FALSE), IF(H33=Waarden!$A$23,1, "vul uw antwoord in kolom H in")))</f>
        <v>vul uw antwoord in kolom H in</v>
      </c>
    </row>
    <row r="34" spans="1:11" ht="90" x14ac:dyDescent="0.25">
      <c r="A34" s="28" t="s">
        <v>96</v>
      </c>
      <c r="B34" s="29" t="s">
        <v>55</v>
      </c>
      <c r="C34" s="28" t="s">
        <v>70</v>
      </c>
      <c r="D34" s="31" t="s">
        <v>97</v>
      </c>
      <c r="E34" s="28" t="s">
        <v>1</v>
      </c>
      <c r="F34" s="32" t="s">
        <v>68</v>
      </c>
      <c r="G34" s="28" t="s">
        <v>171</v>
      </c>
      <c r="H34" s="23"/>
      <c r="I34" s="25"/>
      <c r="J34" s="19"/>
      <c r="K34" s="9" t="str">
        <f>IF(H34="nee",0, IF(H34=Waarden!$A$22,VLOOKUP('PVE onderdeel'!F34,Waarden!$A$13:$B$15,2,FALSE), IF(H34=Waarden!$A$23,1, "vul uw antwoord in kolom H in")))</f>
        <v>vul uw antwoord in kolom H in</v>
      </c>
    </row>
    <row r="35" spans="1:11" ht="45" x14ac:dyDescent="0.25">
      <c r="A35" s="28" t="s">
        <v>98</v>
      </c>
      <c r="B35" s="29" t="s">
        <v>55</v>
      </c>
      <c r="C35" s="28" t="s">
        <v>70</v>
      </c>
      <c r="D35" s="31" t="s">
        <v>99</v>
      </c>
      <c r="E35" s="28" t="s">
        <v>1</v>
      </c>
      <c r="F35" s="32" t="s">
        <v>68</v>
      </c>
      <c r="G35" s="28" t="s">
        <v>171</v>
      </c>
      <c r="H35" s="23"/>
      <c r="I35" s="25"/>
      <c r="J35" s="19"/>
      <c r="K35" s="9" t="str">
        <f>IF(H35="nee",0, IF(H35=Waarden!$A$22,VLOOKUP('PVE onderdeel'!F35,Waarden!$A$13:$B$15,2,FALSE), IF(H35=Waarden!$A$23,1, "vul uw antwoord in kolom H in")))</f>
        <v>vul uw antwoord in kolom H in</v>
      </c>
    </row>
    <row r="36" spans="1:11" ht="75" x14ac:dyDescent="0.25">
      <c r="A36" s="28" t="s">
        <v>100</v>
      </c>
      <c r="B36" s="29" t="s">
        <v>55</v>
      </c>
      <c r="C36" s="28" t="s">
        <v>70</v>
      </c>
      <c r="D36" s="31" t="s">
        <v>101</v>
      </c>
      <c r="E36" s="28" t="s">
        <v>1</v>
      </c>
      <c r="F36" s="32" t="s">
        <v>102</v>
      </c>
      <c r="G36" s="28" t="s">
        <v>171</v>
      </c>
      <c r="H36" s="23"/>
      <c r="I36" s="25"/>
      <c r="J36" s="19"/>
      <c r="K36" s="9" t="str">
        <f>IF(H36="nee",0, IF(H36=Waarden!$A$22,VLOOKUP('PVE onderdeel'!F36,Waarden!$A$13:$B$15,2,FALSE), IF(H36=Waarden!$A$23,1, "vul uw antwoord in kolom H in")))</f>
        <v>vul uw antwoord in kolom H in</v>
      </c>
    </row>
    <row r="37" spans="1:11" ht="105" x14ac:dyDescent="0.25">
      <c r="A37" s="28" t="s">
        <v>103</v>
      </c>
      <c r="B37" s="29" t="s">
        <v>55</v>
      </c>
      <c r="C37" s="28" t="s">
        <v>70</v>
      </c>
      <c r="D37" s="31" t="s">
        <v>104</v>
      </c>
      <c r="E37" s="28" t="s">
        <v>0</v>
      </c>
      <c r="F37" s="28"/>
      <c r="G37" s="28"/>
      <c r="H37" s="23"/>
      <c r="I37" s="24"/>
      <c r="J37" s="9" t="str">
        <f t="shared" ref="J37:J41" si="3">IF(H37="ja","voldoet",IF(H37="nee","door niet te voldoen aan deze eis volgt uitsluiting","vul uw antwoord in kolom H in"))</f>
        <v>vul uw antwoord in kolom H in</v>
      </c>
      <c r="K37" s="16"/>
    </row>
    <row r="38" spans="1:11" ht="60" x14ac:dyDescent="0.25">
      <c r="A38" s="28" t="s">
        <v>105</v>
      </c>
      <c r="B38" s="29" t="s">
        <v>55</v>
      </c>
      <c r="C38" s="28" t="s">
        <v>70</v>
      </c>
      <c r="D38" s="31" t="s">
        <v>106</v>
      </c>
      <c r="E38" s="28" t="s">
        <v>0</v>
      </c>
      <c r="F38" s="28"/>
      <c r="G38" s="28"/>
      <c r="H38" s="23"/>
      <c r="I38" s="24"/>
      <c r="J38" s="9" t="str">
        <f t="shared" si="3"/>
        <v>vul uw antwoord in kolom H in</v>
      </c>
      <c r="K38" s="16"/>
    </row>
    <row r="39" spans="1:11" ht="60" x14ac:dyDescent="0.25">
      <c r="A39" s="28" t="s">
        <v>107</v>
      </c>
      <c r="B39" s="29" t="s">
        <v>55</v>
      </c>
      <c r="C39" s="28" t="s">
        <v>70</v>
      </c>
      <c r="D39" s="31" t="s">
        <v>108</v>
      </c>
      <c r="E39" s="28" t="s">
        <v>0</v>
      </c>
      <c r="F39" s="28"/>
      <c r="G39" s="28"/>
      <c r="H39" s="23"/>
      <c r="I39" s="24"/>
      <c r="J39" s="9" t="str">
        <f t="shared" si="3"/>
        <v>vul uw antwoord in kolom H in</v>
      </c>
      <c r="K39" s="16"/>
    </row>
    <row r="40" spans="1:11" ht="75" x14ac:dyDescent="0.25">
      <c r="A40" s="28" t="s">
        <v>109</v>
      </c>
      <c r="B40" s="29" t="s">
        <v>55</v>
      </c>
      <c r="C40" s="28" t="s">
        <v>70</v>
      </c>
      <c r="D40" s="31" t="s">
        <v>110</v>
      </c>
      <c r="E40" s="28" t="s">
        <v>0</v>
      </c>
      <c r="F40" s="28"/>
      <c r="G40" s="28"/>
      <c r="H40" s="23"/>
      <c r="I40" s="24"/>
      <c r="J40" s="9" t="str">
        <f t="shared" si="3"/>
        <v>vul uw antwoord in kolom H in</v>
      </c>
      <c r="K40" s="16"/>
    </row>
    <row r="41" spans="1:11" ht="45" x14ac:dyDescent="0.25">
      <c r="A41" s="28" t="s">
        <v>111</v>
      </c>
      <c r="B41" s="29" t="s">
        <v>55</v>
      </c>
      <c r="C41" s="28" t="s">
        <v>112</v>
      </c>
      <c r="D41" s="30" t="s">
        <v>113</v>
      </c>
      <c r="E41" s="28" t="s">
        <v>0</v>
      </c>
      <c r="F41" s="28"/>
      <c r="G41" s="28"/>
      <c r="H41" s="23"/>
      <c r="I41" s="24"/>
      <c r="J41" s="9" t="str">
        <f t="shared" si="3"/>
        <v>vul uw antwoord in kolom H in</v>
      </c>
      <c r="K41" s="16"/>
    </row>
    <row r="42" spans="1:11" ht="60" x14ac:dyDescent="0.25">
      <c r="A42" s="28" t="s">
        <v>114</v>
      </c>
      <c r="B42" s="29" t="s">
        <v>55</v>
      </c>
      <c r="C42" s="28" t="s">
        <v>112</v>
      </c>
      <c r="D42" s="33" t="s">
        <v>115</v>
      </c>
      <c r="E42" s="28" t="s">
        <v>1</v>
      </c>
      <c r="F42" s="28" t="s">
        <v>102</v>
      </c>
      <c r="G42" s="28" t="s">
        <v>171</v>
      </c>
      <c r="H42" s="23"/>
      <c r="I42" s="25"/>
      <c r="J42" s="19"/>
      <c r="K42" s="9" t="str">
        <f>IF(H42="nee",0, IF(H42=Waarden!$A$22,VLOOKUP('PVE onderdeel'!F42,Waarden!$A$13:$B$15,2,FALSE), IF(H42=Waarden!$A$23,1, "vul uw antwoord in kolom H in")))</f>
        <v>vul uw antwoord in kolom H in</v>
      </c>
    </row>
    <row r="43" spans="1:11" ht="60" x14ac:dyDescent="0.25">
      <c r="A43" s="28" t="s">
        <v>116</v>
      </c>
      <c r="B43" s="29" t="s">
        <v>55</v>
      </c>
      <c r="C43" s="28" t="s">
        <v>112</v>
      </c>
      <c r="D43" s="34" t="s">
        <v>117</v>
      </c>
      <c r="E43" s="28" t="s">
        <v>1</v>
      </c>
      <c r="F43" s="28" t="s">
        <v>102</v>
      </c>
      <c r="G43" s="28" t="s">
        <v>171</v>
      </c>
      <c r="H43" s="23"/>
      <c r="I43" s="25"/>
      <c r="J43" s="19"/>
      <c r="K43" s="9" t="str">
        <f>IF(H43="nee",0, IF(H43=Waarden!$A$22,VLOOKUP('PVE onderdeel'!F43,Waarden!$A$13:$B$15,2,FALSE), IF(H43=Waarden!$A$23,1, "vul uw antwoord in kolom H in")))</f>
        <v>vul uw antwoord in kolom H in</v>
      </c>
    </row>
    <row r="44" spans="1:11" ht="90" x14ac:dyDescent="0.25">
      <c r="A44" s="28" t="s">
        <v>118</v>
      </c>
      <c r="B44" s="29" t="s">
        <v>55</v>
      </c>
      <c r="C44" s="28" t="s">
        <v>119</v>
      </c>
      <c r="D44" s="30" t="s">
        <v>120</v>
      </c>
      <c r="E44" s="28" t="s">
        <v>0</v>
      </c>
      <c r="F44" s="28"/>
      <c r="G44" s="28"/>
      <c r="H44" s="23"/>
      <c r="I44" s="24"/>
      <c r="J44" s="9" t="str">
        <f t="shared" ref="J44:J46" si="4">IF(H44="ja","voldoet",IF(H44="nee","door niet te voldoen aan deze eis volgt uitsluiting","vul uw antwoord in kolom H in"))</f>
        <v>vul uw antwoord in kolom H in</v>
      </c>
      <c r="K44" s="16"/>
    </row>
    <row r="45" spans="1:11" ht="60" x14ac:dyDescent="0.25">
      <c r="A45" s="28" t="s">
        <v>121</v>
      </c>
      <c r="B45" s="29" t="s">
        <v>55</v>
      </c>
      <c r="C45" s="28" t="s">
        <v>119</v>
      </c>
      <c r="D45" s="31" t="s">
        <v>122</v>
      </c>
      <c r="E45" s="28" t="s">
        <v>0</v>
      </c>
      <c r="F45" s="28"/>
      <c r="G45" s="28"/>
      <c r="H45" s="23"/>
      <c r="I45" s="24"/>
      <c r="J45" s="9" t="str">
        <f t="shared" si="4"/>
        <v>vul uw antwoord in kolom H in</v>
      </c>
      <c r="K45" s="16"/>
    </row>
    <row r="46" spans="1:11" ht="60" x14ac:dyDescent="0.25">
      <c r="A46" s="28" t="s">
        <v>123</v>
      </c>
      <c r="B46" s="29" t="s">
        <v>55</v>
      </c>
      <c r="C46" s="28" t="s">
        <v>119</v>
      </c>
      <c r="D46" s="30" t="s">
        <v>124</v>
      </c>
      <c r="E46" s="28" t="s">
        <v>0</v>
      </c>
      <c r="F46" s="28"/>
      <c r="G46" s="28"/>
      <c r="H46" s="23"/>
      <c r="I46" s="24"/>
      <c r="J46" s="9" t="str">
        <f t="shared" si="4"/>
        <v>vul uw antwoord in kolom H in</v>
      </c>
      <c r="K46" s="16"/>
    </row>
    <row r="47" spans="1:11" ht="60" x14ac:dyDescent="0.25">
      <c r="A47" s="28" t="s">
        <v>125</v>
      </c>
      <c r="B47" s="29" t="s">
        <v>55</v>
      </c>
      <c r="C47" s="28" t="s">
        <v>119</v>
      </c>
      <c r="D47" s="31" t="s">
        <v>126</v>
      </c>
      <c r="E47" s="28" t="s">
        <v>0</v>
      </c>
      <c r="F47" s="28"/>
      <c r="G47" s="28" t="s">
        <v>12</v>
      </c>
      <c r="H47" s="23"/>
      <c r="I47" s="26" t="s">
        <v>42</v>
      </c>
      <c r="J47" s="9" t="str">
        <f t="shared" ref="J47:J53" si="5">IF(H47="ja","voldoet",IF(H47="nee","door niet te voldoen aan deze eis volgt uitsluiting","vul uw antwoord in kolom H in"))</f>
        <v>vul uw antwoord in kolom H in</v>
      </c>
      <c r="K47" s="16"/>
    </row>
    <row r="48" spans="1:11" ht="45" x14ac:dyDescent="0.25">
      <c r="A48" s="28" t="s">
        <v>127</v>
      </c>
      <c r="B48" s="29" t="s">
        <v>55</v>
      </c>
      <c r="C48" s="28" t="s">
        <v>119</v>
      </c>
      <c r="D48" s="30" t="s">
        <v>128</v>
      </c>
      <c r="E48" s="28" t="s">
        <v>0</v>
      </c>
      <c r="F48" s="28"/>
      <c r="G48" s="28"/>
      <c r="H48" s="23"/>
      <c r="I48" s="24"/>
      <c r="J48" s="9" t="str">
        <f t="shared" si="5"/>
        <v>vul uw antwoord in kolom H in</v>
      </c>
      <c r="K48" s="16"/>
    </row>
    <row r="49" spans="1:11" ht="45" x14ac:dyDescent="0.25">
      <c r="A49" s="28" t="s">
        <v>129</v>
      </c>
      <c r="B49" s="29" t="s">
        <v>55</v>
      </c>
      <c r="C49" s="28" t="s">
        <v>119</v>
      </c>
      <c r="D49" s="31" t="s">
        <v>130</v>
      </c>
      <c r="E49" s="28" t="s">
        <v>0</v>
      </c>
      <c r="F49" s="28"/>
      <c r="G49" s="28"/>
      <c r="H49" s="23"/>
      <c r="I49" s="24"/>
      <c r="J49" s="9" t="str">
        <f t="shared" si="5"/>
        <v>vul uw antwoord in kolom H in</v>
      </c>
      <c r="K49" s="16"/>
    </row>
    <row r="50" spans="1:11" ht="30" x14ac:dyDescent="0.25">
      <c r="A50" s="28" t="s">
        <v>131</v>
      </c>
      <c r="B50" s="29" t="s">
        <v>55</v>
      </c>
      <c r="C50" s="28" t="s">
        <v>119</v>
      </c>
      <c r="D50" s="31" t="s">
        <v>132</v>
      </c>
      <c r="E50" s="28" t="s">
        <v>0</v>
      </c>
      <c r="F50" s="28"/>
      <c r="G50" s="28"/>
      <c r="H50" s="23"/>
      <c r="I50" s="24"/>
      <c r="J50" s="9" t="str">
        <f t="shared" si="5"/>
        <v>vul uw antwoord in kolom H in</v>
      </c>
      <c r="K50" s="16"/>
    </row>
    <row r="51" spans="1:11" ht="45" x14ac:dyDescent="0.25">
      <c r="A51" s="28" t="s">
        <v>133</v>
      </c>
      <c r="B51" s="29" t="s">
        <v>55</v>
      </c>
      <c r="C51" s="28" t="s">
        <v>119</v>
      </c>
      <c r="D51" s="31" t="s">
        <v>134</v>
      </c>
      <c r="E51" s="28" t="s">
        <v>0</v>
      </c>
      <c r="F51" s="28"/>
      <c r="G51" s="28"/>
      <c r="H51" s="23"/>
      <c r="I51" s="24"/>
      <c r="J51" s="9" t="str">
        <f t="shared" si="5"/>
        <v>vul uw antwoord in kolom H in</v>
      </c>
      <c r="K51" s="16"/>
    </row>
    <row r="52" spans="1:11" ht="75" x14ac:dyDescent="0.25">
      <c r="A52" s="28" t="s">
        <v>135</v>
      </c>
      <c r="B52" s="29" t="s">
        <v>55</v>
      </c>
      <c r="C52" s="28" t="s">
        <v>119</v>
      </c>
      <c r="D52" s="31" t="s">
        <v>136</v>
      </c>
      <c r="E52" s="28" t="s">
        <v>0</v>
      </c>
      <c r="F52" s="28"/>
      <c r="G52" s="28"/>
      <c r="H52" s="23"/>
      <c r="I52" s="24"/>
      <c r="J52" s="9" t="str">
        <f t="shared" si="5"/>
        <v>vul uw antwoord in kolom H in</v>
      </c>
      <c r="K52" s="16"/>
    </row>
    <row r="53" spans="1:11" ht="45" x14ac:dyDescent="0.25">
      <c r="A53" s="28" t="s">
        <v>137</v>
      </c>
      <c r="B53" s="29" t="s">
        <v>55</v>
      </c>
      <c r="C53" s="28" t="s">
        <v>119</v>
      </c>
      <c r="D53" s="31" t="s">
        <v>138</v>
      </c>
      <c r="E53" s="28" t="s">
        <v>0</v>
      </c>
      <c r="F53" s="28"/>
      <c r="G53" s="28"/>
      <c r="H53" s="23"/>
      <c r="I53" s="24"/>
      <c r="J53" s="9" t="str">
        <f t="shared" si="5"/>
        <v>vul uw antwoord in kolom H in</v>
      </c>
      <c r="K53" s="16"/>
    </row>
    <row r="54" spans="1:11" ht="45" x14ac:dyDescent="0.25">
      <c r="A54" s="28" t="s">
        <v>139</v>
      </c>
      <c r="B54" s="29" t="s">
        <v>55</v>
      </c>
      <c r="C54" s="28" t="s">
        <v>140</v>
      </c>
      <c r="D54" s="31" t="s">
        <v>141</v>
      </c>
      <c r="E54" s="28" t="s">
        <v>1</v>
      </c>
      <c r="F54" s="32" t="s">
        <v>102</v>
      </c>
      <c r="G54" s="40" t="s">
        <v>171</v>
      </c>
      <c r="H54" s="23"/>
      <c r="I54" s="25"/>
      <c r="J54" s="19"/>
      <c r="K54" s="9" t="str">
        <f>IF(H54="nee",0, IF(H54=Waarden!$A$22,VLOOKUP('PVE onderdeel'!F54,Waarden!$A$13:$B$15,2,FALSE), IF(H54=Waarden!$A$23,1, "vul uw antwoord in kolom H in")))</f>
        <v>vul uw antwoord in kolom H in</v>
      </c>
    </row>
    <row r="55" spans="1:11" ht="45" x14ac:dyDescent="0.25">
      <c r="A55" s="28" t="s">
        <v>142</v>
      </c>
      <c r="B55" s="29" t="s">
        <v>55</v>
      </c>
      <c r="C55" s="28" t="s">
        <v>140</v>
      </c>
      <c r="D55" s="31" t="s">
        <v>143</v>
      </c>
      <c r="E55" s="28" t="s">
        <v>1</v>
      </c>
      <c r="F55" s="38" t="s">
        <v>102</v>
      </c>
      <c r="G55" s="41" t="s">
        <v>171</v>
      </c>
      <c r="H55" s="23"/>
      <c r="I55" s="25"/>
      <c r="J55" s="19"/>
      <c r="K55" s="9" t="str">
        <f>IF(H55="nee",0, IF(H55=Waarden!$A$22,VLOOKUP('PVE onderdeel'!F55,Waarden!$A$13:$B$15,2,FALSE), IF(H55=Waarden!$A$23,1, "vul uw antwoord in kolom H in")))</f>
        <v>vul uw antwoord in kolom H in</v>
      </c>
    </row>
    <row r="56" spans="1:11" ht="75" x14ac:dyDescent="0.25">
      <c r="A56" s="28" t="s">
        <v>144</v>
      </c>
      <c r="B56" s="29" t="s">
        <v>55</v>
      </c>
      <c r="C56" s="28" t="s">
        <v>140</v>
      </c>
      <c r="D56" s="30" t="s">
        <v>145</v>
      </c>
      <c r="E56" s="28" t="s">
        <v>0</v>
      </c>
      <c r="F56" s="39"/>
      <c r="G56" s="41"/>
      <c r="H56" s="23"/>
      <c r="I56" s="24"/>
      <c r="J56" s="9" t="str">
        <f t="shared" ref="J56:J57" si="6">IF(H56="ja","voldoet",IF(H56="nee","door niet te voldoen aan deze eis volgt uitsluiting","vul uw antwoord in kolom H in"))</f>
        <v>vul uw antwoord in kolom H in</v>
      </c>
      <c r="K56" s="16"/>
    </row>
    <row r="57" spans="1:11" ht="75" x14ac:dyDescent="0.25">
      <c r="A57" s="28" t="s">
        <v>146</v>
      </c>
      <c r="B57" s="29" t="s">
        <v>55</v>
      </c>
      <c r="C57" s="28" t="s">
        <v>140</v>
      </c>
      <c r="D57" s="31" t="s">
        <v>147</v>
      </c>
      <c r="E57" s="28" t="s">
        <v>0</v>
      </c>
      <c r="F57" s="38"/>
      <c r="G57" s="41"/>
      <c r="H57" s="23"/>
      <c r="I57" s="24"/>
      <c r="J57" s="9" t="str">
        <f t="shared" si="6"/>
        <v>vul uw antwoord in kolom H in</v>
      </c>
      <c r="K57" s="16"/>
    </row>
    <row r="58" spans="1:11" ht="75" x14ac:dyDescent="0.25">
      <c r="A58" s="28" t="s">
        <v>148</v>
      </c>
      <c r="B58" s="29" t="s">
        <v>55</v>
      </c>
      <c r="C58" s="28" t="s">
        <v>140</v>
      </c>
      <c r="D58" s="31" t="s">
        <v>149</v>
      </c>
      <c r="E58" s="28" t="s">
        <v>1</v>
      </c>
      <c r="F58" s="38" t="s">
        <v>68</v>
      </c>
      <c r="G58" s="41" t="s">
        <v>171</v>
      </c>
      <c r="H58" s="23"/>
      <c r="I58" s="25"/>
      <c r="J58" s="19"/>
      <c r="K58" s="9" t="str">
        <f>IF(H58="nee",0, IF(H58=Waarden!$A$22,VLOOKUP('PVE onderdeel'!F58,Waarden!$A$13:$B$15,2,FALSE), IF(H58=Waarden!$A$23,1, "vul uw antwoord in kolom H in")))</f>
        <v>vul uw antwoord in kolom H in</v>
      </c>
    </row>
    <row r="59" spans="1:11" ht="75" x14ac:dyDescent="0.25">
      <c r="A59" s="28" t="s">
        <v>150</v>
      </c>
      <c r="B59" s="29" t="s">
        <v>55</v>
      </c>
      <c r="C59" s="28" t="s">
        <v>140</v>
      </c>
      <c r="D59" s="31" t="s">
        <v>151</v>
      </c>
      <c r="E59" s="28" t="s">
        <v>1</v>
      </c>
      <c r="F59" s="38" t="s">
        <v>68</v>
      </c>
      <c r="G59" s="41" t="s">
        <v>171</v>
      </c>
      <c r="H59" s="23"/>
      <c r="I59" s="25"/>
      <c r="J59" s="19"/>
      <c r="K59" s="9" t="str">
        <f>IF(H59="nee",0, IF(H59=Waarden!$A$22,VLOOKUP('PVE onderdeel'!F59,Waarden!$A$13:$B$15,2,FALSE), IF(H59=Waarden!$A$23,1, "vul uw antwoord in kolom H in")))</f>
        <v>vul uw antwoord in kolom H in</v>
      </c>
    </row>
    <row r="60" spans="1:11" ht="30" x14ac:dyDescent="0.25">
      <c r="A60" s="28" t="s">
        <v>152</v>
      </c>
      <c r="B60" s="29" t="s">
        <v>55</v>
      </c>
      <c r="C60" s="28" t="s">
        <v>140</v>
      </c>
      <c r="D60" s="30" t="s">
        <v>153</v>
      </c>
      <c r="E60" s="80" t="s">
        <v>0</v>
      </c>
      <c r="F60" s="39"/>
      <c r="G60" s="41"/>
      <c r="H60" s="23"/>
      <c r="I60" s="24"/>
      <c r="J60" s="9" t="str">
        <f t="shared" ref="J60:J63" si="7">IF(H60="ja","voldoet",IF(H60="nee","door niet te voldoen aan deze eis volgt uitsluiting","vul uw antwoord in kolom H in"))</f>
        <v>vul uw antwoord in kolom H in</v>
      </c>
      <c r="K60" s="16"/>
    </row>
    <row r="61" spans="1:11" ht="45" x14ac:dyDescent="0.25">
      <c r="A61" s="28" t="s">
        <v>154</v>
      </c>
      <c r="B61" s="29" t="s">
        <v>55</v>
      </c>
      <c r="C61" s="28" t="s">
        <v>140</v>
      </c>
      <c r="D61" s="30" t="s">
        <v>155</v>
      </c>
      <c r="E61" s="80" t="s">
        <v>0</v>
      </c>
      <c r="F61" s="39"/>
      <c r="G61" s="41"/>
      <c r="H61" s="23"/>
      <c r="I61" s="24"/>
      <c r="J61" s="9" t="str">
        <f t="shared" si="7"/>
        <v>vul uw antwoord in kolom H in</v>
      </c>
      <c r="K61" s="16"/>
    </row>
    <row r="62" spans="1:11" ht="30" x14ac:dyDescent="0.25">
      <c r="A62" s="28" t="s">
        <v>156</v>
      </c>
      <c r="B62" s="29" t="s">
        <v>55</v>
      </c>
      <c r="C62" s="35" t="s">
        <v>157</v>
      </c>
      <c r="D62" s="36" t="s">
        <v>158</v>
      </c>
      <c r="E62" s="80" t="s">
        <v>0</v>
      </c>
      <c r="F62" s="38"/>
      <c r="G62" s="81"/>
      <c r="H62" s="23"/>
      <c r="I62" s="24"/>
      <c r="J62" s="9" t="str">
        <f t="shared" si="7"/>
        <v>vul uw antwoord in kolom H in</v>
      </c>
      <c r="K62" s="16"/>
    </row>
    <row r="63" spans="1:11" ht="30" x14ac:dyDescent="0.25">
      <c r="A63" s="28" t="s">
        <v>159</v>
      </c>
      <c r="B63" s="29" t="s">
        <v>55</v>
      </c>
      <c r="C63" s="35" t="s">
        <v>157</v>
      </c>
      <c r="D63" s="36" t="s">
        <v>160</v>
      </c>
      <c r="E63" s="80" t="s">
        <v>0</v>
      </c>
      <c r="F63" s="38"/>
      <c r="G63" s="81"/>
      <c r="H63" s="23"/>
      <c r="I63" s="24"/>
      <c r="J63" s="9" t="str">
        <f t="shared" si="7"/>
        <v>vul uw antwoord in kolom H in</v>
      </c>
      <c r="K63" s="16"/>
    </row>
    <row r="64" spans="1:11" ht="45" x14ac:dyDescent="0.25">
      <c r="A64" s="28" t="s">
        <v>161</v>
      </c>
      <c r="B64" s="29" t="s">
        <v>55</v>
      </c>
      <c r="C64" s="37" t="s">
        <v>162</v>
      </c>
      <c r="D64" s="31" t="s">
        <v>163</v>
      </c>
      <c r="E64" s="28" t="s">
        <v>1</v>
      </c>
      <c r="F64" s="38" t="s">
        <v>164</v>
      </c>
      <c r="G64" s="44" t="s">
        <v>171</v>
      </c>
      <c r="H64" s="23"/>
      <c r="I64" s="25"/>
      <c r="J64" s="19"/>
      <c r="K64" s="9" t="str">
        <f>IF(H64="nee",0, IF(H64=Waarden!$A$22,VLOOKUP('PVE onderdeel'!F64,Waarden!$A$13:$B$15,2,FALSE), IF(H64=Waarden!$A$23,1, "vul uw antwoord in kolom H in")))</f>
        <v>vul uw antwoord in kolom H in</v>
      </c>
    </row>
    <row r="65" spans="1:11" ht="45" x14ac:dyDescent="0.25">
      <c r="A65" s="40" t="s">
        <v>165</v>
      </c>
      <c r="B65" s="29" t="s">
        <v>55</v>
      </c>
      <c r="C65" s="35" t="s">
        <v>162</v>
      </c>
      <c r="D65" s="36" t="s">
        <v>166</v>
      </c>
      <c r="E65" s="80" t="s">
        <v>0</v>
      </c>
      <c r="F65" s="38"/>
      <c r="G65" s="81"/>
      <c r="H65" s="23"/>
      <c r="I65" s="24"/>
      <c r="J65" s="9" t="str">
        <f t="shared" ref="J65" si="8">IF(H65="ja","voldoet",IF(H65="nee","door niet te voldoen aan deze eis volgt uitsluiting","vul uw antwoord in kolom H in"))</f>
        <v>vul uw antwoord in kolom H in</v>
      </c>
      <c r="K65" s="16"/>
    </row>
    <row r="66" spans="1:11" s="8" customFormat="1" ht="75" x14ac:dyDescent="0.25">
      <c r="A66" s="51" t="s">
        <v>167</v>
      </c>
      <c r="B66" s="68" t="s">
        <v>168</v>
      </c>
      <c r="C66" s="50" t="s">
        <v>169</v>
      </c>
      <c r="D66" s="63" t="s">
        <v>170</v>
      </c>
      <c r="E66" s="82" t="s">
        <v>0</v>
      </c>
      <c r="F66" s="82"/>
      <c r="G66" s="82"/>
      <c r="H66" s="88"/>
      <c r="I66" s="71"/>
      <c r="J66" s="74" t="str">
        <f t="shared" ref="J66" si="9">IF(H66="ja","voldoet",IF(H66="nee","door niet te voldoen aan deze eis volgt uitsluiting","vul uw antwoord in kolom H in"))</f>
        <v>vul uw antwoord in kolom H in</v>
      </c>
      <c r="K66" s="71"/>
    </row>
    <row r="67" spans="1:11" s="8" customFormat="1" ht="15" x14ac:dyDescent="0.25">
      <c r="A67" s="52"/>
      <c r="B67" s="54" t="s">
        <v>175</v>
      </c>
      <c r="C67" s="58" t="s">
        <v>176</v>
      </c>
      <c r="D67" s="64" t="s">
        <v>177</v>
      </c>
      <c r="E67" s="83"/>
      <c r="F67" s="83"/>
      <c r="G67" s="83"/>
      <c r="H67" s="86"/>
      <c r="I67" s="72"/>
      <c r="J67" s="69"/>
      <c r="K67" s="72"/>
    </row>
    <row r="68" spans="1:11" s="8" customFormat="1" ht="15" x14ac:dyDescent="0.25">
      <c r="A68" s="52"/>
      <c r="B68" s="54" t="s">
        <v>175</v>
      </c>
      <c r="C68" s="58" t="s">
        <v>178</v>
      </c>
      <c r="D68" s="64" t="s">
        <v>179</v>
      </c>
      <c r="E68" s="83"/>
      <c r="F68" s="83"/>
      <c r="G68" s="83"/>
      <c r="H68" s="86"/>
      <c r="I68" s="72"/>
      <c r="J68" s="69"/>
      <c r="K68" s="72"/>
    </row>
    <row r="69" spans="1:11" s="8" customFormat="1" ht="15" x14ac:dyDescent="0.25">
      <c r="A69" s="52"/>
      <c r="B69" s="54" t="s">
        <v>175</v>
      </c>
      <c r="C69" s="58" t="s">
        <v>180</v>
      </c>
      <c r="D69" s="64"/>
      <c r="E69" s="83"/>
      <c r="F69" s="83"/>
      <c r="G69" s="83"/>
      <c r="H69" s="86"/>
      <c r="I69" s="72"/>
      <c r="J69" s="69"/>
      <c r="K69" s="72"/>
    </row>
    <row r="70" spans="1:11" s="8" customFormat="1" ht="15" x14ac:dyDescent="0.25">
      <c r="A70" s="52"/>
      <c r="B70" s="54" t="s">
        <v>175</v>
      </c>
      <c r="C70" s="58" t="s">
        <v>181</v>
      </c>
      <c r="D70" s="64"/>
      <c r="E70" s="83"/>
      <c r="F70" s="83"/>
      <c r="G70" s="83"/>
      <c r="H70" s="86"/>
      <c r="I70" s="72"/>
      <c r="J70" s="69"/>
      <c r="K70" s="72"/>
    </row>
    <row r="71" spans="1:11" s="8" customFormat="1" ht="30" x14ac:dyDescent="0.25">
      <c r="A71" s="52"/>
      <c r="B71" s="55" t="s">
        <v>182</v>
      </c>
      <c r="C71" s="59" t="s">
        <v>183</v>
      </c>
      <c r="D71" s="65" t="s">
        <v>184</v>
      </c>
      <c r="E71" s="83"/>
      <c r="F71" s="83"/>
      <c r="G71" s="83"/>
      <c r="H71" s="86"/>
      <c r="I71" s="72"/>
      <c r="J71" s="69"/>
      <c r="K71" s="72"/>
    </row>
    <row r="72" spans="1:11" s="8" customFormat="1" ht="15" x14ac:dyDescent="0.25">
      <c r="A72" s="52"/>
      <c r="B72" s="55" t="s">
        <v>182</v>
      </c>
      <c r="C72" s="59" t="s">
        <v>185</v>
      </c>
      <c r="D72" s="65" t="s">
        <v>186</v>
      </c>
      <c r="E72" s="83"/>
      <c r="F72" s="83"/>
      <c r="G72" s="83"/>
      <c r="H72" s="86"/>
      <c r="I72" s="72"/>
      <c r="J72" s="69"/>
      <c r="K72" s="72"/>
    </row>
    <row r="73" spans="1:11" s="8" customFormat="1" ht="15" x14ac:dyDescent="0.25">
      <c r="A73" s="52"/>
      <c r="B73" s="55" t="s">
        <v>182</v>
      </c>
      <c r="C73" s="60" t="s">
        <v>187</v>
      </c>
      <c r="D73" s="66" t="s">
        <v>188</v>
      </c>
      <c r="E73" s="83"/>
      <c r="F73" s="83"/>
      <c r="G73" s="83"/>
      <c r="H73" s="86"/>
      <c r="I73" s="72"/>
      <c r="J73" s="69"/>
      <c r="K73" s="72"/>
    </row>
    <row r="74" spans="1:11" s="8" customFormat="1" ht="45" x14ac:dyDescent="0.25">
      <c r="A74" s="52"/>
      <c r="B74" s="55" t="s">
        <v>182</v>
      </c>
      <c r="C74" s="58" t="s">
        <v>189</v>
      </c>
      <c r="D74" s="64" t="s">
        <v>190</v>
      </c>
      <c r="E74" s="83"/>
      <c r="F74" s="83"/>
      <c r="G74" s="83"/>
      <c r="H74" s="86"/>
      <c r="I74" s="72"/>
      <c r="J74" s="69"/>
      <c r="K74" s="72"/>
    </row>
    <row r="75" spans="1:11" s="8" customFormat="1" ht="45" x14ac:dyDescent="0.25">
      <c r="A75" s="52"/>
      <c r="B75" s="55" t="s">
        <v>182</v>
      </c>
      <c r="C75" s="58" t="s">
        <v>191</v>
      </c>
      <c r="D75" s="64" t="s">
        <v>190</v>
      </c>
      <c r="E75" s="83"/>
      <c r="F75" s="83"/>
      <c r="G75" s="83"/>
      <c r="H75" s="86"/>
      <c r="I75" s="72"/>
      <c r="J75" s="69"/>
      <c r="K75" s="72"/>
    </row>
    <row r="76" spans="1:11" s="8" customFormat="1" ht="30" x14ac:dyDescent="0.25">
      <c r="A76" s="52"/>
      <c r="B76" s="55" t="s">
        <v>182</v>
      </c>
      <c r="C76" s="58" t="s">
        <v>192</v>
      </c>
      <c r="D76" s="64" t="s">
        <v>193</v>
      </c>
      <c r="E76" s="83"/>
      <c r="F76" s="83"/>
      <c r="G76" s="83"/>
      <c r="H76" s="86"/>
      <c r="I76" s="72"/>
      <c r="J76" s="69"/>
      <c r="K76" s="72"/>
    </row>
    <row r="77" spans="1:11" s="8" customFormat="1" ht="15" x14ac:dyDescent="0.25">
      <c r="A77" s="52"/>
      <c r="B77" s="55" t="s">
        <v>182</v>
      </c>
      <c r="C77" s="58" t="s">
        <v>192</v>
      </c>
      <c r="D77" s="64" t="s">
        <v>194</v>
      </c>
      <c r="E77" s="83"/>
      <c r="F77" s="83"/>
      <c r="G77" s="83"/>
      <c r="H77" s="86"/>
      <c r="I77" s="72"/>
      <c r="J77" s="69"/>
      <c r="K77" s="72"/>
    </row>
    <row r="78" spans="1:11" s="8" customFormat="1" ht="15" x14ac:dyDescent="0.25">
      <c r="A78" s="52"/>
      <c r="B78" s="55" t="s">
        <v>182</v>
      </c>
      <c r="C78" s="58" t="s">
        <v>192</v>
      </c>
      <c r="D78" s="64" t="s">
        <v>195</v>
      </c>
      <c r="E78" s="83"/>
      <c r="F78" s="83"/>
      <c r="G78" s="83"/>
      <c r="H78" s="86"/>
      <c r="I78" s="72"/>
      <c r="J78" s="69"/>
      <c r="K78" s="72"/>
    </row>
    <row r="79" spans="1:11" s="8" customFormat="1" ht="15" x14ac:dyDescent="0.25">
      <c r="A79" s="52"/>
      <c r="B79" s="56" t="s">
        <v>196</v>
      </c>
      <c r="C79" s="59" t="s">
        <v>197</v>
      </c>
      <c r="D79" s="65" t="s">
        <v>198</v>
      </c>
      <c r="E79" s="83"/>
      <c r="F79" s="83"/>
      <c r="G79" s="83"/>
      <c r="H79" s="86"/>
      <c r="I79" s="72"/>
      <c r="J79" s="69"/>
      <c r="K79" s="72"/>
    </row>
    <row r="80" spans="1:11" s="8" customFormat="1" ht="15" x14ac:dyDescent="0.25">
      <c r="A80" s="52"/>
      <c r="B80" s="56" t="s">
        <v>196</v>
      </c>
      <c r="C80" s="58" t="s">
        <v>199</v>
      </c>
      <c r="D80" s="64" t="s">
        <v>200</v>
      </c>
      <c r="E80" s="83"/>
      <c r="F80" s="83"/>
      <c r="G80" s="83"/>
      <c r="H80" s="86"/>
      <c r="I80" s="72"/>
      <c r="J80" s="69"/>
      <c r="K80" s="72"/>
    </row>
    <row r="81" spans="1:11" s="8" customFormat="1" ht="30" x14ac:dyDescent="0.25">
      <c r="A81" s="52"/>
      <c r="B81" s="56" t="s">
        <v>196</v>
      </c>
      <c r="C81" s="59" t="s">
        <v>201</v>
      </c>
      <c r="D81" s="64" t="s">
        <v>202</v>
      </c>
      <c r="E81" s="83"/>
      <c r="F81" s="83"/>
      <c r="G81" s="83"/>
      <c r="H81" s="86"/>
      <c r="I81" s="72"/>
      <c r="J81" s="69"/>
      <c r="K81" s="72"/>
    </row>
    <row r="82" spans="1:11" s="8" customFormat="1" ht="15" x14ac:dyDescent="0.25">
      <c r="A82" s="52"/>
      <c r="B82" s="56" t="s">
        <v>196</v>
      </c>
      <c r="C82" s="59" t="s">
        <v>201</v>
      </c>
      <c r="D82" s="64" t="s">
        <v>194</v>
      </c>
      <c r="E82" s="83"/>
      <c r="F82" s="83"/>
      <c r="G82" s="83"/>
      <c r="H82" s="86"/>
      <c r="I82" s="72"/>
      <c r="J82" s="69"/>
      <c r="K82" s="72"/>
    </row>
    <row r="83" spans="1:11" s="8" customFormat="1" ht="15" x14ac:dyDescent="0.25">
      <c r="A83" s="52"/>
      <c r="B83" s="56" t="s">
        <v>196</v>
      </c>
      <c r="C83" s="59" t="s">
        <v>203</v>
      </c>
      <c r="D83" s="64" t="s">
        <v>204</v>
      </c>
      <c r="E83" s="83"/>
      <c r="F83" s="83"/>
      <c r="G83" s="83"/>
      <c r="H83" s="86"/>
      <c r="I83" s="72"/>
      <c r="J83" s="69"/>
      <c r="K83" s="72"/>
    </row>
    <row r="84" spans="1:11" s="8" customFormat="1" ht="15" x14ac:dyDescent="0.25">
      <c r="A84" s="52"/>
      <c r="B84" s="56" t="s">
        <v>196</v>
      </c>
      <c r="C84" s="59" t="s">
        <v>205</v>
      </c>
      <c r="D84" s="64"/>
      <c r="E84" s="83"/>
      <c r="F84" s="83"/>
      <c r="G84" s="83"/>
      <c r="H84" s="86"/>
      <c r="I84" s="72"/>
      <c r="J84" s="69"/>
      <c r="K84" s="72"/>
    </row>
    <row r="85" spans="1:11" s="8" customFormat="1" ht="15" x14ac:dyDescent="0.25">
      <c r="A85" s="52"/>
      <c r="B85" s="55" t="s">
        <v>206</v>
      </c>
      <c r="C85" s="59" t="s">
        <v>207</v>
      </c>
      <c r="D85" s="66"/>
      <c r="E85" s="83"/>
      <c r="F85" s="83"/>
      <c r="G85" s="83"/>
      <c r="H85" s="86"/>
      <c r="I85" s="72"/>
      <c r="J85" s="69"/>
      <c r="K85" s="72"/>
    </row>
    <row r="86" spans="1:11" s="8" customFormat="1" ht="15" x14ac:dyDescent="0.25">
      <c r="A86" s="52"/>
      <c r="B86" s="55" t="s">
        <v>206</v>
      </c>
      <c r="C86" s="59" t="s">
        <v>208</v>
      </c>
      <c r="D86" s="66"/>
      <c r="E86" s="83"/>
      <c r="F86" s="83"/>
      <c r="G86" s="83"/>
      <c r="H86" s="86"/>
      <c r="I86" s="72"/>
      <c r="J86" s="69"/>
      <c r="K86" s="72"/>
    </row>
    <row r="87" spans="1:11" s="8" customFormat="1" ht="15" x14ac:dyDescent="0.25">
      <c r="A87" s="52"/>
      <c r="B87" s="55" t="s">
        <v>206</v>
      </c>
      <c r="C87" s="58" t="s">
        <v>209</v>
      </c>
      <c r="D87" s="66"/>
      <c r="E87" s="83"/>
      <c r="F87" s="83"/>
      <c r="G87" s="83"/>
      <c r="H87" s="86"/>
      <c r="I87" s="72"/>
      <c r="J87" s="69"/>
      <c r="K87" s="72"/>
    </row>
    <row r="88" spans="1:11" s="8" customFormat="1" ht="15" x14ac:dyDescent="0.25">
      <c r="A88" s="52"/>
      <c r="B88" s="55" t="s">
        <v>206</v>
      </c>
      <c r="C88" s="61" t="s">
        <v>210</v>
      </c>
      <c r="D88" s="66"/>
      <c r="E88" s="83"/>
      <c r="F88" s="83"/>
      <c r="G88" s="83"/>
      <c r="H88" s="86"/>
      <c r="I88" s="72"/>
      <c r="J88" s="69"/>
      <c r="K88" s="72"/>
    </row>
    <row r="89" spans="1:11" s="8" customFormat="1" ht="15" x14ac:dyDescent="0.25">
      <c r="A89" s="52"/>
      <c r="B89" s="55" t="s">
        <v>206</v>
      </c>
      <c r="C89" s="58" t="s">
        <v>211</v>
      </c>
      <c r="D89" s="66"/>
      <c r="E89" s="83"/>
      <c r="F89" s="83"/>
      <c r="G89" s="83"/>
      <c r="H89" s="86"/>
      <c r="I89" s="72"/>
      <c r="J89" s="69"/>
      <c r="K89" s="72"/>
    </row>
    <row r="90" spans="1:11" s="8" customFormat="1" ht="15" x14ac:dyDescent="0.25">
      <c r="A90" s="52"/>
      <c r="B90" s="55" t="s">
        <v>206</v>
      </c>
      <c r="C90" s="58" t="s">
        <v>212</v>
      </c>
      <c r="D90" s="66"/>
      <c r="E90" s="83"/>
      <c r="F90" s="83"/>
      <c r="G90" s="83"/>
      <c r="H90" s="86"/>
      <c r="I90" s="72"/>
      <c r="J90" s="69"/>
      <c r="K90" s="72"/>
    </row>
    <row r="91" spans="1:11" s="8" customFormat="1" ht="15" x14ac:dyDescent="0.25">
      <c r="A91" s="52"/>
      <c r="B91" s="55" t="s">
        <v>206</v>
      </c>
      <c r="C91" s="61" t="s">
        <v>213</v>
      </c>
      <c r="D91" s="66"/>
      <c r="E91" s="83"/>
      <c r="F91" s="83"/>
      <c r="G91" s="83"/>
      <c r="H91" s="86"/>
      <c r="I91" s="72"/>
      <c r="J91" s="69"/>
      <c r="K91" s="72"/>
    </row>
    <row r="92" spans="1:11" s="8" customFormat="1" ht="15" x14ac:dyDescent="0.25">
      <c r="A92" s="53"/>
      <c r="B92" s="57" t="s">
        <v>206</v>
      </c>
      <c r="C92" s="62" t="s">
        <v>214</v>
      </c>
      <c r="D92" s="67"/>
      <c r="E92" s="84"/>
      <c r="F92" s="84"/>
      <c r="G92" s="84"/>
      <c r="H92" s="87"/>
      <c r="I92" s="73"/>
      <c r="J92" s="70"/>
      <c r="K92" s="73"/>
    </row>
    <row r="93" spans="1:11" s="8" customFormat="1" ht="15" x14ac:dyDescent="0.25">
      <c r="A93" s="46"/>
      <c r="B93" s="47"/>
      <c r="C93" s="46"/>
      <c r="D93" s="48"/>
      <c r="E93" s="85"/>
      <c r="F93" s="47"/>
      <c r="G93" s="46"/>
      <c r="H93" s="49"/>
      <c r="I93" s="42"/>
      <c r="J93" s="43"/>
      <c r="K93" s="43"/>
    </row>
    <row r="94" spans="1:11" x14ac:dyDescent="0.2">
      <c r="D94" s="1" t="s">
        <v>44</v>
      </c>
      <c r="E94" s="11">
        <f>COUNTIF(J14:$J$66, Waarden!A26)</f>
        <v>0</v>
      </c>
    </row>
    <row r="95" spans="1:11" x14ac:dyDescent="0.2">
      <c r="D95" s="1" t="s">
        <v>45</v>
      </c>
      <c r="E95" s="11">
        <f>COUNTIF($J$14:$J$66,Waarden!A27)</f>
        <v>0</v>
      </c>
    </row>
    <row r="96" spans="1:11" x14ac:dyDescent="0.2">
      <c r="D96" s="1" t="s">
        <v>49</v>
      </c>
      <c r="E96" s="11">
        <f>COUNTIF($J$14:$J$66,Waarden!A28)</f>
        <v>39</v>
      </c>
    </row>
    <row r="97" spans="3:5" x14ac:dyDescent="0.2">
      <c r="D97" s="1" t="s">
        <v>52</v>
      </c>
      <c r="E97" s="11">
        <f>COUNTIF($K$14:$K$66, Waarden!A28)</f>
        <v>13</v>
      </c>
    </row>
    <row r="98" spans="3:5" x14ac:dyDescent="0.2">
      <c r="D98" s="1" t="s">
        <v>172</v>
      </c>
      <c r="E98" s="11">
        <f>SUM(K14:K66)</f>
        <v>0</v>
      </c>
    </row>
    <row r="100" spans="3:5" ht="15.75" x14ac:dyDescent="0.2">
      <c r="C100" s="6" t="s">
        <v>50</v>
      </c>
      <c r="D100" s="27" t="s">
        <v>51</v>
      </c>
    </row>
  </sheetData>
  <sheetProtection algorithmName="SHA-512" hashValue="ePKAEAUQ0hxYc7kJOqAoZB/UbLR3AcP66c0i1VQmxoGMuID1YyiYaj1hvt0V2pxajlkT24FEy3tNa4HdyYAo8g==" saltValue="dgv0di5uhbSA+oNvxmdJJw==" spinCount="100000" sheet="1" objects="1" scenarios="1" autoFilter="0"/>
  <autoFilter ref="A13:I92" xr:uid="{DADE97D4-0718-499E-A423-2E926B959F29}"/>
  <mergeCells count="7">
    <mergeCell ref="A11:E11"/>
    <mergeCell ref="H11:I11"/>
    <mergeCell ref="A3:J3"/>
    <mergeCell ref="A4:J4"/>
    <mergeCell ref="A5:J5"/>
    <mergeCell ref="J11:K11"/>
    <mergeCell ref="C8:D8"/>
  </mergeCells>
  <phoneticPr fontId="3" type="noConversion"/>
  <dataValidations count="2">
    <dataValidation type="list" allowBlank="1" showInputMessage="1" showErrorMessage="1" sqref="G47 G14:G15 G19 G22 G24" xr:uid="{D0CA8F23-F38E-410B-BE2A-AB932257358F}">
      <formula1>"kort, uitgebreid, zeer uitgebreid"</formula1>
    </dataValidation>
    <dataValidation type="list" allowBlank="1" showInputMessage="1" showErrorMessage="1" sqref="F19 F31:F36 F54:F55 F58:F59 F62:F65" xr:uid="{9C89A90A-A653-4D62-8724-1A57F45A3F42}">
      <formula1>"hoog (10), midden (6), laag (3)"</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Waarden!$A$4:$A$5</xm:f>
          </x14:formula1>
          <xm:sqref>H37:H41 H44:H53 H56:H57 H60:H63 H14:H18 H20:H30 H65:H66 H93</xm:sqref>
        </x14:dataValidation>
        <x14:dataValidation type="list" allowBlank="1" showInputMessage="1" showErrorMessage="1" xr:uid="{ABC57BEB-2B67-4CF9-BAC4-F41077290012}">
          <x14:formula1>
            <xm:f>Waarden!$A$22:$A$24</xm:f>
          </x14:formula1>
          <xm:sqref>H31:H36 H42:H43 H54:H55 H58:H59 H64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0b3fd452-b1f4-45ae-923e-2f19ffc4f8f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FF1C8252C55AC4B97B419DD502FEFF5" ma:contentTypeVersion="9" ma:contentTypeDescription="Een nieuw document maken." ma:contentTypeScope="" ma:versionID="4eab183cc3ea572ee7392c08f7e7f5fb">
  <xsd:schema xmlns:xsd="http://www.w3.org/2001/XMLSchema" xmlns:xs="http://www.w3.org/2001/XMLSchema" xmlns:p="http://schemas.microsoft.com/office/2006/metadata/properties" xmlns:ns2="0b3fd452-b1f4-45ae-923e-2f19ffc4f8fd" xmlns:ns3="f41bca70-93f6-4be0-b89a-6aca1cf35e4c" targetNamespace="http://schemas.microsoft.com/office/2006/metadata/properties" ma:root="true" ma:fieldsID="7a773c5f17b290ce8c51874328e2ac26" ns2:_="" ns3:_="">
    <xsd:import namespace="0b3fd452-b1f4-45ae-923e-2f19ffc4f8fd"/>
    <xsd:import namespace="f41bca70-93f6-4be0-b89a-6aca1cf35e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3fd452-b1f4-45ae-923e-2f19ffc4f8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Flow_SignoffStatus" ma:index="16" nillable="true" ma:displayName="Afmeldingsstatus" ma:internalName="Afmeldings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1bca70-93f6-4be0-b89a-6aca1cf35e4c"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3B01A9-13B8-4A21-B8F0-05774EB45514}">
  <ds:schemaRefs>
    <ds:schemaRef ds:uri="http://schemas.microsoft.com/sharepoint/v3/contenttype/forms"/>
  </ds:schemaRefs>
</ds:datastoreItem>
</file>

<file path=customXml/itemProps2.xml><?xml version="1.0" encoding="utf-8"?>
<ds:datastoreItem xmlns:ds="http://schemas.openxmlformats.org/officeDocument/2006/customXml" ds:itemID="{B65E7BE6-9A5C-41C0-AAF8-3B00A0FC1320}">
  <ds:schemaRefs>
    <ds:schemaRef ds:uri="http://schemas.microsoft.com/office/2006/metadata/properties"/>
    <ds:schemaRef ds:uri="http://schemas.microsoft.com/office/infopath/2007/PartnerControls"/>
    <ds:schemaRef ds:uri="0b3fd452-b1f4-45ae-923e-2f19ffc4f8fd"/>
  </ds:schemaRefs>
</ds:datastoreItem>
</file>

<file path=customXml/itemProps3.xml><?xml version="1.0" encoding="utf-8"?>
<ds:datastoreItem xmlns:ds="http://schemas.openxmlformats.org/officeDocument/2006/customXml" ds:itemID="{41278DDF-A3E1-4F0A-BD81-9BDA1D23CE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3fd452-b1f4-45ae-923e-2f19ffc4f8fd"/>
    <ds:schemaRef ds:uri="f41bca70-93f6-4be0-b89a-6aca1cf35e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Waarden</vt:lpstr>
      <vt:lpstr>PVE onderdeel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Ernest</dc:creator>
  <cp:keywords/>
  <dc:description/>
  <cp:lastModifiedBy>Petra Nowee</cp:lastModifiedBy>
  <cp:revision/>
  <dcterms:created xsi:type="dcterms:W3CDTF">2018-06-14T12:47:40Z</dcterms:created>
  <dcterms:modified xsi:type="dcterms:W3CDTF">2020-12-09T07:03:59Z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0x0101005FF1C8252C55AC4B97B419DD502FEFF5</vt:lpwstr>
  </property>
</Properties>
</file>