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DATA\Inkoop\1. Lopende aanbestedingen\2020 In- en opbouw bedrijfswageninrichting\2. Aanbestedingsdocumenten\"/>
    </mc:Choice>
  </mc:AlternateContent>
  <workbookProtection workbookAlgorithmName="SHA-512" workbookHashValue="1NZJNXBeTkwVzcPZRHqE+Kbbw7vs9QJgbACvRb8vZuLD8uAFyg1PlBbNK60uswjJIE7zk12NOyGSa3zUZ/fWXA==" workbookSaltValue="hW/5D2vkN6hOb+lHi39tpA==" workbookSpinCount="100000" lockStructure="1"/>
  <bookViews>
    <workbookView xWindow="-120" yWindow="-120" windowWidth="19320" windowHeight="8790" tabRatio="692"/>
  </bookViews>
  <sheets>
    <sheet name="Voorblad" sheetId="9" r:id="rId1"/>
    <sheet name="Totaal overzicht" sheetId="8" r:id="rId2"/>
    <sheet name="Prijzen" sheetId="7" r:id="rId3"/>
    <sheet name="Gewichten" sheetId="3" r:id="rId4"/>
    <sheet name="Alternatieven" sheetId="10" r:id="rId5"/>
    <sheet name="Kastindeling" sheetId="4" r:id="rId6"/>
    <sheet name="Inrichting laadruimte" sheetId="5" r:id="rId7"/>
    <sheet name="Leaseprijzen Athlon" sheetId="6" state="hidden" r:id="rId8"/>
  </sheets>
  <definedNames>
    <definedName name="_xlnm._FilterDatabase" localSheetId="7" hidden="1">'Leaseprijzen Athlon'!$A$1:$F$24</definedName>
    <definedName name="_GoBack" localSheetId="5">Kastindeling!$A$22</definedName>
    <definedName name="_xlnm.Print_Area" localSheetId="6">'Inrichting laadruimte'!$A$1:$FL$30</definedName>
    <definedName name="_xlnm.Print_Area" localSheetId="5">Kastindeling!$A$1:$BJ$47</definedName>
    <definedName name="_xlnm.Print_Titles" localSheetId="3">Gewichten!$1:$5</definedName>
    <definedName name="_xlnm.Print_Titles" localSheetId="2">Prijzen!$1:$5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8" l="1"/>
  <c r="B86" i="10"/>
  <c r="C86" i="10" s="1"/>
  <c r="B85" i="10"/>
  <c r="C85" i="10" s="1"/>
  <c r="B84" i="10"/>
  <c r="C84" i="10" s="1"/>
  <c r="B83" i="10"/>
  <c r="C83" i="10" s="1"/>
  <c r="B82" i="10"/>
  <c r="C82" i="10" s="1"/>
  <c r="B81" i="10"/>
  <c r="C81" i="10" s="1"/>
  <c r="B80" i="10"/>
  <c r="C80" i="10" s="1"/>
  <c r="B79" i="10"/>
  <c r="C79" i="10" s="1"/>
  <c r="B78" i="10"/>
  <c r="C78" i="10" s="1"/>
  <c r="B77" i="10"/>
  <c r="C77" i="10" s="1"/>
  <c r="B76" i="10"/>
  <c r="C76" i="10" s="1"/>
  <c r="B75" i="10"/>
  <c r="C75" i="10" s="1"/>
  <c r="B74" i="10"/>
  <c r="C74" i="10" s="1"/>
  <c r="B73" i="10"/>
  <c r="C73" i="10" s="1"/>
  <c r="B72" i="10"/>
  <c r="C72" i="10" s="1"/>
  <c r="B71" i="10"/>
  <c r="C71" i="10" s="1"/>
  <c r="B70" i="10"/>
  <c r="C70" i="10" s="1"/>
  <c r="B69" i="10"/>
  <c r="C69" i="10" s="1"/>
  <c r="B68" i="10"/>
  <c r="C68" i="10" s="1"/>
  <c r="B67" i="10"/>
  <c r="C67" i="10" s="1"/>
  <c r="B66" i="10"/>
  <c r="C66" i="10" s="1"/>
  <c r="B65" i="10"/>
  <c r="C65" i="10" s="1"/>
  <c r="B64" i="10"/>
  <c r="C64" i="10" s="1"/>
  <c r="B63" i="10"/>
  <c r="C63" i="10" s="1"/>
  <c r="B62" i="10"/>
  <c r="C62" i="10" s="1"/>
  <c r="B61" i="10"/>
  <c r="C61" i="10" s="1"/>
  <c r="B60" i="10"/>
  <c r="C60" i="10" s="1"/>
  <c r="B59" i="10"/>
  <c r="C59" i="10" s="1"/>
  <c r="B58" i="10"/>
  <c r="C58" i="10" s="1"/>
  <c r="B57" i="10"/>
  <c r="C57" i="10" s="1"/>
  <c r="B56" i="10"/>
  <c r="C56" i="10" s="1"/>
  <c r="B55" i="10"/>
  <c r="C55" i="10" s="1"/>
  <c r="B54" i="10"/>
  <c r="C54" i="10" s="1"/>
  <c r="B53" i="10"/>
  <c r="C53" i="10" s="1"/>
  <c r="B52" i="10"/>
  <c r="C52" i="10" s="1"/>
  <c r="B51" i="10"/>
  <c r="C51" i="10" s="1"/>
  <c r="B50" i="10"/>
  <c r="C50" i="10" s="1"/>
  <c r="B49" i="10"/>
  <c r="C49" i="10" s="1"/>
  <c r="B48" i="10"/>
  <c r="C48" i="10" s="1"/>
  <c r="B47" i="10"/>
  <c r="C47" i="10" s="1"/>
  <c r="B46" i="10"/>
  <c r="C46" i="10" s="1"/>
  <c r="B45" i="10"/>
  <c r="C45" i="10" s="1"/>
  <c r="B44" i="10"/>
  <c r="C44" i="10" s="1"/>
  <c r="B43" i="10"/>
  <c r="C43" i="10" s="1"/>
  <c r="B42" i="10"/>
  <c r="C42" i="10" s="1"/>
  <c r="B41" i="10"/>
  <c r="C41" i="10" s="1"/>
  <c r="B40" i="10"/>
  <c r="C40" i="10" s="1"/>
  <c r="B39" i="10"/>
  <c r="C39" i="10" s="1"/>
  <c r="B38" i="10"/>
  <c r="C38" i="10" s="1"/>
  <c r="B37" i="10"/>
  <c r="C37" i="10" s="1"/>
  <c r="B36" i="10"/>
  <c r="C36" i="10" s="1"/>
  <c r="B35" i="10"/>
  <c r="C35" i="10" s="1"/>
  <c r="B34" i="10"/>
  <c r="C34" i="10" s="1"/>
  <c r="B33" i="10"/>
  <c r="C33" i="10" s="1"/>
  <c r="B32" i="10"/>
  <c r="C32" i="10" s="1"/>
  <c r="B6" i="10"/>
  <c r="C6" i="10" s="1"/>
  <c r="B7" i="10"/>
  <c r="C7" i="10" s="1"/>
  <c r="B8" i="10"/>
  <c r="C8" i="10" s="1"/>
  <c r="B9" i="10"/>
  <c r="C9" i="10" s="1"/>
  <c r="B10" i="10"/>
  <c r="C10" i="10" s="1"/>
  <c r="B11" i="10"/>
  <c r="C11" i="10" s="1"/>
  <c r="B12" i="10"/>
  <c r="C12" i="10" s="1"/>
  <c r="B13" i="10"/>
  <c r="C13" i="10" s="1"/>
  <c r="B14" i="10"/>
  <c r="C14" i="10" s="1"/>
  <c r="B15" i="10"/>
  <c r="C15" i="10" s="1"/>
  <c r="B16" i="10"/>
  <c r="C16" i="10" s="1"/>
  <c r="B17" i="10"/>
  <c r="C17" i="10" s="1"/>
  <c r="B18" i="10"/>
  <c r="C18" i="10" s="1"/>
  <c r="B19" i="10"/>
  <c r="C19" i="10" s="1"/>
  <c r="B20" i="10"/>
  <c r="C20" i="10" s="1"/>
  <c r="B21" i="10"/>
  <c r="C21" i="10" s="1"/>
  <c r="B22" i="10"/>
  <c r="C22" i="10" s="1"/>
  <c r="B23" i="10"/>
  <c r="C23" i="10" s="1"/>
  <c r="B24" i="10"/>
  <c r="C24" i="10" s="1"/>
  <c r="B25" i="10"/>
  <c r="C25" i="10" s="1"/>
  <c r="B26" i="10"/>
  <c r="C26" i="10" s="1"/>
  <c r="B27" i="10"/>
  <c r="C27" i="10" s="1"/>
  <c r="B28" i="10"/>
  <c r="C28" i="10" s="1"/>
  <c r="B29" i="10"/>
  <c r="C29" i="10" s="1"/>
  <c r="B30" i="10"/>
  <c r="C30" i="10" s="1"/>
  <c r="B31" i="10"/>
  <c r="C31" i="10" s="1"/>
  <c r="B87" i="10"/>
  <c r="C87" i="10" s="1"/>
  <c r="B88" i="10"/>
  <c r="C88" i="10" s="1"/>
  <c r="B89" i="10"/>
  <c r="C89" i="10" s="1"/>
  <c r="B90" i="10"/>
  <c r="C90" i="10" s="1"/>
  <c r="B91" i="10"/>
  <c r="C91" i="10" s="1"/>
  <c r="B92" i="10"/>
  <c r="C92" i="10" s="1"/>
  <c r="B93" i="10"/>
  <c r="C93" i="10" s="1"/>
  <c r="B94" i="10"/>
  <c r="C94" i="10" s="1"/>
  <c r="B95" i="10"/>
  <c r="C95" i="10" s="1"/>
  <c r="B96" i="10"/>
  <c r="C96" i="10" s="1"/>
  <c r="B97" i="10"/>
  <c r="C97" i="10" s="1"/>
  <c r="B98" i="10"/>
  <c r="C98" i="10" s="1"/>
  <c r="B99" i="10"/>
  <c r="C99" i="10" s="1"/>
  <c r="B100" i="10"/>
  <c r="C100" i="10" s="1"/>
  <c r="B101" i="10"/>
  <c r="C101" i="10" s="1"/>
  <c r="B102" i="10"/>
  <c r="C102" i="10" s="1"/>
  <c r="B103" i="10"/>
  <c r="C103" i="10" s="1"/>
  <c r="B104" i="10"/>
  <c r="C104" i="10" s="1"/>
  <c r="B105" i="10"/>
  <c r="C105" i="10" s="1"/>
  <c r="B106" i="10"/>
  <c r="C106" i="10" s="1"/>
  <c r="B107" i="10"/>
  <c r="C107" i="10" s="1"/>
  <c r="B5" i="10"/>
  <c r="C5" i="10" s="1"/>
  <c r="E10" i="8" l="1"/>
  <c r="D82" i="3"/>
  <c r="E82" i="3"/>
  <c r="F82" i="3"/>
  <c r="G82" i="3"/>
  <c r="H82" i="3"/>
  <c r="I82" i="3"/>
  <c r="C82" i="3"/>
  <c r="E7" i="8" l="1"/>
  <c r="C83" i="7"/>
  <c r="I83" i="3" l="1"/>
  <c r="H83" i="3"/>
  <c r="G83" i="3"/>
  <c r="F83" i="3"/>
  <c r="E83" i="3"/>
  <c r="D83" i="3"/>
  <c r="C83" i="3"/>
  <c r="I84" i="3"/>
  <c r="G84" i="3"/>
  <c r="E84" i="3"/>
  <c r="C84" i="3"/>
  <c r="I83" i="7"/>
  <c r="H83" i="7"/>
  <c r="H85" i="7" s="1"/>
  <c r="G83" i="7"/>
  <c r="F83" i="7"/>
  <c r="F85" i="7" s="1"/>
  <c r="E83" i="7"/>
  <c r="D83" i="7"/>
  <c r="D85" i="7" s="1"/>
  <c r="D84" i="7"/>
  <c r="E84" i="7"/>
  <c r="F84" i="7"/>
  <c r="G84" i="7"/>
  <c r="H84" i="7"/>
  <c r="I84" i="7"/>
  <c r="C85" i="7"/>
  <c r="C84" i="7"/>
  <c r="G85" i="7" l="1"/>
  <c r="D84" i="3"/>
  <c r="F84" i="3"/>
  <c r="H84" i="3"/>
  <c r="I85" i="7"/>
  <c r="E85" i="7"/>
  <c r="C86" i="7" l="1"/>
  <c r="C7" i="8" s="1"/>
  <c r="C85" i="3"/>
  <c r="C10" i="8" s="1"/>
</calcChain>
</file>

<file path=xl/sharedStrings.xml><?xml version="1.0" encoding="utf-8"?>
<sst xmlns="http://schemas.openxmlformats.org/spreadsheetml/2006/main" count="917" uniqueCount="313">
  <si>
    <t>Component 1</t>
  </si>
  <si>
    <t>Component 2</t>
  </si>
  <si>
    <t>Component 3</t>
  </si>
  <si>
    <t>Component 4</t>
  </si>
  <si>
    <t>2 x lade, hoogte ca. 35 cm</t>
  </si>
  <si>
    <t>Component 5</t>
  </si>
  <si>
    <t>Component 6</t>
  </si>
  <si>
    <t>Component 7</t>
  </si>
  <si>
    <t>Component 8</t>
  </si>
  <si>
    <t>Hoogte ca. 35 cm</t>
  </si>
  <si>
    <t>Inrichting Variant 1</t>
  </si>
  <si>
    <t>Inrichting Variant 2</t>
  </si>
  <si>
    <t>Inrichting Variant 3</t>
  </si>
  <si>
    <t>Inrichting Variant 4</t>
  </si>
  <si>
    <t>Inrichting Variant 5</t>
  </si>
  <si>
    <t xml:space="preserve">Enkel Cabine </t>
  </si>
  <si>
    <t>Afwerking  laadruimte</t>
  </si>
  <si>
    <t>Elektrische installatie</t>
  </si>
  <si>
    <t>Inrichting kasten, bakken en legborden</t>
  </si>
  <si>
    <t>Inrichting overig</t>
  </si>
  <si>
    <t xml:space="preserve">Signalering </t>
  </si>
  <si>
    <t>Overige toebehoren</t>
  </si>
  <si>
    <t>Verlichting Laadruimte.</t>
  </si>
  <si>
    <t xml:space="preserve">Verlichting Cabine </t>
  </si>
  <si>
    <t>Voor alle bedrading geldt dat deze uit het zicht weggewerkt dient te worden</t>
  </si>
  <si>
    <t>Inrichting laadruimte (achteraanzicht)</t>
  </si>
  <si>
    <t>Kastindeling (vooraanzicht, tegen zijwand voertuig)</t>
  </si>
  <si>
    <t>Tussenschot</t>
  </si>
  <si>
    <t>• Gasdicht schot tussen laadruimte en passagiersgedeelte 
• Voorzien van ruit
• Materiaal en dikte van het schot zijn dusdanig gekozen dat er geen risico bestaat op doorschieten van inbouw en/of lading bij een frontale aanrijding 
• Materiaal en dikte van het schot zijn dusdanig gekozen dat deze past bij de zwaarte van de totale bedrijfswageninbouw</t>
  </si>
  <si>
    <t>Alle additionele verlichting dient energiezuinig, en duurzaam te zijn uitgevoerd in LED. Additioneel te monteren aan af-fabrieksverlichting, deze dient in tact te blijven. 
• Cabineverlichting: Tbv administratieve werkzaamheden, LED verlichting gemonteerd hoog boven tegen de scheidingswand, met schakelaar op armatuur. Lichtopbrengst minimaal vergelijkbaar met 18W TL.</t>
  </si>
  <si>
    <t>11a</t>
  </si>
  <si>
    <t>incl. 3  verstelbare legborden met opstaande rand incl. vakverdeling en anti-slipmatten</t>
  </si>
  <si>
    <t>1 x lade, hoogte ca. 20 cm</t>
  </si>
  <si>
    <t>Over de volledige lengte van de laadvloer (bestuurderszijde)</t>
  </si>
  <si>
    <t>Tussen drempel en schuifdeur (bijrijderszijde)</t>
  </si>
  <si>
    <t>incl. 3 vestelbare legborden met opstaande rand incl. vakindeling en anti-slipmatten</t>
  </si>
  <si>
    <t>Legbord met diverse, verschillende afmetingen kunststof magazijnbakken</t>
  </si>
  <si>
    <t>Opbergcomponenten (breedtemaat afhankelijk van toepasbaarheid)</t>
  </si>
  <si>
    <t>2x lade, hoogte ca. 10 cm (per lade)</t>
  </si>
  <si>
    <t>incl. kunststof sorteervakjes</t>
  </si>
  <si>
    <t>2 x uitneembare koffers, hoogte ca. 10 cm(per koffer)</t>
  </si>
  <si>
    <t>Lade, over gehele lengte vanaf laadopening achterzijde uit te schuiven</t>
  </si>
  <si>
    <t>Holle ruimte, over gehele lengte, vanaf laadopening achterzijde te beladen</t>
  </si>
  <si>
    <t>Inrichting Variant 6</t>
  </si>
  <si>
    <t>Inrichting laadruimte zijaanzicht via schuifdeur</t>
  </si>
  <si>
    <t>nvt</t>
  </si>
  <si>
    <t>nummer</t>
  </si>
  <si>
    <t>10a</t>
  </si>
  <si>
    <t xml:space="preserve"> afm.BxDxH</t>
  </si>
  <si>
    <t>ca. 1200 x 370 x 1000 mm</t>
  </si>
  <si>
    <t>ca. 1700 x 380 x 1250 mm met extra staander</t>
  </si>
  <si>
    <t>ca. 2650 x 380 x 1600 mm met extra staander</t>
  </si>
  <si>
    <t>ca. 750 x 370 x 1000 mm</t>
  </si>
  <si>
    <t xml:space="preserve"> ca. 1000 x 380 x 1250 mm </t>
  </si>
  <si>
    <t xml:space="preserve">ca. 1000 x 380 x 1250 mm </t>
  </si>
  <si>
    <t xml:space="preserve">ca. 1200 x 380 x 1450 mm </t>
  </si>
  <si>
    <t>Basis kastopstelling A (bestuurderszijde)</t>
  </si>
  <si>
    <t xml:space="preserve">Basis kastopstelling B (bijrijderszijde) </t>
  </si>
  <si>
    <t>Breedte</t>
  </si>
  <si>
    <t>Hoogte</t>
  </si>
  <si>
    <t>• Kledinghaakjes, of strips met haakjes, voor het ophangen van (werk-)kleding
• Minimaal vier stuks, gemonteerd op logische-/vrije plek laadruimte (of los geleverd) op advies van opdrachtgever</t>
  </si>
  <si>
    <t>minimaal 10 stuks bevestigingsmateriaal en beugels om gereedschap op  te hangen</t>
  </si>
  <si>
    <t xml:space="preserve">* Verhoogde laadvloer ca. 30 cm met, afhankelijk van type voertuig,  </t>
  </si>
  <si>
    <t xml:space="preserve">   2 of 3 opberglades in lengterichting</t>
  </si>
  <si>
    <t>* Vloerbekleding</t>
  </si>
  <si>
    <t>* Lat-om-lat betimmering wanden of wandbekleding multiplex ca. 4 mm</t>
  </si>
  <si>
    <t>* Kastopstelling tegen zijwand laadruimte bestuurderszijde</t>
  </si>
  <si>
    <t>* Kastopstelling tegen zijwand laadruimte bijrijderszijde</t>
  </si>
  <si>
    <t xml:space="preserve">* Verhoogde laadvloer ca. 30 cm met, afhankelijk van type voertuig, </t>
  </si>
  <si>
    <t xml:space="preserve">  1 of 2 opberglades in breedterichting </t>
  </si>
  <si>
    <t>Personenauto, klein</t>
  </si>
  <si>
    <t>5-deurs</t>
  </si>
  <si>
    <t>liftklep, over gehele lengte, Hoogte ca. 35 cm</t>
  </si>
  <si>
    <t>Opbergcomponenten kastinrichting (zie ook tabblad "Kastindeling")</t>
  </si>
  <si>
    <t>Component 1: 2x lade, hoogte ca. 10 cm (per lade)</t>
  </si>
  <si>
    <t>Component 2: 2 x uitneembare koffers, hoogte ca. 10 cm(per koffer), incl. kunststof sorteervakjes</t>
  </si>
  <si>
    <t>Component 3: 1 x lade, hoogte ca. 20 cm</t>
  </si>
  <si>
    <t>Component 4: 2 x lade, hoogte ca. 35 cm</t>
  </si>
  <si>
    <t>Component 5: Legbord met diverse, verschillende afmetingen kunststof magazijnbakken</t>
  </si>
  <si>
    <t>Component 6: liftklep, over gehele lengte, Hoogte ca. 35 cm</t>
  </si>
  <si>
    <t>Component 7: Lade, over gehele lengte vanaf laadopening achterzijde uit te schuiven, hoogte ca. 35 cm</t>
  </si>
  <si>
    <t>Component 8: Holle ruimte, over gehele lengte, vanaf laadopening achterzijde te beladen, hoogte ca. 35 cm</t>
  </si>
  <si>
    <t>voertuig</t>
  </si>
  <si>
    <t xml:space="preserve">Merk/Type </t>
  </si>
  <si>
    <t>Brandstof</t>
  </si>
  <si>
    <t xml:space="preserve">Consumentenprijs </t>
  </si>
  <si>
    <t>Leasetarief excl. BTW 15.000/48mnd</t>
  </si>
  <si>
    <t>Leasetarief excl. BTW 15.000/60mnd</t>
  </si>
  <si>
    <t>Juiste BPM/WLTP</t>
  </si>
  <si>
    <t>Peugeot Expert GB Grip Standard 2.0 BlueHDi 120 4D 90kW</t>
  </si>
  <si>
    <t>Diesel</t>
  </si>
  <si>
    <t>JA</t>
  </si>
  <si>
    <t>Renault Kangoo Z.E. 33 (batterijkoop) 3D 44kW</t>
  </si>
  <si>
    <t>Elektrisch</t>
  </si>
  <si>
    <t>Isuzu D-Max PU 1.9L D 2WD Single Cab L Airco 2D 121kW</t>
  </si>
  <si>
    <t>Peugeot Partner VAN Grip 1.5 BlueHDi 100 S&amp;S 1000kg 3D 73kW</t>
  </si>
  <si>
    <t>Peugeot 2008 Active EV 50kWh 136 5D</t>
  </si>
  <si>
    <t>Isuzu D-Max PU 1.9L D 4WD Extended Cab LS Auto 4D 121kW</t>
  </si>
  <si>
    <t>Nissan E-NV200 Electric Visia 4D 80kW</t>
  </si>
  <si>
    <t>Citroen Berlingo Van BlueHDi 100 S&amp;S Control 1000 kg 3D 73kW</t>
  </si>
  <si>
    <t>NEE</t>
  </si>
  <si>
    <t>Citroen Berlingo Van PureTech 110 S&amp;S Control XL 950 kg 4D 81kW</t>
  </si>
  <si>
    <t>Benzine</t>
  </si>
  <si>
    <t>Volkswagen Caddy 2.0 TDI 90 kW 4MOTION 4D</t>
  </si>
  <si>
    <t>Fiat Doblò Cargo Maxi SX 1.6 MJ 88kW L2H1 4D</t>
  </si>
  <si>
    <t>Fiat Doblò Cargo Maxi 1.4 T-jet Natural Power L2H1 4D 88kW</t>
  </si>
  <si>
    <t>Aardgas</t>
  </si>
  <si>
    <t>Citroen Jumpy GB M 1.5 BlueHDi 120 S&amp;S Control 4D 88kW</t>
  </si>
  <si>
    <t>Volkswagen Transporter GB 2.0TDI 110kW 4Motion L2H1 4D</t>
  </si>
  <si>
    <t>Fiat Talento GB 2.0 MJ 107kW L2H1 Basis 4D</t>
  </si>
  <si>
    <t>Mercedes Vito GB 110CDI Functional Lang FWD 4D 75kW</t>
  </si>
  <si>
    <t>DS DS3 Crossback E-TENSE 50 kWh Business Auto 5D</t>
  </si>
  <si>
    <t>Nissan Leaf N-CONNECTA e+ 62kWh 5D</t>
  </si>
  <si>
    <t>Peugeot 208 Active EV 50kWh 136 5D</t>
  </si>
  <si>
    <t>Volkswagen e-Golf E-DITION 2020 5D 100kW</t>
  </si>
  <si>
    <t>Volkswagen Up! e-up! 61kW 5D</t>
  </si>
  <si>
    <t>Dacia Duster Tce 130 GPF 4X4 Prestige 5D 96kW</t>
  </si>
  <si>
    <t>Nissan Navara PU King Cab 2.3 dCi 160pk Acenta 4WD MT 4D</t>
  </si>
  <si>
    <t>5- deurs</t>
  </si>
  <si>
    <t>Enkel Cabine</t>
  </si>
  <si>
    <t>personenauto, groot</t>
  </si>
  <si>
    <t>brandstof:</t>
  </si>
  <si>
    <t>elektrisch</t>
  </si>
  <si>
    <t>diesel</t>
  </si>
  <si>
    <t>E</t>
  </si>
  <si>
    <t>Sidebars</t>
  </si>
  <si>
    <t>• Gasdicht schot tussen laadruimte en passagiersgedeelte 
• Materiaal en dikte van het schot zijn dusdanig gekozen dat er geen risico bestaat op doorschieten van inbouw en/of lading bij een frontale aanrijding 
• Materiaal en dikte van het schot zijn dusdanig gekozen dat deze past bij de zwaarte van de totale bedrijfswageninbouw</t>
  </si>
  <si>
    <t>Citroen Jumpy/ Peugeot Expert</t>
  </si>
  <si>
    <t>Peugeot Rifter/  Opel Ampera</t>
  </si>
  <si>
    <t>Peugeot 208e</t>
  </si>
  <si>
    <t>benzine/ elektrisch</t>
  </si>
  <si>
    <t>diesel/ elektrisch</t>
  </si>
  <si>
    <t>Verwacht aantal voertuigen:</t>
  </si>
  <si>
    <t>Variant:</t>
  </si>
  <si>
    <t>Voorbeeld merk/type:</t>
  </si>
  <si>
    <t>omschrijving:</t>
  </si>
  <si>
    <t>categorie:</t>
  </si>
  <si>
    <t>Bedrijfsauto klein</t>
  </si>
  <si>
    <t>Bedrijfsauto middel</t>
  </si>
  <si>
    <t>Terreinauto</t>
  </si>
  <si>
    <t>Bedrijfsauto groot</t>
  </si>
  <si>
    <t>Bedrijfsauto extra groot</t>
  </si>
  <si>
    <t>Extended Cab</t>
  </si>
  <si>
    <t>Isuzu D-Max/ Ford Ranger</t>
  </si>
  <si>
    <t>Peugeot Boxer/ Citroën Jumper L1H1</t>
  </si>
  <si>
    <t>Peugeot Boxer/ Citroën Jumper L2H1</t>
  </si>
  <si>
    <t>Alle additionele verlichting dient energiezuinig, en duurzaam te zijn uitgevoerd in LED. Additioneel te monteren aan af-fabrieksverlichting, deze dient in tact te blijven. 
• Laadruimte:- Instapverlichting 2 stuks in LED. Nabij schuifdeur en achterdeuren, geschakeld via de originele deurrcontacten. Lichtopbrengst minimaal vergelijkbaar met  13W TL. 
• Laadruimte: Werkverlichting één stuks in LED, zo hoog mogelijk tegen het dak gemonteerd, slagvaste kappen, met schakelaars (hotelschakelaar) nabij de rechterachterdeur en schuifdeur. Lichtopbrengst vergelijkbaar met 8W TL.
• Alle LED verlichting dient van juiste kleur en helderheid te zijn, dusdanig dat er in het voertuig te werken zoals bij daglicht.</t>
  </si>
  <si>
    <r>
      <rPr>
        <b/>
        <u/>
        <sz val="10"/>
        <color theme="1"/>
        <rFont val="Arial"/>
        <family val="2"/>
      </rPr>
      <t xml:space="preserve">Signaleringsverlichting </t>
    </r>
    <r>
      <rPr>
        <sz val="10"/>
        <color theme="1"/>
        <rFont val="Arial"/>
        <family val="2"/>
      </rPr>
      <t>(Oranje flitslampen in LED) aangesloten op alarmverlichting voorin de grille en achterop de auto.</t>
    </r>
  </si>
  <si>
    <t>Trekhaak</t>
  </si>
  <si>
    <t>Externe bescherming</t>
  </si>
  <si>
    <t>Rearbar</t>
  </si>
  <si>
    <t>Rearbar in combinatie met vaste trekhaak</t>
  </si>
  <si>
    <t>Carterbescherming</t>
  </si>
  <si>
    <t>Citroen Berlingo/ Peugeot Partner</t>
  </si>
  <si>
    <t>A</t>
  </si>
  <si>
    <t>B</t>
  </si>
  <si>
    <t>C</t>
  </si>
  <si>
    <t>D</t>
  </si>
  <si>
    <t>F</t>
  </si>
  <si>
    <t>G</t>
  </si>
  <si>
    <t>Imperial met ladderrol en voorspoiler</t>
  </si>
  <si>
    <t>Lifehammer gemonteerd in cabine in de hemelbekleding, zodanig dat deze voor beide inzittenden bereikbaar is.</t>
  </si>
  <si>
    <t>Lier</t>
  </si>
  <si>
    <t>Elektrische lier, op afstand bedienbaar met een draagvermogen van minimaal 3500 kg. Deze dient achter op de auto gemonteerd te worden.</t>
  </si>
  <si>
    <t>Vaste trekhaak met 13-polige aansluiting</t>
  </si>
  <si>
    <t>Papierrolhouder, zeepdispenser en een watertank 10 ltr. met kraan en slang. Gemonteerd op de binnenzijde van één van de achterdeuren</t>
  </si>
  <si>
    <r>
      <rPr>
        <b/>
        <u/>
        <sz val="10"/>
        <color theme="1"/>
        <rFont val="Arial"/>
        <family val="2"/>
      </rPr>
      <t>Zijwandbekleding, Multiplex of Betonplex: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 en krasvast, inclusief gehele zij- en achterdeuren. B.v. 4 mm multiplex of betonplex. 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</si>
  <si>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>Zijwandbekleding, lat om lat: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vochtbestendig.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</si>
  <si>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>Wielkastbekleding (Traanplaat):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Vochtbestendig 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</si>
  <si>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>Zijwandbekleding (Traanplaat):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Vochtbestendig 
• Montage geschiedt met verzonken bevestigingsmaterialen, zonder gevaar voor verwondingen.
• Montage van de wandbekleding mag de restwaarde van de auto niet negatief beinvloeden.</t>
    </r>
  </si>
  <si>
    <t>Bestaand tussenschot gasdicht maken</t>
  </si>
  <si>
    <t>Traanplaat beschermstrip op achterbumper</t>
  </si>
  <si>
    <t>Dodehoekspiegels gemonteerd op beide buitenspiegels</t>
  </si>
  <si>
    <r>
      <t xml:space="preserve">Vloerbekleding (Bv Multiplex of Betonplex): 
</t>
    </r>
    <r>
      <rPr>
        <sz val="10"/>
        <color theme="1"/>
        <rFont val="Arial"/>
        <family val="2"/>
      </rPr>
      <t>• Water- en vochtbestendig, stroef oppervlak, anti-slip, rondom gekit en verzonken afgewerkt, minimaal 12 mm en maximaal 18 mm.
• Vloerplaat dient uit één deel te bestaan, zonder naden, en dient met water gereinigd te kunnen worden.
• Deuropeningen worden met alumium traanplaat hoekprofiel of gelijkwaardig materiaal afgewerkt. 
• Alle in de vloerplaat bevestigde zaken dienen verzonken te worden gemonteerd, zonder struikelgevaar. 
• Montage en demontage van de vloerplaat mag de restwaarde niet negatief beinvloeden.</t>
    </r>
    <r>
      <rPr>
        <b/>
        <u/>
        <sz val="10"/>
        <color theme="1"/>
        <rFont val="Arial"/>
        <family val="2"/>
      </rPr>
      <t xml:space="preserve">
</t>
    </r>
  </si>
  <si>
    <r>
      <rPr>
        <b/>
        <u/>
        <sz val="10"/>
        <color theme="1"/>
        <rFont val="Arial"/>
        <family val="2"/>
      </rPr>
      <t xml:space="preserve">Vloerbekleding "verhoogd" (Bv Multiplex of Betonplex):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Vloer dient met hoogte van de lades (ca. 25-35 cm) verhoogd te worden. 
• Water- en vochtbestendig, stroef oppervlak, anti-slip, rondom gekit en verzonken afgewerkt, minimaal 12 
  mm tot 18 mm. 
• Vloerplaat dient uit één deel te bestaan, zonder naden, en dient met water gereinigd te kunnen worden.
• Alle in vloerplaat bevestigde zaken dienen verzonken te worden gemonteerd, zonder struikelgevaar.
• Deuropeningen worden bv met alumium traanplaat hoekprofiel of gelijkwaardig materiaal afgewerkt. 
• Onder de verhoogde vloer dienen, afhankelijk van type voertuig, 2 of 3 kogelgelagerde lades in de lengte
  richting vanuit de achterdeuren tot aan de schuifdeur gemonteerd te worden, vanuit de schuifdeur dienen
  ook, afhankelijk van type voertuig 1 of 2 kogelgelagerde lades, overdwars gemonteerd te worden. 
• Montage en demontage van de vloerplaat mag de restwaarde niet negatief beinvloeden.</t>
    </r>
    <r>
      <rPr>
        <u/>
        <sz val="10"/>
        <color theme="1"/>
        <rFont val="Arial"/>
        <family val="2"/>
      </rPr>
      <t xml:space="preserve">
</t>
    </r>
  </si>
  <si>
    <r>
      <rPr>
        <b/>
        <u/>
        <sz val="10"/>
        <color theme="1"/>
        <rFont val="Arial"/>
        <family val="2"/>
      </rPr>
      <t xml:space="preserve">Vloerbekleding "verhoogd" (Bv Multiplex of Betonplex):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Vloer dient met hoogte van de lades (ca. 25-35 cm) verhoogd te worden. 
• Water- en vochtbestendig, stroef oppervlak, anti-slip, rondom gekit en verzonken afgewerkt, minimaal 12 
  mm tot 18 mm. 
• Vloerplaat dient uit één deel te bestaan, zonder naden, en dient met water gereinigd te kunnen worden.
• Alle in vloerplaat bevestigde zaken dienen verzonken te worden gemonteerd, zonder struikelgevaar.
• Deuropeningen worden bv met alumium traanplaat hoekprofiel of gelijkwaardig materiaal afgewerkt. 
• Onder de verhoogde vloer dienen, afhankelijk van type voertuig, 2 of 3 kogelgelagerde lades in de lengte
  richting vanuit de achterdeuren tot aan het tussenschot gemonteerd te worden.
• Montage en demontage van de vloerplaat mag de restwaarde niet negatief beinvloeden.</t>
    </r>
    <r>
      <rPr>
        <u/>
        <sz val="10"/>
        <color theme="1"/>
        <rFont val="Arial"/>
        <family val="2"/>
      </rPr>
      <t xml:space="preserve">
</t>
    </r>
  </si>
  <si>
    <r>
      <rPr>
        <b/>
        <u/>
        <sz val="10"/>
        <color theme="1"/>
        <rFont val="Arial"/>
        <family val="2"/>
      </rPr>
      <t xml:space="preserve">Wielkastbekleding, Multiplex of Betonplex: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 en krasvast. B.v. 4 mm multiplex of betonplex. 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</si>
  <si>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 xml:space="preserve">Wielkastbekleding, Multiplex of Betonplex: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Water- en vochtbestendig en krasvast. B.v. 4 mm multiplex of betonplex. Inclusief opstaande randen van +/- 15 cm.
• Montage geschiedt met verzonken bevestigingsmaterialen, zonder gevaar voor verwondingen.
• Montage van de wandbekleding mag de restwaarde van de auto niet negatief beinvloeden.</t>
    </r>
  </si>
  <si>
    <r>
      <rPr>
        <b/>
        <u/>
        <sz val="10"/>
        <color theme="1"/>
        <rFont val="Arial"/>
        <family val="2"/>
      </rPr>
      <t xml:space="preserve">Vloerbekleding (Tranenplaat): 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Vochtbestendig, stroef oppervlak, anti-slip, rondom gekit en verzonken afgewerkt. 
• Vloerplaat dient uit één deel te bestaan, zonder naden. 
• Alle in vloerplaat bevestigde zaken dienen  verzonken te worden gemonteerd, zonder struikelgevaar. 
• Montage en demontage van de vloerplaat mag de restwaarde niet negatief beinvloeden.</t>
    </r>
  </si>
  <si>
    <r>
      <rPr>
        <b/>
        <u/>
        <sz val="10"/>
        <color theme="1"/>
        <rFont val="Arial"/>
        <family val="2"/>
      </rPr>
      <t>Achterklepdeksel (Traanplaat):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• Achterklepdeksel dient water- en vochtbestendig te zijn. 
• Achterklepdeksel dient uit één deel te bestaan, zonder naden.
• Achterklepdeksel dient afgesloten te kunnen worden tegen diefstal.
• Achterklepdeksel dient met mechanische draagarmen te zijn uitgevoerd.</t>
    </r>
  </si>
  <si>
    <r>
      <rPr>
        <b/>
        <u/>
        <sz val="10"/>
        <color theme="1"/>
        <rFont val="Arial"/>
        <family val="2"/>
      </rPr>
      <t>Vastzetogen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 xml:space="preserve">
• Roestbestendige, vastzetogen, inklapbaar, in de vloerplaat verzonken, 4 stuks.
• gemonteerd op vrije ruimte (loopgedeelte) laadvloer.</t>
    </r>
  </si>
  <si>
    <r>
      <rPr>
        <b/>
        <u/>
        <sz val="10"/>
        <rFont val="Arial"/>
        <family val="2"/>
      </rPr>
      <t xml:space="preserve">Ladingvastzetsysteem: </t>
    </r>
    <r>
      <rPr>
        <sz val="10"/>
        <rFont val="Arial"/>
        <family val="2"/>
      </rPr>
      <t xml:space="preserve">
• Monteren van één rail over beide zijwanden en twee rails over vloer en plafond.
• Inclusief 6 telescoopstangen.
• Alle in vloerplaat bevestigde zaken dienen verzonken te worden gemonteerd, zonder struikelgevaar. </t>
    </r>
  </si>
  <si>
    <r>
      <rPr>
        <b/>
        <u/>
        <sz val="10"/>
        <rFont val="Arial"/>
        <family val="2"/>
      </rPr>
      <t xml:space="preserve">Opstaande rand op laadvloer: </t>
    </r>
    <r>
      <rPr>
        <sz val="10"/>
        <rFont val="Arial"/>
        <family val="2"/>
      </rPr>
      <t xml:space="preserve">
• Monteren van een opstandaande rand op laadvloer tbv bv plaatsen koelkast of andere bakken.
• Afmetingen, hoogte en lengte afhankelijk van de grootte van het te vervoeren voorwerp.
• Alle in vloerplaat bevestigde zaken dienen verzonken te worden gemonteerd, zonder struikelgevaar. </t>
    </r>
  </si>
  <si>
    <r>
      <rPr>
        <b/>
        <sz val="10"/>
        <color theme="1"/>
        <rFont val="Arial"/>
        <family val="2"/>
      </rPr>
      <t xml:space="preserve"> 12 Volt Aansluiting:</t>
    </r>
    <r>
      <rPr>
        <sz val="10"/>
        <color theme="1"/>
        <rFont val="Arial"/>
        <family val="2"/>
      </rPr>
      <t xml:space="preserve">
• 12 V aansluiting tbv accesoires en (meet-) gereedschappen in laadruimten.
Totaal 3-stuks, plaatsing iom opdrachtgever.
• Totaal 3 stuks 12 V aansluiting wcd tbv het opladen van diverse apparatuur in de cabine.
Minimaal één stuks 12V wcd op tussen-/achterwand tussen beide voorstoelen.
Alle aansluitingen en WCD's spatwaterdicht en EEG goedgekeurd</t>
    </r>
  </si>
  <si>
    <r>
      <rPr>
        <b/>
        <u/>
        <sz val="10"/>
        <color theme="1"/>
        <rFont val="Arial"/>
        <family val="2"/>
      </rPr>
      <t>Omvormer met isolatiebewaking:</t>
    </r>
    <r>
      <rPr>
        <sz val="10"/>
        <color theme="1"/>
        <rFont val="Arial"/>
        <family val="2"/>
      </rPr>
      <t xml:space="preserve">
• Omvormer 12V/230V, continue vermogen ~ 2000 Watt met aan/uitschakelaar en controlelampje op dashboard. Aansluiten op 2e Accu. Hiervoor dient een diodebrug geplaatst te worden om de 2e accu te kunnen opladen.
• AGM batterij, semi tractie, ~ 200Ah. In cabine mag absoluut geen loodzuur accu worden geplaatst.
• Deze wordt zodanig geinstalleerd en bijgeladen, dat de startaccu ten alle tijden voldoende geladen is en blijft om startproblemen te voorkomen.
• Batterijalarm voor tweede accu met optische en akoestische signalering bij te diep ontladen. 
• Laadruimte: Wandcontactdozen, 230 V,  aantal en plaatsing nader te bepalen iom opdrachtgever en icm gekozen inrichting  aangesloten op omvormer.
• Isolatiebewaking voor beveiliging van personen die buiten het voertuig werken met 230V.
• Leveren inclusief Nederlandstalig instructie-/gebruiksaanwijzing.</t>
    </r>
  </si>
  <si>
    <r>
      <rPr>
        <b/>
        <u/>
        <sz val="10"/>
        <rFont val="Arial"/>
        <family val="2"/>
      </rPr>
      <t>Kastopstelling linker-/bestuurderszijde (A) (voor afmetingen per voertuig zie blad kastindeling):</t>
    </r>
    <r>
      <rPr>
        <sz val="10"/>
        <rFont val="Arial"/>
        <family val="2"/>
      </rPr>
      <t xml:space="preserve">
• Basis kastopstelling, stevig duurzaam materiaal, over de volledige lengte laadruimte tussen achterdrempel en tussenschot.met zijframes.
• Basis kastopstelling bestaat uit 3 verstelbare legborden met opstaande rand incl. vakverdeling
en antislipmatten.
</t>
    </r>
    <r>
      <rPr>
        <b/>
        <u/>
        <sz val="10"/>
        <rFont val="Arial"/>
        <family val="2"/>
      </rPr>
      <t>Samen te stellen kastopstelling:</t>
    </r>
    <r>
      <rPr>
        <sz val="10"/>
        <rFont val="Arial"/>
        <family val="2"/>
      </rPr>
      <t xml:space="preserve">
• Frame als basisopstelling, stevig en duurzaam materiaal, over de volledige lengte laadruimte tussen achterdrempel en tussenschot met zijframes waar de aluminium opbergcomponenten aan zijn bevestigd.
• De gewenste 8 verschillende opbergcomponenten zijn weergegeven in tabblad 'Inrichting kastopstelling'
• De indeling van de kastopstelling dient flexibel te zijn en per voertuig te kunnen worden gekozen.
• U dient minimaal de opgegeven opbergcomponenten te kunnen leveren</t>
    </r>
    <r>
      <rPr>
        <b/>
        <u/>
        <sz val="10"/>
        <rFont val="Arial"/>
        <family val="2"/>
      </rPr>
      <t xml:space="preserve">
</t>
    </r>
  </si>
  <si>
    <r>
      <t xml:space="preserve">Kastopstelling rechter-/bijrijderszijde (B) (zie blad kastindeling):
</t>
    </r>
    <r>
      <rPr>
        <sz val="10"/>
        <rFont val="Arial"/>
        <family val="2"/>
      </rPr>
      <t xml:space="preserve">• Basis kastopstelling, stevig duurzaam aluminium materiaal, over de volledige lengte laadruimte tussen achterdrempel en schuifdeur met geperforeerde zijframes.
• Basis kastopstelling bestaat uit 3 verstelbare legborden met opstaande rand incl.vakverdeling
en antislipmatten.
</t>
    </r>
    <r>
      <rPr>
        <b/>
        <u/>
        <sz val="10"/>
        <rFont val="Arial"/>
        <family val="2"/>
      </rPr>
      <t>Samen te stellen kastopstelling:</t>
    </r>
    <r>
      <rPr>
        <sz val="10"/>
        <rFont val="Arial"/>
        <family val="2"/>
      </rPr>
      <t xml:space="preserve">
• Frame als basisopstelling, stevig en duurzaam aluminium materiaal, over de volledige lengte laadruimte tussen achterdrempel en tussenschot met geperforeerde zijframes waar de aluminium opbergcomponenten aan zijn bevestigd.
• De gewenste 8 verschillende opbergcomponenten zijn weergegeven in tabblad 'Inrichting kastopstelling'
• De indeling van de kastopstelling dient flexibel te zijn en per voertuig te kunnen worden gekozen.
• U dient minimaal de opgegeven opbergcomponenten te kunnen leveren</t>
    </r>
    <r>
      <rPr>
        <b/>
        <sz val="10"/>
        <rFont val="Arial"/>
        <family val="2"/>
      </rPr>
      <t xml:space="preserve">
</t>
    </r>
  </si>
  <si>
    <r>
      <rPr>
        <b/>
        <u/>
        <sz val="10"/>
        <rFont val="Arial"/>
        <family val="2"/>
      </rPr>
      <t>Opbergruimte rechter-/bijrijderszijde</t>
    </r>
    <r>
      <rPr>
        <b/>
        <sz val="10"/>
        <rFont val="Arial"/>
        <family val="2"/>
      </rPr>
      <t xml:space="preserve">:
</t>
    </r>
    <r>
      <rPr>
        <sz val="10"/>
        <rFont val="Arial"/>
        <family val="2"/>
      </rPr>
      <t>• Korte zijde vak voor het hangen van natte kleding en spullen boven een bak en klemmen voor gereedschap (schop, bezem etc)</t>
    </r>
  </si>
  <si>
    <r>
      <rPr>
        <b/>
        <u/>
        <sz val="10"/>
        <color rgb="FF000000"/>
        <rFont val="Arial"/>
        <family val="2"/>
      </rPr>
      <t xml:space="preserve">Extra achteruitrijlampen achter op dak, apart geschakeld. </t>
    </r>
    <r>
      <rPr>
        <sz val="10"/>
        <color rgb="FF000000"/>
        <rFont val="Arial"/>
        <family val="2"/>
      </rPr>
      <t xml:space="preserve">
• Gemonteerd boven de cabine op het dak / achter op de huif, waterdicht en roestvrij geinstalleerd.
• Afzonderlijk te schakelen vanaf het dashboard, duidelijk herkenbare schakelaars voorzien van gele waarschuwings-/controlelampen.
• Leveren inclusief Nederlandstalig instructie-/gebruiksaanwijzing.
</t>
    </r>
  </si>
  <si>
    <r>
      <rPr>
        <b/>
        <u/>
        <sz val="10"/>
        <color theme="1"/>
        <rFont val="Arial"/>
        <family val="2"/>
      </rPr>
      <t>Standkachel:</t>
    </r>
    <r>
      <rPr>
        <sz val="10"/>
        <color theme="1"/>
        <rFont val="Arial"/>
        <family val="2"/>
      </rPr>
      <t xml:space="preserve">
• Voorverwarming van cabine en laadruimte, voorverwarming van verbrandingsmotor is niet noodzakelijk.
• Gemonteerd op een zodanige plek waarbij deze geen gevaar voor struikelen, stoten, smelten of verbranden kan opleveren.
• Vermogen &gt; 2.000 Watt. Aangesloten op de standaard autobrandstoftank.
• Uitgevoerd met thermostatische regeling (programmeerbaar)
• Eenvoudig bedienbaar, display met grote karakters. Montage op een goed afleesbare plaats.
• Uitblaasopeningen in cabine, ~20 cm boven de laadvloer, en  1 x aanzuigopening.
• Kachel wordt afgeschermd (o.a. tegen brandwonden), en voorzien van extra uitlaatdemping.
• Leveren inclusief nederlandstalige instructie-/gebruiksaanwijzing.</t>
    </r>
  </si>
  <si>
    <r>
      <rPr>
        <b/>
        <u/>
        <sz val="10"/>
        <color theme="1"/>
        <rFont val="Arial"/>
        <family val="2"/>
      </rPr>
      <t>Standkachel:</t>
    </r>
    <r>
      <rPr>
        <sz val="10"/>
        <color theme="1"/>
        <rFont val="Arial"/>
        <family val="2"/>
      </rPr>
      <t xml:space="preserve">
• Voorverwarming van cabine, voorverwarming van verbrandingsmotor is niet noodzakelijk.
• Gemonteerd op een zodanige plek waarbij deze geen gevaar voor struikelen, stoten, smelten of verbranden kan opleveren.
• Vermogen &gt; 2.000 Watt. Aangesloten op de standaard autobrandstoftank.
• Uitgevoerd met thermostatische regeling (programmeerbaar)
• Eenvoudig bedienbaar, display met grote karakters. Montage op een goed afleesbare plaats.
• Uitblaasopeningen in cabine en laadruimte, ~20 cm boven de laadvloer, en  1 x aanzuigopening.
• Kachel wordt afgeschermd (o.a. tegen brandwonden), en voorzien van extra uitlaatdemping.
• Leveren inclusief nederlandstalige instructie-/gebruiksaanwijzing.</t>
    </r>
  </si>
  <si>
    <r>
      <rPr>
        <b/>
        <u/>
        <sz val="10"/>
        <color theme="1"/>
        <rFont val="Arial"/>
        <family val="2"/>
      </rPr>
      <t>Ventilatie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RVS vloerontluchting,  1 stuks, verzonken gemonteerd in voertuigvloer, montage plaats afhankelijk van vloercontstructie voertuig. Houdt rekening met vrije positie ivm belading voertuig, zodanig dat berijders losse materialen hier niet bovenop kunnen zetten.
• Zelf-aanzuigende ventilator, 1 stuks, neutrale kleur, gemonteerd in-/op het voertuigdak. Montage plaats afhankelijk van dakconstructie voertuig. Waterdicht en roestvrij gemonteerd. Ventilatieopening mag niet afgesloten kunnen worden, indien nodig in "open" stand vergrendelen. </t>
    </r>
  </si>
  <si>
    <r>
      <rPr>
        <b/>
        <u/>
        <sz val="10"/>
        <color theme="1"/>
        <rFont val="Arial"/>
        <family val="2"/>
      </rPr>
      <t>Anti-inbraakvoorzieningen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Anti-inbraak roosters, met grote doorkijkopeningen, binnenzijde ruiten schuifdeur en achterdeuren.
• Anti-inkijk folie, op binnenzijde van alle ruiten in laadruimte zonder dat dit reflecties van binnenuit geeft.</t>
    </r>
  </si>
  <si>
    <r>
      <rPr>
        <b/>
        <u/>
        <sz val="10"/>
        <color theme="1"/>
        <rFont val="Arial"/>
        <family val="2"/>
      </rPr>
      <t>Gatelocks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Anti-inbraak sloten gemonteerd op schuifdeur en achterdeuren. Voor elke auto een eigen sleutel.</t>
    </r>
  </si>
  <si>
    <r>
      <rPr>
        <b/>
        <u/>
        <sz val="10"/>
        <color theme="1"/>
        <rFont val="Arial"/>
        <family val="2"/>
      </rPr>
      <t>Gatelocks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Anti-inbraak sloten gemonteerd op schuifdeur en achterdeuren. Voor alle auto's dezelfde sleutel.</t>
    </r>
  </si>
  <si>
    <t>1-1</t>
  </si>
  <si>
    <t>1-2</t>
  </si>
  <si>
    <t>1-3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</si>
  <si>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</si>
  <si>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</si>
  <si>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</si>
  <si>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</si>
  <si>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</si>
  <si>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</si>
  <si>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</si>
  <si>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</si>
  <si>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</si>
  <si>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</si>
  <si>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</si>
  <si>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</si>
  <si>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</si>
  <si>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</si>
  <si>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</si>
  <si>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3-1</t>
  </si>
  <si>
    <t>3-2</t>
  </si>
  <si>
    <t>3-3</t>
  </si>
  <si>
    <t>4-1</t>
  </si>
  <si>
    <t>4-2</t>
  </si>
  <si>
    <t>4-3</t>
  </si>
  <si>
    <t>5-1</t>
  </si>
  <si>
    <t>5-2</t>
  </si>
  <si>
    <t>5-3</t>
  </si>
  <si>
    <t>5-4</t>
  </si>
  <si>
    <t>5-5</t>
  </si>
  <si>
    <t>5-6</t>
  </si>
  <si>
    <t>5-7</t>
  </si>
  <si>
    <t>5-8</t>
  </si>
  <si>
    <t>6-1</t>
  </si>
  <si>
    <t>7-1</t>
  </si>
  <si>
    <t>8-1</t>
  </si>
  <si>
    <t>8-2</t>
  </si>
  <si>
    <t>8-3</t>
  </si>
  <si>
    <t>8-4</t>
  </si>
  <si>
    <t>9-1</t>
  </si>
  <si>
    <t>9-2</t>
  </si>
  <si>
    <t>9-3</t>
  </si>
  <si>
    <t>9-4</t>
  </si>
  <si>
    <t>9-5</t>
  </si>
  <si>
    <t>9-6</t>
  </si>
  <si>
    <t>9-7</t>
  </si>
  <si>
    <t>10-1</t>
  </si>
  <si>
    <t>11-1</t>
  </si>
  <si>
    <t>12-1</t>
  </si>
  <si>
    <t>12-2</t>
  </si>
  <si>
    <t>12-3</t>
  </si>
  <si>
    <t>12-4</t>
  </si>
  <si>
    <t>12-5</t>
  </si>
  <si>
    <t>12-6</t>
  </si>
  <si>
    <t>13-1</t>
  </si>
  <si>
    <t>13-2</t>
  </si>
  <si>
    <t>13-3</t>
  </si>
  <si>
    <t>13-4</t>
  </si>
  <si>
    <t>13-5</t>
  </si>
  <si>
    <t>13-6</t>
  </si>
  <si>
    <t>13-7</t>
  </si>
  <si>
    <t>Papierrolhouder en zeepdispenser achter in de cabine. Watertank van 10 ltr. met kraan en slang op de zijdeur bestuurderszijde.</t>
  </si>
  <si>
    <t>Stoelhoezen beide voorstoelen, waterdicht</t>
  </si>
  <si>
    <t>Prijs</t>
  </si>
  <si>
    <t>Gewicht</t>
  </si>
  <si>
    <t>Garantie</t>
  </si>
  <si>
    <t>Advies</t>
  </si>
  <si>
    <t>per uur</t>
  </si>
  <si>
    <t>jaar</t>
  </si>
  <si>
    <t>totaal kg</t>
  </si>
  <si>
    <t>totaal EURO's</t>
  </si>
  <si>
    <t>Totaal per voertuig:</t>
  </si>
  <si>
    <t>Totaal per categorie:</t>
  </si>
  <si>
    <t>Totaal tbv normering:</t>
  </si>
  <si>
    <t>Bijlage Prijs/ gewicht invulblad Wagenparkbeheer HDSR</t>
  </si>
  <si>
    <t>Nr.</t>
  </si>
  <si>
    <t>Omschrijving</t>
  </si>
  <si>
    <t>Alle velden dienen naar volledigheid ingevuld te worden</t>
  </si>
  <si>
    <t>Let op:</t>
  </si>
  <si>
    <t>Alle bedragen dienen:</t>
  </si>
  <si>
    <t>1. incl btw vermeld te worden.</t>
  </si>
  <si>
    <t xml:space="preserve"> * let op, dit is niet het te verwachten totaalbedrag van de opdracht. Dit bedrag dient enkel en alleen om de beoordeling uit te voeren</t>
  </si>
  <si>
    <t xml:space="preserve"> * let op, dit is niet het te gewicht van de totale opdracht. Dit gewicht dient enkel en alleen om de beoordeling uit te voeren</t>
  </si>
  <si>
    <t>Naam inschrijver:</t>
  </si>
  <si>
    <t>Bedrijfsnaam:</t>
  </si>
  <si>
    <t>Tabblad 'Totaal overzicht": gelieve uw bedrijfsgegevens hierin te vermelden</t>
  </si>
  <si>
    <t>Tabblad 'Totaal overzicht'; gelieve jaren garantie hierin te vermelden</t>
  </si>
  <si>
    <t>Tabblad 'Totaal overzicht': gelieve prijs per uur hierin te vermelden</t>
  </si>
  <si>
    <t>2. afgerond te worden twee decimalen achter de komma.</t>
  </si>
  <si>
    <t>Alle gewichten dienen afgerond te zijn in gehele kilo's</t>
  </si>
  <si>
    <t>Aantal voertuigen:</t>
  </si>
  <si>
    <t>Schuimbrandblusser (2kg) in cabine gemonteerd inclusief beugel</t>
  </si>
  <si>
    <t>13-8</t>
  </si>
  <si>
    <r>
      <rPr>
        <b/>
        <u/>
        <sz val="10"/>
        <color rgb="FF000000"/>
        <rFont val="Arial"/>
        <family val="2"/>
      </rPr>
      <t>Lichtbalk:</t>
    </r>
    <r>
      <rPr>
        <sz val="10"/>
        <color rgb="FF000000"/>
        <rFont val="Arial"/>
        <family val="2"/>
      </rPr>
      <t xml:space="preserve">
• Lage energiezuinige en duurzame uitvoering, in LED.
• Kleur amber-oranje, ECE R65 richtlijn klasse 2.
• Gemonteerd boven de cabine op het dak, waterdicht en roestvrij geinstalleerd.
• Afzonderlijk te schakelen vanaf het dashboard, duidelijk herkenbare schakelaars voorzien van gele waarschuwings-/controlelampen. Bedienbaar zonder dat "auto op contact" staat.
• Leveren inclusief Nederlandstalig instructie-/gebruiksaanwijzing.</t>
    </r>
  </si>
  <si>
    <r>
      <rPr>
        <b/>
        <u/>
        <sz val="10"/>
        <color rgb="FF000000"/>
        <rFont val="Arial"/>
        <family val="2"/>
      </rPr>
      <t>Lichtbalk:</t>
    </r>
    <r>
      <rPr>
        <sz val="10"/>
        <color rgb="FF000000"/>
        <rFont val="Arial"/>
        <family val="2"/>
      </rPr>
      <t xml:space="preserve">
• Lage energiezuinige en duurzame uitvoering, in LED.
• Kleur amber-oranje, ECE R65 richtlijn klasse 2, inclusief zowel aan de linkerzijde als aan de rechterzijde schijnwerpers (zoeklichten) in de lichtbalk </t>
    </r>
    <r>
      <rPr>
        <sz val="10"/>
        <rFont val="Arial"/>
        <family val="2"/>
      </rPr>
      <t>die zowel voor-/achteruit alsook zijwaarts kunnen schijnen en van binnenuit te bedienen zijn.</t>
    </r>
    <r>
      <rPr>
        <sz val="10"/>
        <color rgb="FF000000"/>
        <rFont val="Arial"/>
        <family val="2"/>
      </rPr>
      <t xml:space="preserve">
• Gemonteerd boven de cabine op het dak, waterdicht en roestvrij geinstalleerd.
• Afzonderlijk te schakelen vanaf het dashboard, duidelijk herkenbare schakelaars voorzien van gele waarschuwings-/controlelampen. Bedienbaar zonder dat "auto op contact" staat.
• Leveren inclusief Nederlandstalig instructie-/gebruiksaanwijzing.</t>
    </r>
  </si>
  <si>
    <t>9-8</t>
  </si>
  <si>
    <r>
      <rPr>
        <b/>
        <u/>
        <sz val="10"/>
        <color theme="1"/>
        <rFont val="Arial"/>
        <family val="2"/>
      </rPr>
      <t>Tablet-houder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De steun dient eenvoudig bedienbaar en wegklapbaar te zijn, zelfs inclusief erin geklikte tablet.
• Op een veilige manier gemonteerd zodat deze geen gevaar tijdens het werken, en rijden, kan veroorzaken.
• In de buurt van deze houder dient een 12V stroomvoorziening te worden voorzien.
• Houder dient universeel te zijn voor alle binnen de waterschappen gebruikte tablets.</t>
    </r>
  </si>
  <si>
    <r>
      <rPr>
        <b/>
        <u/>
        <sz val="10"/>
        <color theme="1"/>
        <rFont val="Arial"/>
        <family val="2"/>
      </rPr>
      <t>Smartphone-houder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
• De steun dient eenvoudig bedienbaar en wegklapbaar te zijn, zelfs inclusief erin geklikte smartphone.
• Op een veilige manier gemonteerd zodat deze geen gevaar tijdens het werken, en rijden, kan veroorzaken.
• In de buurt van deze houder dient een 12V stroomvoorziening te worden voorzien.
• Houder dient universeel te zijn voor alle binnen de waterschappen gebruikte smartphones.</t>
    </r>
  </si>
  <si>
    <t>Categorie</t>
  </si>
  <si>
    <t>Aangedragen alternatief</t>
  </si>
  <si>
    <t>Nadelen alternatief</t>
  </si>
  <si>
    <t>Voordelen alternatief</t>
  </si>
  <si>
    <t>kies uit lijst</t>
  </si>
  <si>
    <t>vult automatisch</t>
  </si>
  <si>
    <t>max. 50 tekens</t>
  </si>
  <si>
    <t>max 100 tekens</t>
  </si>
  <si>
    <t>tank van 12 ipv 10 liter</t>
  </si>
  <si>
    <t>grotere watervoorraad</t>
  </si>
  <si>
    <t>tank neemt iets meer ruimte en gewicht in beslag</t>
  </si>
  <si>
    <t>Alternatieven op</t>
  </si>
  <si>
    <t>kavel(s) aangedragen</t>
  </si>
  <si>
    <t>zelf invullen</t>
  </si>
  <si>
    <t>van verplichte 256 cellen ingevuld</t>
  </si>
  <si>
    <r>
      <rPr>
        <b/>
        <u/>
        <sz val="10"/>
        <rFont val="Arial"/>
        <family val="2"/>
      </rPr>
      <t xml:space="preserve">Huif:
</t>
    </r>
    <r>
      <rPr>
        <sz val="10"/>
        <rFont val="Arial"/>
        <family val="2"/>
      </rPr>
      <t xml:space="preserve">• Monteren van een kunststof huif op achterbak, gespoten in de kleur van het voertuig.
• Voorzien van achterklep met ruit en met aan rechter zijkant die omhoog te openen is. Beide ramen/kleppen dienen afgesloten te kunnen worden.
• Water- en stofdicht gemonteerd.
• Het voertuig dient na montage aan de voorwaarden van grijskenteken te voldoen.
</t>
    </r>
  </si>
  <si>
    <r>
      <rPr>
        <b/>
        <u/>
        <sz val="10"/>
        <rFont val="Arial"/>
        <family val="2"/>
      </rPr>
      <t>Huif:</t>
    </r>
    <r>
      <rPr>
        <sz val="10"/>
        <rFont val="Arial"/>
        <family val="2"/>
      </rPr>
      <t xml:space="preserve">
• Monteren van een kunststof huif op achterbak, gespoten in de kleur van het voertuig.
• Voorzien van achterklep met ruit en met aan rechter zijkant die omhoog te openen is. Beide ramen/kleppen dienen afgesloten te kunnen worden.
• Water- en stofdicht gemonteerd.
• Het voertuig dient na montage aan de voorwaarden van grijskenteken te voldoen.
</t>
    </r>
  </si>
  <si>
    <t>\</t>
  </si>
  <si>
    <t>Omvormer met isolatiebewaking:
• Omvormer 12V/230V, continue vermogen ~ 2000 Watt met aan/uitschakelaar en controlelampje op dashboard. Aansluiten op 2e Accu. Hiervoor dient een diodebrug geplaatst te worden om de 2e accu te kunnen opladen.
• AGM batterij, semi tractie, ~ 200Ah. In cabine mag absoluut geen loodzuur accu worden geplaatst.
• Deze wordt zodanig geinstalleerd en bijgeladen, dat de startaccu ten alle tijden voldoende geladen is en blijft om startproblemen te voorkomen.
• Batterijalarm voor tweede accu met optische en akoestische signalering bij te diep ontladen. 
• Laadruimte: Wandcontactdozen, 230 V,  aantal en plaatsing nader te bepalen iom opdrachtgever en icm gekozen inrichting  aangesloten op omvormer.
• Isolatiebewaking voor beveiliging van personen die buiten het voertuig werken met 230V.
• Leveren inclusief Nederlandstalig instructie-/gebruiksaanwijzing.</t>
  </si>
  <si>
    <t>Standkachel:
• Voorverwarming van cabine en laadruimte, voorverwarming van verbrandingsmotor is niet noodzakelijk.
• Gemonteerd op een zodanige plek waarbij deze geen gevaar voor struikelen, stoten, smelten of verbranden kan opleveren.
• Vermogen &gt; 2.000 Watt. Aangesloten op de standaard autobrandstoftank.
• Uitgevoerd met thermostatische regeling (programmeerbaar)
• Eenvoudig bedienbaar, display met grote karakters. Montage op een goed afleesbare plaats.
• Uitblaasopeningen in cabine, ~20 cm boven de laadvloer, en  1 x aanzuigopening.
• Kachel wordt afgeschermd (o.a. tegen brandwonden), en voorzien van extra uitlaatdemping.
• Leveren inclusief nederlandstalige instructie-/gebruiksaanwijzing.</t>
  </si>
  <si>
    <t>Standkachel:
• Voorverwarming van cabine, voorverwarming van verbrandingsmotor is niet noodzakelijk.
• Gemonteerd op een zodanige plek waarbij deze geen gevaar voor struikelen, stoten, smelten of verbranden kan opleveren.
• Vermogen &gt; 2.000 Watt. Aangesloten op de standaard autobrandstoftank.
• Uitgevoerd met thermostatische regeling (programmeerbaar)
• Eenvoudig bedienbaar, display met grote karakters. Montage op een goed afleesbare plaats.
• Uitblaasopeningen in cabine en laadruimte, ~20 cm boven de laadvloer, en  1 x aanzuigopening.
• Kachel wordt afgeschermd (o.a. tegen brandwonden), en voorzien van extra uitlaatdemping.
• Leveren inclusief nederlandstalige instructie-/gebruiksaanwijzing.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</si>
</sst>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43">
    <font>
      <sz val="12"/>
      <color theme="1"/>
      <name val="ArialMT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4" tint="0.5999938962981048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M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rgb="FF000000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MT"/>
      <family val="2"/>
    </font>
    <font>
      <sz val="12"/>
      <name val="ArialMT"/>
      <family val="2"/>
    </font>
    <font>
      <b/>
      <sz val="12"/>
      <color theme="1"/>
      <name val="ArialMT"/>
    </font>
    <font>
      <b/>
      <sz val="12"/>
      <name val="ArialMT"/>
    </font>
    <font>
      <sz val="10"/>
      <color theme="0"/>
      <name val="Arial"/>
      <family val="2"/>
    </font>
    <font>
      <sz val="8"/>
      <color theme="0" tint="-0.34998626667073579"/>
      <name val="Arial"/>
      <family val="2"/>
    </font>
    <font>
      <sz val="8"/>
      <color theme="0" tint="-0.34998626667073579"/>
      <name val="ArialMT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225">
    <xf numFmtId="0" fontId="0" fillId="0" borderId="0" xfId="0"/>
    <xf numFmtId="0" fontId="11" fillId="0" borderId="0" xfId="0" applyFont="1"/>
    <xf numFmtId="0" fontId="12" fillId="0" borderId="0" xfId="0" applyFont="1"/>
    <xf numFmtId="0" fontId="12" fillId="0" borderId="0" xfId="0" applyFont="1" applyBorder="1"/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0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0" fillId="0" borderId="0" xfId="0" applyFont="1"/>
    <xf numFmtId="0" fontId="10" fillId="0" borderId="2" xfId="0" applyFont="1" applyBorder="1"/>
    <xf numFmtId="0" fontId="10" fillId="0" borderId="0" xfId="0" applyFont="1" applyBorder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0" borderId="0" xfId="0" applyFont="1" applyFill="1" applyBorder="1"/>
    <xf numFmtId="0" fontId="10" fillId="2" borderId="4" xfId="0" applyFont="1" applyFill="1" applyBorder="1"/>
    <xf numFmtId="0" fontId="10" fillId="2" borderId="0" xfId="0" applyFont="1" applyFill="1" applyBorder="1"/>
    <xf numFmtId="0" fontId="10" fillId="2" borderId="5" xfId="0" applyFont="1" applyFill="1" applyBorder="1"/>
    <xf numFmtId="0" fontId="10" fillId="3" borderId="1" xfId="0" applyFont="1" applyFill="1" applyBorder="1"/>
    <xf numFmtId="0" fontId="10" fillId="3" borderId="2" xfId="0" applyFont="1" applyFill="1" applyBorder="1"/>
    <xf numFmtId="0" fontId="10" fillId="3" borderId="4" xfId="0" applyFont="1" applyFill="1" applyBorder="1"/>
    <xf numFmtId="0" fontId="10" fillId="3" borderId="0" xfId="0" applyFont="1" applyFill="1" applyBorder="1"/>
    <xf numFmtId="0" fontId="10" fillId="3" borderId="5" xfId="0" applyFont="1" applyFill="1" applyBorder="1"/>
    <xf numFmtId="0" fontId="10" fillId="4" borderId="14" xfId="0" applyFont="1" applyFill="1" applyBorder="1"/>
    <xf numFmtId="0" fontId="10" fillId="4" borderId="15" xfId="0" applyFont="1" applyFill="1" applyBorder="1"/>
    <xf numFmtId="0" fontId="10" fillId="4" borderId="16" xfId="0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8" xfId="0" applyFont="1" applyFill="1" applyBorder="1"/>
    <xf numFmtId="0" fontId="10" fillId="5" borderId="4" xfId="0" applyFont="1" applyFill="1" applyBorder="1"/>
    <xf numFmtId="0" fontId="10" fillId="5" borderId="6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0" fontId="10" fillId="5" borderId="5" xfId="0" applyFont="1" applyFill="1" applyBorder="1"/>
    <xf numFmtId="0" fontId="10" fillId="6" borderId="4" xfId="0" applyFont="1" applyFill="1" applyBorder="1"/>
    <xf numFmtId="0" fontId="10" fillId="6" borderId="0" xfId="0" applyFont="1" applyFill="1" applyBorder="1"/>
    <xf numFmtId="0" fontId="10" fillId="6" borderId="6" xfId="0" applyFont="1" applyFill="1" applyBorder="1"/>
    <xf numFmtId="0" fontId="10" fillId="6" borderId="7" xfId="0" applyFont="1" applyFill="1" applyBorder="1"/>
    <xf numFmtId="0" fontId="10" fillId="6" borderId="5" xfId="0" applyFont="1" applyFill="1" applyBorder="1"/>
    <xf numFmtId="0" fontId="10" fillId="6" borderId="8" xfId="0" applyFont="1" applyFill="1" applyBorder="1"/>
    <xf numFmtId="0" fontId="10" fillId="0" borderId="1" xfId="0" applyFont="1" applyFill="1" applyBorder="1"/>
    <xf numFmtId="0" fontId="10" fillId="0" borderId="3" xfId="0" applyFont="1" applyFill="1" applyBorder="1"/>
    <xf numFmtId="0" fontId="10" fillId="0" borderId="5" xfId="0" applyFont="1" applyFill="1" applyBorder="1"/>
    <xf numFmtId="0" fontId="13" fillId="7" borderId="9" xfId="0" applyFont="1" applyFill="1" applyBorder="1"/>
    <xf numFmtId="0" fontId="13" fillId="7" borderId="10" xfId="0" applyFont="1" applyFill="1" applyBorder="1"/>
    <xf numFmtId="0" fontId="13" fillId="7" borderId="11" xfId="0" applyFont="1" applyFill="1" applyBorder="1"/>
    <xf numFmtId="0" fontId="13" fillId="7" borderId="6" xfId="0" applyFont="1" applyFill="1" applyBorder="1"/>
    <xf numFmtId="0" fontId="13" fillId="7" borderId="7" xfId="0" applyFont="1" applyFill="1" applyBorder="1"/>
    <xf numFmtId="0" fontId="13" fillId="7" borderId="8" xfId="0" applyFont="1" applyFill="1" applyBorder="1"/>
    <xf numFmtId="0" fontId="13" fillId="0" borderId="18" xfId="0" applyFont="1" applyBorder="1"/>
    <xf numFmtId="0" fontId="13" fillId="0" borderId="19" xfId="0" applyFont="1" applyBorder="1"/>
    <xf numFmtId="0" fontId="9" fillId="0" borderId="0" xfId="0" applyFont="1"/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Fill="1" applyBorder="1"/>
    <xf numFmtId="0" fontId="13" fillId="0" borderId="20" xfId="0" applyFont="1" applyBorder="1"/>
    <xf numFmtId="0" fontId="13" fillId="0" borderId="21" xfId="0" applyFont="1" applyBorder="1"/>
    <xf numFmtId="0" fontId="13" fillId="0" borderId="0" xfId="0" quotePrefix="1" applyFont="1" applyFill="1" applyBorder="1" applyAlignment="1">
      <alignment horizontal="right"/>
    </xf>
    <xf numFmtId="0" fontId="12" fillId="0" borderId="0" xfId="0" applyFont="1" applyFill="1" applyBorder="1"/>
    <xf numFmtId="0" fontId="9" fillId="0" borderId="0" xfId="0" applyFont="1" applyFill="1" applyBorder="1"/>
    <xf numFmtId="0" fontId="10" fillId="5" borderId="0" xfId="0" applyFont="1" applyFill="1"/>
    <xf numFmtId="0" fontId="10" fillId="5" borderId="0" xfId="0" applyFont="1" applyFill="1" applyBorder="1"/>
    <xf numFmtId="0" fontId="10" fillId="0" borderId="5" xfId="0" applyFont="1" applyBorder="1"/>
    <xf numFmtId="0" fontId="10" fillId="6" borderId="0" xfId="0" applyFont="1" applyFill="1"/>
    <xf numFmtId="0" fontId="17" fillId="0" borderId="17" xfId="0" applyFont="1" applyBorder="1" applyAlignment="1">
      <alignment horizontal="center" vertical="top" wrapText="1"/>
    </xf>
    <xf numFmtId="0" fontId="20" fillId="0" borderId="14" xfId="0" applyFont="1" applyFill="1" applyBorder="1" applyAlignment="1">
      <alignment vertical="top" wrapText="1"/>
    </xf>
    <xf numFmtId="0" fontId="17" fillId="0" borderId="14" xfId="0" applyFont="1" applyFill="1" applyBorder="1" applyAlignment="1">
      <alignment vertical="top" wrapText="1"/>
    </xf>
    <xf numFmtId="0" fontId="21" fillId="8" borderId="9" xfId="0" applyFont="1" applyFill="1" applyBorder="1"/>
    <xf numFmtId="0" fontId="21" fillId="8" borderId="10" xfId="0" applyFont="1" applyFill="1" applyBorder="1"/>
    <xf numFmtId="0" fontId="21" fillId="8" borderId="11" xfId="0" applyFont="1" applyFill="1" applyBorder="1"/>
    <xf numFmtId="0" fontId="21" fillId="8" borderId="6" xfId="0" applyFont="1" applyFill="1" applyBorder="1"/>
    <xf numFmtId="0" fontId="21" fillId="8" borderId="7" xfId="0" applyFont="1" applyFill="1" applyBorder="1"/>
    <xf numFmtId="0" fontId="21" fillId="8" borderId="8" xfId="0" applyFont="1" applyFill="1" applyBorder="1"/>
    <xf numFmtId="0" fontId="13" fillId="9" borderId="1" xfId="0" applyFont="1" applyFill="1" applyBorder="1"/>
    <xf numFmtId="0" fontId="13" fillId="9" borderId="2" xfId="0" applyFont="1" applyFill="1" applyBorder="1"/>
    <xf numFmtId="0" fontId="13" fillId="9" borderId="3" xfId="0" applyFont="1" applyFill="1" applyBorder="1"/>
    <xf numFmtId="0" fontId="13" fillId="9" borderId="6" xfId="0" applyFont="1" applyFill="1" applyBorder="1"/>
    <xf numFmtId="0" fontId="13" fillId="9" borderId="7" xfId="0" applyFont="1" applyFill="1" applyBorder="1"/>
    <xf numFmtId="0" fontId="13" fillId="9" borderId="8" xfId="0" applyFont="1" applyFill="1" applyBorder="1"/>
    <xf numFmtId="0" fontId="13" fillId="10" borderId="1" xfId="0" applyFont="1" applyFill="1" applyBorder="1"/>
    <xf numFmtId="0" fontId="13" fillId="10" borderId="12" xfId="0" applyFont="1" applyFill="1" applyBorder="1"/>
    <xf numFmtId="0" fontId="13" fillId="10" borderId="2" xfId="0" applyFont="1" applyFill="1" applyBorder="1"/>
    <xf numFmtId="0" fontId="13" fillId="10" borderId="3" xfId="0" applyFont="1" applyFill="1" applyBorder="1"/>
    <xf numFmtId="0" fontId="13" fillId="10" borderId="6" xfId="0" applyFont="1" applyFill="1" applyBorder="1"/>
    <xf numFmtId="0" fontId="13" fillId="10" borderId="13" xfId="0" applyFont="1" applyFill="1" applyBorder="1"/>
    <xf numFmtId="0" fontId="13" fillId="10" borderId="7" xfId="0" applyFont="1" applyFill="1" applyBorder="1"/>
    <xf numFmtId="0" fontId="13" fillId="10" borderId="8" xfId="0" applyFont="1" applyFill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3" fillId="11" borderId="1" xfId="0" applyFont="1" applyFill="1" applyBorder="1"/>
    <xf numFmtId="0" fontId="13" fillId="11" borderId="2" xfId="0" applyFont="1" applyFill="1" applyBorder="1"/>
    <xf numFmtId="0" fontId="13" fillId="11" borderId="3" xfId="0" applyFont="1" applyFill="1" applyBorder="1"/>
    <xf numFmtId="0" fontId="13" fillId="11" borderId="6" xfId="0" applyFont="1" applyFill="1" applyBorder="1"/>
    <xf numFmtId="0" fontId="13" fillId="11" borderId="7" xfId="0" applyFont="1" applyFill="1" applyBorder="1"/>
    <xf numFmtId="0" fontId="13" fillId="11" borderId="8" xfId="0" applyFont="1" applyFill="1" applyBorder="1"/>
    <xf numFmtId="0" fontId="18" fillId="0" borderId="0" xfId="0" applyFont="1"/>
    <xf numFmtId="0" fontId="18" fillId="0" borderId="0" xfId="0" applyFont="1" applyBorder="1"/>
    <xf numFmtId="0" fontId="19" fillId="0" borderId="14" xfId="0" applyFont="1" applyBorder="1" applyAlignment="1">
      <alignment vertical="top" wrapText="1"/>
    </xf>
    <xf numFmtId="0" fontId="22" fillId="0" borderId="0" xfId="0" applyFont="1"/>
    <xf numFmtId="0" fontId="8" fillId="0" borderId="0" xfId="0" applyFont="1" applyBorder="1"/>
    <xf numFmtId="0" fontId="8" fillId="0" borderId="19" xfId="0" applyFont="1" applyBorder="1"/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1" xfId="0" applyFont="1" applyBorder="1"/>
    <xf numFmtId="0" fontId="13" fillId="0" borderId="32" xfId="0" applyFont="1" applyBorder="1"/>
    <xf numFmtId="0" fontId="13" fillId="0" borderId="33" xfId="0" applyFont="1" applyBorder="1"/>
    <xf numFmtId="0" fontId="23" fillId="0" borderId="0" xfId="0" applyFont="1"/>
    <xf numFmtId="49" fontId="10" fillId="0" borderId="0" xfId="0" applyNumberFormat="1" applyFont="1"/>
    <xf numFmtId="0" fontId="25" fillId="0" borderId="0" xfId="0" applyFont="1"/>
    <xf numFmtId="0" fontId="27" fillId="0" borderId="0" xfId="0" applyFont="1" applyFill="1" applyBorder="1"/>
    <xf numFmtId="0" fontId="28" fillId="0" borderId="0" xfId="0" applyFont="1" applyFill="1" applyBorder="1"/>
    <xf numFmtId="49" fontId="28" fillId="0" borderId="0" xfId="0" applyNumberFormat="1" applyFont="1" applyFill="1" applyBorder="1" applyAlignment="1">
      <alignment horizontal="left" vertical="center"/>
    </xf>
    <xf numFmtId="44" fontId="28" fillId="0" borderId="0" xfId="5" applyFont="1" applyFill="1" applyBorder="1" applyAlignment="1">
      <alignment horizontal="center" vertical="center"/>
    </xf>
    <xf numFmtId="44" fontId="28" fillId="0" borderId="0" xfId="5" applyFont="1" applyFill="1" applyBorder="1" applyAlignment="1">
      <alignment horizontal="center"/>
    </xf>
    <xf numFmtId="14" fontId="28" fillId="0" borderId="0" xfId="0" applyNumberFormat="1" applyFont="1" applyFill="1" applyBorder="1" applyAlignment="1">
      <alignment horizontal="center"/>
    </xf>
    <xf numFmtId="44" fontId="28" fillId="0" borderId="0" xfId="5" applyFont="1" applyFill="1" applyBorder="1"/>
    <xf numFmtId="0" fontId="24" fillId="0" borderId="14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center" wrapText="1"/>
    </xf>
    <xf numFmtId="0" fontId="19" fillId="4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14" xfId="0" applyFont="1" applyBorder="1" applyAlignment="1">
      <alignment wrapText="1"/>
    </xf>
    <xf numFmtId="0" fontId="19" fillId="0" borderId="14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wrapText="1"/>
    </xf>
    <xf numFmtId="0" fontId="29" fillId="0" borderId="17" xfId="0" applyFont="1" applyBorder="1" applyAlignment="1">
      <alignment horizontal="center" vertical="top" wrapText="1"/>
    </xf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Border="1" applyAlignment="1">
      <alignment vertical="top" wrapText="1"/>
    </xf>
    <xf numFmtId="0" fontId="32" fillId="0" borderId="0" xfId="0" applyFont="1" applyBorder="1" applyAlignment="1">
      <alignment wrapText="1"/>
    </xf>
    <xf numFmtId="0" fontId="32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49" fontId="33" fillId="0" borderId="0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/>
    </xf>
    <xf numFmtId="0" fontId="19" fillId="4" borderId="17" xfId="0" applyFont="1" applyFill="1" applyBorder="1" applyAlignment="1">
      <alignment vertical="top" wrapText="1"/>
    </xf>
    <xf numFmtId="0" fontId="7" fillId="4" borderId="17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29" fillId="4" borderId="17" xfId="0" applyFont="1" applyFill="1" applyBorder="1" applyAlignment="1">
      <alignment wrapText="1"/>
    </xf>
    <xf numFmtId="0" fontId="7" fillId="4" borderId="17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left" vertical="top" wrapText="1"/>
    </xf>
    <xf numFmtId="0" fontId="29" fillId="4" borderId="14" xfId="0" applyFont="1" applyFill="1" applyBorder="1" applyAlignment="1">
      <alignment wrapText="1"/>
    </xf>
    <xf numFmtId="0" fontId="29" fillId="4" borderId="14" xfId="0" applyFont="1" applyFill="1" applyBorder="1" applyAlignment="1">
      <alignment horizontal="left" vertical="center" wrapText="1"/>
    </xf>
    <xf numFmtId="0" fontId="20" fillId="4" borderId="14" xfId="0" applyFont="1" applyFill="1" applyBorder="1" applyAlignment="1">
      <alignment vertical="top" wrapText="1"/>
    </xf>
    <xf numFmtId="49" fontId="32" fillId="0" borderId="0" xfId="0" applyNumberFormat="1" applyFont="1" applyBorder="1"/>
    <xf numFmtId="49" fontId="19" fillId="4" borderId="17" xfId="0" applyNumberFormat="1" applyFont="1" applyFill="1" applyBorder="1" applyAlignment="1">
      <alignment horizontal="right" vertical="top" wrapText="1"/>
    </xf>
    <xf numFmtId="49" fontId="32" fillId="0" borderId="17" xfId="0" applyNumberFormat="1" applyFont="1" applyBorder="1" applyAlignment="1">
      <alignment vertical="top"/>
    </xf>
    <xf numFmtId="49" fontId="32" fillId="0" borderId="17" xfId="0" applyNumberFormat="1" applyFont="1" applyBorder="1"/>
    <xf numFmtId="49" fontId="32" fillId="0" borderId="17" xfId="0" applyNumberFormat="1" applyFont="1" applyBorder="1" applyAlignment="1">
      <alignment vertical="top" wrapText="1"/>
    </xf>
    <xf numFmtId="0" fontId="29" fillId="4" borderId="17" xfId="0" applyFont="1" applyFill="1" applyBorder="1" applyAlignment="1">
      <alignment horizontal="left" vertical="center" wrapText="1"/>
    </xf>
    <xf numFmtId="0" fontId="20" fillId="4" borderId="17" xfId="0" applyFont="1" applyFill="1" applyBorder="1" applyAlignment="1">
      <alignment vertical="top" wrapText="1"/>
    </xf>
    <xf numFmtId="44" fontId="7" fillId="0" borderId="14" xfId="5" applyFont="1" applyBorder="1" applyAlignment="1" applyProtection="1">
      <alignment horizontal="center" vertical="center"/>
      <protection locked="0"/>
    </xf>
    <xf numFmtId="0" fontId="7" fillId="12" borderId="17" xfId="0" applyFont="1" applyFill="1" applyBorder="1" applyAlignment="1" applyProtection="1">
      <alignment horizontal="center" vertical="center"/>
      <protection locked="0"/>
    </xf>
    <xf numFmtId="0" fontId="35" fillId="0" borderId="0" xfId="0" applyFont="1" applyBorder="1"/>
    <xf numFmtId="0" fontId="6" fillId="12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164" fontId="6" fillId="0" borderId="14" xfId="6" applyNumberFormat="1" applyFont="1" applyBorder="1" applyAlignment="1">
      <alignment horizontal="center" vertical="center"/>
    </xf>
    <xf numFmtId="164" fontId="7" fillId="12" borderId="17" xfId="6" applyNumberFormat="1" applyFont="1" applyFill="1" applyBorder="1" applyAlignment="1">
      <alignment horizontal="center" vertical="center"/>
    </xf>
    <xf numFmtId="164" fontId="7" fillId="4" borderId="17" xfId="6" applyNumberFormat="1" applyFont="1" applyFill="1" applyBorder="1" applyAlignment="1">
      <alignment horizontal="center"/>
    </xf>
    <xf numFmtId="164" fontId="17" fillId="4" borderId="17" xfId="6" applyNumberFormat="1" applyFont="1" applyFill="1" applyBorder="1" applyAlignment="1">
      <alignment horizontal="center" wrapText="1"/>
    </xf>
    <xf numFmtId="164" fontId="7" fillId="12" borderId="17" xfId="6" applyNumberFormat="1" applyFont="1" applyFill="1" applyBorder="1" applyAlignment="1" applyProtection="1">
      <alignment horizontal="center" vertical="center"/>
      <protection locked="0"/>
    </xf>
    <xf numFmtId="164" fontId="7" fillId="0" borderId="14" xfId="6" applyNumberFormat="1" applyFont="1" applyBorder="1" applyAlignment="1" applyProtection="1">
      <alignment horizontal="center" vertical="center"/>
      <protection locked="0"/>
    </xf>
    <xf numFmtId="164" fontId="7" fillId="4" borderId="17" xfId="6" applyNumberFormat="1" applyFont="1" applyFill="1" applyBorder="1" applyAlignment="1">
      <alignment horizontal="center" vertical="center"/>
    </xf>
    <xf numFmtId="164" fontId="7" fillId="0" borderId="17" xfId="6" applyNumberFormat="1" applyFont="1" applyBorder="1" applyAlignment="1">
      <alignment horizontal="center" vertical="top" wrapText="1"/>
    </xf>
    <xf numFmtId="164" fontId="6" fillId="0" borderId="14" xfId="6" applyNumberFormat="1" applyFont="1" applyBorder="1" applyAlignment="1" applyProtection="1">
      <alignment horizontal="center" vertical="center"/>
      <protection locked="0"/>
    </xf>
    <xf numFmtId="43" fontId="35" fillId="10" borderId="0" xfId="6" applyFont="1" applyFill="1" applyBorder="1" applyAlignment="1">
      <alignment horizontal="center"/>
    </xf>
    <xf numFmtId="43" fontId="35" fillId="14" borderId="0" xfId="6" applyFont="1" applyFill="1" applyBorder="1" applyAlignment="1">
      <alignment horizontal="center"/>
    </xf>
    <xf numFmtId="44" fontId="35" fillId="14" borderId="0" xfId="5" applyFont="1" applyFill="1" applyBorder="1" applyAlignment="1">
      <alignment horizontal="center"/>
    </xf>
    <xf numFmtId="44" fontId="35" fillId="10" borderId="0" xfId="5" applyFont="1" applyFill="1" applyBorder="1" applyAlignment="1">
      <alignment horizontal="center"/>
    </xf>
    <xf numFmtId="44" fontId="0" fillId="0" borderId="0" xfId="0" applyNumberFormat="1"/>
    <xf numFmtId="0" fontId="36" fillId="0" borderId="0" xfId="0" applyFont="1"/>
    <xf numFmtId="0" fontId="0" fillId="10" borderId="0" xfId="0" applyFill="1"/>
    <xf numFmtId="0" fontId="0" fillId="14" borderId="0" xfId="0" applyFill="1"/>
    <xf numFmtId="44" fontId="0" fillId="14" borderId="0" xfId="0" applyNumberFormat="1" applyFill="1"/>
    <xf numFmtId="43" fontId="0" fillId="10" borderId="0" xfId="0" applyNumberFormat="1" applyFill="1"/>
    <xf numFmtId="0" fontId="0" fillId="15" borderId="0" xfId="0" applyFill="1"/>
    <xf numFmtId="44" fontId="0" fillId="15" borderId="0" xfId="5" applyFont="1" applyFill="1" applyProtection="1">
      <protection locked="0"/>
    </xf>
    <xf numFmtId="0" fontId="37" fillId="10" borderId="0" xfId="0" applyFont="1" applyFill="1"/>
    <xf numFmtId="0" fontId="38" fillId="14" borderId="0" xfId="0" applyFont="1" applyFill="1"/>
    <xf numFmtId="0" fontId="39" fillId="10" borderId="0" xfId="0" applyFont="1" applyFill="1"/>
    <xf numFmtId="0" fontId="0" fillId="0" borderId="34" xfId="0" applyBorder="1" applyProtection="1">
      <protection locked="0"/>
    </xf>
    <xf numFmtId="0" fontId="4" fillId="0" borderId="14" xfId="0" applyFont="1" applyFill="1" applyBorder="1" applyAlignment="1">
      <alignment horizontal="left" vertical="center" wrapText="1"/>
    </xf>
    <xf numFmtId="0" fontId="0" fillId="0" borderId="0" xfId="0" applyBorder="1" applyProtection="1">
      <protection locked="0"/>
    </xf>
    <xf numFmtId="0" fontId="3" fillId="0" borderId="14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0" fillId="0" borderId="0" xfId="0" applyFont="1"/>
    <xf numFmtId="0" fontId="3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horizontal="center"/>
    </xf>
    <xf numFmtId="0" fontId="0" fillId="15" borderId="0" xfId="0" applyFill="1" applyProtection="1">
      <protection locked="0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14" xfId="0" applyFont="1" applyFill="1" applyBorder="1" applyAlignment="1">
      <alignment horizontal="left" vertical="top" wrapText="1"/>
    </xf>
    <xf numFmtId="0" fontId="7" fillId="12" borderId="17" xfId="0" applyFont="1" applyFill="1" applyBorder="1" applyAlignment="1" applyProtection="1">
      <alignment horizontal="center" vertical="center"/>
    </xf>
    <xf numFmtId="0" fontId="32" fillId="0" borderId="0" xfId="0" applyFont="1" applyBorder="1" applyProtection="1">
      <protection locked="0"/>
    </xf>
    <xf numFmtId="16" fontId="32" fillId="0" borderId="17" xfId="0" applyNumberFormat="1" applyFont="1" applyBorder="1"/>
    <xf numFmtId="16" fontId="32" fillId="0" borderId="17" xfId="0" applyNumberFormat="1" applyFont="1" applyBorder="1" applyAlignment="1">
      <alignment vertical="top"/>
    </xf>
    <xf numFmtId="0" fontId="2" fillId="12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right" wrapText="1"/>
    </xf>
    <xf numFmtId="0" fontId="7" fillId="0" borderId="17" xfId="0" applyFont="1" applyBorder="1" applyAlignment="1">
      <alignment horizontal="right" vertical="center" wrapText="1"/>
    </xf>
    <xf numFmtId="44" fontId="35" fillId="13" borderId="0" xfId="5" applyFont="1" applyFill="1" applyBorder="1" applyAlignment="1">
      <alignment horizontal="center"/>
    </xf>
    <xf numFmtId="49" fontId="35" fillId="0" borderId="0" xfId="0" applyNumberFormat="1" applyFont="1" applyBorder="1" applyAlignment="1">
      <alignment horizontal="right"/>
    </xf>
    <xf numFmtId="43" fontId="35" fillId="13" borderId="0" xfId="6" applyFont="1" applyFill="1" applyBorder="1" applyAlignment="1">
      <alignment horizontal="center"/>
    </xf>
  </cellXfs>
  <cellStyles count="7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Komma" xfId="6" builtinId="3"/>
    <cellStyle name="Standaard" xfId="0" builtinId="0"/>
    <cellStyle name="Valuta" xfId="5" builtinId="4"/>
  </cellStyles>
  <dxfs count="3">
    <dxf>
      <font>
        <color theme="1"/>
      </font>
    </dxf>
    <dxf>
      <font>
        <color theme="1"/>
      </font>
    </dxf>
    <dxf>
      <font>
        <color rgb="FFFF0000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209176</xdr:colOff>
      <xdr:row>33</xdr:row>
      <xdr:rowOff>97118</xdr:rowOff>
    </xdr:from>
    <xdr:to>
      <xdr:col>3</xdr:col>
      <xdr:colOff>44824</xdr:colOff>
      <xdr:row>33</xdr:row>
      <xdr:rowOff>97118</xdr:rowOff>
    </xdr:to>
    <xdr:cxnSp macro="">
      <xdr:nvCxnSpPr>
        <xdr:cNvPr id="2" name="Rechte verbindingslij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04476" y="4040468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34</xdr:row>
      <xdr:rowOff>88900</xdr:rowOff>
    </xdr:from>
    <xdr:to>
      <xdr:col>3</xdr:col>
      <xdr:colOff>45198</xdr:colOff>
      <xdr:row>34</xdr:row>
      <xdr:rowOff>88900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04850" y="42227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209550</xdr:colOff>
      <xdr:row>33</xdr:row>
      <xdr:rowOff>127000</xdr:rowOff>
    </xdr:from>
    <xdr:to>
      <xdr:col>36</xdr:col>
      <xdr:colOff>45198</xdr:colOff>
      <xdr:row>33</xdr:row>
      <xdr:rowOff>127000</xdr:rowOff>
    </xdr:to>
    <xdr:cxnSp macro="">
      <xdr:nvCxnSpPr>
        <xdr:cNvPr id="9" name="Rechte verbindingslij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5657850" y="40703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209550</xdr:colOff>
      <xdr:row>33</xdr:row>
      <xdr:rowOff>127000</xdr:rowOff>
    </xdr:from>
    <xdr:to>
      <xdr:col>38</xdr:col>
      <xdr:colOff>45198</xdr:colOff>
      <xdr:row>33</xdr:row>
      <xdr:rowOff>127000</xdr:rowOff>
    </xdr:to>
    <xdr:cxnSp macro="">
      <xdr:nvCxnSpPr>
        <xdr:cNvPr id="10" name="Rechte verbindingslij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153150" y="40703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303</xdr:colOff>
      <xdr:row>42</xdr:row>
      <xdr:rowOff>95250</xdr:rowOff>
    </xdr:from>
    <xdr:to>
      <xdr:col>12</xdr:col>
      <xdr:colOff>0</xdr:colOff>
      <xdr:row>42</xdr:row>
      <xdr:rowOff>96760</xdr:rowOff>
    </xdr:to>
    <xdr:cxnSp macro="">
      <xdr:nvCxnSpPr>
        <xdr:cNvPr id="13" name="Rechte verbindingslij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247953" y="7296150"/>
          <a:ext cx="2723847" cy="151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18143</xdr:colOff>
      <xdr:row>41</xdr:row>
      <xdr:rowOff>30238</xdr:rowOff>
    </xdr:from>
    <xdr:to>
      <xdr:col>23</xdr:col>
      <xdr:colOff>18143</xdr:colOff>
      <xdr:row>42</xdr:row>
      <xdr:rowOff>187476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999343" y="5526163"/>
          <a:ext cx="0" cy="34773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167215</xdr:colOff>
      <xdr:row>41</xdr:row>
      <xdr:rowOff>131230</xdr:rowOff>
    </xdr:from>
    <xdr:to>
      <xdr:col>23</xdr:col>
      <xdr:colOff>2863</xdr:colOff>
      <xdr:row>41</xdr:row>
      <xdr:rowOff>131230</xdr:rowOff>
    </xdr:to>
    <xdr:cxnSp macro="">
      <xdr:nvCxnSpPr>
        <xdr:cNvPr id="17" name="Rechte verbindingslij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900765" y="5627155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200025</xdr:colOff>
      <xdr:row>33</xdr:row>
      <xdr:rowOff>171450</xdr:rowOff>
    </xdr:from>
    <xdr:to>
      <xdr:col>28</xdr:col>
      <xdr:colOff>28575</xdr:colOff>
      <xdr:row>33</xdr:row>
      <xdr:rowOff>171450</xdr:rowOff>
    </xdr:to>
    <xdr:cxnSp macro="">
      <xdr:nvCxnSpPr>
        <xdr:cNvPr id="19" name="Rechte verbindingslij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6638925" y="5638800"/>
          <a:ext cx="76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209176</xdr:colOff>
      <xdr:row>33</xdr:row>
      <xdr:rowOff>97118</xdr:rowOff>
    </xdr:from>
    <xdr:to>
      <xdr:col>15</xdr:col>
      <xdr:colOff>44824</xdr:colOff>
      <xdr:row>33</xdr:row>
      <xdr:rowOff>97118</xdr:rowOff>
    </xdr:to>
    <xdr:cxnSp macro="">
      <xdr:nvCxnSpPr>
        <xdr:cNvPr id="31" name="Rechte verbindingslij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704476" y="5564468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209550</xdr:colOff>
      <xdr:row>34</xdr:row>
      <xdr:rowOff>88900</xdr:rowOff>
    </xdr:from>
    <xdr:to>
      <xdr:col>15</xdr:col>
      <xdr:colOff>45198</xdr:colOff>
      <xdr:row>34</xdr:row>
      <xdr:rowOff>88900</xdr:rowOff>
    </xdr:to>
    <xdr:cxnSp macro="">
      <xdr:nvCxnSpPr>
        <xdr:cNvPr id="32" name="Rechte verbindingslij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704850" y="5746750"/>
          <a:ext cx="83298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2" sqref="B2"/>
    </sheetView>
  </sheetViews>
  <sheetFormatPr defaultColWidth="0" defaultRowHeight="15" zeroHeight="1"/>
  <cols>
    <col min="1" max="1" width="9.5546875" customWidth="1"/>
    <col min="2" max="2" width="82.6640625" customWidth="1"/>
    <col min="3" max="16384" width="8.88671875" hidden="1"/>
  </cols>
  <sheetData>
    <row r="1" spans="1:2">
      <c r="A1" t="s">
        <v>268</v>
      </c>
    </row>
    <row r="2" spans="1:2"/>
    <row r="3" spans="1:2">
      <c r="A3" t="s">
        <v>269</v>
      </c>
      <c r="B3" t="s">
        <v>270</v>
      </c>
    </row>
    <row r="4" spans="1:2">
      <c r="A4">
        <v>1</v>
      </c>
      <c r="B4" t="s">
        <v>279</v>
      </c>
    </row>
    <row r="5" spans="1:2">
      <c r="A5">
        <v>2</v>
      </c>
      <c r="B5" t="s">
        <v>271</v>
      </c>
    </row>
    <row r="6" spans="1:2">
      <c r="A6">
        <v>3</v>
      </c>
      <c r="B6" t="s">
        <v>280</v>
      </c>
    </row>
    <row r="7" spans="1:2">
      <c r="A7">
        <v>4</v>
      </c>
      <c r="B7" t="s">
        <v>281</v>
      </c>
    </row>
    <row r="8" spans="1:2"/>
    <row r="9" spans="1:2">
      <c r="B9" t="s">
        <v>272</v>
      </c>
    </row>
    <row r="10" spans="1:2">
      <c r="B10" t="s">
        <v>273</v>
      </c>
    </row>
    <row r="11" spans="1:2">
      <c r="B11" t="s">
        <v>274</v>
      </c>
    </row>
    <row r="12" spans="1:2">
      <c r="B12" t="s">
        <v>282</v>
      </c>
    </row>
    <row r="13" spans="1:2"/>
    <row r="14" spans="1:2">
      <c r="B14" t="s">
        <v>283</v>
      </c>
    </row>
    <row r="15" spans="1:2"/>
  </sheetData>
  <sheetProtection algorithmName="SHA-512" hashValue="77Boq/YYkhApmZVNW98EaYa0dMOnUFuC3opqUzeVFuKenDOzAAsi1S6EyVUMGCFgnjbYPVxdlYlgba//CeQ4pQ==" saltValue="bc2qPwGWMMKcqwPHtEvLz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2" sqref="B2"/>
    </sheetView>
  </sheetViews>
  <sheetFormatPr defaultColWidth="0" defaultRowHeight="15" zeroHeight="1"/>
  <cols>
    <col min="1" max="1" width="16" customWidth="1"/>
    <col min="2" max="2" width="13" customWidth="1"/>
    <col min="3" max="3" width="18.5546875" customWidth="1"/>
    <col min="4" max="4" width="14.44140625" customWidth="1"/>
    <col min="5" max="5" width="8.88671875" customWidth="1"/>
    <col min="6" max="6" width="27" bestFit="1" customWidth="1"/>
    <col min="7" max="16384" width="8.88671875" hidden="1"/>
  </cols>
  <sheetData>
    <row r="1" spans="1:6">
      <c r="A1" t="s">
        <v>278</v>
      </c>
      <c r="B1" s="196" t="s">
        <v>309</v>
      </c>
      <c r="C1" s="196"/>
    </row>
    <row r="2" spans="1:6">
      <c r="A2" t="s">
        <v>277</v>
      </c>
      <c r="B2" s="196"/>
      <c r="C2" s="196"/>
    </row>
    <row r="3" spans="1:6">
      <c r="B3" s="198"/>
      <c r="C3" s="198"/>
    </row>
    <row r="4" spans="1:6">
      <c r="B4" s="198"/>
      <c r="C4" s="198"/>
    </row>
    <row r="5" spans="1:6">
      <c r="B5" s="198"/>
      <c r="C5" s="198"/>
    </row>
    <row r="6" spans="1:6"/>
    <row r="7" spans="1:6" ht="15.75">
      <c r="A7" s="212" t="s">
        <v>297</v>
      </c>
      <c r="B7" s="188" t="s">
        <v>257</v>
      </c>
      <c r="C7" s="189">
        <f>Prijzen!C86</f>
        <v>0</v>
      </c>
      <c r="D7" s="188" t="s">
        <v>264</v>
      </c>
      <c r="E7" s="194">
        <f>COUNTIF(Prijzen!C8:I81,"&gt;0")</f>
        <v>0</v>
      </c>
      <c r="F7" s="188" t="s">
        <v>306</v>
      </c>
    </row>
    <row r="8" spans="1:6">
      <c r="A8" s="213"/>
      <c r="B8" s="186" t="s">
        <v>275</v>
      </c>
      <c r="C8" s="185"/>
    </row>
    <row r="9" spans="1:6">
      <c r="A9" s="213"/>
    </row>
    <row r="10" spans="1:6" ht="15.75">
      <c r="A10" s="212" t="s">
        <v>297</v>
      </c>
      <c r="B10" s="187" t="s">
        <v>258</v>
      </c>
      <c r="C10" s="190">
        <f>Gewichten!C85</f>
        <v>0</v>
      </c>
      <c r="D10" s="193" t="s">
        <v>263</v>
      </c>
      <c r="E10" s="195">
        <f>COUNTIF(Gewichten!C8:I81,"&gt;0")</f>
        <v>0</v>
      </c>
      <c r="F10" s="193" t="s">
        <v>306</v>
      </c>
    </row>
    <row r="11" spans="1:6">
      <c r="A11" s="213"/>
      <c r="B11" s="186" t="s">
        <v>276</v>
      </c>
      <c r="C11" s="185"/>
    </row>
    <row r="12" spans="1:6">
      <c r="A12" s="213"/>
    </row>
    <row r="13" spans="1:6">
      <c r="A13" s="212" t="s">
        <v>297</v>
      </c>
      <c r="B13" s="209" t="s">
        <v>303</v>
      </c>
      <c r="C13" s="210">
        <f>82-(COUNTBLANK(Alternatieven!A5:A86))</f>
        <v>1</v>
      </c>
      <c r="D13" s="209" t="s">
        <v>304</v>
      </c>
      <c r="E13" s="209"/>
    </row>
    <row r="14" spans="1:6">
      <c r="A14" s="213"/>
    </row>
    <row r="15" spans="1:6">
      <c r="A15" s="212" t="s">
        <v>305</v>
      </c>
      <c r="B15" s="191" t="s">
        <v>259</v>
      </c>
      <c r="C15" s="211"/>
      <c r="D15" s="191" t="s">
        <v>262</v>
      </c>
    </row>
    <row r="16" spans="1:6">
      <c r="A16" s="213"/>
    </row>
    <row r="17" spans="1:4">
      <c r="A17" s="212" t="s">
        <v>305</v>
      </c>
      <c r="B17" s="191" t="s">
        <v>260</v>
      </c>
      <c r="C17" s="192">
        <v>0</v>
      </c>
      <c r="D17" s="191" t="s">
        <v>261</v>
      </c>
    </row>
    <row r="18" spans="1:4"/>
  </sheetData>
  <sheetProtection algorithmName="SHA-512" hashValue="awtS+l9wqkd1LXJCy3wJ28JpCbJw6ON9hXCB1lN7St/4NjT3KRn8lSusaEUs+mtbhlenZ/Oi3k0U+8K+YleEhg==" saltValue="8cuybIdlkormUZ/Vjm2mDw==" spinCount="100000" sheet="1" formatCells="0" formatColumns="0" formatRows="0" insertColumns="0" insertRows="0" insertHyperlinks="0" deleteColumns="0" deleteRows="0" sort="0" autoFilter="0" pivotTables="0"/>
  <conditionalFormatting sqref="E10 E7">
    <cfRule type="cellIs" dxfId="2" priority="1" operator="lessThan">
      <formula>256</formula>
    </cfRule>
  </conditionalFormatting>
  <pageMargins left="0.7" right="0.7" top="0.75" bottom="0.75" header="0.3" footer="0.3"/>
  <pageSetup paperSize="185" orientation="portrait" r:id="rId1"/>
  <ignoredErrors>
    <ignoredError sqref="C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zoomScaleNormal="100" zoomScaleSheetLayoutView="90" zoomScalePageLayoutView="90" workbookViewId="0">
      <pane xSplit="2" ySplit="3" topLeftCell="E65" activePane="bottomRight" state="frozen"/>
      <selection activeCell="B22" sqref="B22"/>
      <selection pane="topRight" activeCell="B22" sqref="B22"/>
      <selection pane="bottomLeft" activeCell="B22" sqref="B22"/>
      <selection pane="bottomRight" activeCell="E65" sqref="E65"/>
    </sheetView>
  </sheetViews>
  <sheetFormatPr defaultColWidth="0" defaultRowHeight="12" zeroHeight="1"/>
  <cols>
    <col min="1" max="1" width="7.21875" style="160" customWidth="1"/>
    <col min="2" max="2" width="42.33203125" style="143" customWidth="1"/>
    <col min="3" max="9" width="17.44140625" style="144" customWidth="1"/>
    <col min="10" max="10" width="0" style="140" hidden="1"/>
    <col min="11" max="16375" width="7.44140625" style="140" hidden="1"/>
    <col min="16376" max="16376" width="7.44140625" style="140" hidden="1" customWidth="1"/>
    <col min="16377" max="16384" width="7.44140625" style="140" hidden="1"/>
  </cols>
  <sheetData>
    <row r="1" spans="1:9" ht="15" customHeight="1">
      <c r="A1" s="220" t="s">
        <v>136</v>
      </c>
      <c r="B1" s="220"/>
      <c r="C1" s="139" t="s">
        <v>154</v>
      </c>
      <c r="D1" s="139" t="s">
        <v>155</v>
      </c>
      <c r="E1" s="139" t="s">
        <v>156</v>
      </c>
      <c r="F1" s="139" t="s">
        <v>157</v>
      </c>
      <c r="G1" s="139" t="s">
        <v>124</v>
      </c>
      <c r="H1" s="139" t="s">
        <v>158</v>
      </c>
      <c r="I1" s="139" t="s">
        <v>159</v>
      </c>
    </row>
    <row r="2" spans="1:9" ht="15" customHeight="1">
      <c r="A2" s="220" t="s">
        <v>135</v>
      </c>
      <c r="B2" s="220"/>
      <c r="C2" s="145" t="s">
        <v>70</v>
      </c>
      <c r="D2" s="145" t="s">
        <v>120</v>
      </c>
      <c r="E2" s="145" t="s">
        <v>137</v>
      </c>
      <c r="F2" s="145" t="s">
        <v>138</v>
      </c>
      <c r="G2" s="145" t="s">
        <v>139</v>
      </c>
      <c r="H2" s="145" t="s">
        <v>140</v>
      </c>
      <c r="I2" s="145" t="s">
        <v>141</v>
      </c>
    </row>
    <row r="3" spans="1:9" ht="25.5">
      <c r="A3" s="221" t="s">
        <v>134</v>
      </c>
      <c r="B3" s="221"/>
      <c r="C3" s="146" t="s">
        <v>129</v>
      </c>
      <c r="D3" s="138" t="s">
        <v>128</v>
      </c>
      <c r="E3" s="138" t="s">
        <v>153</v>
      </c>
      <c r="F3" s="138" t="s">
        <v>127</v>
      </c>
      <c r="G3" s="145" t="s">
        <v>143</v>
      </c>
      <c r="H3" s="145" t="s">
        <v>144</v>
      </c>
      <c r="I3" s="145" t="s">
        <v>145</v>
      </c>
    </row>
    <row r="4" spans="1:9" ht="15" customHeight="1">
      <c r="A4" s="220" t="s">
        <v>133</v>
      </c>
      <c r="B4" s="220"/>
      <c r="C4" s="145" t="s">
        <v>71</v>
      </c>
      <c r="D4" s="145" t="s">
        <v>118</v>
      </c>
      <c r="E4" s="145" t="s">
        <v>119</v>
      </c>
      <c r="F4" s="71" t="s">
        <v>15</v>
      </c>
      <c r="G4" s="71" t="s">
        <v>142</v>
      </c>
      <c r="H4" s="145" t="s">
        <v>119</v>
      </c>
      <c r="I4" s="145" t="s">
        <v>119</v>
      </c>
    </row>
    <row r="5" spans="1:9" ht="15" customHeight="1">
      <c r="A5" s="220" t="s">
        <v>132</v>
      </c>
      <c r="B5" s="220"/>
      <c r="C5" s="147">
        <v>1</v>
      </c>
      <c r="D5" s="147">
        <v>3</v>
      </c>
      <c r="E5" s="147">
        <v>6</v>
      </c>
      <c r="F5" s="147">
        <v>57</v>
      </c>
      <c r="G5" s="148">
        <v>28</v>
      </c>
      <c r="H5" s="147">
        <v>10</v>
      </c>
      <c r="I5" s="147">
        <v>8</v>
      </c>
    </row>
    <row r="6" spans="1:9" ht="15" customHeight="1">
      <c r="A6" s="220" t="s">
        <v>121</v>
      </c>
      <c r="B6" s="220"/>
      <c r="C6" s="149" t="s">
        <v>122</v>
      </c>
      <c r="D6" s="149" t="s">
        <v>130</v>
      </c>
      <c r="E6" s="149" t="s">
        <v>131</v>
      </c>
      <c r="F6" s="149" t="s">
        <v>131</v>
      </c>
      <c r="G6" s="149" t="s">
        <v>123</v>
      </c>
      <c r="H6" s="149" t="s">
        <v>123</v>
      </c>
      <c r="I6" s="149" t="s">
        <v>123</v>
      </c>
    </row>
    <row r="7" spans="1:9" ht="12.75">
      <c r="A7" s="161">
        <v>1</v>
      </c>
      <c r="B7" s="150" t="s">
        <v>27</v>
      </c>
      <c r="C7" s="151"/>
      <c r="D7" s="151"/>
      <c r="E7" s="151"/>
      <c r="F7" s="151"/>
      <c r="G7" s="151"/>
      <c r="H7" s="151"/>
      <c r="I7" s="151"/>
    </row>
    <row r="8" spans="1:9" s="141" customFormat="1" ht="89.25">
      <c r="A8" s="162" t="s">
        <v>195</v>
      </c>
      <c r="B8" s="134" t="s">
        <v>28</v>
      </c>
      <c r="C8" s="152" t="s">
        <v>45</v>
      </c>
      <c r="D8" s="152" t="s">
        <v>45</v>
      </c>
      <c r="E8" s="167">
        <v>0</v>
      </c>
      <c r="F8" s="167">
        <v>0</v>
      </c>
      <c r="G8" s="152" t="s">
        <v>45</v>
      </c>
      <c r="H8" s="167">
        <v>0</v>
      </c>
      <c r="I8" s="167">
        <v>0</v>
      </c>
    </row>
    <row r="9" spans="1:9" s="141" customFormat="1" ht="76.5">
      <c r="A9" s="162" t="s">
        <v>196</v>
      </c>
      <c r="B9" s="134" t="s">
        <v>126</v>
      </c>
      <c r="C9" s="152" t="s">
        <v>45</v>
      </c>
      <c r="D9" s="152" t="s">
        <v>45</v>
      </c>
      <c r="E9" s="167">
        <v>0</v>
      </c>
      <c r="F9" s="167">
        <v>0</v>
      </c>
      <c r="G9" s="152" t="s">
        <v>45</v>
      </c>
      <c r="H9" s="167">
        <v>0</v>
      </c>
      <c r="I9" s="167">
        <v>0</v>
      </c>
    </row>
    <row r="10" spans="1:9" s="141" customFormat="1" ht="12.75">
      <c r="A10" s="162" t="s">
        <v>197</v>
      </c>
      <c r="B10" s="134" t="s">
        <v>170</v>
      </c>
      <c r="C10" s="152" t="s">
        <v>45</v>
      </c>
      <c r="D10" s="152" t="s">
        <v>45</v>
      </c>
      <c r="E10" s="167">
        <v>0</v>
      </c>
      <c r="F10" s="167">
        <v>0</v>
      </c>
      <c r="G10" s="152" t="s">
        <v>45</v>
      </c>
      <c r="H10" s="167">
        <v>0</v>
      </c>
      <c r="I10" s="167">
        <v>0</v>
      </c>
    </row>
    <row r="11" spans="1:9" ht="12.75">
      <c r="A11" s="161">
        <v>2</v>
      </c>
      <c r="B11" s="153" t="s">
        <v>16</v>
      </c>
      <c r="C11" s="154"/>
      <c r="D11" s="154"/>
      <c r="E11" s="154"/>
      <c r="F11" s="154"/>
      <c r="G11" s="155"/>
      <c r="H11" s="154"/>
      <c r="I11" s="154"/>
    </row>
    <row r="12" spans="1:9" ht="165.75">
      <c r="A12" s="163" t="s">
        <v>198</v>
      </c>
      <c r="B12" s="130" t="s">
        <v>173</v>
      </c>
      <c r="C12" s="152" t="s">
        <v>45</v>
      </c>
      <c r="D12" s="152" t="s">
        <v>45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</row>
    <row r="13" spans="1:9" ht="267.75">
      <c r="A13" s="163" t="s">
        <v>199</v>
      </c>
      <c r="B13" s="131" t="s">
        <v>174</v>
      </c>
      <c r="C13" s="152" t="s">
        <v>45</v>
      </c>
      <c r="D13" s="152" t="s">
        <v>45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</row>
    <row r="14" spans="1:9" ht="242.25">
      <c r="A14" s="163" t="s">
        <v>200</v>
      </c>
      <c r="B14" s="131" t="s">
        <v>175</v>
      </c>
      <c r="C14" s="152" t="s">
        <v>45</v>
      </c>
      <c r="D14" s="152" t="s">
        <v>45</v>
      </c>
      <c r="E14" s="167">
        <v>0</v>
      </c>
      <c r="F14" s="167">
        <v>0</v>
      </c>
      <c r="G14" s="167">
        <v>0</v>
      </c>
      <c r="H14" s="168" t="s">
        <v>45</v>
      </c>
      <c r="I14" s="168" t="s">
        <v>45</v>
      </c>
    </row>
    <row r="15" spans="1:9" ht="76.5">
      <c r="A15" s="163" t="s">
        <v>201</v>
      </c>
      <c r="B15" s="131" t="s">
        <v>167</v>
      </c>
      <c r="C15" s="152" t="s">
        <v>45</v>
      </c>
      <c r="D15" s="152" t="s">
        <v>45</v>
      </c>
      <c r="E15" s="167">
        <v>0</v>
      </c>
      <c r="F15" s="167">
        <v>0</v>
      </c>
      <c r="G15" s="152" t="s">
        <v>45</v>
      </c>
      <c r="H15" s="167">
        <v>0</v>
      </c>
      <c r="I15" s="167">
        <v>0</v>
      </c>
    </row>
    <row r="16" spans="1:9" ht="89.25">
      <c r="A16" s="163" t="s">
        <v>202</v>
      </c>
      <c r="B16" s="131" t="s">
        <v>166</v>
      </c>
      <c r="C16" s="152" t="s">
        <v>45</v>
      </c>
      <c r="D16" s="152" t="s">
        <v>45</v>
      </c>
      <c r="E16" s="167">
        <v>0</v>
      </c>
      <c r="F16" s="167">
        <v>0</v>
      </c>
      <c r="G16" s="152" t="s">
        <v>45</v>
      </c>
      <c r="H16" s="167">
        <v>0</v>
      </c>
      <c r="I16" s="167">
        <v>0</v>
      </c>
    </row>
    <row r="17" spans="1:9" ht="89.25">
      <c r="A17" s="163" t="s">
        <v>203</v>
      </c>
      <c r="B17" s="131" t="s">
        <v>176</v>
      </c>
      <c r="C17" s="152" t="s">
        <v>45</v>
      </c>
      <c r="D17" s="152" t="s">
        <v>45</v>
      </c>
      <c r="E17" s="167">
        <v>0</v>
      </c>
      <c r="F17" s="167">
        <v>0</v>
      </c>
      <c r="G17" s="152" t="s">
        <v>45</v>
      </c>
      <c r="H17" s="167">
        <v>0</v>
      </c>
      <c r="I17" s="167">
        <v>0</v>
      </c>
    </row>
    <row r="18" spans="1:9" ht="89.25">
      <c r="A18" s="163" t="s">
        <v>204</v>
      </c>
      <c r="B18" s="131" t="s">
        <v>177</v>
      </c>
      <c r="C18" s="152" t="s">
        <v>45</v>
      </c>
      <c r="D18" s="152" t="s">
        <v>45</v>
      </c>
      <c r="E18" s="167">
        <v>0</v>
      </c>
      <c r="F18" s="167">
        <v>0</v>
      </c>
      <c r="G18" s="152" t="s">
        <v>45</v>
      </c>
      <c r="H18" s="167">
        <v>0</v>
      </c>
      <c r="I18" s="167">
        <v>0</v>
      </c>
    </row>
    <row r="19" spans="1:9" ht="102">
      <c r="A19" s="163" t="s">
        <v>205</v>
      </c>
      <c r="B19" s="131" t="s">
        <v>178</v>
      </c>
      <c r="C19" s="152" t="s">
        <v>45</v>
      </c>
      <c r="D19" s="152" t="s">
        <v>45</v>
      </c>
      <c r="E19" s="152" t="s">
        <v>45</v>
      </c>
      <c r="F19" s="152" t="s">
        <v>45</v>
      </c>
      <c r="G19" s="167">
        <v>0</v>
      </c>
      <c r="H19" s="152" t="s">
        <v>45</v>
      </c>
      <c r="I19" s="152" t="s">
        <v>45</v>
      </c>
    </row>
    <row r="20" spans="1:9" ht="76.5">
      <c r="A20" s="163" t="s">
        <v>206</v>
      </c>
      <c r="B20" s="131" t="s">
        <v>169</v>
      </c>
      <c r="C20" s="152" t="s">
        <v>45</v>
      </c>
      <c r="D20" s="152" t="s">
        <v>45</v>
      </c>
      <c r="E20" s="152" t="s">
        <v>45</v>
      </c>
      <c r="F20" s="152" t="s">
        <v>45</v>
      </c>
      <c r="G20" s="167">
        <v>0</v>
      </c>
      <c r="H20" s="152" t="s">
        <v>45</v>
      </c>
      <c r="I20" s="152" t="s">
        <v>45</v>
      </c>
    </row>
    <row r="21" spans="1:9" ht="76.5">
      <c r="A21" s="163" t="s">
        <v>207</v>
      </c>
      <c r="B21" s="131" t="s">
        <v>168</v>
      </c>
      <c r="C21" s="152" t="s">
        <v>45</v>
      </c>
      <c r="D21" s="152" t="s">
        <v>45</v>
      </c>
      <c r="E21" s="152" t="s">
        <v>45</v>
      </c>
      <c r="F21" s="152" t="s">
        <v>45</v>
      </c>
      <c r="G21" s="167">
        <v>0</v>
      </c>
      <c r="H21" s="152" t="s">
        <v>45</v>
      </c>
      <c r="I21" s="152" t="s">
        <v>45</v>
      </c>
    </row>
    <row r="22" spans="1:9" ht="89.25">
      <c r="A22" s="163" t="s">
        <v>208</v>
      </c>
      <c r="B22" s="131" t="s">
        <v>179</v>
      </c>
      <c r="C22" s="152" t="s">
        <v>45</v>
      </c>
      <c r="D22" s="152" t="s">
        <v>45</v>
      </c>
      <c r="E22" s="152" t="s">
        <v>45</v>
      </c>
      <c r="F22" s="152" t="s">
        <v>45</v>
      </c>
      <c r="G22" s="167">
        <v>0</v>
      </c>
      <c r="H22" s="152" t="s">
        <v>45</v>
      </c>
      <c r="I22" s="152" t="s">
        <v>45</v>
      </c>
    </row>
    <row r="23" spans="1:9" ht="51">
      <c r="A23" s="163" t="s">
        <v>209</v>
      </c>
      <c r="B23" s="156" t="s">
        <v>180</v>
      </c>
      <c r="C23" s="152" t="s">
        <v>45</v>
      </c>
      <c r="D23" s="152" t="s">
        <v>45</v>
      </c>
      <c r="E23" s="167">
        <v>0</v>
      </c>
      <c r="F23" s="167">
        <v>0</v>
      </c>
      <c r="G23" s="152" t="s">
        <v>45</v>
      </c>
      <c r="H23" s="167">
        <v>0</v>
      </c>
      <c r="I23" s="167">
        <v>0</v>
      </c>
    </row>
    <row r="24" spans="1:9" ht="76.5">
      <c r="A24" s="163" t="s">
        <v>210</v>
      </c>
      <c r="B24" s="137" t="s">
        <v>181</v>
      </c>
      <c r="C24" s="152" t="s">
        <v>45</v>
      </c>
      <c r="D24" s="152" t="s">
        <v>45</v>
      </c>
      <c r="E24" s="167">
        <v>0</v>
      </c>
      <c r="F24" s="167">
        <v>0</v>
      </c>
      <c r="G24" s="152" t="s">
        <v>45</v>
      </c>
      <c r="H24" s="167">
        <v>0</v>
      </c>
      <c r="I24" s="167">
        <v>0</v>
      </c>
    </row>
    <row r="25" spans="1:9" ht="89.25">
      <c r="A25" s="163" t="s">
        <v>211</v>
      </c>
      <c r="B25" s="137" t="s">
        <v>182</v>
      </c>
      <c r="C25" s="152" t="s">
        <v>45</v>
      </c>
      <c r="D25" s="152" t="s">
        <v>45</v>
      </c>
      <c r="E25" s="167">
        <v>0</v>
      </c>
      <c r="F25" s="167">
        <v>0</v>
      </c>
      <c r="G25" s="152" t="s">
        <v>45</v>
      </c>
      <c r="H25" s="167">
        <v>0</v>
      </c>
      <c r="I25" s="167">
        <v>0</v>
      </c>
    </row>
    <row r="26" spans="1:9" ht="127.5">
      <c r="A26" s="163" t="s">
        <v>212</v>
      </c>
      <c r="B26" s="137" t="s">
        <v>307</v>
      </c>
      <c r="C26" s="152" t="s">
        <v>45</v>
      </c>
      <c r="D26" s="152" t="s">
        <v>45</v>
      </c>
      <c r="E26" s="152" t="s">
        <v>45</v>
      </c>
      <c r="F26" s="152" t="s">
        <v>45</v>
      </c>
      <c r="G26" s="167">
        <v>0</v>
      </c>
      <c r="H26" s="152" t="s">
        <v>45</v>
      </c>
      <c r="I26" s="152" t="s">
        <v>45</v>
      </c>
    </row>
    <row r="27" spans="1:9" ht="12.75">
      <c r="A27" s="153">
        <v>3</v>
      </c>
      <c r="B27" s="157" t="s">
        <v>17</v>
      </c>
      <c r="C27" s="151"/>
      <c r="D27" s="151"/>
      <c r="E27" s="151"/>
      <c r="F27" s="151"/>
      <c r="G27" s="151"/>
      <c r="H27" s="151"/>
      <c r="I27" s="151"/>
    </row>
    <row r="28" spans="1:9" s="142" customFormat="1" ht="25.5">
      <c r="A28" s="164" t="s">
        <v>213</v>
      </c>
      <c r="B28" s="134" t="s">
        <v>24</v>
      </c>
      <c r="C28" s="145"/>
      <c r="D28" s="145"/>
      <c r="E28" s="145"/>
      <c r="F28" s="145"/>
      <c r="G28" s="145"/>
      <c r="H28" s="145"/>
      <c r="I28" s="145"/>
    </row>
    <row r="29" spans="1:9" ht="127.5">
      <c r="A29" s="163" t="s">
        <v>214</v>
      </c>
      <c r="B29" s="134" t="s">
        <v>183</v>
      </c>
      <c r="C29" s="152" t="s">
        <v>45</v>
      </c>
      <c r="D29" s="152" t="s">
        <v>45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</row>
    <row r="30" spans="1:9" ht="242.25">
      <c r="A30" s="163" t="s">
        <v>215</v>
      </c>
      <c r="B30" s="134" t="s">
        <v>184</v>
      </c>
      <c r="C30" s="152" t="s">
        <v>45</v>
      </c>
      <c r="D30" s="152" t="s">
        <v>45</v>
      </c>
      <c r="E30" s="152" t="s">
        <v>45</v>
      </c>
      <c r="F30" s="167">
        <v>0</v>
      </c>
      <c r="G30" s="152" t="s">
        <v>45</v>
      </c>
      <c r="H30" s="152" t="s">
        <v>45</v>
      </c>
      <c r="I30" s="152" t="s">
        <v>45</v>
      </c>
    </row>
    <row r="31" spans="1:9" ht="12.75">
      <c r="A31" s="153">
        <v>4</v>
      </c>
      <c r="B31" s="157" t="s">
        <v>18</v>
      </c>
      <c r="C31" s="151"/>
      <c r="D31" s="151"/>
      <c r="E31" s="151"/>
      <c r="F31" s="151"/>
      <c r="G31" s="151"/>
      <c r="H31" s="151"/>
      <c r="I31" s="151"/>
    </row>
    <row r="32" spans="1:9" ht="255">
      <c r="A32" s="163" t="s">
        <v>216</v>
      </c>
      <c r="B32" s="104" t="s">
        <v>185</v>
      </c>
      <c r="C32" s="152" t="s">
        <v>45</v>
      </c>
      <c r="D32" s="152" t="s">
        <v>45</v>
      </c>
      <c r="E32" s="167">
        <v>0</v>
      </c>
      <c r="F32" s="167">
        <v>0</v>
      </c>
      <c r="G32" s="152" t="s">
        <v>45</v>
      </c>
      <c r="H32" s="167">
        <v>0</v>
      </c>
      <c r="I32" s="167">
        <v>0</v>
      </c>
    </row>
    <row r="33" spans="1:9" ht="255">
      <c r="A33" s="163" t="s">
        <v>217</v>
      </c>
      <c r="B33" s="104" t="s">
        <v>186</v>
      </c>
      <c r="C33" s="152" t="s">
        <v>45</v>
      </c>
      <c r="D33" s="152" t="s">
        <v>45</v>
      </c>
      <c r="E33" s="167">
        <v>0</v>
      </c>
      <c r="F33" s="167">
        <v>0</v>
      </c>
      <c r="G33" s="152" t="s">
        <v>45</v>
      </c>
      <c r="H33" s="167">
        <v>0</v>
      </c>
      <c r="I33" s="167">
        <v>0</v>
      </c>
    </row>
    <row r="34" spans="1:9" ht="51">
      <c r="A34" s="163" t="s">
        <v>218</v>
      </c>
      <c r="B34" s="104" t="s">
        <v>187</v>
      </c>
      <c r="C34" s="152" t="s">
        <v>45</v>
      </c>
      <c r="D34" s="152" t="s">
        <v>45</v>
      </c>
      <c r="E34" s="167">
        <v>0</v>
      </c>
      <c r="F34" s="167">
        <v>0</v>
      </c>
      <c r="G34" s="152" t="s">
        <v>45</v>
      </c>
      <c r="H34" s="167">
        <v>0</v>
      </c>
      <c r="I34" s="167">
        <v>0</v>
      </c>
    </row>
    <row r="35" spans="1:9" ht="25.5">
      <c r="A35" s="165">
        <v>5</v>
      </c>
      <c r="B35" s="158" t="s">
        <v>73</v>
      </c>
      <c r="C35" s="151"/>
      <c r="D35" s="151"/>
      <c r="E35" s="151"/>
      <c r="F35" s="151"/>
      <c r="G35" s="151"/>
      <c r="H35" s="151"/>
      <c r="I35" s="151"/>
    </row>
    <row r="36" spans="1:9" ht="12.75">
      <c r="A36" s="163" t="s">
        <v>219</v>
      </c>
      <c r="B36" s="132" t="s">
        <v>74</v>
      </c>
      <c r="C36" s="152" t="s">
        <v>45</v>
      </c>
      <c r="D36" s="152" t="s">
        <v>45</v>
      </c>
      <c r="E36" s="167">
        <v>0</v>
      </c>
      <c r="F36" s="167">
        <v>0</v>
      </c>
      <c r="G36" s="152" t="s">
        <v>45</v>
      </c>
      <c r="H36" s="167">
        <v>0</v>
      </c>
      <c r="I36" s="167">
        <v>0</v>
      </c>
    </row>
    <row r="37" spans="1:9" ht="25.5">
      <c r="A37" s="163" t="s">
        <v>220</v>
      </c>
      <c r="B37" s="132" t="s">
        <v>75</v>
      </c>
      <c r="C37" s="152" t="s">
        <v>45</v>
      </c>
      <c r="D37" s="152" t="s">
        <v>45</v>
      </c>
      <c r="E37" s="167">
        <v>0</v>
      </c>
      <c r="F37" s="167">
        <v>0</v>
      </c>
      <c r="G37" s="152" t="s">
        <v>45</v>
      </c>
      <c r="H37" s="167">
        <v>0</v>
      </c>
      <c r="I37" s="167">
        <v>0</v>
      </c>
    </row>
    <row r="38" spans="1:9" ht="12.75">
      <c r="A38" s="163" t="s">
        <v>221</v>
      </c>
      <c r="B38" s="132" t="s">
        <v>76</v>
      </c>
      <c r="C38" s="152" t="s">
        <v>45</v>
      </c>
      <c r="D38" s="152" t="s">
        <v>45</v>
      </c>
      <c r="E38" s="167">
        <v>0</v>
      </c>
      <c r="F38" s="167">
        <v>0</v>
      </c>
      <c r="G38" s="152" t="s">
        <v>45</v>
      </c>
      <c r="H38" s="167">
        <v>0</v>
      </c>
      <c r="I38" s="167">
        <v>0</v>
      </c>
    </row>
    <row r="39" spans="1:9" ht="12.75">
      <c r="A39" s="163" t="s">
        <v>222</v>
      </c>
      <c r="B39" s="132" t="s">
        <v>77</v>
      </c>
      <c r="C39" s="152" t="s">
        <v>45</v>
      </c>
      <c r="D39" s="152" t="s">
        <v>45</v>
      </c>
      <c r="E39" s="167">
        <v>0</v>
      </c>
      <c r="F39" s="167">
        <v>0</v>
      </c>
      <c r="G39" s="152" t="s">
        <v>45</v>
      </c>
      <c r="H39" s="167">
        <v>0</v>
      </c>
      <c r="I39" s="167">
        <v>0</v>
      </c>
    </row>
    <row r="40" spans="1:9" ht="25.5">
      <c r="A40" s="163" t="s">
        <v>223</v>
      </c>
      <c r="B40" s="132" t="s">
        <v>78</v>
      </c>
      <c r="C40" s="152" t="s">
        <v>45</v>
      </c>
      <c r="D40" s="152" t="s">
        <v>45</v>
      </c>
      <c r="E40" s="167">
        <v>0</v>
      </c>
      <c r="F40" s="167">
        <v>0</v>
      </c>
      <c r="G40" s="152" t="s">
        <v>45</v>
      </c>
      <c r="H40" s="167">
        <v>0</v>
      </c>
      <c r="I40" s="167">
        <v>0</v>
      </c>
    </row>
    <row r="41" spans="1:9" ht="12.75">
      <c r="A41" s="163" t="s">
        <v>224</v>
      </c>
      <c r="B41" s="132" t="s">
        <v>79</v>
      </c>
      <c r="C41" s="152" t="s">
        <v>45</v>
      </c>
      <c r="D41" s="152" t="s">
        <v>45</v>
      </c>
      <c r="E41" s="167">
        <v>0</v>
      </c>
      <c r="F41" s="167">
        <v>0</v>
      </c>
      <c r="G41" s="152" t="s">
        <v>45</v>
      </c>
      <c r="H41" s="167">
        <v>0</v>
      </c>
      <c r="I41" s="167">
        <v>0</v>
      </c>
    </row>
    <row r="42" spans="1:9" ht="25.5">
      <c r="A42" s="163" t="s">
        <v>225</v>
      </c>
      <c r="B42" s="132" t="s">
        <v>80</v>
      </c>
      <c r="C42" s="152" t="s">
        <v>45</v>
      </c>
      <c r="D42" s="152" t="s">
        <v>45</v>
      </c>
      <c r="E42" s="167">
        <v>0</v>
      </c>
      <c r="F42" s="167">
        <v>0</v>
      </c>
      <c r="G42" s="152" t="s">
        <v>45</v>
      </c>
      <c r="H42" s="167">
        <v>0</v>
      </c>
      <c r="I42" s="167">
        <v>0</v>
      </c>
    </row>
    <row r="43" spans="1:9" ht="25.5">
      <c r="A43" s="163" t="s">
        <v>226</v>
      </c>
      <c r="B43" s="132" t="s">
        <v>81</v>
      </c>
      <c r="C43" s="152" t="s">
        <v>45</v>
      </c>
      <c r="D43" s="152" t="s">
        <v>45</v>
      </c>
      <c r="E43" s="167">
        <v>0</v>
      </c>
      <c r="F43" s="167">
        <v>0</v>
      </c>
      <c r="G43" s="152" t="s">
        <v>45</v>
      </c>
      <c r="H43" s="167">
        <v>0</v>
      </c>
      <c r="I43" s="167">
        <v>0</v>
      </c>
    </row>
    <row r="44" spans="1:9" ht="12.75">
      <c r="A44" s="153">
        <v>6</v>
      </c>
      <c r="B44" s="157" t="s">
        <v>22</v>
      </c>
      <c r="C44" s="151"/>
      <c r="D44" s="151"/>
      <c r="E44" s="151"/>
      <c r="F44" s="151"/>
      <c r="G44" s="151"/>
      <c r="H44" s="151"/>
      <c r="I44" s="151"/>
    </row>
    <row r="45" spans="1:9" ht="153">
      <c r="A45" s="163" t="s">
        <v>227</v>
      </c>
      <c r="B45" s="73" t="s">
        <v>146</v>
      </c>
      <c r="C45" s="152" t="s">
        <v>45</v>
      </c>
      <c r="D45" s="152" t="s">
        <v>45</v>
      </c>
      <c r="E45" s="167">
        <v>0</v>
      </c>
      <c r="F45" s="167">
        <v>0</v>
      </c>
      <c r="G45" s="167">
        <v>0</v>
      </c>
      <c r="H45" s="167">
        <v>0</v>
      </c>
      <c r="I45" s="167">
        <v>0</v>
      </c>
    </row>
    <row r="46" spans="1:9" ht="12.75">
      <c r="A46" s="153">
        <v>7</v>
      </c>
      <c r="B46" s="157" t="s">
        <v>23</v>
      </c>
      <c r="C46" s="151"/>
      <c r="D46" s="151"/>
      <c r="E46" s="151"/>
      <c r="F46" s="151"/>
      <c r="G46" s="151"/>
      <c r="H46" s="151"/>
      <c r="I46" s="151"/>
    </row>
    <row r="47" spans="1:9" ht="89.25">
      <c r="A47" s="163" t="s">
        <v>228</v>
      </c>
      <c r="B47" s="135" t="s">
        <v>29</v>
      </c>
      <c r="C47" s="152" t="s">
        <v>45</v>
      </c>
      <c r="D47" s="152" t="s">
        <v>45</v>
      </c>
      <c r="E47" s="167">
        <v>0</v>
      </c>
      <c r="F47" s="167">
        <v>0</v>
      </c>
      <c r="G47" s="167">
        <v>0</v>
      </c>
      <c r="H47" s="167">
        <v>0</v>
      </c>
      <c r="I47" s="167">
        <v>0</v>
      </c>
    </row>
    <row r="48" spans="1:9" ht="12.75">
      <c r="A48" s="166">
        <v>8</v>
      </c>
      <c r="B48" s="159" t="s">
        <v>20</v>
      </c>
      <c r="C48" s="151"/>
      <c r="D48" s="151"/>
      <c r="E48" s="151"/>
      <c r="F48" s="151"/>
      <c r="G48" s="151"/>
      <c r="H48" s="151"/>
      <c r="I48" s="151"/>
    </row>
    <row r="49" spans="1:9" ht="127.5">
      <c r="A49" s="163" t="s">
        <v>229</v>
      </c>
      <c r="B49" s="72" t="s">
        <v>287</v>
      </c>
      <c r="C49" s="152" t="s">
        <v>45</v>
      </c>
      <c r="D49" s="152" t="s">
        <v>45</v>
      </c>
      <c r="E49" s="167">
        <v>0</v>
      </c>
      <c r="F49" s="167">
        <v>0</v>
      </c>
      <c r="G49" s="167">
        <v>0</v>
      </c>
      <c r="H49" s="167">
        <v>0</v>
      </c>
      <c r="I49" s="167">
        <v>0</v>
      </c>
    </row>
    <row r="50" spans="1:9" ht="165.75">
      <c r="A50" s="163" t="s">
        <v>230</v>
      </c>
      <c r="B50" s="72" t="s">
        <v>288</v>
      </c>
      <c r="C50" s="152" t="s">
        <v>45</v>
      </c>
      <c r="D50" s="152" t="s">
        <v>45</v>
      </c>
      <c r="E50" s="167">
        <v>0</v>
      </c>
      <c r="F50" s="167">
        <v>0</v>
      </c>
      <c r="G50" s="167">
        <v>0</v>
      </c>
      <c r="H50" s="167">
        <v>0</v>
      </c>
      <c r="I50" s="167">
        <v>0</v>
      </c>
    </row>
    <row r="51" spans="1:9" ht="114.75">
      <c r="A51" s="163" t="s">
        <v>231</v>
      </c>
      <c r="B51" s="73" t="s">
        <v>188</v>
      </c>
      <c r="C51" s="152" t="s">
        <v>45</v>
      </c>
      <c r="D51" s="152" t="s">
        <v>45</v>
      </c>
      <c r="E51" s="167">
        <v>0</v>
      </c>
      <c r="F51" s="167">
        <v>0</v>
      </c>
      <c r="G51" s="167">
        <v>0</v>
      </c>
      <c r="H51" s="167">
        <v>0</v>
      </c>
      <c r="I51" s="167">
        <v>0</v>
      </c>
    </row>
    <row r="52" spans="1:9" ht="38.25">
      <c r="A52" s="163" t="s">
        <v>232</v>
      </c>
      <c r="B52" s="132" t="s">
        <v>147</v>
      </c>
      <c r="C52" s="152" t="s">
        <v>45</v>
      </c>
      <c r="D52" s="152" t="s">
        <v>45</v>
      </c>
      <c r="E52" s="167">
        <v>0</v>
      </c>
      <c r="F52" s="167">
        <v>0</v>
      </c>
      <c r="G52" s="167">
        <v>0</v>
      </c>
      <c r="H52" s="167">
        <v>0</v>
      </c>
      <c r="I52" s="167">
        <v>0</v>
      </c>
    </row>
    <row r="53" spans="1:9" ht="12.75">
      <c r="A53" s="153">
        <v>9</v>
      </c>
      <c r="B53" s="157" t="s">
        <v>19</v>
      </c>
      <c r="C53" s="151"/>
      <c r="D53" s="151"/>
      <c r="E53" s="151"/>
      <c r="F53" s="151"/>
      <c r="G53" s="151"/>
      <c r="H53" s="151"/>
      <c r="I53" s="151"/>
    </row>
    <row r="54" spans="1:9" ht="204">
      <c r="A54" s="163" t="s">
        <v>233</v>
      </c>
      <c r="B54" s="134" t="s">
        <v>189</v>
      </c>
      <c r="C54" s="152" t="s">
        <v>45</v>
      </c>
      <c r="D54" s="152" t="s">
        <v>45</v>
      </c>
      <c r="E54" s="152" t="s">
        <v>45</v>
      </c>
      <c r="F54" s="152" t="s">
        <v>45</v>
      </c>
      <c r="G54" s="167">
        <v>0</v>
      </c>
      <c r="H54" s="152" t="s">
        <v>45</v>
      </c>
      <c r="I54" s="152" t="s">
        <v>45</v>
      </c>
    </row>
    <row r="55" spans="1:9" ht="204">
      <c r="A55" s="163" t="s">
        <v>234</v>
      </c>
      <c r="B55" s="134" t="s">
        <v>190</v>
      </c>
      <c r="C55" s="152" t="s">
        <v>45</v>
      </c>
      <c r="D55" s="152" t="s">
        <v>45</v>
      </c>
      <c r="E55" s="167">
        <v>0</v>
      </c>
      <c r="F55" s="167">
        <v>0</v>
      </c>
      <c r="G55" s="152" t="s">
        <v>45</v>
      </c>
      <c r="H55" s="167">
        <v>0</v>
      </c>
      <c r="I55" s="167">
        <v>0</v>
      </c>
    </row>
    <row r="56" spans="1:9" ht="140.25">
      <c r="A56" s="163" t="s">
        <v>235</v>
      </c>
      <c r="B56" s="135" t="s">
        <v>191</v>
      </c>
      <c r="C56" s="152" t="s">
        <v>45</v>
      </c>
      <c r="D56" s="152" t="s">
        <v>45</v>
      </c>
      <c r="E56" s="167">
        <v>0</v>
      </c>
      <c r="F56" s="167">
        <v>0</v>
      </c>
      <c r="G56" s="167">
        <v>0</v>
      </c>
      <c r="H56" s="167">
        <v>0</v>
      </c>
      <c r="I56" s="167">
        <v>0</v>
      </c>
    </row>
    <row r="57" spans="1:9" ht="63.75">
      <c r="A57" s="163" t="s">
        <v>236</v>
      </c>
      <c r="B57" s="136" t="s">
        <v>192</v>
      </c>
      <c r="C57" s="152" t="s">
        <v>45</v>
      </c>
      <c r="D57" s="152" t="s">
        <v>45</v>
      </c>
      <c r="E57" s="167">
        <v>0</v>
      </c>
      <c r="F57" s="167">
        <v>0</v>
      </c>
      <c r="G57" s="167">
        <v>0</v>
      </c>
      <c r="H57" s="167">
        <v>0</v>
      </c>
      <c r="I57" s="167">
        <v>0</v>
      </c>
    </row>
    <row r="58" spans="1:9" ht="38.25">
      <c r="A58" s="163" t="s">
        <v>237</v>
      </c>
      <c r="B58" s="136" t="s">
        <v>193</v>
      </c>
      <c r="C58" s="152" t="s">
        <v>45</v>
      </c>
      <c r="D58" s="152" t="s">
        <v>45</v>
      </c>
      <c r="E58" s="167">
        <v>0</v>
      </c>
      <c r="F58" s="167">
        <v>0</v>
      </c>
      <c r="G58" s="152" t="s">
        <v>45</v>
      </c>
      <c r="H58" s="167">
        <v>0</v>
      </c>
      <c r="I58" s="167">
        <v>0</v>
      </c>
    </row>
    <row r="59" spans="1:9" ht="38.25">
      <c r="A59" s="163" t="s">
        <v>238</v>
      </c>
      <c r="B59" s="136" t="s">
        <v>194</v>
      </c>
      <c r="C59" s="152" t="s">
        <v>45</v>
      </c>
      <c r="D59" s="152" t="s">
        <v>45</v>
      </c>
      <c r="E59" s="167">
        <v>0</v>
      </c>
      <c r="F59" s="167">
        <v>0</v>
      </c>
      <c r="G59" s="152" t="s">
        <v>45</v>
      </c>
      <c r="H59" s="167">
        <v>0</v>
      </c>
      <c r="I59" s="167">
        <v>0</v>
      </c>
    </row>
    <row r="60" spans="1:9" ht="114.75">
      <c r="A60" s="163" t="s">
        <v>239</v>
      </c>
      <c r="B60" s="199" t="s">
        <v>290</v>
      </c>
      <c r="C60" s="167">
        <v>0</v>
      </c>
      <c r="D60" s="167">
        <v>0</v>
      </c>
      <c r="E60" s="167">
        <v>0</v>
      </c>
      <c r="F60" s="167">
        <v>0</v>
      </c>
      <c r="G60" s="167">
        <v>0</v>
      </c>
      <c r="H60" s="167">
        <v>0</v>
      </c>
      <c r="I60" s="167">
        <v>0</v>
      </c>
    </row>
    <row r="61" spans="1:9" ht="114.75">
      <c r="A61" s="163" t="s">
        <v>289</v>
      </c>
      <c r="B61" s="199" t="s">
        <v>291</v>
      </c>
      <c r="C61" s="167">
        <v>0</v>
      </c>
      <c r="D61" s="167">
        <v>0</v>
      </c>
      <c r="E61" s="167">
        <v>0</v>
      </c>
      <c r="F61" s="167">
        <v>0</v>
      </c>
      <c r="G61" s="167">
        <v>0</v>
      </c>
      <c r="H61" s="167">
        <v>0</v>
      </c>
      <c r="I61" s="167">
        <v>0</v>
      </c>
    </row>
    <row r="62" spans="1:9" ht="12.75">
      <c r="A62" s="150">
        <v>10</v>
      </c>
      <c r="B62" s="133" t="s">
        <v>162</v>
      </c>
      <c r="C62" s="151"/>
      <c r="D62" s="151"/>
      <c r="E62" s="151"/>
      <c r="F62" s="151"/>
      <c r="G62" s="151"/>
      <c r="H62" s="151"/>
      <c r="I62" s="151"/>
    </row>
    <row r="63" spans="1:9" s="141" customFormat="1" ht="38.25">
      <c r="A63" s="162" t="s">
        <v>240</v>
      </c>
      <c r="B63" s="134" t="s">
        <v>163</v>
      </c>
      <c r="C63" s="152" t="s">
        <v>45</v>
      </c>
      <c r="D63" s="152" t="s">
        <v>45</v>
      </c>
      <c r="E63" s="152" t="s">
        <v>45</v>
      </c>
      <c r="F63" s="152" t="s">
        <v>45</v>
      </c>
      <c r="G63" s="167">
        <v>0</v>
      </c>
      <c r="H63" s="152" t="s">
        <v>45</v>
      </c>
      <c r="I63" s="152" t="s">
        <v>45</v>
      </c>
    </row>
    <row r="64" spans="1:9" ht="12.75">
      <c r="A64" s="150">
        <v>11</v>
      </c>
      <c r="B64" s="133" t="s">
        <v>148</v>
      </c>
      <c r="C64" s="151"/>
      <c r="D64" s="151"/>
      <c r="E64" s="151"/>
      <c r="F64" s="151"/>
      <c r="G64" s="151"/>
      <c r="H64" s="151"/>
      <c r="I64" s="151"/>
    </row>
    <row r="65" spans="1:9" s="141" customFormat="1" ht="12.75">
      <c r="A65" s="162" t="s">
        <v>241</v>
      </c>
      <c r="B65" s="134" t="s">
        <v>164</v>
      </c>
      <c r="C65" s="167">
        <v>0</v>
      </c>
      <c r="D65" s="167">
        <v>0</v>
      </c>
      <c r="E65" s="167">
        <v>0</v>
      </c>
      <c r="F65" s="167">
        <v>0</v>
      </c>
      <c r="G65" s="167">
        <v>0</v>
      </c>
      <c r="H65" s="167">
        <v>0</v>
      </c>
      <c r="I65" s="167">
        <v>0</v>
      </c>
    </row>
    <row r="66" spans="1:9" ht="12.75">
      <c r="A66" s="150">
        <v>12</v>
      </c>
      <c r="B66" s="133" t="s">
        <v>149</v>
      </c>
      <c r="C66" s="151"/>
      <c r="D66" s="151"/>
      <c r="E66" s="151"/>
      <c r="F66" s="151"/>
      <c r="G66" s="151"/>
      <c r="H66" s="151"/>
      <c r="I66" s="151"/>
    </row>
    <row r="67" spans="1:9" s="141" customFormat="1" ht="12.75">
      <c r="A67" s="162" t="s">
        <v>242</v>
      </c>
      <c r="B67" s="134" t="s">
        <v>125</v>
      </c>
      <c r="C67" s="152" t="s">
        <v>45</v>
      </c>
      <c r="D67" s="152" t="s">
        <v>45</v>
      </c>
      <c r="E67" s="167">
        <v>0</v>
      </c>
      <c r="F67" s="167">
        <v>0</v>
      </c>
      <c r="G67" s="167">
        <v>0</v>
      </c>
      <c r="H67" s="167">
        <v>0</v>
      </c>
      <c r="I67" s="167">
        <v>0</v>
      </c>
    </row>
    <row r="68" spans="1:9" s="141" customFormat="1" ht="12.75">
      <c r="A68" s="162" t="s">
        <v>243</v>
      </c>
      <c r="B68" s="134" t="s">
        <v>150</v>
      </c>
      <c r="C68" s="152" t="s">
        <v>45</v>
      </c>
      <c r="D68" s="152" t="s">
        <v>45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</row>
    <row r="69" spans="1:9" s="141" customFormat="1" ht="12.75">
      <c r="A69" s="162" t="s">
        <v>244</v>
      </c>
      <c r="B69" s="134" t="s">
        <v>151</v>
      </c>
      <c r="C69" s="152" t="s">
        <v>45</v>
      </c>
      <c r="D69" s="152" t="s">
        <v>45</v>
      </c>
      <c r="E69" s="167">
        <v>0</v>
      </c>
      <c r="F69" s="167">
        <v>0</v>
      </c>
      <c r="G69" s="167">
        <v>0</v>
      </c>
      <c r="H69" s="167">
        <v>0</v>
      </c>
      <c r="I69" s="167">
        <v>0</v>
      </c>
    </row>
    <row r="70" spans="1:9" s="141" customFormat="1" ht="12.75">
      <c r="A70" s="162" t="s">
        <v>245</v>
      </c>
      <c r="B70" s="134" t="s">
        <v>152</v>
      </c>
      <c r="C70" s="152" t="s">
        <v>45</v>
      </c>
      <c r="D70" s="152" t="s">
        <v>45</v>
      </c>
      <c r="E70" s="167">
        <v>0</v>
      </c>
      <c r="F70" s="167">
        <v>0</v>
      </c>
      <c r="G70" s="167">
        <v>0</v>
      </c>
      <c r="H70" s="167">
        <v>0</v>
      </c>
      <c r="I70" s="167">
        <v>0</v>
      </c>
    </row>
    <row r="71" spans="1:9" s="141" customFormat="1" ht="12.75">
      <c r="A71" s="162" t="s">
        <v>246</v>
      </c>
      <c r="B71" s="134" t="s">
        <v>171</v>
      </c>
      <c r="C71" s="152" t="s">
        <v>45</v>
      </c>
      <c r="D71" s="152" t="s">
        <v>45</v>
      </c>
      <c r="E71" s="167">
        <v>0</v>
      </c>
      <c r="F71" s="167">
        <v>0</v>
      </c>
      <c r="G71" s="167">
        <v>0</v>
      </c>
      <c r="H71" s="167">
        <v>0</v>
      </c>
      <c r="I71" s="167">
        <v>0</v>
      </c>
    </row>
    <row r="72" spans="1:9" s="141" customFormat="1" ht="12.75">
      <c r="A72" s="162" t="s">
        <v>247</v>
      </c>
      <c r="B72" s="134" t="s">
        <v>172</v>
      </c>
      <c r="C72" s="152" t="s">
        <v>45</v>
      </c>
      <c r="D72" s="152" t="s">
        <v>45</v>
      </c>
      <c r="E72" s="167">
        <v>0</v>
      </c>
      <c r="F72" s="167">
        <v>0</v>
      </c>
      <c r="G72" s="167">
        <v>0</v>
      </c>
      <c r="H72" s="167">
        <v>0</v>
      </c>
      <c r="I72" s="167">
        <v>0</v>
      </c>
    </row>
    <row r="73" spans="1:9" ht="12.75">
      <c r="A73" s="150">
        <v>13</v>
      </c>
      <c r="B73" s="133" t="s">
        <v>21</v>
      </c>
      <c r="C73" s="151"/>
      <c r="D73" s="151"/>
      <c r="E73" s="151"/>
      <c r="F73" s="151"/>
      <c r="G73" s="151"/>
      <c r="H73" s="151"/>
      <c r="I73" s="171"/>
    </row>
    <row r="74" spans="1:9" s="141" customFormat="1" ht="51">
      <c r="A74" s="162" t="s">
        <v>248</v>
      </c>
      <c r="B74" s="134" t="s">
        <v>60</v>
      </c>
      <c r="C74" s="219" t="s">
        <v>45</v>
      </c>
      <c r="D74" s="152" t="s">
        <v>45</v>
      </c>
      <c r="E74" s="167">
        <v>0</v>
      </c>
      <c r="F74" s="167">
        <v>0</v>
      </c>
      <c r="G74" s="167">
        <v>0</v>
      </c>
      <c r="H74" s="167">
        <v>0</v>
      </c>
      <c r="I74" s="167">
        <v>0</v>
      </c>
    </row>
    <row r="75" spans="1:9" s="141" customFormat="1" ht="25.5">
      <c r="A75" s="162" t="s">
        <v>249</v>
      </c>
      <c r="B75" s="134" t="s">
        <v>61</v>
      </c>
      <c r="C75" s="152" t="s">
        <v>45</v>
      </c>
      <c r="D75" s="152" t="s">
        <v>45</v>
      </c>
      <c r="E75" s="167">
        <v>0</v>
      </c>
      <c r="F75" s="167">
        <v>0</v>
      </c>
      <c r="G75" s="167">
        <v>0</v>
      </c>
      <c r="H75" s="167">
        <v>0</v>
      </c>
      <c r="I75" s="167">
        <v>0</v>
      </c>
    </row>
    <row r="76" spans="1:9" s="141" customFormat="1" ht="12.75">
      <c r="A76" s="162" t="s">
        <v>250</v>
      </c>
      <c r="B76" s="134" t="s">
        <v>160</v>
      </c>
      <c r="C76" s="152" t="s">
        <v>45</v>
      </c>
      <c r="D76" s="152" t="s">
        <v>45</v>
      </c>
      <c r="E76" s="167">
        <v>0</v>
      </c>
      <c r="F76" s="167">
        <v>0</v>
      </c>
      <c r="G76" s="152" t="s">
        <v>45</v>
      </c>
      <c r="H76" s="167">
        <v>0</v>
      </c>
      <c r="I76" s="167">
        <v>0</v>
      </c>
    </row>
    <row r="77" spans="1:9" ht="38.25">
      <c r="A77" s="163" t="s">
        <v>251</v>
      </c>
      <c r="B77" s="132" t="s">
        <v>165</v>
      </c>
      <c r="C77" s="152" t="s">
        <v>45</v>
      </c>
      <c r="D77" s="152" t="s">
        <v>45</v>
      </c>
      <c r="E77" s="167">
        <v>0</v>
      </c>
      <c r="F77" s="167">
        <v>0</v>
      </c>
      <c r="G77" s="167">
        <v>0</v>
      </c>
      <c r="H77" s="167">
        <v>0</v>
      </c>
      <c r="I77" s="167">
        <v>0</v>
      </c>
    </row>
    <row r="78" spans="1:9" ht="38.25">
      <c r="A78" s="163" t="s">
        <v>252</v>
      </c>
      <c r="B78" s="132" t="s">
        <v>255</v>
      </c>
      <c r="C78" s="152" t="s">
        <v>45</v>
      </c>
      <c r="D78" s="152" t="s">
        <v>45</v>
      </c>
      <c r="E78" s="167">
        <v>0</v>
      </c>
      <c r="F78" s="167">
        <v>0</v>
      </c>
      <c r="G78" s="167">
        <v>0</v>
      </c>
      <c r="H78" s="167">
        <v>0</v>
      </c>
      <c r="I78" s="167">
        <v>0</v>
      </c>
    </row>
    <row r="79" spans="1:9" ht="12.75">
      <c r="A79" s="163" t="s">
        <v>253</v>
      </c>
      <c r="B79" s="132" t="s">
        <v>256</v>
      </c>
      <c r="C79" s="152" t="s">
        <v>45</v>
      </c>
      <c r="D79" s="152" t="s">
        <v>45</v>
      </c>
      <c r="E79" s="167">
        <v>0</v>
      </c>
      <c r="F79" s="167">
        <v>0</v>
      </c>
      <c r="G79" s="167">
        <v>0</v>
      </c>
      <c r="H79" s="167">
        <v>0</v>
      </c>
      <c r="I79" s="167">
        <v>0</v>
      </c>
    </row>
    <row r="80" spans="1:9" ht="12.75">
      <c r="A80" s="163" t="s">
        <v>254</v>
      </c>
      <c r="B80" s="197" t="s">
        <v>285</v>
      </c>
      <c r="C80" s="167">
        <v>0</v>
      </c>
      <c r="D80" s="167">
        <v>0</v>
      </c>
      <c r="E80" s="167">
        <v>0</v>
      </c>
      <c r="F80" s="167">
        <v>0</v>
      </c>
      <c r="G80" s="167">
        <v>0</v>
      </c>
      <c r="H80" s="167">
        <v>0</v>
      </c>
      <c r="I80" s="167">
        <v>0</v>
      </c>
    </row>
    <row r="81" spans="1:9" ht="25.5">
      <c r="A81" s="163" t="s">
        <v>286</v>
      </c>
      <c r="B81" s="197" t="s">
        <v>161</v>
      </c>
      <c r="C81" s="167">
        <v>0</v>
      </c>
      <c r="D81" s="167">
        <v>0</v>
      </c>
      <c r="E81" s="167">
        <v>0</v>
      </c>
      <c r="F81" s="167">
        <v>0</v>
      </c>
      <c r="G81" s="167">
        <v>0</v>
      </c>
      <c r="H81" s="167">
        <v>0</v>
      </c>
      <c r="I81" s="167">
        <v>0</v>
      </c>
    </row>
    <row r="82" spans="1:9"/>
    <row r="83" spans="1:9" s="169" customFormat="1">
      <c r="A83" s="223" t="s">
        <v>265</v>
      </c>
      <c r="B83" s="223"/>
      <c r="C83" s="183">
        <f t="shared" ref="C83:I83" si="0">SUM(C8:C81)</f>
        <v>0</v>
      </c>
      <c r="D83" s="183">
        <f t="shared" si="0"/>
        <v>0</v>
      </c>
      <c r="E83" s="183">
        <f t="shared" si="0"/>
        <v>0</v>
      </c>
      <c r="F83" s="183">
        <f t="shared" si="0"/>
        <v>0</v>
      </c>
      <c r="G83" s="183">
        <f t="shared" si="0"/>
        <v>0</v>
      </c>
      <c r="H83" s="183">
        <f t="shared" si="0"/>
        <v>0</v>
      </c>
      <c r="I83" s="183">
        <f t="shared" si="0"/>
        <v>0</v>
      </c>
    </row>
    <row r="84" spans="1:9">
      <c r="A84" s="223" t="s">
        <v>284</v>
      </c>
      <c r="B84" s="223"/>
      <c r="C84" s="144">
        <f>C5</f>
        <v>1</v>
      </c>
      <c r="D84" s="144">
        <f t="shared" ref="D84:I84" si="1">D5</f>
        <v>3</v>
      </c>
      <c r="E84" s="144">
        <f t="shared" si="1"/>
        <v>6</v>
      </c>
      <c r="F84" s="144">
        <f t="shared" si="1"/>
        <v>57</v>
      </c>
      <c r="G84" s="144">
        <f t="shared" si="1"/>
        <v>28</v>
      </c>
      <c r="H84" s="144">
        <f t="shared" si="1"/>
        <v>10</v>
      </c>
      <c r="I84" s="144">
        <f t="shared" si="1"/>
        <v>8</v>
      </c>
    </row>
    <row r="85" spans="1:9">
      <c r="A85" s="223" t="s">
        <v>266</v>
      </c>
      <c r="B85" s="223"/>
      <c r="C85" s="184">
        <f t="shared" ref="C85:I85" si="2">C83*C84</f>
        <v>0</v>
      </c>
      <c r="D85" s="184">
        <f t="shared" si="2"/>
        <v>0</v>
      </c>
      <c r="E85" s="184">
        <f t="shared" si="2"/>
        <v>0</v>
      </c>
      <c r="F85" s="184">
        <f t="shared" si="2"/>
        <v>0</v>
      </c>
      <c r="G85" s="184">
        <f t="shared" si="2"/>
        <v>0</v>
      </c>
      <c r="H85" s="184">
        <f t="shared" si="2"/>
        <v>0</v>
      </c>
      <c r="I85" s="184">
        <f t="shared" si="2"/>
        <v>0</v>
      </c>
    </row>
    <row r="86" spans="1:9">
      <c r="A86" s="223" t="s">
        <v>267</v>
      </c>
      <c r="B86" s="223"/>
      <c r="C86" s="222">
        <f>SUM(C85:I85)</f>
        <v>0</v>
      </c>
      <c r="D86" s="222"/>
      <c r="E86" s="222"/>
      <c r="F86" s="222"/>
      <c r="G86" s="222"/>
      <c r="H86" s="222"/>
      <c r="I86" s="222"/>
    </row>
  </sheetData>
  <sheetProtection algorithmName="SHA-512" hashValue="OmLzBcLmJclaRpI4L44XPxx8zfUdD8/3axP/s1wOKumzWk6q/6JMhJyuhCuATP4usEk3gbIApRQDKenCRlV+Ug==" saltValue="pGxo4w+yUvH28vObluzF5Q==" spinCount="100000" sheet="1" formatCells="0" formatColumns="0" formatRows="0" insertColumns="0" insertRows="0" insertHyperlinks="0" deleteColumns="0" deleteRows="0" sort="0" autoFilter="0" pivotTables="0"/>
  <mergeCells count="11">
    <mergeCell ref="C86:I86"/>
    <mergeCell ref="A86:B86"/>
    <mergeCell ref="A6:B6"/>
    <mergeCell ref="A83:B83"/>
    <mergeCell ref="A84:B84"/>
    <mergeCell ref="A85:B85"/>
    <mergeCell ref="A1:B1"/>
    <mergeCell ref="A2:B2"/>
    <mergeCell ref="A3:B3"/>
    <mergeCell ref="A4:B4"/>
    <mergeCell ref="A5:B5"/>
  </mergeCells>
  <printOptions gridLines="1"/>
  <pageMargins left="0.74803149606299213" right="0.74803149606299213" top="0.98425196850393704" bottom="0.98425196850393704" header="0.51181102362204722" footer="0.51181102362204722"/>
  <pageSetup paperSize="8" scale="37" fitToHeight="0" orientation="landscape" r:id="rId1"/>
  <headerFooter>
    <oddHeader>&amp;C&amp;20Programma van Eisen/Opties</oddHeader>
    <oddFooter>&amp;L&amp;P</oddFooter>
  </headerFooter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zoomScaleNormal="100" zoomScaleSheetLayoutView="90" zoomScalePageLayoutView="90" workbookViewId="0">
      <pane xSplit="2" ySplit="3" topLeftCell="C64" activePane="bottomRight" state="frozen"/>
      <selection activeCell="B22" sqref="B22"/>
      <selection pane="topRight" activeCell="B22" sqref="B22"/>
      <selection pane="bottomLeft" activeCell="B22" sqref="B22"/>
      <selection pane="bottomRight" activeCell="F8" sqref="F8"/>
    </sheetView>
  </sheetViews>
  <sheetFormatPr defaultColWidth="0" defaultRowHeight="12" zeroHeight="1"/>
  <cols>
    <col min="1" max="1" width="5" style="160" bestFit="1" customWidth="1"/>
    <col min="2" max="2" width="42.33203125" style="143" customWidth="1"/>
    <col min="3" max="9" width="17.44140625" style="144" customWidth="1"/>
    <col min="10" max="10" width="0" style="140" hidden="1"/>
    <col min="11" max="16375" width="7.44140625" style="140" hidden="1"/>
    <col min="16376" max="16376" width="7.44140625" style="140" hidden="1" customWidth="1"/>
    <col min="16377" max="16384" width="7.44140625" style="140" hidden="1"/>
  </cols>
  <sheetData>
    <row r="1" spans="1:9" ht="15" customHeight="1">
      <c r="A1" s="220" t="s">
        <v>136</v>
      </c>
      <c r="B1" s="220"/>
      <c r="C1" s="139" t="s">
        <v>154</v>
      </c>
      <c r="D1" s="139" t="s">
        <v>155</v>
      </c>
      <c r="E1" s="139" t="s">
        <v>156</v>
      </c>
      <c r="F1" s="139" t="s">
        <v>157</v>
      </c>
      <c r="G1" s="139" t="s">
        <v>124</v>
      </c>
      <c r="H1" s="139" t="s">
        <v>158</v>
      </c>
      <c r="I1" s="139" t="s">
        <v>159</v>
      </c>
    </row>
    <row r="2" spans="1:9" ht="15" customHeight="1">
      <c r="A2" s="220" t="s">
        <v>135</v>
      </c>
      <c r="B2" s="220"/>
      <c r="C2" s="145" t="s">
        <v>70</v>
      </c>
      <c r="D2" s="145" t="s">
        <v>120</v>
      </c>
      <c r="E2" s="145" t="s">
        <v>137</v>
      </c>
      <c r="F2" s="145" t="s">
        <v>138</v>
      </c>
      <c r="G2" s="145" t="s">
        <v>139</v>
      </c>
      <c r="H2" s="145" t="s">
        <v>140</v>
      </c>
      <c r="I2" s="145" t="s">
        <v>141</v>
      </c>
    </row>
    <row r="3" spans="1:9" ht="25.5">
      <c r="A3" s="221" t="s">
        <v>134</v>
      </c>
      <c r="B3" s="221"/>
      <c r="C3" s="146" t="s">
        <v>129</v>
      </c>
      <c r="D3" s="138" t="s">
        <v>128</v>
      </c>
      <c r="E3" s="138" t="s">
        <v>153</v>
      </c>
      <c r="F3" s="138" t="s">
        <v>127</v>
      </c>
      <c r="G3" s="145" t="s">
        <v>143</v>
      </c>
      <c r="H3" s="145" t="s">
        <v>144</v>
      </c>
      <c r="I3" s="145" t="s">
        <v>145</v>
      </c>
    </row>
    <row r="4" spans="1:9" ht="15" customHeight="1">
      <c r="A4" s="220" t="s">
        <v>133</v>
      </c>
      <c r="B4" s="220"/>
      <c r="C4" s="145" t="s">
        <v>71</v>
      </c>
      <c r="D4" s="145" t="s">
        <v>118</v>
      </c>
      <c r="E4" s="145" t="s">
        <v>119</v>
      </c>
      <c r="F4" s="71" t="s">
        <v>15</v>
      </c>
      <c r="G4" s="71" t="s">
        <v>142</v>
      </c>
      <c r="H4" s="145" t="s">
        <v>119</v>
      </c>
      <c r="I4" s="145" t="s">
        <v>119</v>
      </c>
    </row>
    <row r="5" spans="1:9" ht="15" customHeight="1">
      <c r="A5" s="220" t="s">
        <v>132</v>
      </c>
      <c r="B5" s="220"/>
      <c r="C5" s="147">
        <v>1</v>
      </c>
      <c r="D5" s="147">
        <v>3</v>
      </c>
      <c r="E5" s="147">
        <v>6</v>
      </c>
      <c r="F5" s="147">
        <v>57</v>
      </c>
      <c r="G5" s="148">
        <v>28</v>
      </c>
      <c r="H5" s="147">
        <v>10</v>
      </c>
      <c r="I5" s="147">
        <v>8</v>
      </c>
    </row>
    <row r="6" spans="1:9" ht="15" customHeight="1">
      <c r="A6" s="220" t="s">
        <v>121</v>
      </c>
      <c r="B6" s="220"/>
      <c r="C6" s="149" t="s">
        <v>122</v>
      </c>
      <c r="D6" s="149" t="s">
        <v>130</v>
      </c>
      <c r="E6" s="149" t="s">
        <v>131</v>
      </c>
      <c r="F6" s="149" t="s">
        <v>131</v>
      </c>
      <c r="G6" s="149" t="s">
        <v>123</v>
      </c>
      <c r="H6" s="149" t="s">
        <v>123</v>
      </c>
      <c r="I6" s="149" t="s">
        <v>123</v>
      </c>
    </row>
    <row r="7" spans="1:9" ht="12.75">
      <c r="A7" s="161">
        <v>1</v>
      </c>
      <c r="B7" s="150" t="s">
        <v>27</v>
      </c>
      <c r="C7" s="151"/>
      <c r="D7" s="151"/>
      <c r="E7" s="151"/>
      <c r="F7" s="151"/>
      <c r="G7" s="151"/>
      <c r="H7" s="151"/>
      <c r="I7" s="151"/>
    </row>
    <row r="8" spans="1:9" s="141" customFormat="1" ht="89.25">
      <c r="A8" s="162" t="s">
        <v>195</v>
      </c>
      <c r="B8" s="134" t="s">
        <v>28</v>
      </c>
      <c r="C8" s="152" t="s">
        <v>45</v>
      </c>
      <c r="D8" s="152" t="s">
        <v>45</v>
      </c>
      <c r="E8" s="180">
        <v>0</v>
      </c>
      <c r="F8" s="180">
        <v>0</v>
      </c>
      <c r="G8" s="173" t="s">
        <v>45</v>
      </c>
      <c r="H8" s="180">
        <v>0</v>
      </c>
      <c r="I8" s="180">
        <v>0</v>
      </c>
    </row>
    <row r="9" spans="1:9" s="141" customFormat="1" ht="76.5">
      <c r="A9" s="162" t="s">
        <v>196</v>
      </c>
      <c r="B9" s="134" t="s">
        <v>126</v>
      </c>
      <c r="C9" s="152" t="s">
        <v>45</v>
      </c>
      <c r="D9" s="152" t="s">
        <v>45</v>
      </c>
      <c r="E9" s="180">
        <v>0</v>
      </c>
      <c r="F9" s="180">
        <v>0</v>
      </c>
      <c r="G9" s="173" t="s">
        <v>45</v>
      </c>
      <c r="H9" s="180">
        <v>0</v>
      </c>
      <c r="I9" s="180">
        <v>0</v>
      </c>
    </row>
    <row r="10" spans="1:9" s="141" customFormat="1" ht="12.75">
      <c r="A10" s="162" t="s">
        <v>197</v>
      </c>
      <c r="B10" s="134" t="s">
        <v>170</v>
      </c>
      <c r="C10" s="152" t="s">
        <v>45</v>
      </c>
      <c r="D10" s="152" t="s">
        <v>45</v>
      </c>
      <c r="E10" s="180">
        <v>0</v>
      </c>
      <c r="F10" s="180">
        <v>0</v>
      </c>
      <c r="G10" s="173" t="s">
        <v>45</v>
      </c>
      <c r="H10" s="180">
        <v>0</v>
      </c>
      <c r="I10" s="180">
        <v>0</v>
      </c>
    </row>
    <row r="11" spans="1:9" ht="12.75">
      <c r="A11" s="161">
        <v>2</v>
      </c>
      <c r="B11" s="153" t="s">
        <v>16</v>
      </c>
      <c r="C11" s="154"/>
      <c r="D11" s="154"/>
      <c r="E11" s="174"/>
      <c r="F11" s="174"/>
      <c r="G11" s="175"/>
      <c r="H11" s="174"/>
      <c r="I11" s="174"/>
    </row>
    <row r="12" spans="1:9" ht="165.75">
      <c r="A12" s="163" t="s">
        <v>198</v>
      </c>
      <c r="B12" s="130" t="s">
        <v>173</v>
      </c>
      <c r="C12" s="152" t="s">
        <v>45</v>
      </c>
      <c r="D12" s="215" t="s">
        <v>45</v>
      </c>
      <c r="E12" s="180">
        <v>0</v>
      </c>
      <c r="F12" s="180">
        <v>0</v>
      </c>
      <c r="G12" s="180">
        <v>0</v>
      </c>
      <c r="H12" s="180">
        <v>0</v>
      </c>
      <c r="I12" s="180">
        <v>0</v>
      </c>
    </row>
    <row r="13" spans="1:9" ht="267.75">
      <c r="A13" s="163" t="s">
        <v>199</v>
      </c>
      <c r="B13" s="131" t="s">
        <v>174</v>
      </c>
      <c r="C13" s="152" t="s">
        <v>45</v>
      </c>
      <c r="D13" s="215" t="s">
        <v>45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</row>
    <row r="14" spans="1:9" ht="242.25">
      <c r="A14" s="163" t="s">
        <v>200</v>
      </c>
      <c r="B14" s="131" t="s">
        <v>175</v>
      </c>
      <c r="C14" s="152" t="s">
        <v>45</v>
      </c>
      <c r="D14" s="152" t="s">
        <v>45</v>
      </c>
      <c r="E14" s="180">
        <v>0</v>
      </c>
      <c r="F14" s="180">
        <v>0</v>
      </c>
      <c r="G14" s="180">
        <v>0</v>
      </c>
      <c r="H14" s="176" t="s">
        <v>45</v>
      </c>
      <c r="I14" s="176" t="s">
        <v>45</v>
      </c>
    </row>
    <row r="15" spans="1:9" ht="76.5">
      <c r="A15" s="163" t="s">
        <v>201</v>
      </c>
      <c r="B15" s="131" t="s">
        <v>167</v>
      </c>
      <c r="C15" s="152" t="s">
        <v>45</v>
      </c>
      <c r="D15" s="152" t="s">
        <v>45</v>
      </c>
      <c r="E15" s="180">
        <v>0</v>
      </c>
      <c r="F15" s="180">
        <v>0</v>
      </c>
      <c r="G15" s="173" t="s">
        <v>45</v>
      </c>
      <c r="H15" s="180">
        <v>0</v>
      </c>
      <c r="I15" s="180">
        <v>0</v>
      </c>
    </row>
    <row r="16" spans="1:9" ht="89.25">
      <c r="A16" s="163" t="s">
        <v>202</v>
      </c>
      <c r="B16" s="131" t="s">
        <v>166</v>
      </c>
      <c r="C16" s="152" t="s">
        <v>45</v>
      </c>
      <c r="D16" s="152" t="s">
        <v>45</v>
      </c>
      <c r="E16" s="180">
        <v>0</v>
      </c>
      <c r="F16" s="180">
        <v>0</v>
      </c>
      <c r="G16" s="173" t="s">
        <v>45</v>
      </c>
      <c r="H16" s="180">
        <v>0</v>
      </c>
      <c r="I16" s="180">
        <v>0</v>
      </c>
    </row>
    <row r="17" spans="1:9" ht="89.25">
      <c r="A17" s="163" t="s">
        <v>203</v>
      </c>
      <c r="B17" s="131" t="s">
        <v>176</v>
      </c>
      <c r="C17" s="152" t="s">
        <v>45</v>
      </c>
      <c r="D17" s="152" t="s">
        <v>45</v>
      </c>
      <c r="E17" s="180">
        <v>0</v>
      </c>
      <c r="F17" s="180">
        <v>0</v>
      </c>
      <c r="G17" s="173" t="s">
        <v>45</v>
      </c>
      <c r="H17" s="180">
        <v>0</v>
      </c>
      <c r="I17" s="180">
        <v>0</v>
      </c>
    </row>
    <row r="18" spans="1:9" ht="89.25">
      <c r="A18" s="163" t="s">
        <v>204</v>
      </c>
      <c r="B18" s="131" t="s">
        <v>177</v>
      </c>
      <c r="C18" s="152" t="s">
        <v>45</v>
      </c>
      <c r="D18" s="152" t="s">
        <v>45</v>
      </c>
      <c r="E18" s="180">
        <v>0</v>
      </c>
      <c r="F18" s="180">
        <v>0</v>
      </c>
      <c r="G18" s="173" t="s">
        <v>45</v>
      </c>
      <c r="H18" s="180">
        <v>0</v>
      </c>
      <c r="I18" s="180">
        <v>0</v>
      </c>
    </row>
    <row r="19" spans="1:9" ht="102">
      <c r="A19" s="163" t="s">
        <v>205</v>
      </c>
      <c r="B19" s="131" t="s">
        <v>178</v>
      </c>
      <c r="C19" s="152" t="s">
        <v>45</v>
      </c>
      <c r="D19" s="152" t="s">
        <v>45</v>
      </c>
      <c r="E19" s="173" t="s">
        <v>45</v>
      </c>
      <c r="F19" s="173" t="s">
        <v>45</v>
      </c>
      <c r="G19" s="180">
        <v>0</v>
      </c>
      <c r="H19" s="173" t="s">
        <v>45</v>
      </c>
      <c r="I19" s="173" t="s">
        <v>45</v>
      </c>
    </row>
    <row r="20" spans="1:9" ht="76.5">
      <c r="A20" s="163" t="s">
        <v>206</v>
      </c>
      <c r="B20" s="131" t="s">
        <v>169</v>
      </c>
      <c r="C20" s="152" t="s">
        <v>45</v>
      </c>
      <c r="D20" s="152" t="s">
        <v>45</v>
      </c>
      <c r="E20" s="173" t="s">
        <v>45</v>
      </c>
      <c r="F20" s="173" t="s">
        <v>45</v>
      </c>
      <c r="G20" s="180">
        <v>0</v>
      </c>
      <c r="H20" s="173" t="s">
        <v>45</v>
      </c>
      <c r="I20" s="173" t="s">
        <v>45</v>
      </c>
    </row>
    <row r="21" spans="1:9" ht="76.5">
      <c r="A21" s="217">
        <v>44106</v>
      </c>
      <c r="B21" s="131" t="s">
        <v>168</v>
      </c>
      <c r="C21" s="152" t="s">
        <v>45</v>
      </c>
      <c r="D21" s="152" t="s">
        <v>45</v>
      </c>
      <c r="E21" s="173" t="s">
        <v>45</v>
      </c>
      <c r="F21" s="173" t="s">
        <v>45</v>
      </c>
      <c r="G21" s="180">
        <v>0</v>
      </c>
      <c r="H21" s="173" t="s">
        <v>45</v>
      </c>
      <c r="I21" s="173" t="s">
        <v>45</v>
      </c>
    </row>
    <row r="22" spans="1:9" ht="102">
      <c r="A22" s="163" t="s">
        <v>208</v>
      </c>
      <c r="B22" s="131" t="s">
        <v>179</v>
      </c>
      <c r="C22" s="152" t="s">
        <v>45</v>
      </c>
      <c r="D22" s="152" t="s">
        <v>45</v>
      </c>
      <c r="E22" s="173" t="s">
        <v>45</v>
      </c>
      <c r="F22" s="173" t="s">
        <v>45</v>
      </c>
      <c r="G22" s="180">
        <v>0</v>
      </c>
      <c r="H22" s="173" t="s">
        <v>45</v>
      </c>
      <c r="I22" s="173" t="s">
        <v>45</v>
      </c>
    </row>
    <row r="23" spans="1:9" ht="51">
      <c r="A23" s="163" t="s">
        <v>209</v>
      </c>
      <c r="B23" s="156" t="s">
        <v>180</v>
      </c>
      <c r="C23" s="152" t="s">
        <v>45</v>
      </c>
      <c r="D23" s="152" t="s">
        <v>45</v>
      </c>
      <c r="E23" s="177">
        <v>0</v>
      </c>
      <c r="F23" s="177">
        <v>0</v>
      </c>
      <c r="G23" s="173" t="s">
        <v>45</v>
      </c>
      <c r="H23" s="177">
        <v>0</v>
      </c>
      <c r="I23" s="177">
        <v>0</v>
      </c>
    </row>
    <row r="24" spans="1:9" ht="76.5">
      <c r="A24" s="163" t="s">
        <v>210</v>
      </c>
      <c r="B24" s="137" t="s">
        <v>181</v>
      </c>
      <c r="C24" s="152" t="s">
        <v>45</v>
      </c>
      <c r="D24" s="152" t="s">
        <v>45</v>
      </c>
      <c r="E24" s="177">
        <v>0</v>
      </c>
      <c r="F24" s="177">
        <v>0</v>
      </c>
      <c r="G24" s="173" t="s">
        <v>45</v>
      </c>
      <c r="H24" s="177">
        <v>0</v>
      </c>
      <c r="I24" s="177">
        <v>0</v>
      </c>
    </row>
    <row r="25" spans="1:9" ht="89.25">
      <c r="A25" s="163" t="s">
        <v>211</v>
      </c>
      <c r="B25" s="137" t="s">
        <v>182</v>
      </c>
      <c r="C25" s="152" t="s">
        <v>45</v>
      </c>
      <c r="D25" s="152" t="s">
        <v>45</v>
      </c>
      <c r="E25" s="177">
        <v>0</v>
      </c>
      <c r="F25" s="177">
        <v>0</v>
      </c>
      <c r="G25" s="173" t="s">
        <v>45</v>
      </c>
      <c r="H25" s="177">
        <v>0</v>
      </c>
      <c r="I25" s="177">
        <v>0</v>
      </c>
    </row>
    <row r="26" spans="1:9" ht="127.5">
      <c r="A26" s="163" t="s">
        <v>212</v>
      </c>
      <c r="B26" s="214" t="s">
        <v>308</v>
      </c>
      <c r="C26" s="152" t="s">
        <v>45</v>
      </c>
      <c r="D26" s="152" t="s">
        <v>45</v>
      </c>
      <c r="E26" s="173" t="s">
        <v>45</v>
      </c>
      <c r="F26" s="173" t="s">
        <v>45</v>
      </c>
      <c r="G26" s="180">
        <v>0</v>
      </c>
      <c r="H26" s="173" t="s">
        <v>45</v>
      </c>
      <c r="I26" s="173" t="s">
        <v>45</v>
      </c>
    </row>
    <row r="27" spans="1:9" ht="12.75">
      <c r="A27" s="153">
        <v>3</v>
      </c>
      <c r="B27" s="157" t="s">
        <v>17</v>
      </c>
      <c r="C27" s="151"/>
      <c r="D27" s="151"/>
      <c r="E27" s="178"/>
      <c r="F27" s="178"/>
      <c r="G27" s="178"/>
      <c r="H27" s="178"/>
      <c r="I27" s="178"/>
    </row>
    <row r="28" spans="1:9" s="142" customFormat="1" ht="25.5">
      <c r="A28" s="164" t="s">
        <v>213</v>
      </c>
      <c r="B28" s="134" t="s">
        <v>24</v>
      </c>
      <c r="C28" s="145"/>
      <c r="D28" s="145"/>
      <c r="E28" s="179"/>
      <c r="F28" s="179"/>
      <c r="G28" s="179"/>
      <c r="H28" s="179"/>
      <c r="I28" s="179"/>
    </row>
    <row r="29" spans="1:9" ht="127.5">
      <c r="A29" s="163" t="s">
        <v>214</v>
      </c>
      <c r="B29" s="134" t="s">
        <v>183</v>
      </c>
      <c r="C29" s="152" t="s">
        <v>45</v>
      </c>
      <c r="D29" s="152" t="s">
        <v>45</v>
      </c>
      <c r="E29" s="180">
        <v>0</v>
      </c>
      <c r="F29" s="180">
        <v>0</v>
      </c>
      <c r="G29" s="180">
        <v>0</v>
      </c>
      <c r="H29" s="180">
        <v>0</v>
      </c>
      <c r="I29" s="180">
        <v>0</v>
      </c>
    </row>
    <row r="30" spans="1:9" ht="242.25">
      <c r="A30" s="163" t="s">
        <v>215</v>
      </c>
      <c r="B30" s="134" t="s">
        <v>310</v>
      </c>
      <c r="C30" s="152" t="s">
        <v>45</v>
      </c>
      <c r="D30" s="152" t="s">
        <v>45</v>
      </c>
      <c r="E30" s="173" t="s">
        <v>45</v>
      </c>
      <c r="F30" s="180">
        <v>0</v>
      </c>
      <c r="G30" s="173" t="s">
        <v>45</v>
      </c>
      <c r="H30" s="173" t="s">
        <v>45</v>
      </c>
      <c r="I30" s="173" t="s">
        <v>45</v>
      </c>
    </row>
    <row r="31" spans="1:9" ht="12.75">
      <c r="A31" s="153">
        <v>4</v>
      </c>
      <c r="B31" s="157" t="s">
        <v>18</v>
      </c>
      <c r="C31" s="151"/>
      <c r="D31" s="151"/>
      <c r="E31" s="178"/>
      <c r="F31" s="172"/>
      <c r="G31" s="178"/>
      <c r="H31" s="178"/>
      <c r="I31" s="178"/>
    </row>
    <row r="32" spans="1:9" ht="255">
      <c r="A32" s="163" t="s">
        <v>216</v>
      </c>
      <c r="B32" s="104" t="s">
        <v>185</v>
      </c>
      <c r="C32" s="152" t="s">
        <v>45</v>
      </c>
      <c r="D32" s="152" t="s">
        <v>45</v>
      </c>
      <c r="E32" s="180">
        <v>0</v>
      </c>
      <c r="F32" s="180">
        <v>0</v>
      </c>
      <c r="G32" s="173" t="s">
        <v>45</v>
      </c>
      <c r="H32" s="180">
        <v>0</v>
      </c>
      <c r="I32" s="180">
        <v>0</v>
      </c>
    </row>
    <row r="33" spans="1:9" ht="255">
      <c r="A33" s="163" t="s">
        <v>217</v>
      </c>
      <c r="B33" s="104" t="s">
        <v>186</v>
      </c>
      <c r="C33" s="152" t="s">
        <v>45</v>
      </c>
      <c r="D33" s="152" t="s">
        <v>45</v>
      </c>
      <c r="E33" s="180">
        <v>0</v>
      </c>
      <c r="F33" s="180">
        <v>0</v>
      </c>
      <c r="G33" s="173" t="s">
        <v>45</v>
      </c>
      <c r="H33" s="180">
        <v>0</v>
      </c>
      <c r="I33" s="180">
        <v>0</v>
      </c>
    </row>
    <row r="34" spans="1:9" ht="51">
      <c r="A34" s="163" t="s">
        <v>218</v>
      </c>
      <c r="B34" s="104" t="s">
        <v>187</v>
      </c>
      <c r="C34" s="152" t="s">
        <v>45</v>
      </c>
      <c r="D34" s="152" t="s">
        <v>45</v>
      </c>
      <c r="E34" s="180">
        <v>0</v>
      </c>
      <c r="F34" s="180">
        <v>0</v>
      </c>
      <c r="G34" s="173" t="s">
        <v>45</v>
      </c>
      <c r="H34" s="180">
        <v>0</v>
      </c>
      <c r="I34" s="180">
        <v>0</v>
      </c>
    </row>
    <row r="35" spans="1:9" ht="25.5">
      <c r="A35" s="165">
        <v>5</v>
      </c>
      <c r="B35" s="158" t="s">
        <v>73</v>
      </c>
      <c r="C35" s="151"/>
      <c r="D35" s="151"/>
      <c r="E35" s="178"/>
      <c r="F35" s="178"/>
      <c r="G35" s="178"/>
      <c r="H35" s="178"/>
      <c r="I35" s="178"/>
    </row>
    <row r="36" spans="1:9" ht="12.75">
      <c r="A36" s="163" t="s">
        <v>219</v>
      </c>
      <c r="B36" s="132" t="s">
        <v>74</v>
      </c>
      <c r="C36" s="152" t="s">
        <v>45</v>
      </c>
      <c r="D36" s="152" t="s">
        <v>45</v>
      </c>
      <c r="E36" s="180">
        <v>0</v>
      </c>
      <c r="F36" s="180">
        <v>0</v>
      </c>
      <c r="G36" s="173" t="s">
        <v>45</v>
      </c>
      <c r="H36" s="180">
        <v>0</v>
      </c>
      <c r="I36" s="180">
        <v>0</v>
      </c>
    </row>
    <row r="37" spans="1:9" ht="25.5">
      <c r="A37" s="163" t="s">
        <v>220</v>
      </c>
      <c r="B37" s="132" t="s">
        <v>75</v>
      </c>
      <c r="C37" s="152" t="s">
        <v>45</v>
      </c>
      <c r="D37" s="152" t="s">
        <v>45</v>
      </c>
      <c r="E37" s="180">
        <v>0</v>
      </c>
      <c r="F37" s="180">
        <v>0</v>
      </c>
      <c r="G37" s="173" t="s">
        <v>45</v>
      </c>
      <c r="H37" s="180">
        <v>0</v>
      </c>
      <c r="I37" s="180">
        <v>0</v>
      </c>
    </row>
    <row r="38" spans="1:9" ht="12.75">
      <c r="A38" s="163" t="s">
        <v>221</v>
      </c>
      <c r="B38" s="132" t="s">
        <v>76</v>
      </c>
      <c r="C38" s="152" t="s">
        <v>45</v>
      </c>
      <c r="D38" s="152" t="s">
        <v>45</v>
      </c>
      <c r="E38" s="180">
        <v>0</v>
      </c>
      <c r="F38" s="180">
        <v>0</v>
      </c>
      <c r="G38" s="173" t="s">
        <v>45</v>
      </c>
      <c r="H38" s="180">
        <v>0</v>
      </c>
      <c r="I38" s="180">
        <v>0</v>
      </c>
    </row>
    <row r="39" spans="1:9" ht="12.75">
      <c r="A39" s="163" t="s">
        <v>222</v>
      </c>
      <c r="B39" s="132" t="s">
        <v>77</v>
      </c>
      <c r="C39" s="152" t="s">
        <v>45</v>
      </c>
      <c r="D39" s="152" t="s">
        <v>45</v>
      </c>
      <c r="E39" s="180">
        <v>0</v>
      </c>
      <c r="F39" s="180">
        <v>0</v>
      </c>
      <c r="G39" s="173" t="s">
        <v>45</v>
      </c>
      <c r="H39" s="180">
        <v>0</v>
      </c>
      <c r="I39" s="180">
        <v>0</v>
      </c>
    </row>
    <row r="40" spans="1:9" ht="25.5">
      <c r="A40" s="163" t="s">
        <v>223</v>
      </c>
      <c r="B40" s="132" t="s">
        <v>78</v>
      </c>
      <c r="C40" s="152" t="s">
        <v>45</v>
      </c>
      <c r="D40" s="152" t="s">
        <v>45</v>
      </c>
      <c r="E40" s="180">
        <v>0</v>
      </c>
      <c r="F40" s="180">
        <v>0</v>
      </c>
      <c r="G40" s="173" t="s">
        <v>45</v>
      </c>
      <c r="H40" s="180">
        <v>0</v>
      </c>
      <c r="I40" s="180">
        <v>0</v>
      </c>
    </row>
    <row r="41" spans="1:9" ht="12.75">
      <c r="A41" s="163" t="s">
        <v>224</v>
      </c>
      <c r="B41" s="132" t="s">
        <v>79</v>
      </c>
      <c r="C41" s="152" t="s">
        <v>45</v>
      </c>
      <c r="D41" s="152" t="s">
        <v>45</v>
      </c>
      <c r="E41" s="180">
        <v>0</v>
      </c>
      <c r="F41" s="180">
        <v>0</v>
      </c>
      <c r="G41" s="173" t="s">
        <v>45</v>
      </c>
      <c r="H41" s="180">
        <v>0</v>
      </c>
      <c r="I41" s="180">
        <v>0</v>
      </c>
    </row>
    <row r="42" spans="1:9" ht="25.5">
      <c r="A42" s="163" t="s">
        <v>225</v>
      </c>
      <c r="B42" s="132" t="s">
        <v>80</v>
      </c>
      <c r="C42" s="152" t="s">
        <v>45</v>
      </c>
      <c r="D42" s="152" t="s">
        <v>45</v>
      </c>
      <c r="E42" s="180">
        <v>0</v>
      </c>
      <c r="F42" s="180">
        <v>0</v>
      </c>
      <c r="G42" s="173" t="s">
        <v>45</v>
      </c>
      <c r="H42" s="180">
        <v>0</v>
      </c>
      <c r="I42" s="180">
        <v>0</v>
      </c>
    </row>
    <row r="43" spans="1:9" ht="25.5">
      <c r="A43" s="163" t="s">
        <v>226</v>
      </c>
      <c r="B43" s="132" t="s">
        <v>81</v>
      </c>
      <c r="C43" s="152" t="s">
        <v>45</v>
      </c>
      <c r="D43" s="152" t="s">
        <v>45</v>
      </c>
      <c r="E43" s="180">
        <v>0</v>
      </c>
      <c r="F43" s="180">
        <v>0</v>
      </c>
      <c r="G43" s="173" t="s">
        <v>45</v>
      </c>
      <c r="H43" s="180">
        <v>0</v>
      </c>
      <c r="I43" s="180">
        <v>0</v>
      </c>
    </row>
    <row r="44" spans="1:9" ht="12.75">
      <c r="A44" s="153">
        <v>6</v>
      </c>
      <c r="B44" s="157" t="s">
        <v>22</v>
      </c>
      <c r="C44" s="151"/>
      <c r="D44" s="151"/>
      <c r="E44" s="178"/>
      <c r="F44" s="178"/>
      <c r="G44" s="178"/>
      <c r="H44" s="178"/>
      <c r="I44" s="178"/>
    </row>
    <row r="45" spans="1:9" ht="165.75">
      <c r="A45" s="163" t="s">
        <v>227</v>
      </c>
      <c r="B45" s="73" t="s">
        <v>146</v>
      </c>
      <c r="C45" s="152" t="s">
        <v>45</v>
      </c>
      <c r="D45" s="152" t="s">
        <v>45</v>
      </c>
      <c r="E45" s="180">
        <v>0</v>
      </c>
      <c r="F45" s="180">
        <v>0</v>
      </c>
      <c r="G45" s="180">
        <v>0</v>
      </c>
      <c r="H45" s="180">
        <v>0</v>
      </c>
      <c r="I45" s="180">
        <v>0</v>
      </c>
    </row>
    <row r="46" spans="1:9" ht="12.75">
      <c r="A46" s="153">
        <v>7</v>
      </c>
      <c r="B46" s="157" t="s">
        <v>23</v>
      </c>
      <c r="C46" s="151"/>
      <c r="D46" s="151"/>
      <c r="E46" s="178"/>
      <c r="F46" s="178"/>
      <c r="G46" s="178"/>
      <c r="H46" s="178"/>
      <c r="I46" s="178"/>
    </row>
    <row r="47" spans="1:9" ht="89.25">
      <c r="A47" s="163" t="s">
        <v>228</v>
      </c>
      <c r="B47" s="135" t="s">
        <v>29</v>
      </c>
      <c r="C47" s="152" t="s">
        <v>45</v>
      </c>
      <c r="D47" s="152" t="s">
        <v>45</v>
      </c>
      <c r="E47" s="180">
        <v>0</v>
      </c>
      <c r="F47" s="180">
        <v>0</v>
      </c>
      <c r="G47" s="180">
        <v>0</v>
      </c>
      <c r="H47" s="180">
        <v>0</v>
      </c>
      <c r="I47" s="180">
        <v>0</v>
      </c>
    </row>
    <row r="48" spans="1:9" ht="12.75">
      <c r="A48" s="166">
        <v>8</v>
      </c>
      <c r="B48" s="159" t="s">
        <v>20</v>
      </c>
      <c r="C48" s="151"/>
      <c r="D48" s="151"/>
      <c r="E48" s="178"/>
      <c r="F48" s="178"/>
      <c r="G48" s="178"/>
      <c r="H48" s="178"/>
      <c r="I48" s="178"/>
    </row>
    <row r="49" spans="1:9" ht="140.25">
      <c r="A49" s="163" t="s">
        <v>229</v>
      </c>
      <c r="B49" s="72" t="s">
        <v>287</v>
      </c>
      <c r="C49" s="152" t="s">
        <v>45</v>
      </c>
      <c r="D49" s="152" t="s">
        <v>45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</row>
    <row r="50" spans="1:9" ht="178.5">
      <c r="A50" s="163" t="s">
        <v>230</v>
      </c>
      <c r="B50" s="72" t="s">
        <v>288</v>
      </c>
      <c r="C50" s="152" t="s">
        <v>45</v>
      </c>
      <c r="D50" s="152" t="s">
        <v>45</v>
      </c>
      <c r="E50" s="180">
        <v>0</v>
      </c>
      <c r="F50" s="180">
        <v>0</v>
      </c>
      <c r="G50" s="180">
        <v>0</v>
      </c>
      <c r="H50" s="180">
        <v>0</v>
      </c>
      <c r="I50" s="180">
        <v>0</v>
      </c>
    </row>
    <row r="51" spans="1:9" ht="114.75">
      <c r="A51" s="163" t="s">
        <v>231</v>
      </c>
      <c r="B51" s="73" t="s">
        <v>188</v>
      </c>
      <c r="C51" s="152" t="s">
        <v>45</v>
      </c>
      <c r="D51" s="152" t="s">
        <v>45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</row>
    <row r="52" spans="1:9" ht="38.25">
      <c r="A52" s="163" t="s">
        <v>232</v>
      </c>
      <c r="B52" s="132" t="s">
        <v>147</v>
      </c>
      <c r="C52" s="152" t="s">
        <v>45</v>
      </c>
      <c r="D52" s="152" t="s">
        <v>45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</row>
    <row r="53" spans="1:9" ht="12.75">
      <c r="A53" s="153">
        <v>9</v>
      </c>
      <c r="B53" s="157" t="s">
        <v>19</v>
      </c>
      <c r="C53" s="151"/>
      <c r="D53" s="151"/>
      <c r="E53" s="178"/>
      <c r="F53" s="178"/>
      <c r="G53" s="178"/>
      <c r="H53" s="178"/>
      <c r="I53" s="178"/>
    </row>
    <row r="54" spans="1:9" ht="204">
      <c r="A54" s="163" t="s">
        <v>233</v>
      </c>
      <c r="B54" s="134" t="s">
        <v>311</v>
      </c>
      <c r="C54" s="152" t="s">
        <v>45</v>
      </c>
      <c r="D54" s="152" t="s">
        <v>45</v>
      </c>
      <c r="E54" s="173" t="s">
        <v>45</v>
      </c>
      <c r="F54" s="173" t="s">
        <v>45</v>
      </c>
      <c r="G54" s="180">
        <v>0</v>
      </c>
      <c r="H54" s="173" t="s">
        <v>45</v>
      </c>
      <c r="I54" s="173" t="s">
        <v>45</v>
      </c>
    </row>
    <row r="55" spans="1:9" ht="204">
      <c r="A55" s="163" t="s">
        <v>234</v>
      </c>
      <c r="B55" s="134" t="s">
        <v>312</v>
      </c>
      <c r="C55" s="152" t="s">
        <v>45</v>
      </c>
      <c r="D55" s="152" t="s">
        <v>45</v>
      </c>
      <c r="E55" s="180">
        <v>0</v>
      </c>
      <c r="F55" s="180">
        <v>0</v>
      </c>
      <c r="G55" s="173" t="s">
        <v>45</v>
      </c>
      <c r="H55" s="180">
        <v>0</v>
      </c>
      <c r="I55" s="180">
        <v>0</v>
      </c>
    </row>
    <row r="56" spans="1:9" s="216" customFormat="1" ht="140.25">
      <c r="A56" s="163" t="s">
        <v>235</v>
      </c>
      <c r="B56" s="135" t="s">
        <v>191</v>
      </c>
      <c r="C56" s="152" t="s">
        <v>45</v>
      </c>
      <c r="D56" s="152" t="s">
        <v>45</v>
      </c>
      <c r="E56" s="180">
        <v>0</v>
      </c>
      <c r="F56" s="180">
        <v>0</v>
      </c>
      <c r="G56" s="180">
        <v>0</v>
      </c>
      <c r="H56" s="180">
        <v>0</v>
      </c>
      <c r="I56" s="180">
        <v>0</v>
      </c>
    </row>
    <row r="57" spans="1:9" ht="63.75">
      <c r="A57" s="163" t="s">
        <v>236</v>
      </c>
      <c r="B57" s="136" t="s">
        <v>192</v>
      </c>
      <c r="C57" s="152" t="s">
        <v>45</v>
      </c>
      <c r="D57" s="152" t="s">
        <v>45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</row>
    <row r="58" spans="1:9" ht="38.25">
      <c r="A58" s="163" t="s">
        <v>237</v>
      </c>
      <c r="B58" s="136" t="s">
        <v>193</v>
      </c>
      <c r="C58" s="152" t="s">
        <v>45</v>
      </c>
      <c r="D58" s="152" t="s">
        <v>45</v>
      </c>
      <c r="E58" s="180">
        <v>0</v>
      </c>
      <c r="F58" s="180">
        <v>0</v>
      </c>
      <c r="G58" s="173" t="s">
        <v>45</v>
      </c>
      <c r="H58" s="180">
        <v>0</v>
      </c>
      <c r="I58" s="180">
        <v>0</v>
      </c>
    </row>
    <row r="59" spans="1:9" ht="38.25">
      <c r="A59" s="163" t="s">
        <v>238</v>
      </c>
      <c r="B59" s="136" t="s">
        <v>194</v>
      </c>
      <c r="C59" s="152" t="s">
        <v>45</v>
      </c>
      <c r="D59" s="152" t="s">
        <v>45</v>
      </c>
      <c r="E59" s="180">
        <v>0</v>
      </c>
      <c r="F59" s="180">
        <v>0</v>
      </c>
      <c r="G59" s="173" t="s">
        <v>45</v>
      </c>
      <c r="H59" s="180">
        <v>0</v>
      </c>
      <c r="I59" s="180">
        <v>0</v>
      </c>
    </row>
    <row r="60" spans="1:9" ht="114.75">
      <c r="A60" s="163" t="s">
        <v>239</v>
      </c>
      <c r="B60" s="199" t="s">
        <v>290</v>
      </c>
      <c r="C60" s="180">
        <v>0</v>
      </c>
      <c r="D60" s="180">
        <v>0</v>
      </c>
      <c r="E60" s="180">
        <v>0</v>
      </c>
      <c r="F60" s="180">
        <v>0</v>
      </c>
      <c r="G60" s="180">
        <v>0</v>
      </c>
      <c r="H60" s="180">
        <v>0</v>
      </c>
      <c r="I60" s="180">
        <v>0</v>
      </c>
    </row>
    <row r="61" spans="1:9" ht="114.75">
      <c r="A61" s="163" t="s">
        <v>239</v>
      </c>
      <c r="B61" s="199" t="s">
        <v>291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</row>
    <row r="62" spans="1:9" ht="12.75">
      <c r="A62" s="150">
        <v>10</v>
      </c>
      <c r="B62" s="133" t="s">
        <v>162</v>
      </c>
      <c r="C62" s="151"/>
      <c r="D62" s="151"/>
      <c r="E62" s="178"/>
      <c r="F62" s="178"/>
      <c r="G62" s="178"/>
      <c r="H62" s="178"/>
      <c r="I62" s="178"/>
    </row>
    <row r="63" spans="1:9" s="141" customFormat="1" ht="38.25">
      <c r="A63" s="218">
        <v>43840</v>
      </c>
      <c r="B63" s="134" t="s">
        <v>163</v>
      </c>
      <c r="C63" s="152" t="s">
        <v>45</v>
      </c>
      <c r="D63" s="152" t="s">
        <v>45</v>
      </c>
      <c r="E63" s="173" t="s">
        <v>45</v>
      </c>
      <c r="F63" s="173" t="s">
        <v>45</v>
      </c>
      <c r="G63" s="180">
        <v>0</v>
      </c>
      <c r="H63" s="173" t="s">
        <v>45</v>
      </c>
      <c r="I63" s="173" t="s">
        <v>45</v>
      </c>
    </row>
    <row r="64" spans="1:9" ht="12.75">
      <c r="A64" s="150">
        <v>11</v>
      </c>
      <c r="B64" s="133" t="s">
        <v>148</v>
      </c>
      <c r="C64" s="178"/>
      <c r="D64" s="178"/>
      <c r="E64" s="178"/>
      <c r="F64" s="178"/>
      <c r="G64" s="178"/>
      <c r="H64" s="178"/>
      <c r="I64" s="178"/>
    </row>
    <row r="65" spans="1:9" s="141" customFormat="1" ht="12.75">
      <c r="A65" s="162" t="s">
        <v>241</v>
      </c>
      <c r="B65" s="134" t="s">
        <v>164</v>
      </c>
      <c r="C65" s="180">
        <v>0</v>
      </c>
      <c r="D65" s="180">
        <v>0</v>
      </c>
      <c r="E65" s="180">
        <v>0</v>
      </c>
      <c r="F65" s="180">
        <v>0</v>
      </c>
      <c r="G65" s="180">
        <v>0</v>
      </c>
      <c r="H65" s="180">
        <v>0</v>
      </c>
      <c r="I65" s="180">
        <v>0</v>
      </c>
    </row>
    <row r="66" spans="1:9" ht="12.75">
      <c r="A66" s="150">
        <v>12</v>
      </c>
      <c r="B66" s="133" t="s">
        <v>149</v>
      </c>
      <c r="C66" s="151"/>
      <c r="D66" s="151"/>
      <c r="E66" s="178"/>
      <c r="F66" s="178"/>
      <c r="G66" s="178"/>
      <c r="H66" s="178"/>
      <c r="I66" s="178"/>
    </row>
    <row r="67" spans="1:9" s="141" customFormat="1" ht="12.75">
      <c r="A67" s="162" t="s">
        <v>242</v>
      </c>
      <c r="B67" s="134" t="s">
        <v>125</v>
      </c>
      <c r="C67" s="152" t="s">
        <v>45</v>
      </c>
      <c r="D67" s="152" t="s">
        <v>45</v>
      </c>
      <c r="E67" s="180">
        <v>0</v>
      </c>
      <c r="F67" s="180">
        <v>0</v>
      </c>
      <c r="G67" s="180">
        <v>0</v>
      </c>
      <c r="H67" s="180">
        <v>0</v>
      </c>
      <c r="I67" s="180">
        <v>0</v>
      </c>
    </row>
    <row r="68" spans="1:9" s="141" customFormat="1" ht="12.75">
      <c r="A68" s="162" t="s">
        <v>243</v>
      </c>
      <c r="B68" s="134" t="s">
        <v>150</v>
      </c>
      <c r="C68" s="152" t="s">
        <v>45</v>
      </c>
      <c r="D68" s="152" t="s">
        <v>45</v>
      </c>
      <c r="E68" s="180">
        <v>0</v>
      </c>
      <c r="F68" s="180">
        <v>0</v>
      </c>
      <c r="G68" s="180">
        <v>0</v>
      </c>
      <c r="H68" s="180">
        <v>0</v>
      </c>
      <c r="I68" s="180">
        <v>0</v>
      </c>
    </row>
    <row r="69" spans="1:9" s="141" customFormat="1" ht="12.75">
      <c r="A69" s="162" t="s">
        <v>244</v>
      </c>
      <c r="B69" s="134" t="s">
        <v>151</v>
      </c>
      <c r="C69" s="152" t="s">
        <v>45</v>
      </c>
      <c r="D69" s="152" t="s">
        <v>45</v>
      </c>
      <c r="E69" s="180">
        <v>0</v>
      </c>
      <c r="F69" s="180">
        <v>0</v>
      </c>
      <c r="G69" s="180">
        <v>0</v>
      </c>
      <c r="H69" s="180">
        <v>0</v>
      </c>
      <c r="I69" s="180">
        <v>0</v>
      </c>
    </row>
    <row r="70" spans="1:9" s="141" customFormat="1" ht="12.75">
      <c r="A70" s="162" t="s">
        <v>245</v>
      </c>
      <c r="B70" s="134" t="s">
        <v>152</v>
      </c>
      <c r="C70" s="152" t="s">
        <v>45</v>
      </c>
      <c r="D70" s="152" t="s">
        <v>45</v>
      </c>
      <c r="E70" s="180">
        <v>0</v>
      </c>
      <c r="F70" s="180">
        <v>0</v>
      </c>
      <c r="G70" s="180">
        <v>0</v>
      </c>
      <c r="H70" s="180">
        <v>0</v>
      </c>
      <c r="I70" s="180">
        <v>0</v>
      </c>
    </row>
    <row r="71" spans="1:9" s="141" customFormat="1" ht="12.75">
      <c r="A71" s="162" t="s">
        <v>246</v>
      </c>
      <c r="B71" s="134" t="s">
        <v>171</v>
      </c>
      <c r="C71" s="152" t="s">
        <v>45</v>
      </c>
      <c r="D71" s="152" t="s">
        <v>45</v>
      </c>
      <c r="E71" s="180">
        <v>0</v>
      </c>
      <c r="F71" s="180">
        <v>0</v>
      </c>
      <c r="G71" s="180">
        <v>0</v>
      </c>
      <c r="H71" s="180">
        <v>0</v>
      </c>
      <c r="I71" s="180">
        <v>0</v>
      </c>
    </row>
    <row r="72" spans="1:9" s="141" customFormat="1" ht="12.75">
      <c r="A72" s="162" t="s">
        <v>247</v>
      </c>
      <c r="B72" s="134" t="s">
        <v>172</v>
      </c>
      <c r="C72" s="152" t="s">
        <v>45</v>
      </c>
      <c r="D72" s="152" t="s">
        <v>45</v>
      </c>
      <c r="E72" s="180">
        <v>0</v>
      </c>
      <c r="F72" s="180">
        <v>0</v>
      </c>
      <c r="G72" s="180">
        <v>0</v>
      </c>
      <c r="H72" s="180">
        <v>0</v>
      </c>
      <c r="I72" s="180">
        <v>0</v>
      </c>
    </row>
    <row r="73" spans="1:9" ht="12.75">
      <c r="A73" s="150">
        <v>13</v>
      </c>
      <c r="B73" s="133" t="s">
        <v>21</v>
      </c>
      <c r="C73" s="151"/>
      <c r="D73" s="151"/>
      <c r="E73" s="178"/>
      <c r="F73" s="178"/>
      <c r="G73" s="178"/>
      <c r="H73" s="178"/>
      <c r="I73" s="178"/>
    </row>
    <row r="74" spans="1:9" s="141" customFormat="1" ht="51">
      <c r="A74" s="162" t="s">
        <v>248</v>
      </c>
      <c r="B74" s="134" t="s">
        <v>60</v>
      </c>
      <c r="C74" s="152" t="s">
        <v>45</v>
      </c>
      <c r="D74" s="170" t="s">
        <v>45</v>
      </c>
      <c r="E74" s="180">
        <v>0</v>
      </c>
      <c r="F74" s="180">
        <v>0</v>
      </c>
      <c r="G74" s="180">
        <v>0</v>
      </c>
      <c r="H74" s="180">
        <v>0</v>
      </c>
      <c r="I74" s="180">
        <v>0</v>
      </c>
    </row>
    <row r="75" spans="1:9" s="141" customFormat="1" ht="25.5">
      <c r="A75" s="162" t="s">
        <v>249</v>
      </c>
      <c r="B75" s="134" t="s">
        <v>61</v>
      </c>
      <c r="C75" s="152" t="s">
        <v>45</v>
      </c>
      <c r="D75" s="152" t="s">
        <v>45</v>
      </c>
      <c r="E75" s="180">
        <v>0</v>
      </c>
      <c r="F75" s="180">
        <v>0</v>
      </c>
      <c r="G75" s="180">
        <v>0</v>
      </c>
      <c r="H75" s="180">
        <v>0</v>
      </c>
      <c r="I75" s="180">
        <v>0</v>
      </c>
    </row>
    <row r="76" spans="1:9" s="141" customFormat="1" ht="12.75">
      <c r="A76" s="162" t="s">
        <v>250</v>
      </c>
      <c r="B76" s="134" t="s">
        <v>160</v>
      </c>
      <c r="C76" s="152" t="s">
        <v>45</v>
      </c>
      <c r="D76" s="152" t="s">
        <v>45</v>
      </c>
      <c r="E76" s="180">
        <v>0</v>
      </c>
      <c r="F76" s="180">
        <v>0</v>
      </c>
      <c r="G76" s="152" t="s">
        <v>45</v>
      </c>
      <c r="H76" s="180">
        <v>0</v>
      </c>
      <c r="I76" s="180">
        <v>0</v>
      </c>
    </row>
    <row r="77" spans="1:9" ht="38.25">
      <c r="A77" s="163" t="s">
        <v>251</v>
      </c>
      <c r="B77" s="132" t="s">
        <v>165</v>
      </c>
      <c r="C77" s="152" t="s">
        <v>45</v>
      </c>
      <c r="D77" s="152" t="s">
        <v>45</v>
      </c>
      <c r="E77" s="180">
        <v>0</v>
      </c>
      <c r="F77" s="180">
        <v>0</v>
      </c>
      <c r="G77" s="180">
        <v>0</v>
      </c>
      <c r="H77" s="180">
        <v>0</v>
      </c>
      <c r="I77" s="180">
        <v>0</v>
      </c>
    </row>
    <row r="78" spans="1:9" ht="38.25">
      <c r="A78" s="163" t="s">
        <v>252</v>
      </c>
      <c r="B78" s="132" t="s">
        <v>255</v>
      </c>
      <c r="C78" s="152" t="s">
        <v>45</v>
      </c>
      <c r="D78" s="152" t="s">
        <v>45</v>
      </c>
      <c r="E78" s="180">
        <v>0</v>
      </c>
      <c r="F78" s="180">
        <v>0</v>
      </c>
      <c r="G78" s="180">
        <v>0</v>
      </c>
      <c r="H78" s="180">
        <v>0</v>
      </c>
      <c r="I78" s="180">
        <v>0</v>
      </c>
    </row>
    <row r="79" spans="1:9" ht="12.75">
      <c r="A79" s="163" t="s">
        <v>253</v>
      </c>
      <c r="B79" s="132" t="s">
        <v>256</v>
      </c>
      <c r="C79" s="152" t="s">
        <v>45</v>
      </c>
      <c r="D79" s="152" t="s">
        <v>45</v>
      </c>
      <c r="E79" s="180">
        <v>0</v>
      </c>
      <c r="F79" s="180">
        <v>0</v>
      </c>
      <c r="G79" s="180">
        <v>0</v>
      </c>
      <c r="H79" s="180">
        <v>0</v>
      </c>
      <c r="I79" s="180">
        <v>0</v>
      </c>
    </row>
    <row r="80" spans="1:9" ht="25.5">
      <c r="A80" s="163" t="s">
        <v>254</v>
      </c>
      <c r="B80" s="197" t="s">
        <v>285</v>
      </c>
      <c r="C80" s="180">
        <v>0</v>
      </c>
      <c r="D80" s="180">
        <v>0</v>
      </c>
      <c r="E80" s="180">
        <v>0</v>
      </c>
      <c r="F80" s="180">
        <v>0</v>
      </c>
      <c r="G80" s="180">
        <v>0</v>
      </c>
      <c r="H80" s="180">
        <v>0</v>
      </c>
      <c r="I80" s="180">
        <v>0</v>
      </c>
    </row>
    <row r="81" spans="1:9" ht="25.5">
      <c r="A81" s="163" t="s">
        <v>286</v>
      </c>
      <c r="B81" s="132" t="s">
        <v>161</v>
      </c>
      <c r="C81" s="180">
        <v>0</v>
      </c>
      <c r="D81" s="180">
        <v>0</v>
      </c>
      <c r="E81" s="180">
        <v>0</v>
      </c>
      <c r="F81" s="180">
        <v>0</v>
      </c>
      <c r="G81" s="180">
        <v>0</v>
      </c>
      <c r="H81" s="180">
        <v>0</v>
      </c>
      <c r="I81" s="180">
        <v>0</v>
      </c>
    </row>
    <row r="82" spans="1:9" s="169" customFormat="1">
      <c r="A82" s="160"/>
      <c r="B82" s="143"/>
      <c r="C82" s="182">
        <f>SUM(C8:C81)</f>
        <v>0</v>
      </c>
      <c r="D82" s="182">
        <f t="shared" ref="D82:I82" si="0">SUM(D8:D81)</f>
        <v>0</v>
      </c>
      <c r="E82" s="182">
        <f t="shared" si="0"/>
        <v>0</v>
      </c>
      <c r="F82" s="182">
        <f t="shared" si="0"/>
        <v>0</v>
      </c>
      <c r="G82" s="182">
        <f t="shared" si="0"/>
        <v>0</v>
      </c>
      <c r="H82" s="182">
        <f t="shared" si="0"/>
        <v>0</v>
      </c>
      <c r="I82" s="182">
        <f t="shared" si="0"/>
        <v>0</v>
      </c>
    </row>
    <row r="83" spans="1:9">
      <c r="A83" s="223" t="s">
        <v>265</v>
      </c>
      <c r="B83" s="223"/>
      <c r="C83" s="144">
        <f>C5</f>
        <v>1</v>
      </c>
      <c r="D83" s="144">
        <f t="shared" ref="D83:I83" si="1">D5</f>
        <v>3</v>
      </c>
      <c r="E83" s="144">
        <f t="shared" si="1"/>
        <v>6</v>
      </c>
      <c r="F83" s="144">
        <f t="shared" si="1"/>
        <v>57</v>
      </c>
      <c r="G83" s="144">
        <f t="shared" si="1"/>
        <v>28</v>
      </c>
      <c r="H83" s="144">
        <f t="shared" si="1"/>
        <v>10</v>
      </c>
      <c r="I83" s="144">
        <f t="shared" si="1"/>
        <v>8</v>
      </c>
    </row>
    <row r="84" spans="1:9">
      <c r="A84" s="223" t="s">
        <v>284</v>
      </c>
      <c r="B84" s="223"/>
      <c r="C84" s="181">
        <f t="shared" ref="C84:I84" si="2">C82*C83</f>
        <v>0</v>
      </c>
      <c r="D84" s="181">
        <f t="shared" si="2"/>
        <v>0</v>
      </c>
      <c r="E84" s="181">
        <f t="shared" si="2"/>
        <v>0</v>
      </c>
      <c r="F84" s="181">
        <f t="shared" si="2"/>
        <v>0</v>
      </c>
      <c r="G84" s="181">
        <f t="shared" si="2"/>
        <v>0</v>
      </c>
      <c r="H84" s="181">
        <f t="shared" si="2"/>
        <v>0</v>
      </c>
      <c r="I84" s="181">
        <f t="shared" si="2"/>
        <v>0</v>
      </c>
    </row>
    <row r="85" spans="1:9">
      <c r="A85" s="223" t="s">
        <v>266</v>
      </c>
      <c r="B85" s="223"/>
      <c r="C85" s="224">
        <f>SUM(C84:I84)</f>
        <v>0</v>
      </c>
      <c r="D85" s="224"/>
      <c r="E85" s="224"/>
      <c r="F85" s="224"/>
      <c r="G85" s="224"/>
      <c r="H85" s="224"/>
      <c r="I85" s="224"/>
    </row>
    <row r="86" spans="1:9" hidden="1">
      <c r="A86" s="223" t="s">
        <v>267</v>
      </c>
      <c r="B86" s="223"/>
    </row>
  </sheetData>
  <sheetProtection algorithmName="SHA-512" hashValue="eYWgJ+V/nRixB+qer1mHkVp42C14R6bJAzeec0CotHOD5/LMW6C9V/icT5HDPH19K9AeM3+RQM9Ukd7B5BrIfg==" saltValue="h0T87+cM2yMzChKwcN402A==" spinCount="100000" sheet="1" formatCells="0" formatColumns="0" formatRows="0" insertColumns="0" insertRows="0" insertHyperlinks="0" deleteColumns="0" deleteRows="0" sort="0" autoFilter="0" pivotTables="0"/>
  <mergeCells count="11">
    <mergeCell ref="A83:B83"/>
    <mergeCell ref="A84:B84"/>
    <mergeCell ref="A85:B85"/>
    <mergeCell ref="A86:B86"/>
    <mergeCell ref="C85:I85"/>
    <mergeCell ref="A6:B6"/>
    <mergeCell ref="A1:B1"/>
    <mergeCell ref="A2:B2"/>
    <mergeCell ref="A3:B3"/>
    <mergeCell ref="A4:B4"/>
    <mergeCell ref="A5:B5"/>
  </mergeCells>
  <printOptions gridLines="1"/>
  <pageMargins left="0.74803149606299213" right="0.74803149606299213" top="0.98425196850393704" bottom="0.98425196850393704" header="0.51181102362204722" footer="0.51181102362204722"/>
  <pageSetup paperSize="8" scale="37" fitToHeight="0" orientation="landscape" r:id="rId1"/>
  <headerFooter>
    <oddHeader>&amp;C&amp;20Programma van Eisen/Opties</oddHeader>
    <oddFooter>&amp;L&amp;P</oddFooter>
  </headerFooter>
  <rowBreaks count="1" manualBreakCount="1"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D6" sqref="D6"/>
    </sheetView>
  </sheetViews>
  <sheetFormatPr defaultColWidth="0" defaultRowHeight="12.75" zeroHeight="1"/>
  <cols>
    <col min="1" max="1" width="8.109375" style="201" bestFit="1" customWidth="1"/>
    <col min="2" max="2" width="26.33203125" style="200" hidden="1" customWidth="1"/>
    <col min="3" max="3" width="27" style="200" bestFit="1" customWidth="1"/>
    <col min="4" max="4" width="16" style="200" bestFit="1" customWidth="1"/>
    <col min="5" max="6" width="23.88671875" style="200" customWidth="1"/>
    <col min="7" max="7" width="0" style="200" hidden="1" customWidth="1"/>
    <col min="8" max="16384" width="8.88671875" style="200" hidden="1"/>
  </cols>
  <sheetData>
    <row r="1" spans="1:6"/>
    <row r="2" spans="1:6"/>
    <row r="3" spans="1:6">
      <c r="A3" s="203" t="s">
        <v>292</v>
      </c>
      <c r="B3" s="200" t="s">
        <v>270</v>
      </c>
      <c r="C3" s="203" t="s">
        <v>270</v>
      </c>
      <c r="D3" s="203" t="s">
        <v>293</v>
      </c>
      <c r="E3" s="203" t="s">
        <v>295</v>
      </c>
      <c r="F3" s="203" t="s">
        <v>294</v>
      </c>
    </row>
    <row r="4" spans="1:6">
      <c r="A4" s="204" t="s">
        <v>296</v>
      </c>
      <c r="B4" s="204" t="s">
        <v>297</v>
      </c>
      <c r="C4" s="204" t="s">
        <v>297</v>
      </c>
      <c r="D4" s="204" t="s">
        <v>298</v>
      </c>
      <c r="E4" s="204" t="s">
        <v>299</v>
      </c>
      <c r="F4" s="204" t="s">
        <v>299</v>
      </c>
    </row>
    <row r="5" spans="1:6" ht="25.5">
      <c r="A5" s="208" t="s">
        <v>252</v>
      </c>
      <c r="B5" s="202" t="str">
        <f>VLOOKUP(A5,Prijzen!A$7:B$81,2,0)</f>
        <v>Papierrolhouder en zeepdispenser achter in de cabine. Watertank van 10 ltr. met kraan en slang op de zijdeur bestuurderszijde.</v>
      </c>
      <c r="C5" s="202" t="str">
        <f>LEFT(B5,40)</f>
        <v xml:space="preserve">Papierrolhouder en zeepdispenser achter </v>
      </c>
      <c r="D5" s="206" t="s">
        <v>300</v>
      </c>
      <c r="E5" s="207" t="s">
        <v>301</v>
      </c>
      <c r="F5" s="207" t="s">
        <v>302</v>
      </c>
    </row>
    <row r="6" spans="1:6">
      <c r="A6" s="208"/>
      <c r="B6" s="202" t="e">
        <f>VLOOKUP(A6,Prijzen!A$7:B$81,2,0)</f>
        <v>#N/A</v>
      </c>
      <c r="C6" s="202" t="e">
        <f t="shared" ref="C6:C107" si="0">LEFT(B6,40)</f>
        <v>#N/A</v>
      </c>
      <c r="D6" s="206"/>
      <c r="E6" s="207"/>
      <c r="F6" s="207"/>
    </row>
    <row r="7" spans="1:6">
      <c r="A7" s="208"/>
      <c r="B7" s="202" t="e">
        <f>VLOOKUP(A7,Prijzen!A$7:B$81,2,0)</f>
        <v>#N/A</v>
      </c>
      <c r="C7" s="202" t="e">
        <f t="shared" si="0"/>
        <v>#N/A</v>
      </c>
      <c r="D7" s="206"/>
      <c r="E7" s="207"/>
      <c r="F7" s="207"/>
    </row>
    <row r="8" spans="1:6">
      <c r="A8" s="208"/>
      <c r="B8" s="202" t="e">
        <f>VLOOKUP(A8,Prijzen!A$7:B$81,2,0)</f>
        <v>#N/A</v>
      </c>
      <c r="C8" s="202" t="e">
        <f t="shared" si="0"/>
        <v>#N/A</v>
      </c>
      <c r="D8" s="207"/>
      <c r="E8" s="207"/>
      <c r="F8" s="207"/>
    </row>
    <row r="9" spans="1:6">
      <c r="A9" s="208"/>
      <c r="B9" s="202" t="e">
        <f>VLOOKUP(A9,Prijzen!A$7:B$81,2,0)</f>
        <v>#N/A</v>
      </c>
      <c r="C9" s="202" t="e">
        <f t="shared" si="0"/>
        <v>#N/A</v>
      </c>
      <c r="D9" s="207"/>
      <c r="E9" s="207"/>
      <c r="F9" s="207"/>
    </row>
    <row r="10" spans="1:6">
      <c r="A10" s="208"/>
      <c r="B10" s="202" t="e">
        <f>VLOOKUP(A10,Prijzen!A$7:B$81,2,0)</f>
        <v>#N/A</v>
      </c>
      <c r="C10" s="202" t="e">
        <f t="shared" si="0"/>
        <v>#N/A</v>
      </c>
      <c r="D10" s="207"/>
      <c r="E10" s="207"/>
      <c r="F10" s="207"/>
    </row>
    <row r="11" spans="1:6">
      <c r="A11" s="208"/>
      <c r="B11" s="202" t="e">
        <f>VLOOKUP(A11,Prijzen!A$7:B$81,2,0)</f>
        <v>#N/A</v>
      </c>
      <c r="C11" s="202" t="e">
        <f t="shared" si="0"/>
        <v>#N/A</v>
      </c>
      <c r="D11" s="207"/>
      <c r="E11" s="207"/>
      <c r="F11" s="207"/>
    </row>
    <row r="12" spans="1:6">
      <c r="A12" s="208"/>
      <c r="B12" s="202" t="e">
        <f>VLOOKUP(A12,Prijzen!A$7:B$81,2,0)</f>
        <v>#N/A</v>
      </c>
      <c r="C12" s="202" t="e">
        <f t="shared" si="0"/>
        <v>#N/A</v>
      </c>
      <c r="D12" s="207"/>
      <c r="E12" s="207"/>
      <c r="F12" s="207"/>
    </row>
    <row r="13" spans="1:6">
      <c r="A13" s="208"/>
      <c r="B13" s="202" t="e">
        <f>VLOOKUP(A13,Prijzen!A$7:B$81,2,0)</f>
        <v>#N/A</v>
      </c>
      <c r="C13" s="202" t="e">
        <f t="shared" si="0"/>
        <v>#N/A</v>
      </c>
      <c r="D13" s="207"/>
      <c r="E13" s="207"/>
      <c r="F13" s="207"/>
    </row>
    <row r="14" spans="1:6">
      <c r="A14" s="208"/>
      <c r="B14" s="202" t="e">
        <f>VLOOKUP(A14,Prijzen!A$7:B$81,2,0)</f>
        <v>#N/A</v>
      </c>
      <c r="C14" s="202" t="e">
        <f t="shared" si="0"/>
        <v>#N/A</v>
      </c>
      <c r="D14" s="207"/>
      <c r="E14" s="207"/>
      <c r="F14" s="207"/>
    </row>
    <row r="15" spans="1:6">
      <c r="A15" s="208"/>
      <c r="B15" s="202" t="e">
        <f>VLOOKUP(A15,Prijzen!A$7:B$81,2,0)</f>
        <v>#N/A</v>
      </c>
      <c r="C15" s="202" t="e">
        <f t="shared" si="0"/>
        <v>#N/A</v>
      </c>
      <c r="D15" s="207"/>
      <c r="E15" s="207"/>
      <c r="F15" s="207"/>
    </row>
    <row r="16" spans="1:6">
      <c r="A16" s="208"/>
      <c r="B16" s="202" t="e">
        <f>VLOOKUP(A16,Prijzen!A$7:B$81,2,0)</f>
        <v>#N/A</v>
      </c>
      <c r="C16" s="202" t="e">
        <f t="shared" si="0"/>
        <v>#N/A</v>
      </c>
      <c r="D16" s="207"/>
      <c r="E16" s="207"/>
      <c r="F16" s="207"/>
    </row>
    <row r="17" spans="1:6">
      <c r="A17" s="208"/>
      <c r="B17" s="202" t="e">
        <f>VLOOKUP(A17,Prijzen!A$7:B$81,2,0)</f>
        <v>#N/A</v>
      </c>
      <c r="C17" s="202" t="e">
        <f t="shared" si="0"/>
        <v>#N/A</v>
      </c>
      <c r="D17" s="207"/>
      <c r="E17" s="207"/>
      <c r="F17" s="207"/>
    </row>
    <row r="18" spans="1:6">
      <c r="A18" s="208"/>
      <c r="B18" s="202" t="e">
        <f>VLOOKUP(A18,Prijzen!A$7:B$81,2,0)</f>
        <v>#N/A</v>
      </c>
      <c r="C18" s="202" t="e">
        <f t="shared" si="0"/>
        <v>#N/A</v>
      </c>
      <c r="D18" s="207"/>
      <c r="E18" s="207"/>
      <c r="F18" s="207"/>
    </row>
    <row r="19" spans="1:6">
      <c r="A19" s="208"/>
      <c r="B19" s="202" t="e">
        <f>VLOOKUP(A19,Prijzen!A$7:B$81,2,0)</f>
        <v>#N/A</v>
      </c>
      <c r="C19" s="202" t="e">
        <f t="shared" si="0"/>
        <v>#N/A</v>
      </c>
      <c r="D19" s="207"/>
      <c r="E19" s="207"/>
      <c r="F19" s="207"/>
    </row>
    <row r="20" spans="1:6">
      <c r="A20" s="208"/>
      <c r="B20" s="202" t="e">
        <f>VLOOKUP(A20,Prijzen!A$7:B$81,2,0)</f>
        <v>#N/A</v>
      </c>
      <c r="C20" s="202" t="e">
        <f t="shared" si="0"/>
        <v>#N/A</v>
      </c>
      <c r="D20" s="207"/>
      <c r="E20" s="207"/>
      <c r="F20" s="207"/>
    </row>
    <row r="21" spans="1:6">
      <c r="A21" s="208"/>
      <c r="B21" s="202" t="e">
        <f>VLOOKUP(A21,Prijzen!A$7:B$81,2,0)</f>
        <v>#N/A</v>
      </c>
      <c r="C21" s="202" t="e">
        <f t="shared" si="0"/>
        <v>#N/A</v>
      </c>
      <c r="D21" s="207"/>
      <c r="E21" s="207"/>
      <c r="F21" s="207"/>
    </row>
    <row r="22" spans="1:6">
      <c r="A22" s="208"/>
      <c r="B22" s="202" t="e">
        <f>VLOOKUP(A22,Prijzen!A$7:B$81,2,0)</f>
        <v>#N/A</v>
      </c>
      <c r="C22" s="202" t="e">
        <f t="shared" si="0"/>
        <v>#N/A</v>
      </c>
      <c r="D22" s="207"/>
      <c r="E22" s="207"/>
      <c r="F22" s="207"/>
    </row>
    <row r="23" spans="1:6">
      <c r="A23" s="208"/>
      <c r="B23" s="202" t="e">
        <f>VLOOKUP(A23,Prijzen!A$7:B$81,2,0)</f>
        <v>#N/A</v>
      </c>
      <c r="C23" s="202" t="e">
        <f t="shared" si="0"/>
        <v>#N/A</v>
      </c>
      <c r="D23" s="207"/>
      <c r="E23" s="207"/>
      <c r="F23" s="207"/>
    </row>
    <row r="24" spans="1:6">
      <c r="A24" s="208"/>
      <c r="B24" s="202" t="e">
        <f>VLOOKUP(A24,Prijzen!A$7:B$81,2,0)</f>
        <v>#N/A</v>
      </c>
      <c r="C24" s="202" t="e">
        <f t="shared" si="0"/>
        <v>#N/A</v>
      </c>
      <c r="D24" s="207"/>
      <c r="E24" s="207"/>
      <c r="F24" s="207"/>
    </row>
    <row r="25" spans="1:6">
      <c r="A25" s="208"/>
      <c r="B25" s="202" t="e">
        <f>VLOOKUP(A25,Prijzen!A$7:B$81,2,0)</f>
        <v>#N/A</v>
      </c>
      <c r="C25" s="202" t="e">
        <f t="shared" si="0"/>
        <v>#N/A</v>
      </c>
      <c r="D25" s="207"/>
      <c r="E25" s="207"/>
      <c r="F25" s="207"/>
    </row>
    <row r="26" spans="1:6">
      <c r="A26" s="208"/>
      <c r="B26" s="202" t="e">
        <f>VLOOKUP(A26,Prijzen!A$7:B$81,2,0)</f>
        <v>#N/A</v>
      </c>
      <c r="C26" s="202" t="e">
        <f t="shared" si="0"/>
        <v>#N/A</v>
      </c>
      <c r="D26" s="207"/>
      <c r="E26" s="207"/>
      <c r="F26" s="207"/>
    </row>
    <row r="27" spans="1:6">
      <c r="A27" s="208"/>
      <c r="B27" s="202" t="e">
        <f>VLOOKUP(A27,Prijzen!A$7:B$81,2,0)</f>
        <v>#N/A</v>
      </c>
      <c r="C27" s="202" t="e">
        <f t="shared" si="0"/>
        <v>#N/A</v>
      </c>
      <c r="D27" s="207"/>
      <c r="E27" s="207"/>
      <c r="F27" s="207"/>
    </row>
    <row r="28" spans="1:6">
      <c r="A28" s="208"/>
      <c r="B28" s="202" t="e">
        <f>VLOOKUP(A28,Prijzen!A$7:B$81,2,0)</f>
        <v>#N/A</v>
      </c>
      <c r="C28" s="202" t="e">
        <f t="shared" si="0"/>
        <v>#N/A</v>
      </c>
      <c r="D28" s="207"/>
      <c r="E28" s="207"/>
      <c r="F28" s="207"/>
    </row>
    <row r="29" spans="1:6">
      <c r="A29" s="208"/>
      <c r="B29" s="202" t="e">
        <f>VLOOKUP(A29,Prijzen!A$7:B$81,2,0)</f>
        <v>#N/A</v>
      </c>
      <c r="C29" s="202" t="e">
        <f t="shared" si="0"/>
        <v>#N/A</v>
      </c>
      <c r="D29" s="207"/>
      <c r="E29" s="207"/>
      <c r="F29" s="207"/>
    </row>
    <row r="30" spans="1:6">
      <c r="A30" s="208"/>
      <c r="B30" s="202" t="e">
        <f>VLOOKUP(A30,Prijzen!A$7:B$81,2,0)</f>
        <v>#N/A</v>
      </c>
      <c r="C30" s="202" t="e">
        <f t="shared" si="0"/>
        <v>#N/A</v>
      </c>
      <c r="D30" s="207"/>
      <c r="E30" s="207"/>
      <c r="F30" s="207"/>
    </row>
    <row r="31" spans="1:6">
      <c r="A31" s="208"/>
      <c r="B31" s="202" t="e">
        <f>VLOOKUP(A31,Prijzen!A$7:B$81,2,0)</f>
        <v>#N/A</v>
      </c>
      <c r="C31" s="202" t="e">
        <f t="shared" si="0"/>
        <v>#N/A</v>
      </c>
      <c r="D31" s="207"/>
      <c r="E31" s="207"/>
      <c r="F31" s="207"/>
    </row>
    <row r="32" spans="1:6">
      <c r="A32" s="208"/>
      <c r="B32" s="202" t="e">
        <f>VLOOKUP(A32,Prijzen!A$7:B$81,2,0)</f>
        <v>#N/A</v>
      </c>
      <c r="C32" s="202" t="e">
        <f t="shared" si="0"/>
        <v>#N/A</v>
      </c>
      <c r="D32" s="207"/>
      <c r="E32" s="207"/>
      <c r="F32" s="207"/>
    </row>
    <row r="33" spans="1:6">
      <c r="A33" s="208"/>
      <c r="B33" s="202" t="e">
        <f>VLOOKUP(A33,Prijzen!A$7:B$81,2,0)</f>
        <v>#N/A</v>
      </c>
      <c r="C33" s="202" t="e">
        <f t="shared" si="0"/>
        <v>#N/A</v>
      </c>
      <c r="D33" s="207"/>
      <c r="E33" s="207"/>
      <c r="F33" s="207"/>
    </row>
    <row r="34" spans="1:6">
      <c r="A34" s="208"/>
      <c r="B34" s="202" t="e">
        <f>VLOOKUP(A34,Prijzen!A$7:B$81,2,0)</f>
        <v>#N/A</v>
      </c>
      <c r="C34" s="202" t="e">
        <f t="shared" si="0"/>
        <v>#N/A</v>
      </c>
      <c r="D34" s="207"/>
      <c r="E34" s="207"/>
      <c r="F34" s="207"/>
    </row>
    <row r="35" spans="1:6">
      <c r="A35" s="208"/>
      <c r="B35" s="202" t="e">
        <f>VLOOKUP(A35,Prijzen!A$7:B$81,2,0)</f>
        <v>#N/A</v>
      </c>
      <c r="C35" s="202" t="e">
        <f t="shared" si="0"/>
        <v>#N/A</v>
      </c>
      <c r="D35" s="207"/>
      <c r="E35" s="207"/>
      <c r="F35" s="207"/>
    </row>
    <row r="36" spans="1:6">
      <c r="A36" s="208"/>
      <c r="B36" s="202" t="e">
        <f>VLOOKUP(A36,Prijzen!A$7:B$81,2,0)</f>
        <v>#N/A</v>
      </c>
      <c r="C36" s="202" t="e">
        <f t="shared" si="0"/>
        <v>#N/A</v>
      </c>
      <c r="D36" s="207"/>
      <c r="E36" s="207"/>
      <c r="F36" s="207"/>
    </row>
    <row r="37" spans="1:6">
      <c r="A37" s="208"/>
      <c r="B37" s="202" t="e">
        <f>VLOOKUP(A37,Prijzen!A$7:B$81,2,0)</f>
        <v>#N/A</v>
      </c>
      <c r="C37" s="202" t="e">
        <f t="shared" si="0"/>
        <v>#N/A</v>
      </c>
      <c r="D37" s="207"/>
      <c r="E37" s="207"/>
      <c r="F37" s="207"/>
    </row>
    <row r="38" spans="1:6">
      <c r="A38" s="208"/>
      <c r="B38" s="202" t="e">
        <f>VLOOKUP(A38,Prijzen!A$7:B$81,2,0)</f>
        <v>#N/A</v>
      </c>
      <c r="C38" s="202" t="e">
        <f t="shared" si="0"/>
        <v>#N/A</v>
      </c>
      <c r="D38" s="207"/>
      <c r="E38" s="207"/>
      <c r="F38" s="207"/>
    </row>
    <row r="39" spans="1:6">
      <c r="A39" s="208"/>
      <c r="B39" s="202" t="e">
        <f>VLOOKUP(A39,Prijzen!A$7:B$81,2,0)</f>
        <v>#N/A</v>
      </c>
      <c r="C39" s="202" t="e">
        <f t="shared" si="0"/>
        <v>#N/A</v>
      </c>
      <c r="D39" s="207"/>
      <c r="E39" s="207"/>
      <c r="F39" s="207"/>
    </row>
    <row r="40" spans="1:6">
      <c r="A40" s="208"/>
      <c r="B40" s="202" t="e">
        <f>VLOOKUP(A40,Prijzen!A$7:B$81,2,0)</f>
        <v>#N/A</v>
      </c>
      <c r="C40" s="202" t="e">
        <f t="shared" si="0"/>
        <v>#N/A</v>
      </c>
      <c r="D40" s="207"/>
      <c r="E40" s="207"/>
      <c r="F40" s="207"/>
    </row>
    <row r="41" spans="1:6">
      <c r="A41" s="208"/>
      <c r="B41" s="202" t="e">
        <f>VLOOKUP(A41,Prijzen!A$7:B$81,2,0)</f>
        <v>#N/A</v>
      </c>
      <c r="C41" s="202" t="e">
        <f t="shared" si="0"/>
        <v>#N/A</v>
      </c>
      <c r="D41" s="207"/>
      <c r="E41" s="207"/>
      <c r="F41" s="207"/>
    </row>
    <row r="42" spans="1:6">
      <c r="A42" s="208"/>
      <c r="B42" s="202" t="e">
        <f>VLOOKUP(A42,Prijzen!A$7:B$81,2,0)</f>
        <v>#N/A</v>
      </c>
      <c r="C42" s="202" t="e">
        <f t="shared" si="0"/>
        <v>#N/A</v>
      </c>
      <c r="D42" s="207"/>
      <c r="E42" s="207"/>
      <c r="F42" s="207"/>
    </row>
    <row r="43" spans="1:6">
      <c r="A43" s="208"/>
      <c r="B43" s="202" t="e">
        <f>VLOOKUP(A43,Prijzen!A$7:B$81,2,0)</f>
        <v>#N/A</v>
      </c>
      <c r="C43" s="202" t="e">
        <f t="shared" si="0"/>
        <v>#N/A</v>
      </c>
      <c r="D43" s="207"/>
      <c r="E43" s="207"/>
      <c r="F43" s="207"/>
    </row>
    <row r="44" spans="1:6">
      <c r="A44" s="208"/>
      <c r="B44" s="202" t="e">
        <f>VLOOKUP(A44,Prijzen!A$7:B$81,2,0)</f>
        <v>#N/A</v>
      </c>
      <c r="C44" s="202" t="e">
        <f t="shared" si="0"/>
        <v>#N/A</v>
      </c>
      <c r="D44" s="207"/>
      <c r="E44" s="207"/>
      <c r="F44" s="207"/>
    </row>
    <row r="45" spans="1:6">
      <c r="A45" s="208"/>
      <c r="B45" s="202" t="e">
        <f>VLOOKUP(A45,Prijzen!A$7:B$81,2,0)</f>
        <v>#N/A</v>
      </c>
      <c r="C45" s="202" t="e">
        <f t="shared" si="0"/>
        <v>#N/A</v>
      </c>
      <c r="D45" s="207"/>
      <c r="E45" s="207"/>
      <c r="F45" s="207"/>
    </row>
    <row r="46" spans="1:6">
      <c r="A46" s="208"/>
      <c r="B46" s="202" t="e">
        <f>VLOOKUP(A46,Prijzen!A$7:B$81,2,0)</f>
        <v>#N/A</v>
      </c>
      <c r="C46" s="202" t="e">
        <f t="shared" si="0"/>
        <v>#N/A</v>
      </c>
      <c r="D46" s="207"/>
      <c r="E46" s="207"/>
      <c r="F46" s="207"/>
    </row>
    <row r="47" spans="1:6">
      <c r="A47" s="208"/>
      <c r="B47" s="202" t="e">
        <f>VLOOKUP(A47,Prijzen!A$7:B$81,2,0)</f>
        <v>#N/A</v>
      </c>
      <c r="C47" s="202" t="e">
        <f t="shared" si="0"/>
        <v>#N/A</v>
      </c>
      <c r="D47" s="207"/>
      <c r="E47" s="207"/>
      <c r="F47" s="207"/>
    </row>
    <row r="48" spans="1:6">
      <c r="A48" s="208"/>
      <c r="B48" s="202" t="e">
        <f>VLOOKUP(A48,Prijzen!A$7:B$81,2,0)</f>
        <v>#N/A</v>
      </c>
      <c r="C48" s="202" t="e">
        <f t="shared" si="0"/>
        <v>#N/A</v>
      </c>
      <c r="D48" s="207"/>
      <c r="E48" s="207"/>
      <c r="F48" s="207"/>
    </row>
    <row r="49" spans="1:6">
      <c r="A49" s="208"/>
      <c r="B49" s="202" t="e">
        <f>VLOOKUP(A49,Prijzen!A$7:B$81,2,0)</f>
        <v>#N/A</v>
      </c>
      <c r="C49" s="202" t="e">
        <f t="shared" si="0"/>
        <v>#N/A</v>
      </c>
      <c r="D49" s="207"/>
      <c r="E49" s="207"/>
      <c r="F49" s="207"/>
    </row>
    <row r="50" spans="1:6">
      <c r="A50" s="208"/>
      <c r="B50" s="202" t="e">
        <f>VLOOKUP(A50,Prijzen!A$7:B$81,2,0)</f>
        <v>#N/A</v>
      </c>
      <c r="C50" s="202" t="e">
        <f t="shared" si="0"/>
        <v>#N/A</v>
      </c>
      <c r="D50" s="207"/>
      <c r="E50" s="207"/>
      <c r="F50" s="207"/>
    </row>
    <row r="51" spans="1:6">
      <c r="A51" s="208"/>
      <c r="B51" s="202" t="e">
        <f>VLOOKUP(A51,Prijzen!A$7:B$81,2,0)</f>
        <v>#N/A</v>
      </c>
      <c r="C51" s="202" t="e">
        <f t="shared" si="0"/>
        <v>#N/A</v>
      </c>
      <c r="D51" s="207"/>
      <c r="E51" s="207"/>
      <c r="F51" s="207"/>
    </row>
    <row r="52" spans="1:6">
      <c r="A52" s="208"/>
      <c r="B52" s="202" t="e">
        <f>VLOOKUP(A52,Prijzen!A$7:B$81,2,0)</f>
        <v>#N/A</v>
      </c>
      <c r="C52" s="202" t="e">
        <f t="shared" si="0"/>
        <v>#N/A</v>
      </c>
      <c r="D52" s="207"/>
      <c r="E52" s="207"/>
      <c r="F52" s="207"/>
    </row>
    <row r="53" spans="1:6">
      <c r="A53" s="208"/>
      <c r="B53" s="202" t="e">
        <f>VLOOKUP(A53,Prijzen!A$7:B$81,2,0)</f>
        <v>#N/A</v>
      </c>
      <c r="C53" s="202" t="e">
        <f t="shared" si="0"/>
        <v>#N/A</v>
      </c>
      <c r="D53" s="207"/>
      <c r="E53" s="207"/>
      <c r="F53" s="207"/>
    </row>
    <row r="54" spans="1:6">
      <c r="A54" s="208"/>
      <c r="B54" s="202" t="e">
        <f>VLOOKUP(A54,Prijzen!A$7:B$81,2,0)</f>
        <v>#N/A</v>
      </c>
      <c r="C54" s="202" t="e">
        <f t="shared" si="0"/>
        <v>#N/A</v>
      </c>
      <c r="D54" s="207"/>
      <c r="E54" s="207"/>
      <c r="F54" s="207"/>
    </row>
    <row r="55" spans="1:6">
      <c r="A55" s="208"/>
      <c r="B55" s="202" t="e">
        <f>VLOOKUP(A55,Prijzen!A$7:B$81,2,0)</f>
        <v>#N/A</v>
      </c>
      <c r="C55" s="202" t="e">
        <f t="shared" si="0"/>
        <v>#N/A</v>
      </c>
      <c r="D55" s="207"/>
      <c r="E55" s="207"/>
      <c r="F55" s="207"/>
    </row>
    <row r="56" spans="1:6">
      <c r="A56" s="208"/>
      <c r="B56" s="202" t="e">
        <f>VLOOKUP(A56,Prijzen!A$7:B$81,2,0)</f>
        <v>#N/A</v>
      </c>
      <c r="C56" s="202" t="e">
        <f t="shared" si="0"/>
        <v>#N/A</v>
      </c>
      <c r="D56" s="207"/>
      <c r="E56" s="207"/>
      <c r="F56" s="207"/>
    </row>
    <row r="57" spans="1:6">
      <c r="A57" s="208"/>
      <c r="B57" s="202" t="e">
        <f>VLOOKUP(A57,Prijzen!A$7:B$81,2,0)</f>
        <v>#N/A</v>
      </c>
      <c r="C57" s="202" t="e">
        <f t="shared" si="0"/>
        <v>#N/A</v>
      </c>
      <c r="D57" s="207"/>
      <c r="E57" s="207"/>
      <c r="F57" s="207"/>
    </row>
    <row r="58" spans="1:6">
      <c r="A58" s="208"/>
      <c r="B58" s="202" t="e">
        <f>VLOOKUP(A58,Prijzen!A$7:B$81,2,0)</f>
        <v>#N/A</v>
      </c>
      <c r="C58" s="202" t="e">
        <f t="shared" si="0"/>
        <v>#N/A</v>
      </c>
      <c r="D58" s="207"/>
      <c r="E58" s="207"/>
      <c r="F58" s="207"/>
    </row>
    <row r="59" spans="1:6">
      <c r="A59" s="208"/>
      <c r="B59" s="202" t="e">
        <f>VLOOKUP(A59,Prijzen!A$7:B$81,2,0)</f>
        <v>#N/A</v>
      </c>
      <c r="C59" s="202" t="e">
        <f t="shared" si="0"/>
        <v>#N/A</v>
      </c>
      <c r="D59" s="207"/>
      <c r="E59" s="207"/>
      <c r="F59" s="207"/>
    </row>
    <row r="60" spans="1:6">
      <c r="A60" s="208"/>
      <c r="B60" s="202" t="e">
        <f>VLOOKUP(A60,Prijzen!A$7:B$81,2,0)</f>
        <v>#N/A</v>
      </c>
      <c r="C60" s="202" t="e">
        <f t="shared" si="0"/>
        <v>#N/A</v>
      </c>
      <c r="D60" s="207"/>
      <c r="E60" s="207"/>
      <c r="F60" s="207"/>
    </row>
    <row r="61" spans="1:6">
      <c r="A61" s="208"/>
      <c r="B61" s="202" t="e">
        <f>VLOOKUP(A61,Prijzen!A$7:B$81,2,0)</f>
        <v>#N/A</v>
      </c>
      <c r="C61" s="202" t="e">
        <f t="shared" si="0"/>
        <v>#N/A</v>
      </c>
      <c r="D61" s="207"/>
      <c r="E61" s="207"/>
      <c r="F61" s="207"/>
    </row>
    <row r="62" spans="1:6">
      <c r="A62" s="208"/>
      <c r="B62" s="202" t="e">
        <f>VLOOKUP(A62,Prijzen!A$7:B$81,2,0)</f>
        <v>#N/A</v>
      </c>
      <c r="C62" s="202" t="e">
        <f t="shared" si="0"/>
        <v>#N/A</v>
      </c>
      <c r="D62" s="207"/>
      <c r="E62" s="207"/>
      <c r="F62" s="207"/>
    </row>
    <row r="63" spans="1:6">
      <c r="A63" s="208"/>
      <c r="B63" s="202" t="e">
        <f>VLOOKUP(A63,Prijzen!A$7:B$81,2,0)</f>
        <v>#N/A</v>
      </c>
      <c r="C63" s="202" t="e">
        <f t="shared" si="0"/>
        <v>#N/A</v>
      </c>
      <c r="D63" s="207"/>
      <c r="E63" s="207"/>
      <c r="F63" s="207"/>
    </row>
    <row r="64" spans="1:6">
      <c r="A64" s="208"/>
      <c r="B64" s="202" t="e">
        <f>VLOOKUP(A64,Prijzen!A$7:B$81,2,0)</f>
        <v>#N/A</v>
      </c>
      <c r="C64" s="202" t="e">
        <f t="shared" si="0"/>
        <v>#N/A</v>
      </c>
      <c r="D64" s="207"/>
      <c r="E64" s="207"/>
      <c r="F64" s="207"/>
    </row>
    <row r="65" spans="1:6">
      <c r="A65" s="208"/>
      <c r="B65" s="202" t="e">
        <f>VLOOKUP(A65,Prijzen!A$7:B$81,2,0)</f>
        <v>#N/A</v>
      </c>
      <c r="C65" s="202" t="e">
        <f t="shared" si="0"/>
        <v>#N/A</v>
      </c>
      <c r="D65" s="207"/>
      <c r="E65" s="207"/>
      <c r="F65" s="207"/>
    </row>
    <row r="66" spans="1:6">
      <c r="A66" s="208"/>
      <c r="B66" s="202" t="e">
        <f>VLOOKUP(A66,Prijzen!A$7:B$81,2,0)</f>
        <v>#N/A</v>
      </c>
      <c r="C66" s="202" t="e">
        <f t="shared" si="0"/>
        <v>#N/A</v>
      </c>
      <c r="D66" s="207"/>
      <c r="E66" s="207"/>
      <c r="F66" s="207"/>
    </row>
    <row r="67" spans="1:6">
      <c r="A67" s="208"/>
      <c r="B67" s="202" t="e">
        <f>VLOOKUP(A67,Prijzen!A$7:B$81,2,0)</f>
        <v>#N/A</v>
      </c>
      <c r="C67" s="202" t="e">
        <f t="shared" si="0"/>
        <v>#N/A</v>
      </c>
      <c r="D67" s="207"/>
      <c r="E67" s="207"/>
      <c r="F67" s="207"/>
    </row>
    <row r="68" spans="1:6">
      <c r="A68" s="208"/>
      <c r="B68" s="202" t="e">
        <f>VLOOKUP(A68,Prijzen!A$7:B$81,2,0)</f>
        <v>#N/A</v>
      </c>
      <c r="C68" s="202" t="e">
        <f t="shared" si="0"/>
        <v>#N/A</v>
      </c>
      <c r="D68" s="207"/>
      <c r="E68" s="207"/>
      <c r="F68" s="207"/>
    </row>
    <row r="69" spans="1:6">
      <c r="A69" s="208"/>
      <c r="B69" s="202" t="e">
        <f>VLOOKUP(A69,Prijzen!A$7:B$81,2,0)</f>
        <v>#N/A</v>
      </c>
      <c r="C69" s="202" t="e">
        <f t="shared" si="0"/>
        <v>#N/A</v>
      </c>
      <c r="D69" s="207"/>
      <c r="E69" s="207"/>
      <c r="F69" s="207"/>
    </row>
    <row r="70" spans="1:6">
      <c r="A70" s="208"/>
      <c r="B70" s="202" t="e">
        <f>VLOOKUP(A70,Prijzen!A$7:B$81,2,0)</f>
        <v>#N/A</v>
      </c>
      <c r="C70" s="202" t="e">
        <f t="shared" si="0"/>
        <v>#N/A</v>
      </c>
      <c r="D70" s="207"/>
      <c r="E70" s="207"/>
      <c r="F70" s="207"/>
    </row>
    <row r="71" spans="1:6">
      <c r="A71" s="208"/>
      <c r="B71" s="202" t="e">
        <f>VLOOKUP(A71,Prijzen!A$7:B$81,2,0)</f>
        <v>#N/A</v>
      </c>
      <c r="C71" s="202" t="e">
        <f t="shared" si="0"/>
        <v>#N/A</v>
      </c>
      <c r="D71" s="207"/>
      <c r="E71" s="207"/>
      <c r="F71" s="207"/>
    </row>
    <row r="72" spans="1:6">
      <c r="A72" s="208"/>
      <c r="B72" s="202" t="e">
        <f>VLOOKUP(A72,Prijzen!A$7:B$81,2,0)</f>
        <v>#N/A</v>
      </c>
      <c r="C72" s="202" t="e">
        <f t="shared" si="0"/>
        <v>#N/A</v>
      </c>
      <c r="D72" s="207"/>
      <c r="E72" s="207"/>
      <c r="F72" s="207"/>
    </row>
    <row r="73" spans="1:6">
      <c r="A73" s="208"/>
      <c r="B73" s="202" t="e">
        <f>VLOOKUP(A73,Prijzen!A$7:B$81,2,0)</f>
        <v>#N/A</v>
      </c>
      <c r="C73" s="202" t="e">
        <f t="shared" si="0"/>
        <v>#N/A</v>
      </c>
      <c r="D73" s="207"/>
      <c r="E73" s="207"/>
      <c r="F73" s="207"/>
    </row>
    <row r="74" spans="1:6">
      <c r="A74" s="208"/>
      <c r="B74" s="202" t="e">
        <f>VLOOKUP(A74,Prijzen!A$7:B$81,2,0)</f>
        <v>#N/A</v>
      </c>
      <c r="C74" s="202" t="e">
        <f t="shared" si="0"/>
        <v>#N/A</v>
      </c>
      <c r="D74" s="207"/>
      <c r="E74" s="207"/>
      <c r="F74" s="207"/>
    </row>
    <row r="75" spans="1:6">
      <c r="A75" s="208"/>
      <c r="B75" s="202" t="e">
        <f>VLOOKUP(A75,Prijzen!A$7:B$81,2,0)</f>
        <v>#N/A</v>
      </c>
      <c r="C75" s="202" t="e">
        <f t="shared" si="0"/>
        <v>#N/A</v>
      </c>
      <c r="D75" s="207"/>
      <c r="E75" s="207"/>
      <c r="F75" s="207"/>
    </row>
    <row r="76" spans="1:6">
      <c r="A76" s="208"/>
      <c r="B76" s="202" t="e">
        <f>VLOOKUP(A76,Prijzen!A$7:B$81,2,0)</f>
        <v>#N/A</v>
      </c>
      <c r="C76" s="202" t="e">
        <f t="shared" si="0"/>
        <v>#N/A</v>
      </c>
      <c r="D76" s="207"/>
      <c r="E76" s="207"/>
      <c r="F76" s="207"/>
    </row>
    <row r="77" spans="1:6">
      <c r="A77" s="208"/>
      <c r="B77" s="202" t="e">
        <f>VLOOKUP(A77,Prijzen!A$7:B$81,2,0)</f>
        <v>#N/A</v>
      </c>
      <c r="C77" s="202" t="e">
        <f t="shared" si="0"/>
        <v>#N/A</v>
      </c>
      <c r="D77" s="207"/>
      <c r="E77" s="207"/>
      <c r="F77" s="207"/>
    </row>
    <row r="78" spans="1:6">
      <c r="A78" s="208"/>
      <c r="B78" s="202" t="e">
        <f>VLOOKUP(A78,Prijzen!A$7:B$81,2,0)</f>
        <v>#N/A</v>
      </c>
      <c r="C78" s="202" t="e">
        <f t="shared" si="0"/>
        <v>#N/A</v>
      </c>
      <c r="D78" s="207"/>
      <c r="E78" s="207"/>
      <c r="F78" s="207"/>
    </row>
    <row r="79" spans="1:6">
      <c r="A79" s="208"/>
      <c r="B79" s="202" t="e">
        <f>VLOOKUP(A79,Prijzen!A$7:B$81,2,0)</f>
        <v>#N/A</v>
      </c>
      <c r="C79" s="202" t="e">
        <f t="shared" si="0"/>
        <v>#N/A</v>
      </c>
      <c r="D79" s="207"/>
      <c r="E79" s="207"/>
      <c r="F79" s="207"/>
    </row>
    <row r="80" spans="1:6">
      <c r="A80" s="208"/>
      <c r="B80" s="202" t="e">
        <f>VLOOKUP(A80,Prijzen!A$7:B$81,2,0)</f>
        <v>#N/A</v>
      </c>
      <c r="C80" s="202" t="e">
        <f t="shared" si="0"/>
        <v>#N/A</v>
      </c>
      <c r="D80" s="207"/>
      <c r="E80" s="207"/>
      <c r="F80" s="207"/>
    </row>
    <row r="81" spans="1:6">
      <c r="A81" s="208"/>
      <c r="B81" s="202" t="e">
        <f>VLOOKUP(A81,Prijzen!A$7:B$81,2,0)</f>
        <v>#N/A</v>
      </c>
      <c r="C81" s="202" t="e">
        <f t="shared" si="0"/>
        <v>#N/A</v>
      </c>
      <c r="D81" s="207"/>
      <c r="E81" s="207"/>
      <c r="F81" s="207"/>
    </row>
    <row r="82" spans="1:6">
      <c r="A82" s="208"/>
      <c r="B82" s="202" t="e">
        <f>VLOOKUP(A82,Prijzen!A$7:B$81,2,0)</f>
        <v>#N/A</v>
      </c>
      <c r="C82" s="202" t="e">
        <f t="shared" si="0"/>
        <v>#N/A</v>
      </c>
      <c r="D82" s="207"/>
      <c r="E82" s="207"/>
      <c r="F82" s="207"/>
    </row>
    <row r="83" spans="1:6">
      <c r="A83" s="208"/>
      <c r="B83" s="202" t="e">
        <f>VLOOKUP(A83,Prijzen!A$7:B$81,2,0)</f>
        <v>#N/A</v>
      </c>
      <c r="C83" s="202" t="e">
        <f t="shared" si="0"/>
        <v>#N/A</v>
      </c>
      <c r="D83" s="207"/>
      <c r="E83" s="207"/>
      <c r="F83" s="207"/>
    </row>
    <row r="84" spans="1:6">
      <c r="A84" s="208"/>
      <c r="B84" s="202" t="e">
        <f>VLOOKUP(A84,Prijzen!A$7:B$81,2,0)</f>
        <v>#N/A</v>
      </c>
      <c r="C84" s="202" t="e">
        <f t="shared" si="0"/>
        <v>#N/A</v>
      </c>
      <c r="D84" s="207"/>
      <c r="E84" s="207"/>
      <c r="F84" s="207"/>
    </row>
    <row r="85" spans="1:6">
      <c r="A85" s="208"/>
      <c r="B85" s="202" t="e">
        <f>VLOOKUP(A85,Prijzen!A$7:B$81,2,0)</f>
        <v>#N/A</v>
      </c>
      <c r="C85" s="202" t="e">
        <f t="shared" si="0"/>
        <v>#N/A</v>
      </c>
      <c r="D85" s="207"/>
      <c r="E85" s="207"/>
      <c r="F85" s="207"/>
    </row>
    <row r="86" spans="1:6">
      <c r="A86" s="208"/>
      <c r="B86" s="202" t="e">
        <f>VLOOKUP(A86,Prijzen!A$7:B$81,2,0)</f>
        <v>#N/A</v>
      </c>
      <c r="C86" s="202" t="e">
        <f t="shared" si="0"/>
        <v>#N/A</v>
      </c>
      <c r="D86" s="207"/>
      <c r="E86" s="207"/>
      <c r="F86" s="207"/>
    </row>
    <row r="87" spans="1:6" hidden="1">
      <c r="B87" s="202" t="e">
        <f>VLOOKUP(A87,Prijzen!A$7:B$81,2,0)</f>
        <v>#N/A</v>
      </c>
      <c r="C87" s="202" t="e">
        <f t="shared" si="0"/>
        <v>#N/A</v>
      </c>
      <c r="D87" s="205"/>
      <c r="E87" s="205"/>
      <c r="F87" s="205"/>
    </row>
    <row r="88" spans="1:6" hidden="1">
      <c r="B88" s="202" t="e">
        <f>VLOOKUP(A88,Prijzen!A$7:B$81,2,0)</f>
        <v>#N/A</v>
      </c>
      <c r="C88" s="202" t="e">
        <f t="shared" si="0"/>
        <v>#N/A</v>
      </c>
      <c r="D88" s="205"/>
      <c r="E88" s="205"/>
      <c r="F88" s="205"/>
    </row>
    <row r="89" spans="1:6" hidden="1">
      <c r="B89" s="202" t="e">
        <f>VLOOKUP(A89,Prijzen!A$7:B$81,2,0)</f>
        <v>#N/A</v>
      </c>
      <c r="C89" s="202" t="e">
        <f t="shared" si="0"/>
        <v>#N/A</v>
      </c>
      <c r="D89" s="205"/>
      <c r="E89" s="205"/>
      <c r="F89" s="205"/>
    </row>
    <row r="90" spans="1:6" hidden="1">
      <c r="B90" s="202" t="e">
        <f>VLOOKUP(A90,Prijzen!A$7:B$81,2,0)</f>
        <v>#N/A</v>
      </c>
      <c r="C90" s="202" t="e">
        <f t="shared" si="0"/>
        <v>#N/A</v>
      </c>
      <c r="D90" s="205"/>
      <c r="E90" s="205"/>
      <c r="F90" s="205"/>
    </row>
    <row r="91" spans="1:6" hidden="1">
      <c r="B91" s="202" t="e">
        <f>VLOOKUP(A91,Prijzen!A$7:B$81,2,0)</f>
        <v>#N/A</v>
      </c>
      <c r="C91" s="202" t="e">
        <f t="shared" si="0"/>
        <v>#N/A</v>
      </c>
      <c r="D91" s="205"/>
      <c r="E91" s="205"/>
      <c r="F91" s="205"/>
    </row>
    <row r="92" spans="1:6" hidden="1">
      <c r="B92" s="202" t="e">
        <f>VLOOKUP(A92,Prijzen!A$7:B$81,2,0)</f>
        <v>#N/A</v>
      </c>
      <c r="C92" s="202" t="e">
        <f t="shared" si="0"/>
        <v>#N/A</v>
      </c>
      <c r="D92" s="205"/>
      <c r="E92" s="205"/>
      <c r="F92" s="205"/>
    </row>
    <row r="93" spans="1:6" hidden="1">
      <c r="B93" s="202" t="e">
        <f>VLOOKUP(A93,Prijzen!A$7:B$81,2,0)</f>
        <v>#N/A</v>
      </c>
      <c r="C93" s="202" t="e">
        <f t="shared" si="0"/>
        <v>#N/A</v>
      </c>
      <c r="D93" s="205"/>
      <c r="E93" s="205"/>
      <c r="F93" s="205"/>
    </row>
    <row r="94" spans="1:6" hidden="1">
      <c r="B94" s="202" t="e">
        <f>VLOOKUP(A94,Prijzen!A$7:B$81,2,0)</f>
        <v>#N/A</v>
      </c>
      <c r="C94" s="202" t="e">
        <f t="shared" si="0"/>
        <v>#N/A</v>
      </c>
      <c r="D94" s="205"/>
      <c r="E94" s="205"/>
      <c r="F94" s="205"/>
    </row>
    <row r="95" spans="1:6" hidden="1">
      <c r="B95" s="202" t="e">
        <f>VLOOKUP(A95,Prijzen!A$7:B$81,2,0)</f>
        <v>#N/A</v>
      </c>
      <c r="C95" s="202" t="e">
        <f t="shared" si="0"/>
        <v>#N/A</v>
      </c>
      <c r="D95" s="205"/>
      <c r="E95" s="205"/>
      <c r="F95" s="205"/>
    </row>
    <row r="96" spans="1:6" hidden="1">
      <c r="B96" s="202" t="e">
        <f>VLOOKUP(A96,Prijzen!A$7:B$81,2,0)</f>
        <v>#N/A</v>
      </c>
      <c r="C96" s="202" t="e">
        <f t="shared" si="0"/>
        <v>#N/A</v>
      </c>
      <c r="D96" s="205"/>
      <c r="E96" s="205"/>
      <c r="F96" s="205"/>
    </row>
    <row r="97" spans="2:6" hidden="1">
      <c r="B97" s="202" t="e">
        <f>VLOOKUP(A97,Prijzen!A$7:B$81,2,0)</f>
        <v>#N/A</v>
      </c>
      <c r="C97" s="202" t="e">
        <f t="shared" si="0"/>
        <v>#N/A</v>
      </c>
      <c r="D97" s="205"/>
      <c r="E97" s="205"/>
      <c r="F97" s="205"/>
    </row>
    <row r="98" spans="2:6" hidden="1">
      <c r="B98" s="202" t="e">
        <f>VLOOKUP(A98,Prijzen!A$7:B$81,2,0)</f>
        <v>#N/A</v>
      </c>
      <c r="C98" s="202" t="e">
        <f t="shared" si="0"/>
        <v>#N/A</v>
      </c>
      <c r="D98" s="205"/>
      <c r="E98" s="205"/>
      <c r="F98" s="205"/>
    </row>
    <row r="99" spans="2:6" hidden="1">
      <c r="B99" s="202" t="e">
        <f>VLOOKUP(A99,Prijzen!A$7:B$81,2,0)</f>
        <v>#N/A</v>
      </c>
      <c r="C99" s="202" t="e">
        <f t="shared" si="0"/>
        <v>#N/A</v>
      </c>
      <c r="D99" s="205"/>
      <c r="E99" s="205"/>
      <c r="F99" s="205"/>
    </row>
    <row r="100" spans="2:6" hidden="1">
      <c r="B100" s="202" t="e">
        <f>VLOOKUP(A100,Prijzen!A$7:B$81,2,0)</f>
        <v>#N/A</v>
      </c>
      <c r="C100" s="202" t="e">
        <f t="shared" si="0"/>
        <v>#N/A</v>
      </c>
      <c r="D100" s="205"/>
      <c r="E100" s="205"/>
      <c r="F100" s="205"/>
    </row>
    <row r="101" spans="2:6" hidden="1">
      <c r="B101" s="202" t="e">
        <f>VLOOKUP(A101,Prijzen!A$7:B$81,2,0)</f>
        <v>#N/A</v>
      </c>
      <c r="C101" s="202" t="e">
        <f t="shared" si="0"/>
        <v>#N/A</v>
      </c>
      <c r="D101" s="205"/>
      <c r="E101" s="205"/>
      <c r="F101" s="205"/>
    </row>
    <row r="102" spans="2:6" hidden="1">
      <c r="B102" s="202" t="e">
        <f>VLOOKUP(A102,Prijzen!A$7:B$81,2,0)</f>
        <v>#N/A</v>
      </c>
      <c r="C102" s="202" t="e">
        <f t="shared" si="0"/>
        <v>#N/A</v>
      </c>
      <c r="D102" s="205"/>
      <c r="E102" s="205"/>
      <c r="F102" s="205"/>
    </row>
    <row r="103" spans="2:6" hidden="1">
      <c r="B103" s="202" t="e">
        <f>VLOOKUP(A103,Prijzen!A$7:B$81,2,0)</f>
        <v>#N/A</v>
      </c>
      <c r="C103" s="202" t="e">
        <f t="shared" si="0"/>
        <v>#N/A</v>
      </c>
      <c r="D103" s="205"/>
      <c r="E103" s="205"/>
      <c r="F103" s="205"/>
    </row>
    <row r="104" spans="2:6" hidden="1">
      <c r="B104" s="202" t="e">
        <f>VLOOKUP(A104,Prijzen!A$7:B$81,2,0)</f>
        <v>#N/A</v>
      </c>
      <c r="C104" s="202" t="e">
        <f t="shared" si="0"/>
        <v>#N/A</v>
      </c>
      <c r="D104" s="205"/>
      <c r="E104" s="205"/>
      <c r="F104" s="205"/>
    </row>
    <row r="105" spans="2:6" hidden="1">
      <c r="B105" s="202" t="e">
        <f>VLOOKUP(A105,Prijzen!A$7:B$81,2,0)</f>
        <v>#N/A</v>
      </c>
      <c r="C105" s="202" t="e">
        <f t="shared" si="0"/>
        <v>#N/A</v>
      </c>
      <c r="D105" s="205"/>
      <c r="E105" s="205"/>
      <c r="F105" s="205"/>
    </row>
    <row r="106" spans="2:6" hidden="1">
      <c r="B106" s="202" t="e">
        <f>VLOOKUP(A106,Prijzen!A$7:B$81,2,0)</f>
        <v>#N/A</v>
      </c>
      <c r="C106" s="202" t="e">
        <f t="shared" si="0"/>
        <v>#N/A</v>
      </c>
      <c r="D106" s="205"/>
      <c r="E106" s="205"/>
      <c r="F106" s="205"/>
    </row>
    <row r="107" spans="2:6" hidden="1">
      <c r="B107" s="202" t="e">
        <f>VLOOKUP(A107,Prijzen!A$7:B$81,2,0)</f>
        <v>#N/A</v>
      </c>
      <c r="C107" s="202" t="e">
        <f t="shared" si="0"/>
        <v>#N/A</v>
      </c>
      <c r="D107" s="205"/>
      <c r="E107" s="205"/>
      <c r="F107" s="205"/>
    </row>
  </sheetData>
  <sheetProtection algorithmName="SHA-512" hashValue="1eADUsizeXQvkiFIfRigng4Q5mLe3ZpVnXHmk1rUQ4TZPr+ClS14VX/GX/DHCk9qGoOtC+rBtzUowKLWAY5m2A==" saltValue="kULkx/YliNrpVfOk9UcybQ==" spinCount="100000" sheet="1" formatCells="0" formatColumns="0" formatRows="0" insertColumns="0" insertRows="0" insertHyperlinks="0" deleteColumns="0" deleteRows="0" sort="0" autoFilter="0" pivotTables="0"/>
  <conditionalFormatting sqref="B5:C31 B87:C107">
    <cfRule type="expression" dxfId="1" priority="2">
      <formula>$A5&gt;0</formula>
    </cfRule>
  </conditionalFormatting>
  <conditionalFormatting sqref="B32:C86">
    <cfRule type="expression" dxfId="0" priority="1">
      <formula>$A32&gt;0</formula>
    </cfRule>
  </conditionalFormatting>
  <dataValidations count="2">
    <dataValidation type="textLength" allowBlank="1" showInputMessage="1" showErrorMessage="1" sqref="D5:D107">
      <formula1>0</formula1>
      <formula2>50</formula2>
    </dataValidation>
    <dataValidation type="textLength" allowBlank="1" showInputMessage="1" showErrorMessage="1" sqref="E5:F107">
      <formula1>0</formula1>
      <formula2>100</formula2>
    </dataValidation>
  </dataValidations>
  <pageMargins left="0.7" right="0.7" top="0.75" bottom="0.75" header="0.3" footer="0.3"/>
  <pageSetup paperSize="9" orientation="portrait" r:id="rId1"/>
  <ignoredErrors>
    <ignoredError sqref="C87:C107 C5:C31 C32:C86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Prijzen!$A$7:$A$81</xm:f>
          </x14:formula1>
          <xm:sqref>A5:A95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9"/>
  <sheetViews>
    <sheetView topLeftCell="A7" workbookViewId="0">
      <selection activeCell="T15" sqref="T15"/>
    </sheetView>
  </sheetViews>
  <sheetFormatPr defaultColWidth="0" defaultRowHeight="15" zeroHeight="1"/>
  <cols>
    <col min="1" max="62" width="2.77734375" style="4" customWidth="1"/>
    <col min="63" max="16384" width="8.88671875" style="4" hidden="1"/>
  </cols>
  <sheetData>
    <row r="1" spans="2:40"/>
    <row r="2" spans="2:40" ht="28.5">
      <c r="R2" s="120" t="s">
        <v>26</v>
      </c>
    </row>
    <row r="3" spans="2:40" ht="18.75">
      <c r="B3" s="1"/>
    </row>
    <row r="4" spans="2:40" ht="18.75">
      <c r="B4" s="105" t="s">
        <v>56</v>
      </c>
      <c r="AB4" s="105" t="s">
        <v>57</v>
      </c>
    </row>
    <row r="5" spans="2:40">
      <c r="B5" s="2" t="s">
        <v>31</v>
      </c>
      <c r="AB5" s="2" t="s">
        <v>35</v>
      </c>
    </row>
    <row r="6" spans="2:40" ht="15.75" thickBot="1"/>
    <row r="7" spans="2:40" ht="15.75" thickTop="1">
      <c r="B7" s="109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  <c r="O7" s="108"/>
      <c r="AB7" s="109"/>
      <c r="AC7" s="110"/>
      <c r="AD7" s="110"/>
      <c r="AE7" s="110"/>
      <c r="AF7" s="110"/>
      <c r="AG7" s="111"/>
      <c r="AI7" s="108"/>
      <c r="AJ7" s="8"/>
      <c r="AK7" s="8"/>
      <c r="AL7" s="8"/>
      <c r="AM7" s="8"/>
      <c r="AN7" s="8"/>
    </row>
    <row r="8" spans="2:40">
      <c r="B8" s="112"/>
      <c r="C8" s="8"/>
      <c r="D8" s="8"/>
      <c r="E8" s="8"/>
      <c r="F8" s="8"/>
      <c r="G8" s="8"/>
      <c r="H8" s="8"/>
      <c r="I8" s="8"/>
      <c r="J8" s="8"/>
      <c r="K8" s="8"/>
      <c r="L8" s="8"/>
      <c r="M8" s="113"/>
      <c r="O8" s="108"/>
      <c r="AB8" s="112"/>
      <c r="AC8" s="8"/>
      <c r="AD8" s="8"/>
      <c r="AE8" s="56"/>
      <c r="AF8" s="56"/>
      <c r="AG8" s="119"/>
      <c r="AI8" s="108"/>
      <c r="AJ8" s="8"/>
      <c r="AK8" s="8"/>
      <c r="AL8" s="8"/>
      <c r="AM8" s="8"/>
      <c r="AN8" s="8"/>
    </row>
    <row r="9" spans="2:40">
      <c r="B9" s="114"/>
      <c r="C9" s="57"/>
      <c r="D9" s="57"/>
      <c r="E9" s="57"/>
      <c r="F9" s="57"/>
      <c r="G9" s="57"/>
      <c r="H9" s="57"/>
      <c r="I9" s="57"/>
      <c r="J9" s="57"/>
      <c r="K9" s="57"/>
      <c r="L9" s="57"/>
      <c r="M9" s="115"/>
      <c r="O9" s="108"/>
      <c r="AB9" s="114"/>
      <c r="AC9" s="57"/>
      <c r="AD9" s="57"/>
      <c r="AE9" s="8"/>
      <c r="AF9" s="8"/>
      <c r="AG9" s="113"/>
      <c r="AI9" s="108"/>
      <c r="AJ9" s="8"/>
      <c r="AK9" s="8"/>
      <c r="AL9" s="8"/>
      <c r="AM9" s="8"/>
      <c r="AN9" s="8"/>
    </row>
    <row r="10" spans="2:40">
      <c r="B10" s="112"/>
      <c r="C10" s="8"/>
      <c r="D10" s="8"/>
      <c r="E10" s="8"/>
      <c r="F10" s="8"/>
      <c r="G10" s="8"/>
      <c r="H10" s="8"/>
      <c r="I10" s="8"/>
      <c r="J10" s="8"/>
      <c r="K10" s="8"/>
      <c r="L10" s="8"/>
      <c r="M10" s="113"/>
      <c r="O10" s="108"/>
      <c r="P10" s="94" t="s">
        <v>59</v>
      </c>
      <c r="AB10" s="112"/>
      <c r="AC10" s="8"/>
      <c r="AD10" s="8"/>
      <c r="AE10" s="8"/>
      <c r="AF10" s="56"/>
      <c r="AG10" s="119"/>
      <c r="AI10" s="108"/>
      <c r="AJ10" s="106" t="s">
        <v>59</v>
      </c>
      <c r="AK10" s="8"/>
      <c r="AL10" s="8"/>
      <c r="AM10" s="8"/>
      <c r="AN10" s="8"/>
    </row>
    <row r="11" spans="2:40" ht="16.149999999999999" customHeight="1">
      <c r="B11" s="11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115"/>
      <c r="O11" s="108"/>
      <c r="AB11" s="114"/>
      <c r="AC11" s="57"/>
      <c r="AD11" s="57"/>
      <c r="AE11" s="57"/>
      <c r="AF11" s="8"/>
      <c r="AG11" s="113"/>
      <c r="AI11" s="108"/>
      <c r="AJ11" s="8"/>
      <c r="AK11" s="8"/>
      <c r="AL11" s="8"/>
      <c r="AM11" s="8"/>
      <c r="AN11" s="8"/>
    </row>
    <row r="12" spans="2:40">
      <c r="B12" s="112"/>
      <c r="C12" s="8"/>
      <c r="D12" s="8"/>
      <c r="E12" s="8"/>
      <c r="F12" s="8"/>
      <c r="G12" s="8"/>
      <c r="H12" s="8"/>
      <c r="I12" s="8"/>
      <c r="J12" s="8"/>
      <c r="K12" s="8"/>
      <c r="L12" s="8"/>
      <c r="M12" s="113"/>
      <c r="O12" s="108"/>
      <c r="AB12" s="112"/>
      <c r="AC12" s="8"/>
      <c r="AD12" s="8"/>
      <c r="AE12" s="8"/>
      <c r="AF12" s="8"/>
      <c r="AG12" s="113"/>
      <c r="AI12" s="108"/>
      <c r="AJ12" s="8"/>
      <c r="AK12" s="8"/>
      <c r="AL12" s="8"/>
      <c r="AM12" s="8"/>
      <c r="AN12" s="8"/>
    </row>
    <row r="13" spans="2:40">
      <c r="B13" s="112"/>
      <c r="C13" s="8"/>
      <c r="D13" s="8"/>
      <c r="E13" s="8"/>
      <c r="F13" s="8"/>
      <c r="G13" s="8"/>
      <c r="H13" s="8"/>
      <c r="I13" s="8"/>
      <c r="J13" s="8"/>
      <c r="K13" s="8"/>
      <c r="L13" s="8"/>
      <c r="M13" s="113"/>
      <c r="O13" s="108"/>
      <c r="AB13" s="112"/>
      <c r="AC13" s="8"/>
      <c r="AD13" s="8"/>
      <c r="AE13" s="8"/>
      <c r="AF13" s="8"/>
      <c r="AG13" s="113"/>
      <c r="AI13" s="108"/>
      <c r="AJ13" s="8"/>
      <c r="AK13" s="8"/>
      <c r="AL13" s="8"/>
      <c r="AM13" s="8"/>
      <c r="AN13" s="8"/>
    </row>
    <row r="14" spans="2:40" ht="15.75" thickBot="1"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8"/>
      <c r="O14" s="108"/>
      <c r="AB14" s="116"/>
      <c r="AC14" s="117"/>
      <c r="AD14" s="117"/>
      <c r="AE14" s="117"/>
      <c r="AF14" s="117"/>
      <c r="AG14" s="118"/>
      <c r="AI14" s="108"/>
      <c r="AJ14" s="8"/>
      <c r="AK14" s="8"/>
      <c r="AL14" s="8"/>
      <c r="AM14" s="8"/>
      <c r="AN14" s="8"/>
    </row>
    <row r="15" spans="2:40" ht="15.75" thickTop="1">
      <c r="B15" s="8"/>
      <c r="C15" s="8"/>
      <c r="D15" s="8"/>
      <c r="E15" s="8"/>
      <c r="F15" s="8"/>
      <c r="G15" s="8"/>
      <c r="H15" s="8"/>
      <c r="I15" s="8"/>
      <c r="J15" s="8"/>
      <c r="AI15" s="8"/>
      <c r="AJ15" s="8"/>
      <c r="AK15" s="8"/>
      <c r="AL15" s="8"/>
      <c r="AM15" s="8"/>
      <c r="AN15" s="8"/>
    </row>
    <row r="16" spans="2:40">
      <c r="B16" s="57"/>
      <c r="C16" s="57"/>
      <c r="D16" s="57"/>
      <c r="E16" s="57"/>
      <c r="F16" s="57"/>
      <c r="G16" s="107" t="s">
        <v>58</v>
      </c>
      <c r="H16" s="57"/>
      <c r="I16" s="57"/>
      <c r="J16" s="57"/>
      <c r="K16" s="57"/>
      <c r="L16" s="57"/>
      <c r="M16" s="57"/>
      <c r="AB16" s="57"/>
      <c r="AC16" s="57"/>
      <c r="AD16" s="107" t="s">
        <v>58</v>
      </c>
      <c r="AE16" s="57"/>
      <c r="AF16" s="57"/>
      <c r="AG16" s="57"/>
      <c r="AI16" s="8"/>
      <c r="AJ16" s="8"/>
      <c r="AK16" s="8"/>
      <c r="AL16" s="8"/>
      <c r="AM16" s="8"/>
      <c r="AN16" s="8"/>
    </row>
    <row r="17" spans="2:40">
      <c r="B17" s="2"/>
      <c r="C17" s="3"/>
      <c r="D17" s="8"/>
      <c r="E17" s="8"/>
      <c r="F17" s="8"/>
      <c r="G17" s="8"/>
      <c r="H17" s="8"/>
      <c r="I17" s="8"/>
      <c r="J17" s="8"/>
      <c r="AB17" s="2"/>
      <c r="AI17" s="8"/>
      <c r="AJ17" s="8"/>
      <c r="AK17" s="8"/>
      <c r="AL17" s="8"/>
      <c r="AM17" s="8"/>
      <c r="AN17" s="8"/>
    </row>
    <row r="18" spans="2:40">
      <c r="B18" s="58" t="s">
        <v>33</v>
      </c>
      <c r="AB18" s="58" t="s">
        <v>34</v>
      </c>
      <c r="AI18" s="8"/>
      <c r="AJ18" s="8"/>
      <c r="AK18" s="8"/>
      <c r="AL18" s="8"/>
      <c r="AM18" s="8"/>
      <c r="AN18" s="8"/>
    </row>
    <row r="19" spans="2:40" hidden="1">
      <c r="B19" s="102" t="s">
        <v>46</v>
      </c>
      <c r="C19" s="102"/>
      <c r="D19" s="102"/>
      <c r="E19" s="102" t="s">
        <v>82</v>
      </c>
      <c r="F19" s="102"/>
      <c r="G19" s="102"/>
      <c r="H19" s="102"/>
      <c r="I19" s="102" t="s">
        <v>48</v>
      </c>
      <c r="J19" s="102"/>
      <c r="K19" s="102"/>
      <c r="AA19" s="102"/>
      <c r="AB19" s="102" t="s">
        <v>46</v>
      </c>
      <c r="AC19" s="102"/>
      <c r="AD19" s="102"/>
      <c r="AE19" s="102" t="s">
        <v>82</v>
      </c>
      <c r="AF19" s="102"/>
      <c r="AG19" s="102"/>
      <c r="AH19" s="102"/>
      <c r="AI19" s="103" t="s">
        <v>48</v>
      </c>
      <c r="AJ19" s="103"/>
      <c r="AK19" s="103"/>
      <c r="AL19" s="8"/>
      <c r="AM19" s="8"/>
      <c r="AN19" s="8"/>
    </row>
    <row r="20" spans="2:40" hidden="1">
      <c r="B20" s="58"/>
      <c r="C20" s="4">
        <v>2</v>
      </c>
      <c r="E20" s="59">
        <v>5</v>
      </c>
      <c r="I20" s="94" t="s">
        <v>49</v>
      </c>
      <c r="AB20" s="58"/>
      <c r="AC20" s="4">
        <v>2</v>
      </c>
      <c r="AE20" s="59">
        <v>5</v>
      </c>
      <c r="AI20" s="94" t="s">
        <v>52</v>
      </c>
    </row>
    <row r="21" spans="2:40" hidden="1">
      <c r="B21" s="58"/>
      <c r="C21" s="4">
        <v>3</v>
      </c>
      <c r="E21" s="59">
        <v>6</v>
      </c>
      <c r="I21" s="94" t="s">
        <v>49</v>
      </c>
      <c r="AB21" s="58"/>
      <c r="AC21" s="4">
        <v>3</v>
      </c>
      <c r="AE21" s="59">
        <v>6</v>
      </c>
      <c r="AI21" s="94" t="s">
        <v>52</v>
      </c>
    </row>
    <row r="22" spans="2:40" hidden="1">
      <c r="C22" s="4">
        <v>4</v>
      </c>
      <c r="E22" s="59">
        <v>7</v>
      </c>
      <c r="I22" s="94" t="s">
        <v>49</v>
      </c>
      <c r="AC22" s="4">
        <v>4</v>
      </c>
      <c r="AE22" s="59">
        <v>7</v>
      </c>
      <c r="AI22" s="94" t="s">
        <v>52</v>
      </c>
    </row>
    <row r="23" spans="2:40" hidden="1">
      <c r="C23" s="4">
        <v>5</v>
      </c>
      <c r="E23" s="59">
        <v>8</v>
      </c>
      <c r="I23" s="94" t="s">
        <v>49</v>
      </c>
      <c r="AC23" s="4">
        <v>5</v>
      </c>
      <c r="AE23" s="59">
        <v>8</v>
      </c>
      <c r="AI23" s="94" t="s">
        <v>52</v>
      </c>
    </row>
    <row r="24" spans="2:40" hidden="1">
      <c r="C24" s="4">
        <v>6</v>
      </c>
      <c r="E24" s="59">
        <v>9</v>
      </c>
      <c r="I24" s="94" t="s">
        <v>50</v>
      </c>
      <c r="AC24" s="4">
        <v>6</v>
      </c>
      <c r="AE24" s="59">
        <v>9</v>
      </c>
      <c r="AI24" s="94" t="s">
        <v>53</v>
      </c>
    </row>
    <row r="25" spans="2:40" hidden="1">
      <c r="C25" s="4">
        <v>7</v>
      </c>
      <c r="E25" s="59">
        <v>10</v>
      </c>
      <c r="I25" s="94" t="s">
        <v>50</v>
      </c>
      <c r="AC25" s="4">
        <v>7</v>
      </c>
      <c r="AE25" s="59">
        <v>10</v>
      </c>
      <c r="AI25" s="94" t="s">
        <v>54</v>
      </c>
    </row>
    <row r="26" spans="2:40" hidden="1">
      <c r="C26" s="4">
        <v>8</v>
      </c>
      <c r="E26" s="95" t="s">
        <v>47</v>
      </c>
      <c r="I26" s="94" t="s">
        <v>51</v>
      </c>
      <c r="AC26" s="4">
        <v>8</v>
      </c>
      <c r="AE26" s="95" t="s">
        <v>47</v>
      </c>
      <c r="AI26" s="94" t="s">
        <v>55</v>
      </c>
    </row>
    <row r="27" spans="2:40" hidden="1">
      <c r="C27" s="4">
        <v>9</v>
      </c>
      <c r="E27" s="59">
        <v>11</v>
      </c>
      <c r="I27" s="94" t="s">
        <v>50</v>
      </c>
      <c r="AC27" s="4">
        <v>9</v>
      </c>
      <c r="AE27" s="59">
        <v>11</v>
      </c>
      <c r="AI27" s="94" t="s">
        <v>54</v>
      </c>
    </row>
    <row r="28" spans="2:40" hidden="1">
      <c r="C28" s="4">
        <v>10</v>
      </c>
      <c r="E28" s="60" t="s">
        <v>30</v>
      </c>
      <c r="I28" s="94" t="s">
        <v>51</v>
      </c>
      <c r="AC28" s="4">
        <v>10</v>
      </c>
      <c r="AE28" s="60" t="s">
        <v>30</v>
      </c>
      <c r="AI28" s="94" t="s">
        <v>55</v>
      </c>
    </row>
    <row r="29" spans="2:40" hidden="1">
      <c r="E29" s="59"/>
    </row>
    <row r="30" spans="2:40">
      <c r="E30" s="59"/>
    </row>
    <row r="31" spans="2:40"/>
    <row r="32" spans="2:40" ht="28.5">
      <c r="B32" s="1"/>
      <c r="R32" s="120" t="s">
        <v>37</v>
      </c>
    </row>
    <row r="33" spans="2:55" ht="15.75" thickBot="1"/>
    <row r="34" spans="2:55">
      <c r="B34" s="50"/>
      <c r="C34" s="51"/>
      <c r="D34" s="51"/>
      <c r="E34" s="52"/>
      <c r="N34" s="74"/>
      <c r="O34" s="75"/>
      <c r="P34" s="75"/>
      <c r="Q34" s="76"/>
      <c r="AA34" s="80"/>
      <c r="AB34" s="81"/>
      <c r="AC34" s="81"/>
      <c r="AD34" s="82"/>
      <c r="AE34" s="61"/>
      <c r="AF34" s="61"/>
      <c r="AJ34" s="86"/>
      <c r="AK34" s="87"/>
      <c r="AL34" s="88"/>
      <c r="AM34" s="89"/>
      <c r="AQ34" s="61"/>
      <c r="AR34" s="5"/>
      <c r="AS34" s="6"/>
      <c r="AT34" s="7"/>
      <c r="AU34" s="5"/>
      <c r="AV34" s="6"/>
      <c r="AW34" s="7"/>
      <c r="AX34" s="5"/>
      <c r="AY34" s="7"/>
      <c r="AZ34" s="6"/>
      <c r="BA34" s="62"/>
      <c r="BB34" s="7"/>
    </row>
    <row r="35" spans="2:55" ht="15.75" thickBot="1">
      <c r="B35" s="53"/>
      <c r="C35" s="54"/>
      <c r="D35" s="54"/>
      <c r="E35" s="55"/>
      <c r="N35" s="77"/>
      <c r="O35" s="78"/>
      <c r="P35" s="78"/>
      <c r="Q35" s="79"/>
      <c r="AA35" s="83"/>
      <c r="AB35" s="84"/>
      <c r="AC35" s="84"/>
      <c r="AD35" s="85"/>
      <c r="AE35" s="61"/>
      <c r="AF35" s="61"/>
      <c r="AJ35" s="90"/>
      <c r="AK35" s="91"/>
      <c r="AL35" s="92"/>
      <c r="AM35" s="93"/>
      <c r="AQ35" s="64"/>
      <c r="AR35" s="9"/>
      <c r="AS35" s="10"/>
      <c r="AT35" s="11"/>
      <c r="AU35" s="9"/>
      <c r="AV35" s="10"/>
      <c r="AW35" s="11"/>
      <c r="AX35" s="9"/>
      <c r="AY35" s="11"/>
      <c r="AZ35" s="10"/>
      <c r="BA35" s="63"/>
      <c r="BB35" s="11"/>
    </row>
    <row r="36" spans="2:55">
      <c r="AQ36" s="61"/>
    </row>
    <row r="37" spans="2:55">
      <c r="B37" s="2" t="s">
        <v>0</v>
      </c>
      <c r="N37" s="2" t="s">
        <v>1</v>
      </c>
      <c r="AA37" s="2" t="s">
        <v>2</v>
      </c>
      <c r="AB37" s="2"/>
      <c r="AC37" s="2"/>
      <c r="AJ37" s="2" t="s">
        <v>3</v>
      </c>
      <c r="AQ37" s="61"/>
      <c r="AR37" s="2" t="s">
        <v>5</v>
      </c>
      <c r="AS37" s="2"/>
      <c r="AT37" s="2"/>
      <c r="AU37" s="2"/>
    </row>
    <row r="38" spans="2:55">
      <c r="B38" s="58" t="s">
        <v>38</v>
      </c>
      <c r="N38" s="58" t="s">
        <v>40</v>
      </c>
      <c r="AA38" s="58" t="s">
        <v>32</v>
      </c>
      <c r="AJ38" s="4" t="s">
        <v>4</v>
      </c>
      <c r="AQ38" s="61"/>
      <c r="AR38" s="58" t="s">
        <v>36</v>
      </c>
    </row>
    <row r="39" spans="2:55">
      <c r="N39" s="58" t="s">
        <v>39</v>
      </c>
      <c r="AQ39" s="65"/>
      <c r="AR39" s="61"/>
      <c r="AS39" s="61"/>
      <c r="AT39" s="61"/>
      <c r="AU39" s="61"/>
      <c r="AV39" s="61"/>
    </row>
    <row r="40" spans="2:55">
      <c r="AQ40" s="66"/>
      <c r="AR40" s="61"/>
      <c r="AS40" s="61"/>
      <c r="AT40" s="61"/>
      <c r="AU40" s="61"/>
      <c r="AV40" s="61"/>
    </row>
    <row r="41" spans="2:55" ht="15.75" thickBot="1"/>
    <row r="42" spans="2:55">
      <c r="B42" s="96"/>
      <c r="C42" s="97"/>
      <c r="D42" s="97"/>
      <c r="E42" s="97"/>
      <c r="F42" s="97"/>
      <c r="G42" s="97"/>
      <c r="H42" s="97"/>
      <c r="I42" s="97"/>
      <c r="J42" s="97"/>
      <c r="K42" s="97"/>
      <c r="L42" s="98"/>
      <c r="X42" s="5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7"/>
      <c r="AJ42" s="8"/>
      <c r="AK42" s="8"/>
      <c r="AL42" s="8"/>
      <c r="AM42" s="8"/>
      <c r="AN42" s="8"/>
      <c r="AR42" s="5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7"/>
    </row>
    <row r="43" spans="2:55" ht="15.75" thickBot="1"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1"/>
      <c r="X43" s="9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8"/>
      <c r="AK43" s="8"/>
      <c r="AL43" s="8"/>
      <c r="AM43" s="8"/>
      <c r="AN43" s="8"/>
      <c r="AR43" s="9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1"/>
    </row>
    <row r="44" spans="2:55"/>
    <row r="45" spans="2:55">
      <c r="B45" s="2" t="s">
        <v>6</v>
      </c>
      <c r="X45" s="2" t="s">
        <v>7</v>
      </c>
      <c r="AR45" s="2" t="s">
        <v>8</v>
      </c>
    </row>
    <row r="46" spans="2:55">
      <c r="B46" s="94" t="s">
        <v>72</v>
      </c>
      <c r="X46" s="58" t="s">
        <v>41</v>
      </c>
      <c r="AR46" s="58" t="s">
        <v>42</v>
      </c>
    </row>
    <row r="47" spans="2:55">
      <c r="B47" s="4" t="s">
        <v>9</v>
      </c>
      <c r="X47" s="58" t="s">
        <v>9</v>
      </c>
      <c r="AR47" s="4" t="s">
        <v>9</v>
      </c>
    </row>
    <row r="48" spans="2:55"/>
    <row r="49"/>
  </sheetData>
  <sheetProtection algorithmName="SHA-512" hashValue="Iwh/SrYBVBZtSHv8qN2x336OYwWF0I8O024T2n83XaTuthHtxcPX3zXg3b/juDHwQLaApXqJDdaKHUUPt0KhPw==" saltValue="bxyJCHFEUr71ruses02Fm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1"/>
  <sheetViews>
    <sheetView zoomScale="70" zoomScaleNormal="70" zoomScalePageLayoutView="70" workbookViewId="0">
      <selection activeCell="Q29" sqref="Q29"/>
    </sheetView>
  </sheetViews>
  <sheetFormatPr defaultColWidth="0" defaultRowHeight="15.75" zeroHeight="1"/>
  <cols>
    <col min="1" max="78" width="2.21875" style="12" customWidth="1"/>
    <col min="79" max="79" width="2.44140625" style="12" customWidth="1"/>
    <col min="80" max="160" width="2.21875" style="12" customWidth="1"/>
    <col min="161" max="16384" width="2.21875" style="12" hidden="1"/>
  </cols>
  <sheetData>
    <row r="1" spans="2:144"/>
    <row r="2" spans="2:144" ht="21">
      <c r="B2" s="122" t="s">
        <v>25</v>
      </c>
      <c r="EE2" s="122" t="s">
        <v>44</v>
      </c>
    </row>
    <row r="3" spans="2:144"/>
    <row r="4" spans="2:144" ht="16.5" thickBot="1"/>
    <row r="5" spans="2:144">
      <c r="B5" s="47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48"/>
      <c r="AB5" s="47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48"/>
      <c r="BB5" s="47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48"/>
      <c r="CE5" s="47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48"/>
      <c r="DE5" s="47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48"/>
      <c r="ED5" s="69"/>
      <c r="EE5" s="13"/>
      <c r="EF5" s="13"/>
      <c r="EG5" s="13"/>
      <c r="EH5" s="13"/>
      <c r="EI5" s="13"/>
      <c r="EJ5" s="13"/>
      <c r="EK5" s="13"/>
      <c r="EL5" s="13"/>
      <c r="EM5" s="13"/>
      <c r="EN5" s="48"/>
    </row>
    <row r="6" spans="2:144" ht="16.5" thickBot="1">
      <c r="B6" s="3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40"/>
      <c r="AB6" s="36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40"/>
      <c r="BB6" s="36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40"/>
      <c r="CE6" s="36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40"/>
      <c r="DE6" s="36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40"/>
      <c r="ED6" s="69"/>
      <c r="EE6" s="14"/>
      <c r="EF6" s="14"/>
      <c r="EG6" s="14"/>
      <c r="EH6" s="14"/>
      <c r="EI6" s="14"/>
      <c r="EJ6" s="14"/>
      <c r="EK6" s="14"/>
      <c r="EL6" s="14"/>
      <c r="EM6" s="14"/>
      <c r="EN6" s="49"/>
    </row>
    <row r="7" spans="2:144">
      <c r="B7" s="3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40"/>
      <c r="AB7" s="36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40"/>
      <c r="BB7" s="36"/>
      <c r="BC7" s="15"/>
      <c r="BD7" s="16"/>
      <c r="BE7" s="16"/>
      <c r="BF7" s="16"/>
      <c r="BG7" s="16"/>
      <c r="BH7" s="17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40"/>
      <c r="CE7" s="36"/>
      <c r="CF7" s="15"/>
      <c r="CG7" s="16"/>
      <c r="CH7" s="16"/>
      <c r="CI7" s="16"/>
      <c r="CJ7" s="16"/>
      <c r="CK7" s="17"/>
      <c r="CL7" s="14"/>
      <c r="CM7" s="14"/>
      <c r="CN7" s="14"/>
      <c r="CO7" s="14"/>
      <c r="CP7" s="14"/>
      <c r="CQ7" s="14"/>
      <c r="CR7" s="14"/>
      <c r="CS7" s="22"/>
      <c r="CT7" s="23"/>
      <c r="CU7" s="23"/>
      <c r="CV7" s="23"/>
      <c r="CW7" s="23"/>
      <c r="CX7" s="23"/>
      <c r="CY7" s="40"/>
      <c r="DE7" s="36"/>
      <c r="DF7" s="18"/>
      <c r="DG7" s="18"/>
      <c r="DH7" s="18"/>
      <c r="DI7" s="18"/>
      <c r="DJ7" s="18"/>
      <c r="DK7" s="18"/>
      <c r="DL7" s="14"/>
      <c r="DM7" s="14"/>
      <c r="DN7" s="14"/>
      <c r="DO7" s="14"/>
      <c r="DP7" s="14"/>
      <c r="DQ7" s="14"/>
      <c r="DR7" s="14"/>
      <c r="DS7" s="22"/>
      <c r="DT7" s="23"/>
      <c r="DU7" s="23"/>
      <c r="DV7" s="23"/>
      <c r="DW7" s="23"/>
      <c r="DX7" s="23"/>
      <c r="DY7" s="40"/>
      <c r="ED7" s="69"/>
      <c r="EE7" s="14"/>
      <c r="EF7" s="14"/>
      <c r="EG7" s="14"/>
      <c r="EH7" s="14"/>
      <c r="EI7" s="14"/>
      <c r="EJ7" s="14"/>
      <c r="EK7" s="14"/>
      <c r="EL7" s="14"/>
      <c r="EM7" s="14"/>
      <c r="EN7" s="49"/>
    </row>
    <row r="8" spans="2:144">
      <c r="B8" s="3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40"/>
      <c r="AB8" s="36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40"/>
      <c r="BB8" s="36"/>
      <c r="BC8" s="19"/>
      <c r="BD8" s="20"/>
      <c r="BE8" s="20"/>
      <c r="BF8" s="20"/>
      <c r="BG8" s="20"/>
      <c r="BH8" s="21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40"/>
      <c r="CE8" s="36"/>
      <c r="CF8" s="19"/>
      <c r="CG8" s="20"/>
      <c r="CH8" s="20"/>
      <c r="CI8" s="20"/>
      <c r="CJ8" s="20"/>
      <c r="CK8" s="21"/>
      <c r="CL8" s="14"/>
      <c r="CM8" s="14"/>
      <c r="CN8" s="14"/>
      <c r="CO8" s="14"/>
      <c r="CP8" s="14"/>
      <c r="CQ8" s="14"/>
      <c r="CR8" s="14"/>
      <c r="CS8" s="24"/>
      <c r="CT8" s="25"/>
      <c r="CU8" s="25"/>
      <c r="CV8" s="25"/>
      <c r="CW8" s="25"/>
      <c r="CX8" s="25"/>
      <c r="CY8" s="40"/>
      <c r="DE8" s="36"/>
      <c r="DF8" s="18"/>
      <c r="DG8" s="18"/>
      <c r="DH8" s="18"/>
      <c r="DI8" s="18"/>
      <c r="DJ8" s="18"/>
      <c r="DK8" s="18"/>
      <c r="DL8" s="14"/>
      <c r="DM8" s="14"/>
      <c r="DN8" s="14"/>
      <c r="DO8" s="14"/>
      <c r="DP8" s="14"/>
      <c r="DQ8" s="14"/>
      <c r="DR8" s="14"/>
      <c r="DS8" s="24"/>
      <c r="DT8" s="25"/>
      <c r="DU8" s="25"/>
      <c r="DV8" s="25"/>
      <c r="DW8" s="25"/>
      <c r="DX8" s="25"/>
      <c r="DY8" s="40"/>
      <c r="ED8" s="69"/>
      <c r="EE8" s="14"/>
      <c r="EF8" s="14"/>
      <c r="EG8" s="14"/>
      <c r="EH8" s="14"/>
      <c r="EI8" s="14"/>
      <c r="EJ8" s="14"/>
      <c r="EK8" s="14"/>
      <c r="EL8" s="14"/>
      <c r="EM8" s="14"/>
      <c r="EN8" s="49"/>
    </row>
    <row r="9" spans="2:144">
      <c r="B9" s="3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40"/>
      <c r="AB9" s="36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40"/>
      <c r="BB9" s="36"/>
      <c r="BC9" s="19"/>
      <c r="BD9" s="20"/>
      <c r="BE9" s="20"/>
      <c r="BF9" s="20"/>
      <c r="BG9" s="20"/>
      <c r="BH9" s="21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40"/>
      <c r="CE9" s="36"/>
      <c r="CF9" s="19"/>
      <c r="CG9" s="20"/>
      <c r="CH9" s="20"/>
      <c r="CI9" s="20"/>
      <c r="CJ9" s="20"/>
      <c r="CK9" s="21"/>
      <c r="CL9" s="14"/>
      <c r="CM9" s="14"/>
      <c r="CN9" s="14"/>
      <c r="CO9" s="14"/>
      <c r="CP9" s="14"/>
      <c r="CQ9" s="14"/>
      <c r="CR9" s="14"/>
      <c r="CS9" s="24"/>
      <c r="CT9" s="25"/>
      <c r="CU9" s="25"/>
      <c r="CV9" s="25"/>
      <c r="CW9" s="25"/>
      <c r="CX9" s="25"/>
      <c r="CY9" s="40"/>
      <c r="DE9" s="36"/>
      <c r="DF9" s="18"/>
      <c r="DG9" s="18"/>
      <c r="DH9" s="18"/>
      <c r="DI9" s="18"/>
      <c r="DJ9" s="18"/>
      <c r="DK9" s="18"/>
      <c r="DL9" s="14"/>
      <c r="DM9" s="14"/>
      <c r="DN9" s="14"/>
      <c r="DO9" s="14"/>
      <c r="DP9" s="14"/>
      <c r="DQ9" s="14"/>
      <c r="DR9" s="14"/>
      <c r="DS9" s="24"/>
      <c r="DT9" s="25"/>
      <c r="DU9" s="25"/>
      <c r="DV9" s="25"/>
      <c r="DW9" s="25"/>
      <c r="DX9" s="25"/>
      <c r="DY9" s="40"/>
      <c r="ED9" s="69"/>
      <c r="EE9" s="14"/>
      <c r="EF9" s="14"/>
      <c r="EG9" s="14"/>
      <c r="EH9" s="14"/>
      <c r="EI9" s="14"/>
      <c r="EJ9" s="14"/>
      <c r="EK9" s="14"/>
      <c r="EL9" s="14"/>
      <c r="EM9" s="14"/>
      <c r="EN9" s="49"/>
    </row>
    <row r="10" spans="2:144">
      <c r="B10" s="3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40"/>
      <c r="AB10" s="36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40"/>
      <c r="BB10" s="36"/>
      <c r="BC10" s="19"/>
      <c r="BD10" s="20"/>
      <c r="BE10" s="20"/>
      <c r="BF10" s="20"/>
      <c r="BG10" s="20"/>
      <c r="BH10" s="21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40"/>
      <c r="CE10" s="36"/>
      <c r="CF10" s="19"/>
      <c r="CG10" s="20"/>
      <c r="CH10" s="20"/>
      <c r="CI10" s="20"/>
      <c r="CJ10" s="20"/>
      <c r="CK10" s="21"/>
      <c r="CL10" s="14"/>
      <c r="CM10" s="14"/>
      <c r="CN10" s="14"/>
      <c r="CO10" s="14"/>
      <c r="CP10" s="14"/>
      <c r="CQ10" s="14"/>
      <c r="CR10" s="14"/>
      <c r="CS10" s="24"/>
      <c r="CT10" s="25"/>
      <c r="CU10" s="25"/>
      <c r="CV10" s="25"/>
      <c r="CW10" s="25"/>
      <c r="CX10" s="25"/>
      <c r="CY10" s="40"/>
      <c r="DE10" s="36"/>
      <c r="DF10" s="18"/>
      <c r="DG10" s="18"/>
      <c r="DH10" s="18"/>
      <c r="DI10" s="18"/>
      <c r="DJ10" s="18"/>
      <c r="DK10" s="18"/>
      <c r="DL10" s="14"/>
      <c r="DM10" s="14"/>
      <c r="DN10" s="14"/>
      <c r="DO10" s="14"/>
      <c r="DP10" s="14"/>
      <c r="DQ10" s="14"/>
      <c r="DR10" s="14"/>
      <c r="DS10" s="24"/>
      <c r="DT10" s="25"/>
      <c r="DU10" s="25"/>
      <c r="DV10" s="25"/>
      <c r="DW10" s="25"/>
      <c r="DX10" s="25"/>
      <c r="DY10" s="40"/>
      <c r="ED10" s="69"/>
      <c r="EE10" s="14"/>
      <c r="EF10" s="14"/>
      <c r="EG10" s="14"/>
      <c r="EH10" s="14"/>
      <c r="EI10" s="14"/>
      <c r="EJ10" s="14"/>
      <c r="EK10" s="14"/>
      <c r="EL10" s="14"/>
      <c r="EM10" s="14"/>
      <c r="EN10" s="49"/>
    </row>
    <row r="11" spans="2:144">
      <c r="B11" s="3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40"/>
      <c r="AB11" s="36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40"/>
      <c r="BB11" s="36"/>
      <c r="BC11" s="19"/>
      <c r="BD11" s="20"/>
      <c r="BE11" s="20"/>
      <c r="BF11" s="20"/>
      <c r="BG11" s="20"/>
      <c r="BH11" s="21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40"/>
      <c r="CE11" s="36"/>
      <c r="CF11" s="19"/>
      <c r="CG11" s="20"/>
      <c r="CH11" s="20"/>
      <c r="CI11" s="20"/>
      <c r="CJ11" s="20"/>
      <c r="CK11" s="21"/>
      <c r="CL11" s="14"/>
      <c r="CM11" s="14"/>
      <c r="CN11" s="14"/>
      <c r="CO11" s="14"/>
      <c r="CP11" s="14"/>
      <c r="CQ11" s="14"/>
      <c r="CR11" s="14"/>
      <c r="CS11" s="24"/>
      <c r="CT11" s="25"/>
      <c r="CU11" s="25"/>
      <c r="CV11" s="25"/>
      <c r="CW11" s="25"/>
      <c r="CX11" s="25"/>
      <c r="CY11" s="40"/>
      <c r="DE11" s="36"/>
      <c r="DF11" s="18"/>
      <c r="DG11" s="18"/>
      <c r="DH11" s="18"/>
      <c r="DI11" s="18"/>
      <c r="DJ11" s="18"/>
      <c r="DK11" s="18"/>
      <c r="DL11" s="14"/>
      <c r="DM11" s="14"/>
      <c r="DN11" s="14"/>
      <c r="DO11" s="14"/>
      <c r="DP11" s="14"/>
      <c r="DQ11" s="14"/>
      <c r="DR11" s="14"/>
      <c r="DS11" s="24"/>
      <c r="DT11" s="25"/>
      <c r="DU11" s="25"/>
      <c r="DV11" s="25"/>
      <c r="DW11" s="25"/>
      <c r="DX11" s="25"/>
      <c r="DY11" s="40"/>
      <c r="ED11" s="69"/>
      <c r="EE11" s="14"/>
      <c r="EF11" s="14"/>
      <c r="EG11" s="14"/>
      <c r="EH11" s="14"/>
      <c r="EI11" s="14"/>
      <c r="EJ11" s="14"/>
      <c r="EK11" s="14"/>
      <c r="EL11" s="14"/>
      <c r="EM11" s="14"/>
      <c r="EN11" s="49"/>
    </row>
    <row r="12" spans="2:144">
      <c r="B12" s="3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40"/>
      <c r="AB12" s="36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0"/>
      <c r="BB12" s="36"/>
      <c r="BC12" s="19"/>
      <c r="BD12" s="20"/>
      <c r="BE12" s="20"/>
      <c r="BF12" s="20"/>
      <c r="BG12" s="20"/>
      <c r="BH12" s="21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40"/>
      <c r="CE12" s="36"/>
      <c r="CF12" s="19"/>
      <c r="CG12" s="20"/>
      <c r="CH12" s="20"/>
      <c r="CI12" s="20"/>
      <c r="CJ12" s="20"/>
      <c r="CK12" s="21"/>
      <c r="CL12" s="14"/>
      <c r="CM12" s="14"/>
      <c r="CN12" s="14"/>
      <c r="CO12" s="14"/>
      <c r="CP12" s="14"/>
      <c r="CQ12" s="14"/>
      <c r="CR12" s="14"/>
      <c r="CS12" s="24"/>
      <c r="CT12" s="25"/>
      <c r="CU12" s="25"/>
      <c r="CV12" s="25"/>
      <c r="CW12" s="25"/>
      <c r="CX12" s="25"/>
      <c r="CY12" s="40"/>
      <c r="DE12" s="36"/>
      <c r="DF12" s="18"/>
      <c r="DG12" s="18"/>
      <c r="DH12" s="18"/>
      <c r="DI12" s="18"/>
      <c r="DJ12" s="18"/>
      <c r="DK12" s="18"/>
      <c r="DL12" s="14"/>
      <c r="DM12" s="14"/>
      <c r="DN12" s="14"/>
      <c r="DO12" s="14"/>
      <c r="DP12" s="14"/>
      <c r="DQ12" s="14"/>
      <c r="DR12" s="14"/>
      <c r="DS12" s="24"/>
      <c r="DT12" s="25"/>
      <c r="DU12" s="25"/>
      <c r="DV12" s="25"/>
      <c r="DW12" s="25"/>
      <c r="DX12" s="25"/>
      <c r="DY12" s="40"/>
      <c r="ED12" s="69"/>
      <c r="EE12" s="14"/>
      <c r="EF12" s="14"/>
      <c r="EG12" s="14"/>
      <c r="EH12" s="14"/>
      <c r="EI12" s="14"/>
      <c r="EJ12" s="14"/>
      <c r="EK12" s="14"/>
      <c r="EL12" s="14"/>
      <c r="EM12" s="14"/>
      <c r="EN12" s="49"/>
    </row>
    <row r="13" spans="2:144">
      <c r="B13" s="3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40"/>
      <c r="AB13" s="36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40"/>
      <c r="BB13" s="36"/>
      <c r="BC13" s="19"/>
      <c r="BD13" s="20"/>
      <c r="BE13" s="20"/>
      <c r="BF13" s="20"/>
      <c r="BG13" s="20"/>
      <c r="BH13" s="21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40"/>
      <c r="CE13" s="36"/>
      <c r="CF13" s="19"/>
      <c r="CG13" s="20"/>
      <c r="CH13" s="20"/>
      <c r="CI13" s="20"/>
      <c r="CJ13" s="20"/>
      <c r="CK13" s="21"/>
      <c r="CL13" s="14"/>
      <c r="CM13" s="14"/>
      <c r="CN13" s="14"/>
      <c r="CO13" s="14"/>
      <c r="CP13" s="14"/>
      <c r="CQ13" s="14"/>
      <c r="CR13" s="14"/>
      <c r="CS13" s="24"/>
      <c r="CT13" s="25"/>
      <c r="CU13" s="25"/>
      <c r="CV13" s="25"/>
      <c r="CW13" s="25"/>
      <c r="CX13" s="26"/>
      <c r="CY13" s="40"/>
      <c r="DE13" s="36"/>
      <c r="DF13" s="18"/>
      <c r="DG13" s="18"/>
      <c r="DH13" s="18"/>
      <c r="DI13" s="18"/>
      <c r="DJ13" s="18"/>
      <c r="DK13" s="18"/>
      <c r="DL13" s="14"/>
      <c r="DM13" s="14"/>
      <c r="DN13" s="14"/>
      <c r="DO13" s="14"/>
      <c r="DP13" s="14"/>
      <c r="DQ13" s="14"/>
      <c r="DR13" s="14"/>
      <c r="DS13" s="24"/>
      <c r="DT13" s="25"/>
      <c r="DU13" s="25"/>
      <c r="DV13" s="25"/>
      <c r="DW13" s="25"/>
      <c r="DX13" s="26"/>
      <c r="DY13" s="40"/>
      <c r="ED13" s="69"/>
      <c r="EE13" s="14"/>
      <c r="EF13" s="14"/>
      <c r="EG13" s="14"/>
      <c r="EH13" s="14"/>
      <c r="EI13" s="14"/>
      <c r="EJ13" s="14"/>
      <c r="EK13" s="14"/>
      <c r="EL13" s="14"/>
      <c r="EM13" s="14"/>
      <c r="EN13" s="49"/>
    </row>
    <row r="14" spans="2:144">
      <c r="B14" s="3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40"/>
      <c r="AB14" s="36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40"/>
      <c r="BB14" s="36"/>
      <c r="BC14" s="19"/>
      <c r="BD14" s="20"/>
      <c r="BE14" s="20"/>
      <c r="BF14" s="20"/>
      <c r="BG14" s="20"/>
      <c r="BH14" s="21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40"/>
      <c r="CE14" s="36"/>
      <c r="CF14" s="19"/>
      <c r="CG14" s="20"/>
      <c r="CH14" s="20"/>
      <c r="CI14" s="20"/>
      <c r="CJ14" s="20"/>
      <c r="CK14" s="21"/>
      <c r="CL14" s="14"/>
      <c r="CM14" s="14"/>
      <c r="CN14" s="14"/>
      <c r="CO14" s="14"/>
      <c r="CP14" s="14"/>
      <c r="CQ14" s="14"/>
      <c r="CR14" s="14"/>
      <c r="CS14" s="24"/>
      <c r="CT14" s="25"/>
      <c r="CU14" s="25"/>
      <c r="CV14" s="25"/>
      <c r="CW14" s="25"/>
      <c r="CX14" s="26"/>
      <c r="CY14" s="40"/>
      <c r="DE14" s="36"/>
      <c r="DF14" s="18"/>
      <c r="DG14" s="18"/>
      <c r="DH14" s="18"/>
      <c r="DI14" s="18"/>
      <c r="DJ14" s="18"/>
      <c r="DK14" s="18"/>
      <c r="DL14" s="14"/>
      <c r="DM14" s="14"/>
      <c r="DN14" s="14"/>
      <c r="DO14" s="14"/>
      <c r="DP14" s="14"/>
      <c r="DQ14" s="14"/>
      <c r="DR14" s="14"/>
      <c r="DS14" s="24"/>
      <c r="DT14" s="25"/>
      <c r="DU14" s="25"/>
      <c r="DV14" s="25"/>
      <c r="DW14" s="25"/>
      <c r="DX14" s="26"/>
      <c r="DY14" s="40"/>
      <c r="ED14" s="69"/>
      <c r="EE14" s="14"/>
      <c r="EF14" s="14"/>
      <c r="EG14" s="14"/>
      <c r="EH14" s="14"/>
      <c r="EI14" s="14"/>
      <c r="EJ14" s="14"/>
      <c r="EK14" s="14"/>
      <c r="EL14" s="14"/>
      <c r="EM14" s="14"/>
      <c r="EN14" s="49"/>
    </row>
    <row r="15" spans="2:144">
      <c r="B15" s="3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40"/>
      <c r="AB15" s="36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40"/>
      <c r="BB15" s="36"/>
      <c r="BC15" s="19"/>
      <c r="BD15" s="20"/>
      <c r="BE15" s="20"/>
      <c r="BF15" s="20"/>
      <c r="BG15" s="20"/>
      <c r="BH15" s="21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40"/>
      <c r="CE15" s="36"/>
      <c r="CF15" s="19"/>
      <c r="CG15" s="20"/>
      <c r="CH15" s="20"/>
      <c r="CI15" s="20"/>
      <c r="CJ15" s="20"/>
      <c r="CK15" s="21"/>
      <c r="CL15" s="14"/>
      <c r="CM15" s="14"/>
      <c r="CN15" s="14"/>
      <c r="CO15" s="14"/>
      <c r="CP15" s="14"/>
      <c r="CQ15" s="14"/>
      <c r="CR15" s="14"/>
      <c r="CS15" s="24"/>
      <c r="CT15" s="25"/>
      <c r="CU15" s="25"/>
      <c r="CV15" s="25"/>
      <c r="CW15" s="25"/>
      <c r="CX15" s="26"/>
      <c r="CY15" s="40"/>
      <c r="DE15" s="36"/>
      <c r="DF15" s="18"/>
      <c r="DG15" s="18"/>
      <c r="DH15" s="18"/>
      <c r="DI15" s="18"/>
      <c r="DJ15" s="18"/>
      <c r="DK15" s="18"/>
      <c r="DL15" s="14"/>
      <c r="DM15" s="14"/>
      <c r="DN15" s="14"/>
      <c r="DO15" s="14"/>
      <c r="DP15" s="14"/>
      <c r="DQ15" s="14"/>
      <c r="DR15" s="14"/>
      <c r="DS15" s="24"/>
      <c r="DT15" s="25"/>
      <c r="DU15" s="25"/>
      <c r="DV15" s="25"/>
      <c r="DW15" s="25"/>
      <c r="DX15" s="26"/>
      <c r="DY15" s="40"/>
      <c r="ED15" s="69"/>
      <c r="EE15" s="14"/>
      <c r="EF15" s="14"/>
      <c r="EG15" s="14"/>
      <c r="EH15" s="14"/>
      <c r="EI15" s="14"/>
      <c r="EJ15" s="14"/>
      <c r="EK15" s="14"/>
      <c r="EL15" s="14"/>
      <c r="EM15" s="14"/>
      <c r="EN15" s="49"/>
    </row>
    <row r="16" spans="2:144">
      <c r="B16" s="3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40"/>
      <c r="AB16" s="36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40"/>
      <c r="BB16" s="36"/>
      <c r="BC16" s="19"/>
      <c r="BD16" s="20"/>
      <c r="BE16" s="20"/>
      <c r="BF16" s="20"/>
      <c r="BG16" s="20"/>
      <c r="BH16" s="21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40"/>
      <c r="CE16" s="36"/>
      <c r="CF16" s="19"/>
      <c r="CG16" s="20"/>
      <c r="CH16" s="20"/>
      <c r="CI16" s="20"/>
      <c r="CJ16" s="20"/>
      <c r="CK16" s="21"/>
      <c r="CL16" s="14"/>
      <c r="CM16" s="14"/>
      <c r="CN16" s="14"/>
      <c r="CO16" s="14"/>
      <c r="CP16" s="14"/>
      <c r="CQ16" s="14"/>
      <c r="CR16" s="14"/>
      <c r="CS16" s="24"/>
      <c r="CT16" s="25"/>
      <c r="CU16" s="25"/>
      <c r="CV16" s="25"/>
      <c r="CW16" s="25"/>
      <c r="CX16" s="26"/>
      <c r="CY16" s="40"/>
      <c r="DE16" s="36"/>
      <c r="DF16" s="18"/>
      <c r="DG16" s="18"/>
      <c r="DH16" s="18"/>
      <c r="DI16" s="18"/>
      <c r="DJ16" s="18"/>
      <c r="DK16" s="18"/>
      <c r="DL16" s="14"/>
      <c r="DM16" s="14"/>
      <c r="DN16" s="14"/>
      <c r="DO16" s="14"/>
      <c r="DP16" s="14"/>
      <c r="DQ16" s="14"/>
      <c r="DR16" s="14"/>
      <c r="DS16" s="24"/>
      <c r="DT16" s="25"/>
      <c r="DU16" s="25"/>
      <c r="DV16" s="25"/>
      <c r="DW16" s="25"/>
      <c r="DX16" s="26"/>
      <c r="DY16" s="40"/>
      <c r="ED16" s="69"/>
      <c r="EE16" s="14"/>
      <c r="EF16" s="14"/>
      <c r="EG16" s="14"/>
      <c r="EH16" s="14"/>
      <c r="EI16" s="14"/>
      <c r="EJ16" s="14"/>
      <c r="EK16" s="14"/>
      <c r="EL16" s="14"/>
      <c r="EM16" s="14"/>
      <c r="EN16" s="49"/>
    </row>
    <row r="17" spans="2:144">
      <c r="B17" s="3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40"/>
      <c r="AB17" s="36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40"/>
      <c r="BB17" s="36"/>
      <c r="BC17" s="19"/>
      <c r="BD17" s="20"/>
      <c r="BE17" s="20"/>
      <c r="BF17" s="20"/>
      <c r="BG17" s="20"/>
      <c r="BH17" s="21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40"/>
      <c r="CE17" s="36"/>
      <c r="CF17" s="19"/>
      <c r="CG17" s="20"/>
      <c r="CH17" s="20"/>
      <c r="CI17" s="20"/>
      <c r="CJ17" s="20"/>
      <c r="CK17" s="21"/>
      <c r="CL17" s="14"/>
      <c r="CM17" s="14"/>
      <c r="CN17" s="14"/>
      <c r="CO17" s="14"/>
      <c r="CP17" s="14"/>
      <c r="CQ17" s="14"/>
      <c r="CR17" s="14"/>
      <c r="CS17" s="24"/>
      <c r="CT17" s="25"/>
      <c r="CU17" s="25"/>
      <c r="CV17" s="25"/>
      <c r="CW17" s="25"/>
      <c r="CX17" s="26"/>
      <c r="CY17" s="40"/>
      <c r="DE17" s="36"/>
      <c r="DF17" s="18"/>
      <c r="DG17" s="18"/>
      <c r="DH17" s="18"/>
      <c r="DI17" s="18"/>
      <c r="DJ17" s="18"/>
      <c r="DK17" s="18"/>
      <c r="DL17" s="14"/>
      <c r="DM17" s="14"/>
      <c r="DN17" s="14"/>
      <c r="DO17" s="14"/>
      <c r="DP17" s="14"/>
      <c r="DQ17" s="14"/>
      <c r="DR17" s="14"/>
      <c r="DS17" s="24"/>
      <c r="DT17" s="25"/>
      <c r="DU17" s="25"/>
      <c r="DV17" s="25"/>
      <c r="DW17" s="25"/>
      <c r="DX17" s="26"/>
      <c r="DY17" s="40"/>
      <c r="ED17" s="49"/>
      <c r="EE17" s="18"/>
      <c r="EF17" s="18"/>
      <c r="EG17" s="18"/>
      <c r="EH17" s="18"/>
      <c r="EI17" s="18"/>
      <c r="EJ17" s="18"/>
      <c r="EK17" s="18"/>
      <c r="EL17" s="18"/>
      <c r="EM17" s="18"/>
      <c r="EN17" s="49"/>
    </row>
    <row r="18" spans="2:144">
      <c r="B18" s="3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40"/>
      <c r="AB18" s="36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40"/>
      <c r="BB18" s="36"/>
      <c r="BC18" s="19"/>
      <c r="BD18" s="20"/>
      <c r="BE18" s="20"/>
      <c r="BF18" s="20"/>
      <c r="BG18" s="20"/>
      <c r="BH18" s="21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40"/>
      <c r="CE18" s="36"/>
      <c r="CF18" s="19"/>
      <c r="CG18" s="20"/>
      <c r="CH18" s="20"/>
      <c r="CI18" s="20"/>
      <c r="CJ18" s="20"/>
      <c r="CK18" s="21"/>
      <c r="CL18" s="14"/>
      <c r="CM18" s="14"/>
      <c r="CN18" s="14"/>
      <c r="CO18" s="14"/>
      <c r="CP18" s="14"/>
      <c r="CQ18" s="14"/>
      <c r="CR18" s="14"/>
      <c r="CS18" s="24"/>
      <c r="CT18" s="25"/>
      <c r="CU18" s="25"/>
      <c r="CV18" s="25"/>
      <c r="CW18" s="25"/>
      <c r="CX18" s="26"/>
      <c r="CY18" s="40"/>
      <c r="DE18" s="36"/>
      <c r="DF18" s="18"/>
      <c r="DG18" s="18"/>
      <c r="DH18" s="18"/>
      <c r="DI18" s="18"/>
      <c r="DJ18" s="18"/>
      <c r="DK18" s="18"/>
      <c r="DL18" s="14"/>
      <c r="DM18" s="14"/>
      <c r="DN18" s="14"/>
      <c r="DO18" s="14"/>
      <c r="DP18" s="14"/>
      <c r="DQ18" s="14"/>
      <c r="DR18" s="14"/>
      <c r="DS18" s="24"/>
      <c r="DT18" s="25"/>
      <c r="DU18" s="25"/>
      <c r="DV18" s="25"/>
      <c r="DW18" s="25"/>
      <c r="DX18" s="26"/>
      <c r="DY18" s="40"/>
      <c r="ED18" s="49"/>
      <c r="EE18" s="18"/>
      <c r="EF18" s="18"/>
      <c r="EG18" s="18"/>
      <c r="EH18" s="18"/>
      <c r="EI18" s="18"/>
      <c r="EJ18" s="18"/>
      <c r="EK18" s="18"/>
      <c r="EL18" s="18"/>
      <c r="EM18" s="18"/>
      <c r="EN18" s="49"/>
    </row>
    <row r="19" spans="2:144">
      <c r="B19" s="3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40"/>
      <c r="AB19" s="36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40"/>
      <c r="BB19" s="36"/>
      <c r="BC19" s="19"/>
      <c r="BD19" s="20"/>
      <c r="BE19" s="20"/>
      <c r="BF19" s="20"/>
      <c r="BG19" s="20"/>
      <c r="BH19" s="21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40"/>
      <c r="CE19" s="36"/>
      <c r="CF19" s="19"/>
      <c r="CG19" s="20"/>
      <c r="CH19" s="20"/>
      <c r="CI19" s="20"/>
      <c r="CJ19" s="20"/>
      <c r="CK19" s="21"/>
      <c r="CL19" s="14"/>
      <c r="CM19" s="14"/>
      <c r="CN19" s="14"/>
      <c r="CO19" s="14"/>
      <c r="CP19" s="14"/>
      <c r="CQ19" s="14"/>
      <c r="CR19" s="14"/>
      <c r="CS19" s="24"/>
      <c r="CT19" s="25"/>
      <c r="CU19" s="25"/>
      <c r="CV19" s="25"/>
      <c r="CW19" s="25"/>
      <c r="CX19" s="26"/>
      <c r="CY19" s="40"/>
      <c r="DE19" s="36"/>
      <c r="DF19" s="18"/>
      <c r="DG19" s="18"/>
      <c r="DH19" s="18"/>
      <c r="DI19" s="18"/>
      <c r="DJ19" s="18"/>
      <c r="DK19" s="18"/>
      <c r="DL19" s="14"/>
      <c r="DM19" s="14"/>
      <c r="DN19" s="14"/>
      <c r="DO19" s="14"/>
      <c r="DP19" s="14"/>
      <c r="DQ19" s="14"/>
      <c r="DR19" s="14"/>
      <c r="DS19" s="24"/>
      <c r="DT19" s="25"/>
      <c r="DU19" s="25"/>
      <c r="DV19" s="25"/>
      <c r="DW19" s="25"/>
      <c r="DX19" s="26"/>
      <c r="DY19" s="40"/>
      <c r="ED19" s="49"/>
      <c r="EE19" s="18"/>
      <c r="EF19" s="18"/>
      <c r="EG19" s="18"/>
      <c r="EH19" s="18"/>
      <c r="EI19" s="18"/>
      <c r="EJ19" s="18"/>
      <c r="EK19" s="18"/>
      <c r="EL19" s="18"/>
      <c r="EM19" s="18"/>
      <c r="EN19" s="49"/>
    </row>
    <row r="20" spans="2:144">
      <c r="B20" s="3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40"/>
      <c r="AB20" s="36"/>
      <c r="AC20" s="68"/>
      <c r="AD20" s="67"/>
      <c r="AE20" s="67"/>
      <c r="AF20" s="67"/>
      <c r="AG20" s="68"/>
      <c r="AH20" s="40"/>
      <c r="AI20" s="36"/>
      <c r="AJ20" s="68"/>
      <c r="AK20" s="68"/>
      <c r="AL20" s="68"/>
      <c r="AM20" s="68"/>
      <c r="AN20" s="68"/>
      <c r="AO20" s="40"/>
      <c r="AP20" s="36"/>
      <c r="AQ20" s="68"/>
      <c r="AR20" s="68"/>
      <c r="AS20" s="68"/>
      <c r="AT20" s="68"/>
      <c r="AU20" s="68"/>
      <c r="AV20" s="40"/>
      <c r="BB20" s="36"/>
      <c r="BC20" s="19"/>
      <c r="BD20" s="20"/>
      <c r="BE20" s="20"/>
      <c r="BF20" s="20"/>
      <c r="BG20" s="20"/>
      <c r="BH20" s="21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40"/>
      <c r="CE20" s="36"/>
      <c r="CF20" s="19"/>
      <c r="CG20" s="20"/>
      <c r="CH20" s="20"/>
      <c r="CI20" s="20"/>
      <c r="CJ20" s="20"/>
      <c r="CK20" s="21"/>
      <c r="CL20" s="14"/>
      <c r="CM20" s="14"/>
      <c r="CN20" s="14"/>
      <c r="CO20" s="14"/>
      <c r="CP20" s="14"/>
      <c r="CQ20" s="14"/>
      <c r="CR20" s="14"/>
      <c r="CS20" s="24"/>
      <c r="CT20" s="25"/>
      <c r="CU20" s="25"/>
      <c r="CV20" s="25"/>
      <c r="CW20" s="25"/>
      <c r="CX20" s="26"/>
      <c r="CY20" s="40"/>
      <c r="DE20" s="36"/>
      <c r="DF20" s="18"/>
      <c r="DG20" s="18"/>
      <c r="DH20" s="18"/>
      <c r="DI20" s="18"/>
      <c r="DJ20" s="18"/>
      <c r="DK20" s="18"/>
      <c r="DL20" s="14"/>
      <c r="DM20" s="14"/>
      <c r="DN20" s="14"/>
      <c r="DO20" s="14"/>
      <c r="DP20" s="14"/>
      <c r="DQ20" s="14"/>
      <c r="DR20" s="14"/>
      <c r="DS20" s="24"/>
      <c r="DT20" s="25"/>
      <c r="DU20" s="25"/>
      <c r="DV20" s="25"/>
      <c r="DW20" s="25"/>
      <c r="DX20" s="26"/>
      <c r="DY20" s="40"/>
      <c r="ED20" s="49"/>
      <c r="EE20" s="68"/>
      <c r="EF20" s="68"/>
      <c r="EG20" s="68"/>
      <c r="EH20" s="68"/>
      <c r="EI20" s="68"/>
      <c r="EJ20" s="68"/>
      <c r="EK20" s="68"/>
      <c r="EL20" s="68"/>
      <c r="EM20" s="68"/>
      <c r="EN20" s="40"/>
    </row>
    <row r="21" spans="2:144">
      <c r="B21" s="3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40"/>
      <c r="AB21" s="41"/>
      <c r="AC21" s="42"/>
      <c r="AD21" s="42"/>
      <c r="AE21" s="42"/>
      <c r="AF21" s="42"/>
      <c r="AG21" s="42"/>
      <c r="AH21" s="45"/>
      <c r="AI21" s="41"/>
      <c r="AJ21" s="42"/>
      <c r="AK21" s="42"/>
      <c r="AL21" s="42"/>
      <c r="AM21" s="42"/>
      <c r="AN21" s="42"/>
      <c r="AO21" s="45"/>
      <c r="AP21" s="41"/>
      <c r="AQ21" s="42"/>
      <c r="AR21" s="42"/>
      <c r="AS21" s="42"/>
      <c r="AT21" s="42"/>
      <c r="AU21" s="42"/>
      <c r="AV21" s="45"/>
      <c r="BB21" s="36"/>
      <c r="BC21" s="19"/>
      <c r="BD21" s="20"/>
      <c r="BE21" s="20"/>
      <c r="BF21" s="20"/>
      <c r="BG21" s="20"/>
      <c r="BH21" s="21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40"/>
      <c r="CE21" s="36"/>
      <c r="CF21" s="19"/>
      <c r="CG21" s="20"/>
      <c r="CH21" s="20"/>
      <c r="CI21" s="20"/>
      <c r="CJ21" s="20"/>
      <c r="CK21" s="21"/>
      <c r="CL21" s="14"/>
      <c r="CM21" s="14"/>
      <c r="CN21" s="14"/>
      <c r="CO21" s="14"/>
      <c r="CP21" s="14"/>
      <c r="CQ21" s="14"/>
      <c r="CR21" s="14"/>
      <c r="CS21" s="24"/>
      <c r="CT21" s="25"/>
      <c r="CU21" s="25"/>
      <c r="CV21" s="25"/>
      <c r="CW21" s="25"/>
      <c r="CX21" s="26"/>
      <c r="CY21" s="40"/>
      <c r="DE21" s="36"/>
      <c r="DF21" s="18"/>
      <c r="DG21" s="18"/>
      <c r="DH21" s="18"/>
      <c r="DI21" s="18"/>
      <c r="DJ21" s="18"/>
      <c r="DK21" s="18"/>
      <c r="DL21" s="14"/>
      <c r="DM21" s="14"/>
      <c r="DN21" s="14"/>
      <c r="DO21" s="14"/>
      <c r="DP21" s="14"/>
      <c r="DQ21" s="14"/>
      <c r="DR21" s="14"/>
      <c r="DS21" s="24"/>
      <c r="DT21" s="25"/>
      <c r="DU21" s="25"/>
      <c r="DV21" s="25"/>
      <c r="DW21" s="25"/>
      <c r="DX21" s="26"/>
      <c r="DY21" s="40"/>
      <c r="ED21" s="49"/>
      <c r="EE21" s="42"/>
      <c r="EF21" s="42"/>
      <c r="EG21" s="42"/>
      <c r="EH21" s="42"/>
      <c r="EI21" s="42"/>
      <c r="EJ21" s="42"/>
      <c r="EK21" s="42"/>
      <c r="EL21" s="42"/>
      <c r="EM21" s="42"/>
      <c r="EN21" s="45"/>
    </row>
    <row r="22" spans="2:144">
      <c r="B22" s="3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40"/>
      <c r="AB22" s="41"/>
      <c r="AC22" s="42"/>
      <c r="AD22" s="27"/>
      <c r="AE22" s="28"/>
      <c r="AF22" s="29"/>
      <c r="AG22" s="42"/>
      <c r="AH22" s="45"/>
      <c r="AI22" s="41"/>
      <c r="AJ22" s="42"/>
      <c r="AK22" s="27"/>
      <c r="AL22" s="28"/>
      <c r="AM22" s="29"/>
      <c r="AN22" s="42"/>
      <c r="AO22" s="45"/>
      <c r="AP22" s="41"/>
      <c r="AQ22" s="42"/>
      <c r="AR22" s="27"/>
      <c r="AS22" s="28"/>
      <c r="AT22" s="29"/>
      <c r="AU22" s="42"/>
      <c r="AV22" s="45"/>
      <c r="BB22" s="36"/>
      <c r="BC22" s="19"/>
      <c r="BD22" s="20"/>
      <c r="BE22" s="20"/>
      <c r="BF22" s="20"/>
      <c r="BG22" s="20"/>
      <c r="BH22" s="21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40"/>
      <c r="CE22" s="36"/>
      <c r="CF22" s="19"/>
      <c r="CG22" s="20"/>
      <c r="CH22" s="20"/>
      <c r="CI22" s="20"/>
      <c r="CJ22" s="20"/>
      <c r="CK22" s="21"/>
      <c r="CL22" s="14"/>
      <c r="CM22" s="14"/>
      <c r="CN22" s="14"/>
      <c r="CO22" s="14"/>
      <c r="CP22" s="14"/>
      <c r="CQ22" s="14"/>
      <c r="CR22" s="14"/>
      <c r="CS22" s="24"/>
      <c r="CT22" s="25"/>
      <c r="CU22" s="25"/>
      <c r="CV22" s="25"/>
      <c r="CW22" s="25"/>
      <c r="CX22" s="26"/>
      <c r="CY22" s="40"/>
      <c r="DE22" s="36"/>
      <c r="DF22" s="18"/>
      <c r="DG22" s="18"/>
      <c r="DH22" s="18"/>
      <c r="DI22" s="18"/>
      <c r="DJ22" s="18"/>
      <c r="DK22" s="18"/>
      <c r="DL22" s="14"/>
      <c r="DM22" s="14"/>
      <c r="DN22" s="14"/>
      <c r="DO22" s="14"/>
      <c r="DP22" s="14"/>
      <c r="DQ22" s="14"/>
      <c r="DR22" s="14"/>
      <c r="DS22" s="24"/>
      <c r="DT22" s="25"/>
      <c r="DU22" s="25"/>
      <c r="DV22" s="25"/>
      <c r="DW22" s="25"/>
      <c r="DX22" s="26"/>
      <c r="DY22" s="40"/>
      <c r="ED22" s="18"/>
      <c r="EE22" s="41"/>
      <c r="EF22" s="42"/>
      <c r="EG22" s="42"/>
      <c r="EH22" s="27"/>
      <c r="EI22" s="28"/>
      <c r="EJ22" s="29"/>
      <c r="EK22" s="70"/>
      <c r="EL22" s="70"/>
      <c r="EM22" s="42"/>
      <c r="EN22" s="45"/>
    </row>
    <row r="23" spans="2:144" ht="16.5" thickBot="1">
      <c r="B23" s="3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40"/>
      <c r="AB23" s="41"/>
      <c r="AC23" s="42"/>
      <c r="AD23" s="42"/>
      <c r="AE23" s="42"/>
      <c r="AF23" s="42"/>
      <c r="AG23" s="42"/>
      <c r="AH23" s="45"/>
      <c r="AI23" s="41"/>
      <c r="AJ23" s="42"/>
      <c r="AK23" s="42"/>
      <c r="AL23" s="42"/>
      <c r="AM23" s="42"/>
      <c r="AN23" s="42"/>
      <c r="AO23" s="45"/>
      <c r="AP23" s="41"/>
      <c r="AQ23" s="42"/>
      <c r="AR23" s="42"/>
      <c r="AS23" s="42"/>
      <c r="AT23" s="42"/>
      <c r="AU23" s="42"/>
      <c r="AV23" s="45"/>
      <c r="BB23" s="36"/>
      <c r="BC23" s="30"/>
      <c r="BD23" s="31"/>
      <c r="BE23" s="31"/>
      <c r="BF23" s="31"/>
      <c r="BG23" s="31"/>
      <c r="BH23" s="32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40"/>
      <c r="CE23" s="36"/>
      <c r="CF23" s="30"/>
      <c r="CG23" s="31"/>
      <c r="CH23" s="31"/>
      <c r="CI23" s="31"/>
      <c r="CJ23" s="31"/>
      <c r="CK23" s="32"/>
      <c r="CL23" s="14"/>
      <c r="CM23" s="14"/>
      <c r="CN23" s="14"/>
      <c r="CO23" s="14"/>
      <c r="CP23" s="14"/>
      <c r="CQ23" s="14"/>
      <c r="CR23" s="14"/>
      <c r="CS23" s="33"/>
      <c r="CT23" s="34"/>
      <c r="CU23" s="34"/>
      <c r="CV23" s="34"/>
      <c r="CW23" s="34"/>
      <c r="CX23" s="35"/>
      <c r="CY23" s="40"/>
      <c r="DE23" s="36"/>
      <c r="DF23" s="18"/>
      <c r="DG23" s="18"/>
      <c r="DH23" s="18"/>
      <c r="DI23" s="18"/>
      <c r="DJ23" s="18"/>
      <c r="DK23" s="18"/>
      <c r="DL23" s="14"/>
      <c r="DM23" s="14"/>
      <c r="DN23" s="14"/>
      <c r="DO23" s="14"/>
      <c r="DP23" s="14"/>
      <c r="DQ23" s="14"/>
      <c r="DR23" s="14"/>
      <c r="DS23" s="33"/>
      <c r="DT23" s="34"/>
      <c r="DU23" s="34"/>
      <c r="DV23" s="34"/>
      <c r="DW23" s="34"/>
      <c r="DX23" s="35"/>
      <c r="DY23" s="40"/>
      <c r="ED23" s="49"/>
      <c r="EE23" s="42"/>
      <c r="EF23" s="42"/>
      <c r="EG23" s="42"/>
      <c r="EH23" s="42"/>
      <c r="EI23" s="42"/>
      <c r="EJ23" s="42"/>
      <c r="EK23" s="42"/>
      <c r="EL23" s="42"/>
      <c r="EM23" s="42"/>
      <c r="EN23" s="45"/>
    </row>
    <row r="24" spans="2:144" ht="16.5" thickBo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AB24" s="43"/>
      <c r="AC24" s="44"/>
      <c r="AD24" s="44"/>
      <c r="AE24" s="44"/>
      <c r="AF24" s="44"/>
      <c r="AG24" s="44"/>
      <c r="AH24" s="46"/>
      <c r="AI24" s="43"/>
      <c r="AJ24" s="44"/>
      <c r="AK24" s="44"/>
      <c r="AL24" s="44"/>
      <c r="AM24" s="44"/>
      <c r="AN24" s="44"/>
      <c r="AO24" s="46"/>
      <c r="AP24" s="43"/>
      <c r="AQ24" s="44"/>
      <c r="AR24" s="44"/>
      <c r="AS24" s="44"/>
      <c r="AT24" s="44"/>
      <c r="AU24" s="44"/>
      <c r="AV24" s="46"/>
      <c r="BB24" s="37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9"/>
      <c r="CE24" s="37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9"/>
      <c r="DE24" s="37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9"/>
      <c r="ED24" s="49"/>
      <c r="EE24" s="44"/>
      <c r="EF24" s="44"/>
      <c r="EG24" s="44"/>
      <c r="EH24" s="44"/>
      <c r="EI24" s="44"/>
      <c r="EJ24" s="44"/>
      <c r="EK24" s="44"/>
      <c r="EL24" s="44"/>
      <c r="EM24" s="44"/>
      <c r="EN24" s="46"/>
    </row>
    <row r="25" spans="2:144"/>
    <row r="26" spans="2:144">
      <c r="B26" s="2" t="s">
        <v>10</v>
      </c>
      <c r="AB26" s="2" t="s">
        <v>11</v>
      </c>
      <c r="BB26" s="2" t="s">
        <v>12</v>
      </c>
      <c r="CE26" s="2" t="s">
        <v>13</v>
      </c>
      <c r="DE26" s="2" t="s">
        <v>14</v>
      </c>
      <c r="EE26" s="2" t="s">
        <v>43</v>
      </c>
    </row>
    <row r="27" spans="2:144">
      <c r="B27" s="12" t="s">
        <v>64</v>
      </c>
      <c r="AB27" s="121" t="s">
        <v>62</v>
      </c>
      <c r="BB27" s="12" t="s">
        <v>64</v>
      </c>
      <c r="CE27" s="12" t="s">
        <v>64</v>
      </c>
      <c r="DE27" s="12" t="s">
        <v>64</v>
      </c>
      <c r="EE27" s="12" t="s">
        <v>68</v>
      </c>
    </row>
    <row r="28" spans="2:144">
      <c r="B28" s="12" t="s">
        <v>65</v>
      </c>
      <c r="AB28" s="12" t="s">
        <v>63</v>
      </c>
      <c r="BB28" s="12" t="s">
        <v>65</v>
      </c>
      <c r="CE28" s="12" t="s">
        <v>65</v>
      </c>
      <c r="DE28" s="12" t="s">
        <v>65</v>
      </c>
      <c r="EE28" s="12" t="s">
        <v>69</v>
      </c>
    </row>
    <row r="29" spans="2:144">
      <c r="AB29" s="12" t="s">
        <v>64</v>
      </c>
      <c r="BB29" s="12" t="s">
        <v>66</v>
      </c>
      <c r="CE29" s="12" t="s">
        <v>66</v>
      </c>
      <c r="DE29" s="12" t="s">
        <v>67</v>
      </c>
      <c r="EE29" s="12" t="s">
        <v>64</v>
      </c>
    </row>
    <row r="30" spans="2:144">
      <c r="AB30" s="12" t="s">
        <v>65</v>
      </c>
      <c r="CE30" s="12" t="s">
        <v>67</v>
      </c>
      <c r="EE30" s="12" t="s">
        <v>65</v>
      </c>
    </row>
    <row r="31" spans="2:144"/>
  </sheetData>
  <sheetProtection algorithmName="SHA-512" hashValue="1dcNztvd5L2yYejvorhca1sjvyQIoVQ6Ok0Z6TKQZah/kcPKf3ZSOfu+1pReFkXdmLT3gL5GZlu8Bo63E2fbcw==" saltValue="MO1+NNZmZey48RGl5/gmF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89" orientation="landscape" r:id="rId1"/>
  <colBreaks count="1" manualBreakCount="1">
    <brk id="8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G24"/>
  <sheetViews>
    <sheetView workbookViewId="0">
      <selection activeCell="A6" sqref="A6"/>
    </sheetView>
  </sheetViews>
  <sheetFormatPr defaultRowHeight="15"/>
  <cols>
    <col min="1" max="1" width="46.5546875" bestFit="1" customWidth="1"/>
  </cols>
  <sheetData>
    <row r="1" spans="1:7" ht="15.75">
      <c r="A1" s="123" t="s">
        <v>83</v>
      </c>
      <c r="B1" s="123" t="s">
        <v>84</v>
      </c>
      <c r="C1" s="123" t="s">
        <v>85</v>
      </c>
      <c r="D1" s="123" t="s">
        <v>86</v>
      </c>
      <c r="E1" s="123" t="s">
        <v>87</v>
      </c>
      <c r="F1" s="123" t="s">
        <v>88</v>
      </c>
      <c r="G1" s="124"/>
    </row>
    <row r="2" spans="1:7" ht="15.75" hidden="1">
      <c r="A2" s="125" t="s">
        <v>89</v>
      </c>
      <c r="B2" s="125" t="s">
        <v>90</v>
      </c>
      <c r="C2" s="126">
        <v>37726</v>
      </c>
      <c r="D2" s="126">
        <v>489.16</v>
      </c>
      <c r="E2" s="127">
        <v>465.28</v>
      </c>
      <c r="F2" s="128" t="s">
        <v>91</v>
      </c>
      <c r="G2" s="124"/>
    </row>
    <row r="3" spans="1:7" ht="15.75">
      <c r="A3" s="125" t="s">
        <v>92</v>
      </c>
      <c r="B3" s="125" t="s">
        <v>93</v>
      </c>
      <c r="C3" s="126">
        <v>34321.65</v>
      </c>
      <c r="D3" s="126">
        <v>464.61</v>
      </c>
      <c r="E3" s="127">
        <v>419.23</v>
      </c>
      <c r="F3" s="128" t="s">
        <v>45</v>
      </c>
      <c r="G3" s="124"/>
    </row>
    <row r="4" spans="1:7" ht="15.75" hidden="1">
      <c r="A4" s="125" t="s">
        <v>94</v>
      </c>
      <c r="B4" s="125" t="s">
        <v>90</v>
      </c>
      <c r="C4" s="126">
        <v>31696</v>
      </c>
      <c r="D4" s="126">
        <v>577.1</v>
      </c>
      <c r="E4" s="127">
        <v>546.38</v>
      </c>
      <c r="F4" s="128" t="s">
        <v>91</v>
      </c>
      <c r="G4" s="124"/>
    </row>
    <row r="5" spans="1:7" ht="15.75" hidden="1">
      <c r="A5" s="125" t="s">
        <v>95</v>
      </c>
      <c r="B5" s="125" t="s">
        <v>90</v>
      </c>
      <c r="C5" s="126">
        <v>29220.400000000001</v>
      </c>
      <c r="D5" s="126">
        <v>418.02</v>
      </c>
      <c r="E5" s="127">
        <v>405.64</v>
      </c>
      <c r="F5" s="128" t="s">
        <v>91</v>
      </c>
      <c r="G5" s="124"/>
    </row>
    <row r="6" spans="1:7" ht="15.75">
      <c r="A6" s="125" t="s">
        <v>96</v>
      </c>
      <c r="B6" s="125" t="s">
        <v>93</v>
      </c>
      <c r="C6" s="126">
        <v>39899.75</v>
      </c>
      <c r="D6" s="126">
        <v>492.73</v>
      </c>
      <c r="E6" s="127">
        <v>457.45</v>
      </c>
      <c r="F6" s="128" t="s">
        <v>45</v>
      </c>
      <c r="G6" s="124"/>
    </row>
    <row r="7" spans="1:7" ht="15.75" hidden="1">
      <c r="A7" s="124" t="s">
        <v>97</v>
      </c>
      <c r="B7" s="125" t="s">
        <v>90</v>
      </c>
      <c r="C7" s="129">
        <v>45979</v>
      </c>
      <c r="D7" s="129">
        <v>766.59</v>
      </c>
      <c r="E7" s="127">
        <v>715.3</v>
      </c>
      <c r="F7" s="128" t="s">
        <v>91</v>
      </c>
      <c r="G7" s="124"/>
    </row>
    <row r="8" spans="1:7" ht="15.75">
      <c r="A8" s="124" t="s">
        <v>98</v>
      </c>
      <c r="B8" s="124" t="s">
        <v>93</v>
      </c>
      <c r="C8" s="129">
        <v>38744</v>
      </c>
      <c r="D8" s="129">
        <v>516.37</v>
      </c>
      <c r="E8" s="127">
        <v>450.93</v>
      </c>
      <c r="F8" s="128" t="s">
        <v>45</v>
      </c>
      <c r="G8" s="124"/>
    </row>
    <row r="9" spans="1:7" ht="15.75" hidden="1">
      <c r="A9" s="125" t="s">
        <v>99</v>
      </c>
      <c r="B9" s="125" t="s">
        <v>90</v>
      </c>
      <c r="C9" s="126">
        <v>26077.599999999999</v>
      </c>
      <c r="D9" s="126">
        <v>379.28</v>
      </c>
      <c r="E9" s="127">
        <v>362.64</v>
      </c>
      <c r="F9" s="128" t="s">
        <v>100</v>
      </c>
      <c r="G9" s="124"/>
    </row>
    <row r="10" spans="1:7" ht="15.75" hidden="1">
      <c r="A10" s="125" t="s">
        <v>101</v>
      </c>
      <c r="B10" s="125" t="s">
        <v>102</v>
      </c>
      <c r="C10" s="126">
        <v>22823.9</v>
      </c>
      <c r="D10" s="126">
        <v>278.36</v>
      </c>
      <c r="E10" s="127">
        <v>269.56</v>
      </c>
      <c r="F10" s="128" t="s">
        <v>100</v>
      </c>
      <c r="G10" s="124"/>
    </row>
    <row r="11" spans="1:7" ht="15.75" hidden="1">
      <c r="A11" s="125" t="s">
        <v>103</v>
      </c>
      <c r="B11" s="125" t="s">
        <v>90</v>
      </c>
      <c r="C11" s="126">
        <v>34393</v>
      </c>
      <c r="D11" s="126">
        <v>542.91999999999996</v>
      </c>
      <c r="E11" s="127">
        <v>519.02</v>
      </c>
      <c r="F11" s="128" t="s">
        <v>100</v>
      </c>
      <c r="G11" s="124"/>
    </row>
    <row r="12" spans="1:7" ht="15.75" hidden="1">
      <c r="A12" s="125" t="s">
        <v>104</v>
      </c>
      <c r="B12" s="125" t="s">
        <v>90</v>
      </c>
      <c r="C12" s="126">
        <v>32568.5</v>
      </c>
      <c r="D12" s="126">
        <v>477.97</v>
      </c>
      <c r="E12" s="127">
        <v>456.89</v>
      </c>
      <c r="F12" s="128" t="s">
        <v>100</v>
      </c>
      <c r="G12" s="124"/>
    </row>
    <row r="13" spans="1:7" ht="15.75" hidden="1">
      <c r="A13" s="125" t="s">
        <v>105</v>
      </c>
      <c r="B13" s="125" t="s">
        <v>106</v>
      </c>
      <c r="C13" s="126">
        <v>28116.25</v>
      </c>
      <c r="D13" s="126">
        <v>445.17</v>
      </c>
      <c r="E13" s="127">
        <v>423.07</v>
      </c>
      <c r="F13" s="128" t="s">
        <v>100</v>
      </c>
      <c r="G13" s="124"/>
    </row>
    <row r="14" spans="1:7" ht="15.75" hidden="1">
      <c r="A14" s="125" t="s">
        <v>107</v>
      </c>
      <c r="B14" s="125" t="s">
        <v>90</v>
      </c>
      <c r="C14" s="126">
        <v>34552</v>
      </c>
      <c r="D14" s="126">
        <v>447.27</v>
      </c>
      <c r="E14" s="127">
        <v>428.77</v>
      </c>
      <c r="F14" s="128" t="s">
        <v>100</v>
      </c>
      <c r="G14" s="124"/>
    </row>
    <row r="15" spans="1:7" ht="15.75" hidden="1">
      <c r="A15" s="125" t="s">
        <v>108</v>
      </c>
      <c r="B15" s="125" t="s">
        <v>90</v>
      </c>
      <c r="C15" s="126">
        <v>48041</v>
      </c>
      <c r="D15" s="126">
        <v>720.6</v>
      </c>
      <c r="E15" s="127">
        <v>662.07</v>
      </c>
      <c r="F15" s="128" t="s">
        <v>100</v>
      </c>
      <c r="G15" s="124"/>
    </row>
    <row r="16" spans="1:7" ht="15.75" hidden="1">
      <c r="A16" s="125" t="s">
        <v>109</v>
      </c>
      <c r="B16" s="125" t="s">
        <v>90</v>
      </c>
      <c r="C16" s="126">
        <v>39631</v>
      </c>
      <c r="D16" s="126">
        <v>607.30999999999995</v>
      </c>
      <c r="E16" s="127">
        <v>563.70000000000005</v>
      </c>
      <c r="F16" s="128" t="s">
        <v>100</v>
      </c>
      <c r="G16" s="124"/>
    </row>
    <row r="17" spans="1:7" ht="15.75" hidden="1">
      <c r="A17" s="125" t="s">
        <v>110</v>
      </c>
      <c r="B17" s="125" t="s">
        <v>90</v>
      </c>
      <c r="C17" s="126">
        <v>37861</v>
      </c>
      <c r="D17" s="126">
        <v>588.48</v>
      </c>
      <c r="E17" s="127">
        <v>540.69000000000005</v>
      </c>
      <c r="F17" s="128" t="s">
        <v>91</v>
      </c>
      <c r="G17" s="124"/>
    </row>
    <row r="18" spans="1:7" ht="15.75">
      <c r="A18" s="125" t="s">
        <v>111</v>
      </c>
      <c r="B18" s="124" t="s">
        <v>93</v>
      </c>
      <c r="C18" s="126">
        <v>43839.51</v>
      </c>
      <c r="D18" s="126">
        <v>569.14</v>
      </c>
      <c r="E18" s="127">
        <v>505.39</v>
      </c>
      <c r="F18" s="128" t="s">
        <v>45</v>
      </c>
      <c r="G18" s="124"/>
    </row>
    <row r="19" spans="1:7" ht="15.75">
      <c r="A19" s="125" t="s">
        <v>112</v>
      </c>
      <c r="B19" s="124" t="s">
        <v>93</v>
      </c>
      <c r="C19" s="126">
        <v>44999.9</v>
      </c>
      <c r="D19" s="126">
        <v>559.55999999999995</v>
      </c>
      <c r="E19" s="127">
        <v>499.19</v>
      </c>
      <c r="F19" s="128" t="s">
        <v>45</v>
      </c>
      <c r="G19" s="124"/>
    </row>
    <row r="20" spans="1:7" ht="15.75">
      <c r="A20" s="125" t="s">
        <v>113</v>
      </c>
      <c r="B20" s="124" t="s">
        <v>93</v>
      </c>
      <c r="C20" s="126">
        <v>33900.57</v>
      </c>
      <c r="D20" s="126">
        <v>410.74</v>
      </c>
      <c r="E20" s="127">
        <v>380.94</v>
      </c>
      <c r="F20" s="128" t="s">
        <v>45</v>
      </c>
      <c r="G20" s="124"/>
    </row>
    <row r="21" spans="1:7" ht="15.75">
      <c r="A21" s="125" t="s">
        <v>114</v>
      </c>
      <c r="B21" s="124" t="s">
        <v>93</v>
      </c>
      <c r="C21" s="126">
        <v>32979.760000000002</v>
      </c>
      <c r="D21" s="126">
        <v>359.65</v>
      </c>
      <c r="E21" s="127">
        <v>331.91</v>
      </c>
      <c r="F21" s="128" t="s">
        <v>45</v>
      </c>
      <c r="G21" s="124"/>
    </row>
    <row r="22" spans="1:7" ht="15.75">
      <c r="A22" s="125" t="s">
        <v>115</v>
      </c>
      <c r="B22" s="124" t="s">
        <v>93</v>
      </c>
      <c r="C22" s="126">
        <v>22764.94</v>
      </c>
      <c r="D22" s="126">
        <v>334.3</v>
      </c>
      <c r="E22" s="127">
        <v>297.19</v>
      </c>
      <c r="F22" s="128" t="s">
        <v>45</v>
      </c>
      <c r="G22" s="124"/>
    </row>
    <row r="23" spans="1:7" ht="15.75" hidden="1">
      <c r="A23" s="124" t="s">
        <v>116</v>
      </c>
      <c r="B23" s="124" t="s">
        <v>102</v>
      </c>
      <c r="C23" s="129">
        <v>25340</v>
      </c>
      <c r="D23" s="129">
        <v>450.66</v>
      </c>
      <c r="E23" s="127">
        <v>414</v>
      </c>
      <c r="F23" s="128" t="s">
        <v>91</v>
      </c>
      <c r="G23" s="124"/>
    </row>
    <row r="24" spans="1:7" ht="15.75" hidden="1">
      <c r="A24" s="124" t="s">
        <v>117</v>
      </c>
      <c r="B24" s="124" t="s">
        <v>90</v>
      </c>
      <c r="C24" s="129">
        <v>46951</v>
      </c>
      <c r="D24" s="129">
        <v>638.16999999999996</v>
      </c>
      <c r="E24" s="127">
        <v>606.70000000000005</v>
      </c>
      <c r="F24" s="128" t="s">
        <v>100</v>
      </c>
      <c r="G24" s="124"/>
    </row>
  </sheetData>
  <autoFilter ref="A1:F24">
    <filterColumn colId="1">
      <filters>
        <filter val="Elektrisc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5</vt:i4>
      </vt:variant>
    </vt:vector>
  </HeadingPairs>
  <TitlesOfParts>
    <vt:vector size="13" baseType="lpstr">
      <vt:lpstr>Voorblad</vt:lpstr>
      <vt:lpstr>Totaal overzicht</vt:lpstr>
      <vt:lpstr>Prijzen</vt:lpstr>
      <vt:lpstr>Gewichten</vt:lpstr>
      <vt:lpstr>Alternatieven</vt:lpstr>
      <vt:lpstr>Kastindeling</vt:lpstr>
      <vt:lpstr>Inrichting laadruimte</vt:lpstr>
      <vt:lpstr>Leaseprijzen Athlon</vt:lpstr>
      <vt:lpstr>Kastindeling!_GoBack</vt:lpstr>
      <vt:lpstr>'Inrichting laadruimte'!Afdrukbereik</vt:lpstr>
      <vt:lpstr>Kastindeling!Afdrukbereik</vt:lpstr>
      <vt:lpstr>Gewichten!Afdruktitels</vt:lpstr>
      <vt:lpstr>Prijzen!Afdruktitels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Sandra Geerlings</cp:lastModifiedBy>
  <cp:lastPrinted>2015-11-12T15:20:10Z</cp:lastPrinted>
  <dcterms:created xsi:type="dcterms:W3CDTF">2015-10-15T18:44:34Z</dcterms:created>
  <dcterms:modified xsi:type="dcterms:W3CDTF">2020-11-10T13:09:01Z</dcterms:modified>
</cp:coreProperties>
</file>