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defaultThemeVersion="124226"/>
  <mc:AlternateContent xmlns:mc="http://schemas.openxmlformats.org/markup-compatibility/2006">
    <mc:Choice Requires="x15">
      <x15ac:absPath xmlns:x15ac="http://schemas.microsoft.com/office/spreadsheetml/2010/11/ac" url="https://aevesbv.sharepoint.com/teams/GUFONIC/Gedeelde documenten/General/02 PROJECTEN-NIEUW/Cedris/2020/P202009 EA Bedrijfsrestauratief/06 Nota van Inlichtingen/"/>
    </mc:Choice>
  </mc:AlternateContent>
  <xr:revisionPtr revIDLastSave="0" documentId="8_{5353C016-B9AB-463E-9CF0-0E23739CDDC7}" xr6:coauthVersionLast="45" xr6:coauthVersionMax="45" xr10:uidLastSave="{00000000-0000-0000-0000-000000000000}"/>
  <bookViews>
    <workbookView xWindow="-120" yWindow="-120" windowWidth="20730" windowHeight="11160" activeTab="1" xr2:uid="{00000000-000D-0000-FFFF-FFFF00000000}"/>
  </bookViews>
  <sheets>
    <sheet name="Prijzenblad " sheetId="1" r:id="rId1"/>
    <sheet name="Assortiment"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7" i="2" l="1"/>
  <c r="E86" i="2"/>
  <c r="E85" i="2"/>
  <c r="E84" i="2"/>
  <c r="E83" i="2"/>
  <c r="E82" i="2"/>
  <c r="E81" i="2"/>
  <c r="E80" i="2"/>
  <c r="E79" i="2"/>
  <c r="E78" i="2"/>
  <c r="E76" i="2"/>
  <c r="E75" i="2"/>
  <c r="F27" i="1" s="1"/>
  <c r="E73" i="2"/>
  <c r="E72" i="2"/>
  <c r="E71" i="2"/>
  <c r="E70" i="2"/>
  <c r="E69" i="2"/>
  <c r="E68" i="2"/>
  <c r="E66" i="2"/>
  <c r="E65" i="2"/>
  <c r="E64" i="2"/>
  <c r="E63" i="2"/>
  <c r="E62" i="2"/>
  <c r="E61" i="2"/>
  <c r="E60" i="2"/>
  <c r="E58" i="2"/>
  <c r="E57" i="2"/>
  <c r="E56" i="2"/>
  <c r="E55" i="2"/>
  <c r="E53" i="2"/>
  <c r="E52" i="2"/>
  <c r="E51" i="2"/>
  <c r="E50" i="2"/>
  <c r="E49" i="2"/>
  <c r="E48" i="2"/>
  <c r="E47" i="2"/>
  <c r="E46" i="2"/>
  <c r="F26" i="1" l="1"/>
  <c r="F28" i="1"/>
  <c r="F24" i="1"/>
  <c r="F23" i="1"/>
  <c r="K66" i="2"/>
  <c r="K67" i="2"/>
  <c r="K68" i="2"/>
  <c r="K69" i="2"/>
  <c r="K70" i="2"/>
  <c r="K71" i="2"/>
  <c r="K72" i="2"/>
  <c r="K65" i="2"/>
  <c r="F36" i="1" s="1"/>
  <c r="K59" i="2"/>
  <c r="K60" i="2"/>
  <c r="K61" i="2"/>
  <c r="K62" i="2"/>
  <c r="K63" i="2"/>
  <c r="K58" i="2"/>
  <c r="K48" i="2"/>
  <c r="K49" i="2"/>
  <c r="K50" i="2"/>
  <c r="K51" i="2"/>
  <c r="K52" i="2"/>
  <c r="K53" i="2"/>
  <c r="K54" i="2"/>
  <c r="K55" i="2"/>
  <c r="K56" i="2"/>
  <c r="K47" i="2"/>
  <c r="K41" i="2"/>
  <c r="K42" i="2"/>
  <c r="K43" i="2"/>
  <c r="K44" i="2"/>
  <c r="K45" i="2"/>
  <c r="K40" i="2"/>
  <c r="K36" i="2"/>
  <c r="K37" i="2"/>
  <c r="K35" i="2"/>
  <c r="K31" i="2"/>
  <c r="K32" i="2"/>
  <c r="K33" i="2"/>
  <c r="K30" i="2"/>
  <c r="K20" i="2"/>
  <c r="K21" i="2"/>
  <c r="K22" i="2"/>
  <c r="K23" i="2"/>
  <c r="K24" i="2"/>
  <c r="K25" i="2"/>
  <c r="K26" i="2"/>
  <c r="K27" i="2"/>
  <c r="K28" i="2"/>
  <c r="K19" i="2"/>
  <c r="K17" i="2"/>
  <c r="K16" i="2"/>
  <c r="F25" i="1"/>
  <c r="E40" i="2"/>
  <c r="E41" i="2"/>
  <c r="E43" i="2"/>
  <c r="E44" i="2"/>
  <c r="E39" i="2"/>
  <c r="E31" i="2"/>
  <c r="E32" i="2"/>
  <c r="E33" i="2"/>
  <c r="E34" i="2"/>
  <c r="E35" i="2"/>
  <c r="E36" i="2"/>
  <c r="E37" i="2"/>
  <c r="E30" i="2"/>
  <c r="E28" i="2"/>
  <c r="E27" i="2"/>
  <c r="E17" i="2"/>
  <c r="E18" i="2"/>
  <c r="E19" i="2"/>
  <c r="E20" i="2"/>
  <c r="E21" i="2"/>
  <c r="E22" i="2"/>
  <c r="E23" i="2"/>
  <c r="E24" i="2"/>
  <c r="E25" i="2"/>
  <c r="E16" i="2"/>
  <c r="F20" i="1" l="1"/>
  <c r="F21" i="1"/>
  <c r="F33" i="1"/>
  <c r="F35" i="1"/>
  <c r="F29" i="1"/>
  <c r="F30" i="1"/>
  <c r="F31" i="1"/>
  <c r="F32" i="1"/>
  <c r="F34" i="1"/>
  <c r="F22" i="1"/>
  <c r="F19" i="1"/>
  <c r="F40" i="1"/>
  <c r="F37" i="1" l="1"/>
  <c r="F42" i="1" s="1"/>
  <c r="F44" i="1" l="1"/>
  <c r="F43" i="1"/>
  <c r="F46" i="1" l="1"/>
  <c r="F15" i="1" s="1"/>
</calcChain>
</file>

<file path=xl/sharedStrings.xml><?xml version="1.0" encoding="utf-8"?>
<sst xmlns="http://schemas.openxmlformats.org/spreadsheetml/2006/main" count="197" uniqueCount="179">
  <si>
    <t xml:space="preserve">Uitgangspunten: </t>
  </si>
  <si>
    <t>Alle vermelde prijzen dienen gesteld te zijn in euro's exclusief BTW</t>
  </si>
  <si>
    <t>De door u aangeboden prijzen dienen inclusief alle kosten en overige belastingen en/of heffingen te zijn</t>
  </si>
  <si>
    <r>
      <t xml:space="preserve">Inschrijver dient enkel de </t>
    </r>
    <r>
      <rPr>
        <b/>
        <sz val="11"/>
        <rFont val="Calibri"/>
        <family val="2"/>
        <scheme val="minor"/>
      </rPr>
      <t xml:space="preserve">witte </t>
    </r>
    <r>
      <rPr>
        <sz val="11"/>
        <color theme="1"/>
        <rFont val="Calibri"/>
        <family val="2"/>
        <scheme val="minor"/>
      </rPr>
      <t>cellen in te voeren</t>
    </r>
  </si>
  <si>
    <t xml:space="preserve">Op basis van daadwerkelijke aantallen zal de opdracht conform het gestelde in de aanbestedingsdocumenten uiteindelijk gefactureerd worden. </t>
  </si>
  <si>
    <t>Inschrijfprijs</t>
  </si>
  <si>
    <t>Totale kosten</t>
  </si>
  <si>
    <t xml:space="preserve">Inschrijfprijs: </t>
  </si>
  <si>
    <t>2.</t>
  </si>
  <si>
    <t>Ondertekening namens de opdrachtnemer</t>
  </si>
  <si>
    <t>Naam:</t>
  </si>
  <si>
    <t>Functie:</t>
  </si>
  <si>
    <t>Onderneming:</t>
  </si>
  <si>
    <t>Handtekening:</t>
  </si>
  <si>
    <t>Plaats en datum:</t>
  </si>
  <si>
    <t>Bijlage 3 Prijzenblad - Bedrijfsrestauratieve Voorzieningen Cedris</t>
  </si>
  <si>
    <t>De door u aangeboden prijzen dienen marktconform te zijn</t>
  </si>
  <si>
    <t>Collectief kortingspercentage</t>
  </si>
  <si>
    <t>Productgroepen</t>
  </si>
  <si>
    <t>Assortiment en prijsstelling - Bedrijfsrestauratieve Voorzieningen Cedris</t>
  </si>
  <si>
    <t>1. AGF</t>
  </si>
  <si>
    <t>2. Alcoholische dranken</t>
  </si>
  <si>
    <t>3. Brood divers</t>
  </si>
  <si>
    <t>4. Broodproducten &amp; vers gebak</t>
  </si>
  <si>
    <t>KIWI 33/91           10KG</t>
  </si>
  <si>
    <t>SINAASAPPEL PERS GR.CHEF  14KG</t>
  </si>
  <si>
    <t xml:space="preserve">Hertog Jan krat </t>
  </si>
  <si>
    <t>BAKKERS B.BRUINE BOL PER STUK VERPAKT</t>
  </si>
  <si>
    <t>BAKKERS B.WITTE BOL PER STUK VERPAKT</t>
  </si>
  <si>
    <t>BAKKERS B.ROZIJNEN/KRENTBOL PER STUK</t>
  </si>
  <si>
    <t>WORSTENBROODJES HORECA 6 STUKS</t>
  </si>
  <si>
    <t>BAKKERS B.SLAGROOMGEBAK GESORT.10ST</t>
  </si>
  <si>
    <t>5. Disposables</t>
  </si>
  <si>
    <t>TAKE DIS ROERSTAAFJE IN DISPENCER 2000ST</t>
  </si>
  <si>
    <t xml:space="preserve">6. eieren </t>
  </si>
  <si>
    <t>7. Horeca divers</t>
  </si>
  <si>
    <t>8. Hygiene producten</t>
  </si>
  <si>
    <t>DE ROOIE HEN SCHARRELEIEREN BRUIN L 90ST</t>
  </si>
  <si>
    <t>DE ROOIE HEN SCHARRELEIEREN BRUIN M 90ST</t>
  </si>
  <si>
    <t>DE ROOI HEN BL2*VRIJE UITL.EI BR M 90ST</t>
  </si>
  <si>
    <t>Gegaarde gehaktbal ds 15x150gr</t>
  </si>
  <si>
    <t>JPM WORSTENBROODJE OPEN 60ST</t>
  </si>
  <si>
    <t>MORA KIPKORN 36ST</t>
  </si>
  <si>
    <t>AD VAN GELOVEN OVENBAMIBLOKKEN 24ST</t>
  </si>
  <si>
    <t>TORK M1 WIPING PAPER MINI 120MTR</t>
  </si>
  <si>
    <t>9. Ijs &amp; Desserts</t>
  </si>
  <si>
    <t>10. Kaas &amp; vleeswaren</t>
  </si>
  <si>
    <t>DE GOUDSCHE WAEGH GESNEDEN JONG 50X20G</t>
  </si>
  <si>
    <t>DE GOUDSCHE WAEGH GESNEDEN J.BEL 50X20G</t>
  </si>
  <si>
    <t>KAAS KAMPIOEN J.BELEGEN GESNEDEN 50X20G</t>
  </si>
  <si>
    <t>KAAS KAMPIOEN JONG BELEGEN GESNEDEN 90 PLAKS</t>
  </si>
  <si>
    <t>GOUDEN BANIER BL1* SCHOUDERHAM ROND 30PL</t>
  </si>
  <si>
    <t>VER.LEKKER 9X2PL 15G EDAM 40+ OUD</t>
  </si>
  <si>
    <t>VER.LEKKER 9X2PL 15G EDAM 40+ JONG</t>
  </si>
  <si>
    <t>11. mono beleg</t>
  </si>
  <si>
    <t>12. Non. Alcoholische dranken</t>
  </si>
  <si>
    <t>13. Salades</t>
  </si>
  <si>
    <t>14. Sauzen</t>
  </si>
  <si>
    <t>15. Soep en smaakversterkers</t>
  </si>
  <si>
    <t>16. Warme dranken</t>
  </si>
  <si>
    <t>17. Zoetwaren</t>
  </si>
  <si>
    <t>2. Alc. Dranken</t>
  </si>
  <si>
    <t>6. Eieren</t>
  </si>
  <si>
    <t>9. IJS en Desserts</t>
  </si>
  <si>
    <t>10. Kaas &amp; Vleeswaren</t>
  </si>
  <si>
    <t>11. Mono beleg</t>
  </si>
  <si>
    <t>12. non. Alcoholische producten</t>
  </si>
  <si>
    <t>15. Soepen &amp; Smaakversterkers</t>
  </si>
  <si>
    <t>16. Warme Dranken</t>
  </si>
  <si>
    <t>18. Zuivelproducten</t>
  </si>
  <si>
    <t>CALVE PINDAKAAS 200 CUPS</t>
  </si>
  <si>
    <t>DE RUIJTER EXTRA JAM ASSORTI 200 CUPS</t>
  </si>
  <si>
    <t>DALPHIN WATER KOOLZUURVRIJ 9X50CL</t>
  </si>
  <si>
    <t>CHAUDFONTAINE SPARKLING PET 12X50CL</t>
  </si>
  <si>
    <t>WYKO SATESAUS KANT &amp; KLAAR VOOR 2,25LT</t>
  </si>
  <si>
    <t>REMIA FRITESSAUS 200 STICKS</t>
  </si>
  <si>
    <t>FRIESCHE VLAG HALVAMEL 400 CUPS</t>
  </si>
  <si>
    <t>ALEX MEIJER CREAMERSTICKS       600X2,5G</t>
  </si>
  <si>
    <t>ALEX MEIJER KOFFIEMELK HALFVOL 200 CUPS</t>
  </si>
  <si>
    <t>BAUER ROOMYOGHURT VRUCHTEN       10X150G</t>
  </si>
  <si>
    <t>Prijs</t>
  </si>
  <si>
    <t>TOMAAT LOS 1 doos 6kg</t>
  </si>
  <si>
    <t>BANAAN TURBANA RFA 1 doos 18KG</t>
  </si>
  <si>
    <t>SLA BABYLEAF MESCLUN zak 500gr</t>
  </si>
  <si>
    <t xml:space="preserve">Heineken star Bottle krat </t>
  </si>
  <si>
    <t>TORK SERVET 1-LGS 31X32CM WIT NOVA-VOUW 24 pakken 300st</t>
  </si>
  <si>
    <t>TAKE DIS SERVET 1-LGS 33X33CM WIT 500ST</t>
  </si>
  <si>
    <t>WILLIE DOKTER GEHAKTBALLEN 40ST</t>
  </si>
  <si>
    <t>SMITVIS KIBBELING VOORGEBAKKEN MSC 1KG</t>
  </si>
  <si>
    <t>PROPIA POETSPAPIER MIDI 1-LGS 6 rollen 300 MT</t>
  </si>
  <si>
    <t>SOLID MED VAATWASMID./KOFFIE&amp;THEEAANSLAG 1VT</t>
  </si>
  <si>
    <t>SUMA SELECT PUR ECO A7 GLANSDROOGMIDDEL 10LT</t>
  </si>
  <si>
    <t>SUMA NOVA PUR ECO L6 VAATWASMIDDEL VLB 10 LT</t>
  </si>
  <si>
    <t>FEL.HANDSCHOEN.NITRIL.BLAUW M 100ST</t>
  </si>
  <si>
    <t>OLA RAKET 54ST</t>
  </si>
  <si>
    <t>SANISSIMO TITAN 45ST</t>
  </si>
  <si>
    <t>GOUDEN BANIER SLAGERSACHTERHAM BL1* 22PL 500GR</t>
  </si>
  <si>
    <t>BRIE RECHTHOEK 1 KG</t>
  </si>
  <si>
    <t>DE GOUDSCHE WAEGH HOTELBLOK JONG BELEGEN 1KG</t>
  </si>
  <si>
    <t>CHAUDFONTAINE STILL PET 24 * 50 CL</t>
  </si>
  <si>
    <t>COCA-COLA BLIK 24 ST 33CL</t>
  </si>
  <si>
    <t>FANTA ORANGE BLIK 24 ST 33CL</t>
  </si>
  <si>
    <t>COCA-COLA ZERO BLIK 24 ST 33CL</t>
  </si>
  <si>
    <t>FANTA CASSIS BLIK 24 ST 33CL</t>
  </si>
  <si>
    <t>COCA-COLA LIGHT BLIK 24 ST 33CL</t>
  </si>
  <si>
    <t>COCA-COLA PET 24 * 50 CL</t>
  </si>
  <si>
    <t>COCA-COLA ZERO PET 24 * 50 CL</t>
  </si>
  <si>
    <t>FANO TONIJNSALADE MSC 1KG</t>
  </si>
  <si>
    <t>FANO KIPKERRIESALADE 1KG</t>
  </si>
  <si>
    <t>JOHMA TONIJNSALADE 12*50GR</t>
  </si>
  <si>
    <t>FANO KRABSALADE MSC 1KG</t>
  </si>
  <si>
    <t>KNORR VLEESJUS 1BS</t>
  </si>
  <si>
    <t>GOUDEN BANIER RUNDVLEES IN BOUILLON 850 GR</t>
  </si>
  <si>
    <t>GOUDEN BANIER KIPPENVLEES IN BOUILLON 850GR</t>
  </si>
  <si>
    <t>KNORR RUNDVLEES 850GR</t>
  </si>
  <si>
    <t>KNORR VARKENSVLEES 850GR</t>
  </si>
  <si>
    <t>KNORR KIPPENVLEES GESNEDEN 850GR</t>
  </si>
  <si>
    <t>DOUWE EGBERTS CAFITESSE MEDIUM ROAST 2PK 2LT</t>
  </si>
  <si>
    <t>KANIS &amp; GUNNINK ROODMERK SNELFILTER 6PK 1 KG</t>
  </si>
  <si>
    <t>ALEX MEIJER KOFFIE INSTANT VD AUTOM.UTZ 500GR</t>
  </si>
  <si>
    <t>FRIESCHE VLAG HALVAMEL HALFV.KOFFIEMELK 18PK 45,5 CL</t>
  </si>
  <si>
    <t>L'OR PROMESSO CLASSIC UTZ 2 PK 1,4LT</t>
  </si>
  <si>
    <t>DOUWE EGBERTS AROMA ROOD SNELFILTER 6PK 500GR</t>
  </si>
  <si>
    <t>PICKWICK ENGELSE MELANGE 400GR</t>
  </si>
  <si>
    <t>SNICKERS SINGLE 32ST</t>
  </si>
  <si>
    <t>MARS SINGLE 32ST</t>
  </si>
  <si>
    <t>WIEG.KETELAPPER SNELLE JELLE KRUIDKOEK 20WI</t>
  </si>
  <si>
    <t>BOOM ROOMB.SUPER GEV.KOEK, APART VERPAKT 16ST</t>
  </si>
  <si>
    <t>TWIX SINGLE 25ST</t>
  </si>
  <si>
    <t>KITKAT SINGLE 36ST</t>
  </si>
  <si>
    <t>CHOCOMEL BLIK 24ST 25cl</t>
  </si>
  <si>
    <t>OPTIMEL LIMOEN, BEKER 25CL</t>
  </si>
  <si>
    <t>OPTIMEL AARDBEI/KERS, BEKER 25CL</t>
  </si>
  <si>
    <t>CAMPINA KARNEMELK Beker 25cl</t>
  </si>
  <si>
    <t>CAMPINA HALFVOLLE MELK Beker 25cl</t>
  </si>
  <si>
    <t>OPTIMEL DRINK FRAMBOOS Beker 25CL</t>
  </si>
  <si>
    <t>CAMPINA HALFVOLLE MELK BIO MINI CROSS 25CL</t>
  </si>
  <si>
    <r>
      <t xml:space="preserve">Inschrijver dient enkel de </t>
    </r>
    <r>
      <rPr>
        <b/>
        <sz val="11"/>
        <color theme="1"/>
        <rFont val="Calibri"/>
        <family val="2"/>
        <scheme val="minor"/>
      </rPr>
      <t>gele</t>
    </r>
    <r>
      <rPr>
        <b/>
        <sz val="11"/>
        <rFont val="Calibri"/>
        <family val="2"/>
        <scheme val="minor"/>
      </rPr>
      <t xml:space="preserve"> </t>
    </r>
    <r>
      <rPr>
        <sz val="11"/>
        <color theme="1"/>
        <rFont val="Calibri"/>
        <family val="2"/>
        <scheme val="minor"/>
      </rPr>
      <t>cellen in te voeren</t>
    </r>
  </si>
  <si>
    <t>Totaal</t>
  </si>
  <si>
    <t>Productcategorie</t>
  </si>
  <si>
    <t>Hoeveelheid fictief</t>
  </si>
  <si>
    <t>hoeveelheid fictief</t>
  </si>
  <si>
    <t>Totaal fictieve kosten</t>
  </si>
  <si>
    <t>Totale kosten per productgroep</t>
  </si>
  <si>
    <t>Korting gebaseerd op afname</t>
  </si>
  <si>
    <t>TAKE DIS AUTOMAATBEKERS WIT 3000ST</t>
  </si>
  <si>
    <t>Alle ingevulde prijzen  zijn in euro's exclusief BTW</t>
  </si>
  <si>
    <t>Op basis van daadwerkelijke aantallen zal de opdracht conform het gestelde in de aanbestedingsdocumenten uiteindelijk gefactureerd worden. Opgegeven prijzen zij de prijzen die op moment van inschrijven gelden. Wat er gefactureerd wordt kan derhalve afwijken.</t>
  </si>
  <si>
    <t>TAKE DIS BEKER KARTON SCOTTY  180CC Rol 100 stuks</t>
  </si>
  <si>
    <t>DEPA BEKER I'AM HOT 7,5OZ / 180ML 100 ST</t>
  </si>
  <si>
    <t>TAKE DIS BEKERS KARTON WIT 180CC ROL 100ST</t>
  </si>
  <si>
    <t>DE ROOIE HEN SCHARRELEI GEKOOKT/GEPELD M 1 emmer 3,6 kg</t>
  </si>
  <si>
    <t>KNORR HOLLANDSE ERWTENSOEP PB12L 1BS 1,38 KG</t>
  </si>
  <si>
    <t>€ 0 tot en met € 75000 p. jaar</t>
  </si>
  <si>
    <t>€75000 tot en met €150000 per jaar</t>
  </si>
  <si>
    <t>€150000 en hoger per jaar</t>
  </si>
  <si>
    <t>Volumestaffel</t>
  </si>
  <si>
    <t>Weging</t>
  </si>
  <si>
    <r>
      <t xml:space="preserve">Aanbestedende dienst hanteert 2 types kortingspercentages:
- Collectief kortingspercentage;
- Aanvullend kortingspercentage gebaseerd op de totale omzet per jaar van ieder deelnemend lid bij Inschrijver 
</t>
    </r>
    <r>
      <rPr>
        <b/>
        <sz val="11"/>
        <color theme="1"/>
        <rFont val="Calibri"/>
        <family val="2"/>
        <scheme val="minor"/>
      </rPr>
      <t>Spelregels:</t>
    </r>
    <r>
      <rPr>
        <sz val="11"/>
        <color theme="1"/>
        <rFont val="Calibri"/>
        <family val="2"/>
        <scheme val="minor"/>
      </rPr>
      <t xml:space="preserve"> 
- De kortingspercentages mogen niet negatief zijn
- Het collectieve kortingspercentage is minimaal 5%
- Inschriver vult drie (3) aanvullende kortingspercentages in conform de door Aanbestedende dienst geformuleerde volumestaffels</t>
    </r>
  </si>
  <si>
    <t>Kortingspercentage</t>
  </si>
  <si>
    <t>NIC Inkoopprojecten - behorende bij Beschrijvend Document EU.202009/JV 25-9-2020</t>
  </si>
  <si>
    <t>KOMKOMMER 30/40 per stuk</t>
  </si>
  <si>
    <t>APPEL JONAGOLD per stuk</t>
  </si>
  <si>
    <t>SINAASAPPEL HAND per stuk</t>
  </si>
  <si>
    <t>BANAAN CHIQUITA RFA per KG</t>
  </si>
  <si>
    <t>SLA IJSBERG 450G gesneden 5-6 mm</t>
  </si>
  <si>
    <t>TAKE DIS DRINKBEKER 3000ST 150 CC - Milieuvriendelijk materiaal</t>
  </si>
  <si>
    <t>TWENTSE GEHAKTBAL ROND 1 doos 4,5KG 35 stuks á 125 gram</t>
  </si>
  <si>
    <t>KAMSTRA KRENTENBOLLEN 30 ST x 78 gram</t>
  </si>
  <si>
    <t>TRES BONNE KADET WIT GESNEDEN 24 stuks x 50 gram</t>
  </si>
  <si>
    <t>TRES BONNE PETIT PAIN WIT 80 stuks x 80 gram</t>
  </si>
  <si>
    <t>DEMI BAGUETTE TARWE 50 STUKS x 130 gram</t>
  </si>
  <si>
    <t>MOLCO PYRAMIDE WALDKORN 35 stuks x 100 gram</t>
  </si>
  <si>
    <t>PRUVE BEEMSTERKAAS BROODJE 64 stuks x 130 gram</t>
  </si>
  <si>
    <t>MOLCO CARRE WALDKORN 30 stuks x 100 gram</t>
  </si>
  <si>
    <t>TRES BONNE TARWEBOL GESNEDEN - 24 stuks x 50 gram</t>
  </si>
  <si>
    <t>GEBAK GESORTEERD 1 doos á 10 stuks (Moorkoppen, appelpunten en divers vruchtengebak)</t>
  </si>
  <si>
    <t xml:space="preserve">*Toelichting gelijkwaardig alternatief </t>
  </si>
  <si>
    <t>*Conform het gestelde in het antwoord op vraag 15 in Nota van Inlichtingen I d.d. 26 oktober 2020 heeft Aanbestedende Dienst een extra kolom opgenomen indien in het assortiment een huismerk is opgenomen welke enkel door de huidige leverancier kan worden 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</si>
</sst>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2"/>
      <color theme="1"/>
      <name val="Calibri"/>
      <family val="2"/>
      <scheme val="minor"/>
    </font>
    <font>
      <b/>
      <sz val="14"/>
      <color rgb="FFFF0000"/>
      <name val="Calibri"/>
      <family val="2"/>
      <scheme val="minor"/>
    </font>
    <font>
      <b/>
      <sz val="11"/>
      <name val="Calibri"/>
      <family val="2"/>
      <scheme val="minor"/>
    </font>
    <font>
      <sz val="11"/>
      <color rgb="FFFF0000"/>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12"/>
      <color theme="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7999816888943144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2" borderId="2" xfId="0" applyFill="1" applyBorder="1" applyProtection="1">
      <protection hidden="1"/>
    </xf>
    <xf numFmtId="0" fontId="0" fillId="2" borderId="3" xfId="0" applyFill="1" applyBorder="1" applyProtection="1">
      <protection hidden="1"/>
    </xf>
    <xf numFmtId="0" fontId="0" fillId="2" borderId="4" xfId="0" applyFill="1" applyBorder="1" applyProtection="1">
      <protection hidden="1"/>
    </xf>
    <xf numFmtId="0" fontId="0" fillId="0" borderId="0" xfId="0" applyProtection="1">
      <protection hidden="1"/>
    </xf>
    <xf numFmtId="0" fontId="0" fillId="0" borderId="0" xfId="0" applyAlignment="1" applyProtection="1">
      <alignment horizontal="left"/>
      <protection hidden="1"/>
    </xf>
    <xf numFmtId="0" fontId="0" fillId="2" borderId="5" xfId="0" applyFill="1" applyBorder="1" applyProtection="1">
      <protection hidden="1"/>
    </xf>
    <xf numFmtId="0" fontId="0" fillId="2" borderId="0" xfId="0"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5" fillId="2" borderId="2" xfId="0" applyFont="1" applyFill="1" applyBorder="1" applyProtection="1">
      <protection hidden="1"/>
    </xf>
    <xf numFmtId="0" fontId="2" fillId="2" borderId="2" xfId="0" applyFont="1" applyFill="1" applyBorder="1" applyProtection="1">
      <protection hidden="1"/>
    </xf>
    <xf numFmtId="0" fontId="3" fillId="2" borderId="5" xfId="0" applyFont="1" applyFill="1" applyBorder="1" applyProtection="1">
      <protection hidden="1"/>
    </xf>
    <xf numFmtId="0" fontId="2" fillId="2" borderId="11" xfId="0" applyFont="1" applyFill="1" applyBorder="1" applyProtection="1">
      <protection hidden="1"/>
    </xf>
    <xf numFmtId="44" fontId="0" fillId="2" borderId="12" xfId="1" applyFont="1" applyFill="1" applyBorder="1" applyProtection="1">
      <protection hidden="1"/>
    </xf>
    <xf numFmtId="0" fontId="0" fillId="2" borderId="12" xfId="0" applyFill="1" applyBorder="1" applyProtection="1">
      <protection hidden="1"/>
    </xf>
    <xf numFmtId="0" fontId="6" fillId="2" borderId="7" xfId="0" applyFont="1" applyFill="1" applyBorder="1" applyProtection="1">
      <protection hidden="1"/>
    </xf>
    <xf numFmtId="0" fontId="0" fillId="2" borderId="5" xfId="0" applyFont="1" applyFill="1" applyBorder="1" applyProtection="1">
      <protection hidden="1"/>
    </xf>
    <xf numFmtId="0" fontId="0" fillId="2" borderId="5" xfId="0" applyFont="1" applyFill="1" applyBorder="1" applyAlignment="1" applyProtection="1">
      <alignment vertical="top"/>
      <protection hidden="1"/>
    </xf>
    <xf numFmtId="0" fontId="0" fillId="2" borderId="7" xfId="0" applyFont="1" applyFill="1" applyBorder="1" applyProtection="1">
      <protection hidden="1"/>
    </xf>
    <xf numFmtId="0" fontId="3" fillId="2" borderId="5" xfId="0" applyFont="1" applyFill="1" applyBorder="1" applyAlignment="1" applyProtection="1">
      <alignment wrapText="1"/>
      <protection hidden="1"/>
    </xf>
    <xf numFmtId="44" fontId="0" fillId="4" borderId="1" xfId="1" applyFont="1" applyFill="1" applyBorder="1" applyProtection="1">
      <protection hidden="1"/>
    </xf>
    <xf numFmtId="44" fontId="0" fillId="2" borderId="6" xfId="0" applyNumberFormat="1" applyFill="1" applyBorder="1" applyProtection="1">
      <protection hidden="1"/>
    </xf>
    <xf numFmtId="0" fontId="0" fillId="2" borderId="6" xfId="0" applyFill="1" applyBorder="1" applyAlignment="1" applyProtection="1">
      <alignment wrapText="1"/>
      <protection hidden="1"/>
    </xf>
    <xf numFmtId="0" fontId="8" fillId="0" borderId="0" xfId="0" applyFont="1" applyProtection="1">
      <protection hidden="1"/>
    </xf>
    <xf numFmtId="0" fontId="9" fillId="2" borderId="0" xfId="0" applyFont="1" applyFill="1" applyBorder="1" applyProtection="1">
      <protection hidden="1"/>
    </xf>
    <xf numFmtId="0" fontId="2" fillId="2" borderId="7" xfId="0" applyFont="1" applyFill="1" applyBorder="1" applyProtection="1">
      <protection hidden="1"/>
    </xf>
    <xf numFmtId="44" fontId="9" fillId="2" borderId="6" xfId="0" applyNumberFormat="1" applyFont="1" applyFill="1" applyBorder="1" applyProtection="1">
      <protection hidden="1"/>
    </xf>
    <xf numFmtId="0" fontId="3" fillId="0" borderId="0" xfId="0" applyFont="1" applyProtection="1">
      <protection hidden="1"/>
    </xf>
    <xf numFmtId="44" fontId="2" fillId="3" borderId="9" xfId="1" applyFont="1" applyFill="1" applyBorder="1" applyProtection="1">
      <protection hidden="1"/>
    </xf>
    <xf numFmtId="0" fontId="9" fillId="2" borderId="5" xfId="0" applyFont="1" applyFill="1" applyBorder="1" applyAlignment="1" applyProtection="1">
      <alignment wrapText="1"/>
      <protection hidden="1"/>
    </xf>
    <xf numFmtId="44" fontId="9" fillId="2" borderId="0" xfId="0" applyNumberFormat="1" applyFont="1" applyFill="1" applyBorder="1" applyProtection="1">
      <protection hidden="1"/>
    </xf>
    <xf numFmtId="0" fontId="0" fillId="0" borderId="0" xfId="0" applyFill="1" applyProtection="1">
      <protection hidden="1"/>
    </xf>
    <xf numFmtId="0" fontId="7" fillId="2" borderId="5" xfId="0" applyFont="1" applyFill="1" applyBorder="1" applyAlignment="1" applyProtection="1">
      <alignment wrapText="1"/>
      <protection hidden="1"/>
    </xf>
    <xf numFmtId="0" fontId="0" fillId="0" borderId="14" xfId="0" applyBorder="1" applyAlignment="1" applyProtection="1">
      <alignment wrapText="1"/>
      <protection locked="0" hidden="1"/>
    </xf>
    <xf numFmtId="0" fontId="0" fillId="0" borderId="15" xfId="0" applyBorder="1" applyAlignment="1" applyProtection="1">
      <alignment wrapText="1"/>
      <protection locked="0" hidden="1"/>
    </xf>
    <xf numFmtId="0" fontId="0" fillId="0" borderId="17" xfId="0" applyBorder="1" applyAlignment="1" applyProtection="1">
      <alignment wrapText="1"/>
      <protection locked="0" hidden="1"/>
    </xf>
    <xf numFmtId="0" fontId="11" fillId="7" borderId="20" xfId="0" applyFont="1" applyFill="1" applyBorder="1" applyAlignment="1">
      <alignment vertical="top" wrapText="1"/>
    </xf>
    <xf numFmtId="0" fontId="11" fillId="0" borderId="20" xfId="0" applyFont="1" applyBorder="1" applyAlignment="1">
      <alignment vertical="top" wrapText="1"/>
    </xf>
    <xf numFmtId="0" fontId="11" fillId="5" borderId="20" xfId="0" applyFont="1" applyFill="1" applyBorder="1" applyAlignment="1">
      <alignment vertical="top" wrapText="1"/>
    </xf>
    <xf numFmtId="44" fontId="11" fillId="7" borderId="20" xfId="0" applyNumberFormat="1" applyFont="1" applyFill="1" applyBorder="1" applyAlignment="1">
      <alignment vertical="top" wrapText="1"/>
    </xf>
    <xf numFmtId="44" fontId="11" fillId="0" borderId="20" xfId="0" applyNumberFormat="1" applyFont="1" applyBorder="1" applyAlignment="1">
      <alignment vertical="top" wrapText="1"/>
    </xf>
    <xf numFmtId="44" fontId="11" fillId="0" borderId="0" xfId="0" applyNumberFormat="1" applyFont="1" applyBorder="1" applyAlignment="1">
      <alignment vertical="top" wrapText="1"/>
    </xf>
    <xf numFmtId="44" fontId="0" fillId="2" borderId="4" xfId="0" applyNumberFormat="1" applyFill="1" applyBorder="1" applyProtection="1">
      <protection hidden="1"/>
    </xf>
    <xf numFmtId="0" fontId="2" fillId="2" borderId="5" xfId="0" applyFont="1" applyFill="1" applyBorder="1" applyProtection="1">
      <protection hidden="1"/>
    </xf>
    <xf numFmtId="0" fontId="2" fillId="2" borderId="22" xfId="0" applyFont="1" applyFill="1" applyBorder="1" applyProtection="1">
      <protection hidden="1"/>
    </xf>
    <xf numFmtId="0" fontId="2" fillId="2" borderId="23" xfId="0" applyFont="1" applyFill="1" applyBorder="1" applyProtection="1">
      <protection hidden="1"/>
    </xf>
    <xf numFmtId="0" fontId="2" fillId="2" borderId="10" xfId="0" applyFont="1" applyFill="1" applyBorder="1" applyProtection="1">
      <protection hidden="1"/>
    </xf>
    <xf numFmtId="0" fontId="0" fillId="0" borderId="0" xfId="0" applyAlignment="1" applyProtection="1">
      <alignment vertical="top" wrapText="1"/>
      <protection hidden="1"/>
    </xf>
    <xf numFmtId="0" fontId="4" fillId="2" borderId="5" xfId="0" applyFont="1" applyFill="1" applyBorder="1" applyAlignment="1" applyProtection="1">
      <alignment horizontal="left" vertical="top" wrapText="1"/>
      <protection hidden="1"/>
    </xf>
    <xf numFmtId="0" fontId="4" fillId="2" borderId="0" xfId="0" applyFont="1" applyFill="1" applyBorder="1" applyAlignment="1" applyProtection="1">
      <alignment horizontal="left" vertical="top" wrapText="1"/>
      <protection hidden="1"/>
    </xf>
    <xf numFmtId="44" fontId="4" fillId="2" borderId="0" xfId="0" applyNumberFormat="1" applyFont="1" applyFill="1" applyBorder="1" applyAlignment="1" applyProtection="1">
      <alignment horizontal="left" vertical="top" wrapText="1"/>
      <protection hidden="1"/>
    </xf>
    <xf numFmtId="0" fontId="0" fillId="5" borderId="0" xfId="0" applyFill="1" applyAlignment="1" applyProtection="1">
      <alignment vertical="top" wrapText="1"/>
      <protection hidden="1"/>
    </xf>
    <xf numFmtId="0" fontId="0" fillId="0" borderId="0" xfId="0" applyFill="1" applyAlignment="1" applyProtection="1">
      <alignment vertical="top" wrapText="1"/>
      <protection hidden="1"/>
    </xf>
    <xf numFmtId="0" fontId="0" fillId="5" borderId="0" xfId="0" applyFill="1" applyAlignment="1">
      <alignment vertical="top" wrapText="1"/>
    </xf>
    <xf numFmtId="44" fontId="0" fillId="5" borderId="0" xfId="0" applyNumberFormat="1" applyFill="1" applyAlignment="1">
      <alignment vertical="top" wrapText="1"/>
    </xf>
    <xf numFmtId="0" fontId="0" fillId="0" borderId="0" xfId="0" applyAlignment="1">
      <alignment vertical="top" wrapText="1"/>
    </xf>
    <xf numFmtId="0" fontId="13" fillId="8" borderId="0" xfId="0" applyFont="1" applyFill="1" applyAlignment="1">
      <alignment vertical="top" wrapText="1"/>
    </xf>
    <xf numFmtId="44" fontId="13" fillId="8" borderId="0" xfId="0" applyNumberFormat="1" applyFont="1" applyFill="1" applyAlignment="1">
      <alignment vertical="top" wrapText="1"/>
    </xf>
    <xf numFmtId="0" fontId="10" fillId="6" borderId="18" xfId="0" applyFont="1" applyFill="1" applyBorder="1" applyAlignment="1">
      <alignment vertical="top" wrapText="1"/>
    </xf>
    <xf numFmtId="0" fontId="10" fillId="6" borderId="19" xfId="0" applyFont="1" applyFill="1" applyBorder="1" applyAlignment="1">
      <alignment vertical="top" wrapText="1"/>
    </xf>
    <xf numFmtId="44" fontId="10" fillId="6" borderId="19" xfId="0" applyNumberFormat="1" applyFont="1" applyFill="1" applyBorder="1" applyAlignment="1">
      <alignment horizontal="center" vertical="top" wrapText="1"/>
    </xf>
    <xf numFmtId="44" fontId="10" fillId="6" borderId="19" xfId="0" applyNumberFormat="1" applyFont="1" applyFill="1" applyBorder="1" applyAlignment="1">
      <alignment vertical="top" wrapText="1"/>
    </xf>
    <xf numFmtId="44" fontId="10" fillId="6" borderId="0" xfId="0" applyNumberFormat="1" applyFont="1" applyFill="1" applyBorder="1" applyAlignment="1">
      <alignment vertical="top" wrapText="1"/>
    </xf>
    <xf numFmtId="0" fontId="10" fillId="6" borderId="21" xfId="0" applyFont="1" applyFill="1" applyBorder="1" applyAlignment="1">
      <alignment vertical="top" wrapText="1"/>
    </xf>
    <xf numFmtId="44" fontId="10" fillId="6" borderId="21" xfId="0" applyNumberFormat="1" applyFont="1" applyFill="1" applyBorder="1" applyAlignment="1">
      <alignment vertical="top" wrapText="1"/>
    </xf>
    <xf numFmtId="44" fontId="0" fillId="0" borderId="0" xfId="0" applyNumberFormat="1" applyAlignment="1">
      <alignment vertical="top" wrapText="1"/>
    </xf>
    <xf numFmtId="0" fontId="8" fillId="0" borderId="0" xfId="0" applyFont="1" applyAlignment="1" applyProtection="1">
      <alignment vertical="top" wrapText="1"/>
      <protection hidden="1"/>
    </xf>
    <xf numFmtId="0" fontId="8" fillId="0" borderId="0" xfId="0" applyFont="1" applyFill="1" applyAlignment="1" applyProtection="1">
      <alignment vertical="top" wrapText="1"/>
      <protection hidden="1"/>
    </xf>
    <xf numFmtId="0" fontId="12" fillId="0" borderId="20" xfId="0" applyFont="1" applyBorder="1" applyAlignment="1">
      <alignment vertical="top" wrapText="1"/>
    </xf>
    <xf numFmtId="0" fontId="12" fillId="7" borderId="20" xfId="0" applyFont="1" applyFill="1" applyBorder="1" applyAlignment="1">
      <alignment vertical="top" wrapText="1"/>
    </xf>
    <xf numFmtId="0" fontId="2" fillId="9" borderId="2" xfId="0" applyFont="1" applyFill="1" applyBorder="1" applyProtection="1">
      <protection hidden="1"/>
    </xf>
    <xf numFmtId="0" fontId="0" fillId="2" borderId="23" xfId="0" applyFont="1" applyFill="1" applyBorder="1" applyAlignment="1" applyProtection="1">
      <alignment wrapText="1"/>
      <protection hidden="1"/>
    </xf>
    <xf numFmtId="0" fontId="0" fillId="2" borderId="10" xfId="0" applyFont="1" applyFill="1" applyBorder="1" applyAlignment="1" applyProtection="1">
      <alignment wrapText="1"/>
      <protection hidden="1"/>
    </xf>
    <xf numFmtId="44" fontId="7" fillId="2" borderId="6" xfId="0" applyNumberFormat="1" applyFont="1" applyFill="1" applyBorder="1" applyProtection="1">
      <protection hidden="1"/>
    </xf>
    <xf numFmtId="2" fontId="9" fillId="2" borderId="0" xfId="0" applyNumberFormat="1" applyFont="1" applyFill="1" applyBorder="1" applyProtection="1">
      <protection hidden="1"/>
    </xf>
    <xf numFmtId="44" fontId="7" fillId="2" borderId="0" xfId="0" applyNumberFormat="1" applyFont="1" applyFill="1" applyBorder="1" applyAlignment="1" applyProtection="1">
      <alignment horizontal="right" vertical="center"/>
      <protection hidden="1"/>
    </xf>
    <xf numFmtId="0" fontId="7" fillId="2" borderId="0" xfId="0" applyFont="1" applyFill="1" applyBorder="1" applyAlignment="1" applyProtection="1">
      <alignment horizontal="right"/>
      <protection hidden="1"/>
    </xf>
    <xf numFmtId="9" fontId="9" fillId="5" borderId="24" xfId="2" applyFont="1" applyFill="1" applyBorder="1" applyProtection="1">
      <protection locked="0" hidden="1"/>
    </xf>
    <xf numFmtId="9" fontId="9" fillId="5" borderId="16" xfId="2" applyFont="1" applyFill="1" applyBorder="1" applyProtection="1">
      <protection locked="0" hidden="1"/>
    </xf>
    <xf numFmtId="9" fontId="2" fillId="0" borderId="15" xfId="2" applyFont="1" applyFill="1" applyBorder="1" applyProtection="1">
      <protection locked="0" hidden="1"/>
    </xf>
    <xf numFmtId="44" fontId="12" fillId="3" borderId="20" xfId="0" applyNumberFormat="1" applyFont="1" applyFill="1" applyBorder="1" applyAlignment="1" applyProtection="1">
      <alignment vertical="top" wrapText="1"/>
      <protection locked="0"/>
    </xf>
    <xf numFmtId="44" fontId="10" fillId="6" borderId="19" xfId="0" applyNumberFormat="1" applyFont="1" applyFill="1" applyBorder="1" applyAlignment="1" applyProtection="1">
      <alignment vertical="top" wrapText="1"/>
      <protection locked="0"/>
    </xf>
    <xf numFmtId="44" fontId="11" fillId="3" borderId="20" xfId="0" applyNumberFormat="1" applyFont="1" applyFill="1" applyBorder="1" applyAlignment="1" applyProtection="1">
      <alignment vertical="top" wrapText="1"/>
      <protection locked="0"/>
    </xf>
    <xf numFmtId="44" fontId="10" fillId="6" borderId="21" xfId="0" applyNumberFormat="1" applyFont="1" applyFill="1" applyBorder="1" applyAlignment="1" applyProtection="1">
      <alignment vertical="top" wrapText="1"/>
      <protection locked="0"/>
    </xf>
    <xf numFmtId="0" fontId="0" fillId="5" borderId="0" xfId="0" applyFill="1" applyAlignment="1" applyProtection="1">
      <alignment vertical="top" wrapText="1"/>
      <protection locked="0"/>
    </xf>
    <xf numFmtId="44" fontId="10" fillId="6" borderId="19" xfId="0" applyNumberFormat="1" applyFont="1" applyFill="1" applyBorder="1" applyAlignment="1" applyProtection="1">
      <alignment vertical="top" wrapText="1"/>
    </xf>
    <xf numFmtId="44" fontId="10" fillId="6" borderId="21" xfId="0" applyNumberFormat="1" applyFont="1" applyFill="1" applyBorder="1" applyAlignment="1" applyProtection="1">
      <alignment vertical="top" wrapText="1"/>
    </xf>
    <xf numFmtId="0" fontId="10" fillId="6" borderId="21" xfId="0" applyFont="1" applyFill="1" applyBorder="1" applyAlignment="1" applyProtection="1">
      <alignment vertical="top" wrapText="1"/>
    </xf>
    <xf numFmtId="0" fontId="0" fillId="2" borderId="5"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2" fillId="2" borderId="11" xfId="0" applyFont="1" applyFill="1" applyBorder="1" applyAlignment="1" applyProtection="1">
      <alignment horizontal="center"/>
      <protection hidden="1"/>
    </xf>
    <xf numFmtId="0" fontId="2" fillId="2" borderId="13" xfId="0" applyFont="1" applyFill="1" applyBorder="1" applyAlignment="1" applyProtection="1">
      <alignment horizontal="center"/>
      <protection hidden="1"/>
    </xf>
    <xf numFmtId="0" fontId="0" fillId="2" borderId="5" xfId="0" applyFill="1" applyBorder="1" applyAlignment="1" applyProtection="1">
      <alignment horizontal="left"/>
      <protection hidden="1"/>
    </xf>
    <xf numFmtId="0" fontId="0" fillId="2" borderId="0" xfId="0" applyFill="1" applyBorder="1" applyAlignment="1" applyProtection="1">
      <alignment horizontal="left"/>
      <protection hidden="1"/>
    </xf>
    <xf numFmtId="0" fontId="0" fillId="2" borderId="6" xfId="0" applyFill="1" applyBorder="1" applyAlignment="1" applyProtection="1">
      <alignment horizontal="left"/>
      <protection hidden="1"/>
    </xf>
    <xf numFmtId="0" fontId="4" fillId="2" borderId="5" xfId="0" applyFont="1" applyFill="1" applyBorder="1" applyAlignment="1" applyProtection="1">
      <alignment horizontal="left"/>
      <protection hidden="1"/>
    </xf>
    <xf numFmtId="0" fontId="4" fillId="2" borderId="0" xfId="0" applyFont="1" applyFill="1" applyBorder="1" applyAlignment="1" applyProtection="1">
      <alignment horizontal="left"/>
      <protection hidden="1"/>
    </xf>
    <xf numFmtId="0" fontId="4" fillId="2" borderId="6" xfId="0" applyFont="1" applyFill="1" applyBorder="1" applyAlignment="1" applyProtection="1">
      <alignment horizontal="left"/>
      <protection hidden="1"/>
    </xf>
    <xf numFmtId="0" fontId="5" fillId="2" borderId="2" xfId="0" applyFont="1" applyFill="1" applyBorder="1" applyAlignment="1" applyProtection="1">
      <alignment horizontal="left"/>
      <protection hidden="1"/>
    </xf>
    <xf numFmtId="0" fontId="5" fillId="2" borderId="3" xfId="0" applyFont="1" applyFill="1" applyBorder="1" applyAlignment="1" applyProtection="1">
      <alignment horizontal="left"/>
      <protection hidden="1"/>
    </xf>
    <xf numFmtId="0" fontId="5" fillId="2" borderId="4" xfId="0" applyFont="1" applyFill="1" applyBorder="1" applyAlignment="1" applyProtection="1">
      <alignment horizontal="left"/>
      <protection hidden="1"/>
    </xf>
    <xf numFmtId="0" fontId="0" fillId="2" borderId="5" xfId="0" applyFill="1" applyBorder="1" applyAlignment="1" applyProtection="1">
      <alignment horizontal="left" wrapText="1"/>
      <protection hidden="1"/>
    </xf>
    <xf numFmtId="0" fontId="4" fillId="2" borderId="5" xfId="0" applyFont="1" applyFill="1" applyBorder="1" applyAlignment="1" applyProtection="1">
      <alignment horizontal="left" vertical="top" wrapText="1"/>
      <protection hidden="1"/>
    </xf>
    <xf numFmtId="0" fontId="4" fillId="2" borderId="0" xfId="0" applyFont="1" applyFill="1" applyBorder="1" applyAlignment="1" applyProtection="1">
      <alignment horizontal="left" vertical="top" wrapText="1"/>
      <protection hidden="1"/>
    </xf>
    <xf numFmtId="0" fontId="9" fillId="2" borderId="5" xfId="0" applyFont="1" applyFill="1" applyBorder="1" applyAlignment="1" applyProtection="1">
      <alignment horizontal="left" vertical="top" wrapText="1"/>
      <protection hidden="1"/>
    </xf>
    <xf numFmtId="0" fontId="9" fillId="2" borderId="0" xfId="0" applyFont="1"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10" fillId="5" borderId="18" xfId="0" applyFont="1" applyFill="1" applyBorder="1" applyAlignment="1">
      <alignment horizontal="left" vertical="top" wrapText="1"/>
    </xf>
    <xf numFmtId="0" fontId="10" fillId="5" borderId="21" xfId="0" applyFont="1" applyFill="1" applyBorder="1" applyAlignment="1">
      <alignment horizontal="left" vertical="top" wrapText="1"/>
    </xf>
    <xf numFmtId="0" fontId="0" fillId="2" borderId="5" xfId="0" applyFill="1" applyBorder="1" applyAlignment="1" applyProtection="1">
      <alignment vertical="top" wrapText="1"/>
      <protection hidden="1"/>
    </xf>
    <xf numFmtId="0" fontId="0" fillId="2" borderId="0" xfId="0" applyFill="1" applyBorder="1" applyAlignment="1" applyProtection="1">
      <alignment vertical="top" wrapText="1"/>
      <protection hidden="1"/>
    </xf>
    <xf numFmtId="0" fontId="5" fillId="2" borderId="5" xfId="0" applyFont="1" applyFill="1" applyBorder="1" applyAlignment="1" applyProtection="1">
      <alignment horizontal="left" vertical="top" wrapText="1"/>
      <protection hidden="1"/>
    </xf>
    <xf numFmtId="0" fontId="5" fillId="2" borderId="0" xfId="0" applyFont="1" applyFill="1" applyBorder="1" applyAlignment="1" applyProtection="1">
      <alignment horizontal="left" vertical="top" wrapText="1"/>
      <protection hidden="1"/>
    </xf>
    <xf numFmtId="44" fontId="13" fillId="8" borderId="0" xfId="0" applyNumberFormat="1" applyFont="1" applyFill="1" applyBorder="1" applyAlignment="1">
      <alignment vertical="top" wrapText="1"/>
    </xf>
    <xf numFmtId="0" fontId="11" fillId="7" borderId="20" xfId="0" applyFont="1" applyFill="1" applyBorder="1" applyAlignment="1" applyProtection="1">
      <alignment vertical="top" wrapText="1"/>
      <protection locked="0"/>
    </xf>
    <xf numFmtId="44" fontId="10" fillId="6" borderId="0" xfId="0" applyNumberFormat="1" applyFont="1" applyFill="1" applyBorder="1" applyAlignment="1" applyProtection="1">
      <alignment vertical="top" wrapText="1"/>
      <protection locked="0"/>
    </xf>
    <xf numFmtId="44" fontId="11" fillId="7" borderId="0" xfId="0" applyNumberFormat="1" applyFont="1" applyFill="1" applyBorder="1" applyAlignment="1" applyProtection="1">
      <alignment vertical="top" wrapText="1"/>
      <protection locked="0"/>
    </xf>
    <xf numFmtId="44" fontId="10" fillId="6" borderId="25" xfId="0" applyNumberFormat="1" applyFont="1" applyFill="1" applyBorder="1" applyAlignment="1" applyProtection="1">
      <alignment vertical="top" wrapText="1"/>
      <protection locked="0"/>
    </xf>
  </cellXfs>
  <cellStyles count="3">
    <cellStyle name="Procent" xfId="2" builtinId="5"/>
    <cellStyle name="Standaard" xfId="0" builtinId="0"/>
    <cellStyle name="Valuta" xfId="1" builtinId="4"/>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showGridLines="0" zoomScale="80" zoomScaleNormal="80" workbookViewId="0">
      <selection activeCell="F14" sqref="F14"/>
    </sheetView>
  </sheetViews>
  <sheetFormatPr defaultColWidth="9.140625" defaultRowHeight="15" x14ac:dyDescent="0.25"/>
  <cols>
    <col min="1" max="1" width="1.7109375" style="4" customWidth="1"/>
    <col min="2" max="2" width="40.85546875" style="4" customWidth="1"/>
    <col min="3" max="3" width="32.140625" style="4" customWidth="1"/>
    <col min="4" max="4" width="27.85546875" style="4" customWidth="1"/>
    <col min="5" max="5" width="6.7109375" style="4" customWidth="1"/>
    <col min="6" max="6" width="34.42578125" style="4" customWidth="1"/>
    <col min="7" max="7" width="14" style="4" customWidth="1"/>
    <col min="8" max="16384" width="9.140625" style="4"/>
  </cols>
  <sheetData>
    <row r="1" spans="2:6" x14ac:dyDescent="0.25">
      <c r="B1" s="1"/>
      <c r="C1" s="2"/>
      <c r="D1" s="2"/>
      <c r="E1" s="2"/>
      <c r="F1" s="3"/>
    </row>
    <row r="2" spans="2:6" ht="21" x14ac:dyDescent="0.35">
      <c r="B2" s="98" t="s">
        <v>15</v>
      </c>
      <c r="C2" s="99"/>
      <c r="D2" s="99"/>
      <c r="E2" s="99"/>
      <c r="F2" s="100"/>
    </row>
    <row r="3" spans="2:6" ht="15.75" thickBot="1" x14ac:dyDescent="0.3">
      <c r="B3" s="5"/>
      <c r="C3" s="5"/>
      <c r="D3" s="5"/>
      <c r="E3" s="5"/>
      <c r="F3" s="5"/>
    </row>
    <row r="4" spans="2:6" ht="15.75" x14ac:dyDescent="0.25">
      <c r="B4" s="101" t="s">
        <v>0</v>
      </c>
      <c r="C4" s="102"/>
      <c r="D4" s="102"/>
      <c r="E4" s="102"/>
      <c r="F4" s="103"/>
    </row>
    <row r="5" spans="2:6" x14ac:dyDescent="0.25">
      <c r="B5" s="95" t="s">
        <v>1</v>
      </c>
      <c r="C5" s="96"/>
      <c r="D5" s="96"/>
      <c r="E5" s="96"/>
      <c r="F5" s="97"/>
    </row>
    <row r="6" spans="2:6" x14ac:dyDescent="0.25">
      <c r="B6" s="95" t="s">
        <v>2</v>
      </c>
      <c r="C6" s="96"/>
      <c r="D6" s="96"/>
      <c r="E6" s="96"/>
      <c r="F6" s="97"/>
    </row>
    <row r="7" spans="2:6" x14ac:dyDescent="0.25">
      <c r="B7" s="95" t="s">
        <v>3</v>
      </c>
      <c r="C7" s="96"/>
      <c r="D7" s="96"/>
      <c r="E7" s="96"/>
      <c r="F7" s="97"/>
    </row>
    <row r="8" spans="2:6" x14ac:dyDescent="0.25">
      <c r="B8" s="95" t="s">
        <v>4</v>
      </c>
      <c r="C8" s="96"/>
      <c r="D8" s="96"/>
      <c r="E8" s="96"/>
      <c r="F8" s="97"/>
    </row>
    <row r="9" spans="2:6" s="34" customFormat="1" x14ac:dyDescent="0.25">
      <c r="B9" s="95" t="s">
        <v>16</v>
      </c>
      <c r="C9" s="96"/>
      <c r="D9" s="96"/>
      <c r="E9" s="96"/>
      <c r="F9" s="97"/>
    </row>
    <row r="10" spans="2:6" s="34" customFormat="1" ht="143.25" customHeight="1" x14ac:dyDescent="0.25">
      <c r="B10" s="104" t="s">
        <v>158</v>
      </c>
      <c r="C10" s="96"/>
      <c r="D10" s="96"/>
      <c r="E10" s="96"/>
      <c r="F10" s="97"/>
    </row>
    <row r="11" spans="2:6" s="34" customFormat="1" ht="36" hidden="1" customHeight="1" x14ac:dyDescent="0.25">
      <c r="B11" s="104"/>
      <c r="C11" s="96"/>
      <c r="D11" s="96"/>
      <c r="E11" s="96"/>
      <c r="F11" s="97"/>
    </row>
    <row r="12" spans="2:6" ht="15.75" thickBot="1" x14ac:dyDescent="0.3">
      <c r="B12" s="9"/>
      <c r="C12" s="10"/>
      <c r="D12" s="10"/>
      <c r="E12" s="10"/>
      <c r="F12" s="11"/>
    </row>
    <row r="14" spans="2:6" ht="15.75" x14ac:dyDescent="0.25">
      <c r="B14" s="12" t="s">
        <v>17</v>
      </c>
      <c r="C14" s="2"/>
      <c r="D14" s="2"/>
      <c r="E14" s="2"/>
      <c r="F14" s="82"/>
    </row>
    <row r="15" spans="2:6" ht="15.75" thickBot="1" x14ac:dyDescent="0.3">
      <c r="B15" s="28" t="s">
        <v>5</v>
      </c>
      <c r="C15" s="10"/>
      <c r="D15" s="10" t="s">
        <v>6</v>
      </c>
      <c r="E15" s="10"/>
      <c r="F15" s="31">
        <f>F46*(100%-F14)</f>
        <v>0</v>
      </c>
    </row>
    <row r="17" spans="2:6" ht="15.75" x14ac:dyDescent="0.25">
      <c r="B17" s="12" t="s">
        <v>7</v>
      </c>
      <c r="C17" s="2"/>
      <c r="D17" s="2"/>
      <c r="E17" s="2"/>
      <c r="F17" s="3"/>
    </row>
    <row r="18" spans="2:6" ht="30.75" thickBot="1" x14ac:dyDescent="0.3">
      <c r="B18" s="6" t="s">
        <v>18</v>
      </c>
      <c r="C18" s="7"/>
      <c r="D18" s="7"/>
      <c r="E18" s="7"/>
      <c r="F18" s="25" t="s">
        <v>143</v>
      </c>
    </row>
    <row r="19" spans="2:6" x14ac:dyDescent="0.25">
      <c r="B19" s="13" t="s">
        <v>20</v>
      </c>
      <c r="C19" s="2"/>
      <c r="D19" s="2"/>
      <c r="E19" s="2"/>
      <c r="F19" s="45">
        <f>SUM(Assortiment!E16:'Assortiment'!E25)</f>
        <v>0</v>
      </c>
    </row>
    <row r="20" spans="2:6" x14ac:dyDescent="0.25">
      <c r="B20" s="49" t="s">
        <v>61</v>
      </c>
      <c r="C20" s="7"/>
      <c r="D20" s="7"/>
      <c r="E20" s="7"/>
      <c r="F20" s="24">
        <f>SUM(Assortiment!E27:E28)</f>
        <v>0</v>
      </c>
    </row>
    <row r="21" spans="2:6" x14ac:dyDescent="0.25">
      <c r="B21" s="47" t="s">
        <v>22</v>
      </c>
      <c r="C21" s="7"/>
      <c r="D21" s="7"/>
      <c r="E21" s="7"/>
      <c r="F21" s="24">
        <f>SUM(Assortiment!E30:E37)</f>
        <v>0</v>
      </c>
    </row>
    <row r="22" spans="2:6" x14ac:dyDescent="0.25">
      <c r="B22" s="47" t="s">
        <v>23</v>
      </c>
      <c r="C22" s="7"/>
      <c r="D22" s="7"/>
      <c r="E22" s="7"/>
      <c r="F22" s="24">
        <f>SUM(Assortiment!E39:E44)</f>
        <v>0</v>
      </c>
    </row>
    <row r="23" spans="2:6" x14ac:dyDescent="0.25">
      <c r="B23" s="47" t="s">
        <v>32</v>
      </c>
      <c r="C23" s="7"/>
      <c r="D23" s="7"/>
      <c r="E23" s="7"/>
      <c r="F23" s="24">
        <f>SUM(Assortiment!E46:E53)</f>
        <v>0</v>
      </c>
    </row>
    <row r="24" spans="2:6" x14ac:dyDescent="0.25">
      <c r="B24" s="47" t="s">
        <v>62</v>
      </c>
      <c r="C24" s="7"/>
      <c r="D24" s="7"/>
      <c r="E24" s="7"/>
      <c r="F24" s="24">
        <f>SUM(Assortiment!E55:E58)</f>
        <v>0</v>
      </c>
    </row>
    <row r="25" spans="2:6" x14ac:dyDescent="0.25">
      <c r="B25" s="49" t="s">
        <v>35</v>
      </c>
      <c r="C25" s="7"/>
      <c r="D25" s="7"/>
      <c r="E25" s="7"/>
      <c r="F25" s="24">
        <f>SUM(Assortiment!E62:'Assortiment'!E68)</f>
        <v>0</v>
      </c>
    </row>
    <row r="26" spans="2:6" x14ac:dyDescent="0.25">
      <c r="B26" s="46" t="s">
        <v>36</v>
      </c>
      <c r="C26" s="7"/>
      <c r="D26" s="7"/>
      <c r="E26" s="7"/>
      <c r="F26" s="24">
        <f>SUM(Assortiment!E68:E73)</f>
        <v>0</v>
      </c>
    </row>
    <row r="27" spans="2:6" x14ac:dyDescent="0.25">
      <c r="B27" s="49" t="s">
        <v>63</v>
      </c>
      <c r="C27" s="7"/>
      <c r="D27" s="7"/>
      <c r="E27" s="7"/>
      <c r="F27" s="24">
        <f>SUM(Assortiment!E75:E76)</f>
        <v>0</v>
      </c>
    </row>
    <row r="28" spans="2:6" x14ac:dyDescent="0.25">
      <c r="B28" s="46" t="s">
        <v>64</v>
      </c>
      <c r="C28" s="7"/>
      <c r="D28" s="7"/>
      <c r="E28" s="7"/>
      <c r="F28" s="24">
        <f>SUM(Assortiment!E78:'Assortiment'!E87)</f>
        <v>0</v>
      </c>
    </row>
    <row r="29" spans="2:6" x14ac:dyDescent="0.25">
      <c r="B29" s="49" t="s">
        <v>65</v>
      </c>
      <c r="C29" s="7"/>
      <c r="D29" s="7"/>
      <c r="E29" s="7"/>
      <c r="F29" s="24">
        <f>SUM(Assortiment!K16:K17)</f>
        <v>0</v>
      </c>
    </row>
    <row r="30" spans="2:6" x14ac:dyDescent="0.25">
      <c r="B30" s="46" t="s">
        <v>66</v>
      </c>
      <c r="C30" s="7"/>
      <c r="D30" s="7"/>
      <c r="E30" s="7"/>
      <c r="F30" s="24">
        <f>SUM(Assortiment!K19:K28)</f>
        <v>0</v>
      </c>
    </row>
    <row r="31" spans="2:6" x14ac:dyDescent="0.25">
      <c r="B31" s="49" t="s">
        <v>56</v>
      </c>
      <c r="C31" s="7"/>
      <c r="D31" s="7"/>
      <c r="E31" s="7"/>
      <c r="F31" s="24">
        <f>SUM(Assortiment!K30:K33)</f>
        <v>0</v>
      </c>
    </row>
    <row r="32" spans="2:6" x14ac:dyDescent="0.25">
      <c r="B32" s="46" t="s">
        <v>57</v>
      </c>
      <c r="C32" s="7"/>
      <c r="D32" s="7"/>
      <c r="E32" s="7"/>
      <c r="F32" s="24">
        <f>SUM(Assortiment!K35:K37)</f>
        <v>0</v>
      </c>
    </row>
    <row r="33" spans="1:6" x14ac:dyDescent="0.25">
      <c r="B33" s="49" t="s">
        <v>67</v>
      </c>
      <c r="C33" s="7"/>
      <c r="D33" s="7"/>
      <c r="E33" s="7"/>
      <c r="F33" s="24">
        <f>SUM(Assortiment!K40:K45)</f>
        <v>0</v>
      </c>
    </row>
    <row r="34" spans="1:6" x14ac:dyDescent="0.25">
      <c r="B34" s="49" t="s">
        <v>68</v>
      </c>
      <c r="C34" s="7"/>
      <c r="D34" s="7"/>
      <c r="E34" s="7"/>
      <c r="F34" s="24">
        <f>SUM(Assortiment!K47:K56)</f>
        <v>0</v>
      </c>
    </row>
    <row r="35" spans="1:6" x14ac:dyDescent="0.25">
      <c r="B35" s="49" t="s">
        <v>60</v>
      </c>
      <c r="C35" s="7"/>
      <c r="D35" s="7"/>
      <c r="E35" s="7"/>
      <c r="F35" s="24">
        <f>SUM(Assortiment!K58:K63)</f>
        <v>0</v>
      </c>
    </row>
    <row r="36" spans="1:6" ht="15.75" thickBot="1" x14ac:dyDescent="0.3">
      <c r="B36" s="48" t="s">
        <v>69</v>
      </c>
      <c r="C36" s="7"/>
      <c r="D36" s="7"/>
      <c r="E36" s="7"/>
      <c r="F36" s="24">
        <f>SUM(Assortiment!K65:K72)</f>
        <v>0</v>
      </c>
    </row>
    <row r="37" spans="1:6" ht="15.75" thickBot="1" x14ac:dyDescent="0.3">
      <c r="B37" s="46"/>
      <c r="C37" s="15" t="s">
        <v>142</v>
      </c>
      <c r="D37" s="16">
        <v>0</v>
      </c>
      <c r="E37" s="17"/>
      <c r="F37" s="23">
        <f>SUM(F19:F36)</f>
        <v>0</v>
      </c>
    </row>
    <row r="38" spans="1:6" ht="15.75" thickBot="1" x14ac:dyDescent="0.3">
      <c r="B38" s="14"/>
      <c r="C38" s="7"/>
      <c r="D38" s="7"/>
      <c r="E38" s="7"/>
      <c r="F38" s="8"/>
    </row>
    <row r="39" spans="1:6" x14ac:dyDescent="0.25">
      <c r="A39" s="4" t="s">
        <v>8</v>
      </c>
      <c r="B39" s="73" t="s">
        <v>144</v>
      </c>
      <c r="C39" s="2"/>
      <c r="D39" s="2"/>
      <c r="E39" s="2"/>
      <c r="F39" s="3"/>
    </row>
    <row r="40" spans="1:6" s="26" customFormat="1" x14ac:dyDescent="0.25">
      <c r="B40" s="32"/>
      <c r="C40" s="27"/>
      <c r="D40" s="27"/>
      <c r="E40" s="27"/>
      <c r="F40" s="29" t="str">
        <f t="shared" ref="F40" si="0">IF(D40="","",D40)</f>
        <v/>
      </c>
    </row>
    <row r="41" spans="1:6" s="26" customFormat="1" x14ac:dyDescent="0.25">
      <c r="B41" s="35" t="s">
        <v>156</v>
      </c>
      <c r="C41" s="79" t="s">
        <v>159</v>
      </c>
      <c r="D41" s="78" t="s">
        <v>157</v>
      </c>
      <c r="E41" s="27"/>
      <c r="F41" s="76" t="s">
        <v>138</v>
      </c>
    </row>
    <row r="42" spans="1:6" s="26" customFormat="1" x14ac:dyDescent="0.25">
      <c r="B42" s="74" t="s">
        <v>153</v>
      </c>
      <c r="C42" s="80"/>
      <c r="D42" s="77">
        <v>0.33</v>
      </c>
      <c r="E42" s="27"/>
      <c r="F42" s="29">
        <f>SUM(F37*D42)*(100%-C42)</f>
        <v>0</v>
      </c>
    </row>
    <row r="43" spans="1:6" s="26" customFormat="1" x14ac:dyDescent="0.25">
      <c r="B43" s="75" t="s">
        <v>154</v>
      </c>
      <c r="C43" s="81"/>
      <c r="D43" s="77">
        <v>0.33329999999999999</v>
      </c>
      <c r="E43" s="27"/>
      <c r="F43" s="29">
        <f>SUM(F37*D43)*(100%-C43)</f>
        <v>0</v>
      </c>
    </row>
    <row r="44" spans="1:6" x14ac:dyDescent="0.25">
      <c r="B44" s="75" t="s">
        <v>155</v>
      </c>
      <c r="C44" s="81"/>
      <c r="D44" s="77">
        <v>0.33339999999999997</v>
      </c>
      <c r="E44" s="7"/>
      <c r="F44" s="24">
        <f>SUM(F37*D44)*(100%-C44)</f>
        <v>0</v>
      </c>
    </row>
    <row r="45" spans="1:6" ht="15.75" thickBot="1" x14ac:dyDescent="0.3">
      <c r="B45" s="22"/>
      <c r="C45" s="33"/>
      <c r="D45" s="33"/>
      <c r="E45" s="7"/>
      <c r="F45" s="24"/>
    </row>
    <row r="46" spans="1:6" ht="15.75" thickBot="1" x14ac:dyDescent="0.3">
      <c r="B46" s="6"/>
      <c r="C46" s="15"/>
      <c r="D46" s="16"/>
      <c r="E46" s="17"/>
      <c r="F46" s="23">
        <f>SUM(F42:F44)</f>
        <v>0</v>
      </c>
    </row>
    <row r="47" spans="1:6" x14ac:dyDescent="0.25">
      <c r="B47" s="6"/>
      <c r="C47" s="7"/>
      <c r="D47" s="7"/>
      <c r="E47" s="7"/>
      <c r="F47" s="8"/>
    </row>
    <row r="48" spans="1:6" ht="18.75" customHeight="1" thickBot="1" x14ac:dyDescent="0.35">
      <c r="B48" s="18"/>
      <c r="C48" s="10"/>
      <c r="D48" s="10"/>
      <c r="E48" s="10"/>
      <c r="F48" s="11"/>
    </row>
    <row r="49" spans="2:3" ht="32.25" customHeight="1" x14ac:dyDescent="0.25"/>
    <row r="50" spans="2:3" ht="15.75" thickBot="1" x14ac:dyDescent="0.3"/>
    <row r="51" spans="2:3" ht="15.75" thickBot="1" x14ac:dyDescent="0.3">
      <c r="B51" s="93" t="s">
        <v>9</v>
      </c>
      <c r="C51" s="94"/>
    </row>
    <row r="52" spans="2:3" x14ac:dyDescent="0.25">
      <c r="B52" s="19" t="s">
        <v>10</v>
      </c>
      <c r="C52" s="36"/>
    </row>
    <row r="53" spans="2:3" x14ac:dyDescent="0.25">
      <c r="B53" s="19" t="s">
        <v>11</v>
      </c>
      <c r="C53" s="37"/>
    </row>
    <row r="54" spans="2:3" x14ac:dyDescent="0.25">
      <c r="B54" s="19" t="s">
        <v>12</v>
      </c>
      <c r="C54" s="37"/>
    </row>
    <row r="55" spans="2:3" ht="42" customHeight="1" x14ac:dyDescent="0.25">
      <c r="B55" s="20" t="s">
        <v>13</v>
      </c>
      <c r="C55" s="37"/>
    </row>
    <row r="56" spans="2:3" ht="15.75" thickBot="1" x14ac:dyDescent="0.3">
      <c r="B56" s="21" t="s">
        <v>14</v>
      </c>
      <c r="C56" s="38"/>
    </row>
    <row r="59" spans="2:3" x14ac:dyDescent="0.25">
      <c r="B59" s="30" t="s">
        <v>160</v>
      </c>
    </row>
  </sheetData>
  <sheetProtection algorithmName="SHA-512" hashValue="ZLAGsm/8WY+azeyRiIhQWnhsHdMjcsyYtqvF7jO5hwZDEoXkAMVDy8mjn1R6bnOvzR19xs/9z5e0OI7NQGe6kw==" saltValue="azxUWWR/UTgSKsNAvDvBwg==" spinCount="100000" sheet="1" selectLockedCells="1"/>
  <mergeCells count="10">
    <mergeCell ref="B51:C51"/>
    <mergeCell ref="B7:F7"/>
    <mergeCell ref="B2:F2"/>
    <mergeCell ref="B4:F4"/>
    <mergeCell ref="B5:F5"/>
    <mergeCell ref="B6:F6"/>
    <mergeCell ref="B9:F9"/>
    <mergeCell ref="B10:F10"/>
    <mergeCell ref="B11:F11"/>
    <mergeCell ref="B8:F8"/>
  </mergeCells>
  <conditionalFormatting sqref="F37">
    <cfRule type="cellIs" dxfId="1" priority="4" operator="greaterThan">
      <formula>200000</formula>
    </cfRule>
  </conditionalFormatting>
  <conditionalFormatting sqref="F15">
    <cfRule type="cellIs" dxfId="0" priority="1" operator="greaterThan">
      <formula>1500000</formula>
    </cfRule>
  </conditionalFormatting>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12E0-8AC0-4F30-89EB-038EB23C315E}">
  <dimension ref="A1:U97"/>
  <sheetViews>
    <sheetView tabSelected="1" workbookViewId="0">
      <selection activeCell="D82" sqref="D82"/>
    </sheetView>
  </sheetViews>
  <sheetFormatPr defaultColWidth="8.7109375" defaultRowHeight="15" x14ac:dyDescent="0.25"/>
  <cols>
    <col min="1" max="1" width="3.42578125" style="58" customWidth="1"/>
    <col min="2" max="2" width="45.42578125" style="58" customWidth="1"/>
    <col min="3" max="3" width="15.42578125" style="58" customWidth="1"/>
    <col min="4" max="4" width="14.28515625" style="68" customWidth="1"/>
    <col min="5" max="5" width="18.85546875" style="68" customWidth="1"/>
    <col min="6" max="6" width="31.7109375" style="68" customWidth="1"/>
    <col min="7" max="7" width="8.7109375" style="58"/>
    <col min="8" max="8" width="44.28515625" style="58" customWidth="1"/>
    <col min="9" max="9" width="13.7109375" style="58" customWidth="1"/>
    <col min="10" max="10" width="17.140625" style="68" customWidth="1"/>
    <col min="11" max="11" width="18" style="68" customWidth="1"/>
    <col min="12" max="12" width="29.85546875" style="68" customWidth="1"/>
    <col min="13" max="13" width="18.28515625" style="58" customWidth="1"/>
    <col min="14" max="14" width="14.42578125" style="58" hidden="1" customWidth="1"/>
    <col min="15" max="15" width="24.7109375" style="58" hidden="1" customWidth="1"/>
    <col min="16" max="16" width="3.7109375" style="58" hidden="1" customWidth="1"/>
    <col min="17" max="17" width="10.5703125" style="58" hidden="1" customWidth="1"/>
    <col min="18" max="18" width="13.140625" style="58" hidden="1" customWidth="1"/>
    <col min="19" max="19" width="7.140625" style="58" hidden="1" customWidth="1"/>
    <col min="20" max="20" width="10.42578125" style="58" hidden="1" customWidth="1"/>
    <col min="21" max="21" width="22.42578125" style="58" customWidth="1"/>
    <col min="22" max="16384" width="8.7109375" style="58"/>
  </cols>
  <sheetData>
    <row r="1" spans="1:21" s="50" customFormat="1" ht="21" customHeight="1" x14ac:dyDescent="0.25">
      <c r="B1" s="105" t="s">
        <v>19</v>
      </c>
      <c r="C1" s="106"/>
      <c r="D1" s="106"/>
      <c r="E1" s="106"/>
      <c r="F1" s="106"/>
      <c r="G1" s="106"/>
      <c r="H1" s="106"/>
      <c r="I1" s="106"/>
      <c r="J1" s="106"/>
      <c r="K1" s="106"/>
      <c r="L1" s="106"/>
      <c r="M1" s="106"/>
      <c r="N1" s="106"/>
      <c r="O1" s="106"/>
      <c r="P1" s="106"/>
      <c r="Q1" s="106"/>
      <c r="R1" s="106"/>
      <c r="S1" s="106"/>
      <c r="T1" s="106"/>
    </row>
    <row r="2" spans="1:21" s="50" customFormat="1" ht="21" customHeight="1" x14ac:dyDescent="0.25">
      <c r="B2" s="105"/>
      <c r="C2" s="106"/>
      <c r="D2" s="106"/>
      <c r="E2" s="106"/>
      <c r="F2" s="106"/>
      <c r="G2" s="106"/>
      <c r="H2" s="106"/>
      <c r="I2" s="106"/>
      <c r="J2" s="106"/>
      <c r="K2" s="106"/>
      <c r="L2" s="106"/>
      <c r="M2" s="106"/>
      <c r="N2" s="106"/>
      <c r="O2" s="106"/>
      <c r="P2" s="106"/>
      <c r="Q2" s="106"/>
      <c r="R2" s="106"/>
      <c r="S2" s="106"/>
      <c r="T2" s="106"/>
    </row>
    <row r="3" spans="1:21" s="50" customFormat="1" ht="21" customHeight="1" x14ac:dyDescent="0.25">
      <c r="B3" s="51"/>
      <c r="C3" s="52"/>
      <c r="D3" s="53"/>
      <c r="E3" s="53"/>
      <c r="F3" s="53"/>
      <c r="G3" s="52"/>
      <c r="H3" s="52"/>
      <c r="I3" s="52"/>
      <c r="J3" s="53"/>
      <c r="K3" s="53"/>
      <c r="L3" s="53"/>
      <c r="M3" s="52"/>
      <c r="N3" s="52"/>
      <c r="O3" s="52"/>
      <c r="P3" s="52"/>
      <c r="Q3" s="52"/>
      <c r="R3" s="52"/>
      <c r="S3" s="52"/>
      <c r="T3" s="52"/>
    </row>
    <row r="4" spans="1:21" s="50" customFormat="1" ht="15.75" x14ac:dyDescent="0.25">
      <c r="A4" s="54"/>
      <c r="B4" s="115" t="s">
        <v>0</v>
      </c>
      <c r="C4" s="116"/>
      <c r="D4" s="116"/>
      <c r="E4" s="116"/>
      <c r="F4" s="116"/>
      <c r="G4" s="116"/>
      <c r="H4" s="116"/>
      <c r="I4" s="116"/>
      <c r="J4" s="116"/>
      <c r="K4" s="116"/>
      <c r="L4" s="116"/>
      <c r="M4" s="116"/>
      <c r="N4" s="116"/>
      <c r="O4" s="116"/>
      <c r="P4" s="116"/>
      <c r="Q4" s="116"/>
      <c r="R4" s="116"/>
      <c r="S4" s="116"/>
      <c r="T4" s="116"/>
    </row>
    <row r="5" spans="1:21" s="50" customFormat="1" x14ac:dyDescent="0.25">
      <c r="A5" s="54"/>
      <c r="B5" s="107" t="s">
        <v>146</v>
      </c>
      <c r="C5" s="108"/>
      <c r="D5" s="108"/>
      <c r="E5" s="108"/>
      <c r="F5" s="108"/>
      <c r="G5" s="108"/>
      <c r="H5" s="108"/>
      <c r="I5" s="108"/>
      <c r="J5" s="108"/>
      <c r="K5" s="108"/>
      <c r="L5" s="108"/>
      <c r="M5" s="108"/>
      <c r="N5" s="108"/>
      <c r="O5" s="108"/>
      <c r="P5" s="108"/>
      <c r="Q5" s="108"/>
      <c r="R5" s="108"/>
      <c r="S5" s="108"/>
      <c r="T5" s="108"/>
    </row>
    <row r="6" spans="1:21" s="50" customFormat="1" x14ac:dyDescent="0.25">
      <c r="A6" s="54"/>
      <c r="B6" s="109" t="s">
        <v>2</v>
      </c>
      <c r="C6" s="110"/>
      <c r="D6" s="110"/>
      <c r="E6" s="110"/>
      <c r="F6" s="110"/>
      <c r="G6" s="110"/>
      <c r="H6" s="110"/>
      <c r="I6" s="110"/>
      <c r="J6" s="110"/>
      <c r="K6" s="110"/>
      <c r="L6" s="110"/>
      <c r="M6" s="110"/>
      <c r="N6" s="110"/>
      <c r="O6" s="110"/>
      <c r="P6" s="110"/>
      <c r="Q6" s="110"/>
      <c r="R6" s="110"/>
      <c r="S6" s="110"/>
      <c r="T6" s="110"/>
    </row>
    <row r="7" spans="1:21" s="50" customFormat="1" x14ac:dyDescent="0.25">
      <c r="A7" s="54"/>
      <c r="B7" s="109" t="s">
        <v>137</v>
      </c>
      <c r="C7" s="110"/>
      <c r="D7" s="110"/>
      <c r="E7" s="110"/>
      <c r="F7" s="110"/>
      <c r="G7" s="110"/>
      <c r="H7" s="110"/>
      <c r="I7" s="110"/>
      <c r="J7" s="110"/>
      <c r="K7" s="110"/>
      <c r="L7" s="110"/>
      <c r="M7" s="110"/>
      <c r="N7" s="110"/>
      <c r="O7" s="110"/>
      <c r="P7" s="110"/>
      <c r="Q7" s="110"/>
      <c r="R7" s="110"/>
      <c r="S7" s="110"/>
      <c r="T7" s="110"/>
    </row>
    <row r="8" spans="1:21" s="50" customFormat="1" x14ac:dyDescent="0.25">
      <c r="A8" s="54"/>
      <c r="B8" s="109" t="s">
        <v>147</v>
      </c>
      <c r="C8" s="110"/>
      <c r="D8" s="110"/>
      <c r="E8" s="110"/>
      <c r="F8" s="110"/>
      <c r="G8" s="110"/>
      <c r="H8" s="110"/>
      <c r="I8" s="110"/>
      <c r="J8" s="110"/>
      <c r="K8" s="110"/>
      <c r="L8" s="110"/>
      <c r="M8" s="110"/>
      <c r="N8" s="110"/>
      <c r="O8" s="110"/>
      <c r="P8" s="110"/>
      <c r="Q8" s="110"/>
      <c r="R8" s="110"/>
      <c r="S8" s="110"/>
      <c r="T8" s="110"/>
      <c r="U8" s="69"/>
    </row>
    <row r="9" spans="1:21" s="55" customFormat="1" x14ac:dyDescent="0.25">
      <c r="A9" s="54"/>
      <c r="B9" s="109" t="s">
        <v>16</v>
      </c>
      <c r="C9" s="110"/>
      <c r="D9" s="110"/>
      <c r="E9" s="110"/>
      <c r="F9" s="110"/>
      <c r="G9" s="110"/>
      <c r="H9" s="110"/>
      <c r="I9" s="110"/>
      <c r="J9" s="110"/>
      <c r="K9" s="110"/>
      <c r="L9" s="110"/>
      <c r="M9" s="110"/>
      <c r="N9" s="110"/>
      <c r="O9" s="110"/>
      <c r="P9" s="110"/>
      <c r="Q9" s="110"/>
      <c r="R9" s="110"/>
      <c r="S9" s="110"/>
      <c r="T9" s="110"/>
      <c r="U9" s="70"/>
    </row>
    <row r="10" spans="1:21" s="55" customFormat="1" x14ac:dyDescent="0.25">
      <c r="A10" s="54"/>
      <c r="B10" s="91"/>
      <c r="C10" s="92"/>
      <c r="D10" s="92"/>
      <c r="E10" s="92"/>
      <c r="F10" s="92"/>
      <c r="G10" s="92"/>
      <c r="H10" s="92"/>
      <c r="I10" s="92"/>
      <c r="J10" s="92"/>
      <c r="K10" s="92"/>
      <c r="L10" s="92"/>
      <c r="M10" s="92"/>
      <c r="N10" s="92"/>
      <c r="O10" s="92"/>
      <c r="P10" s="92"/>
      <c r="Q10" s="92"/>
      <c r="R10" s="92"/>
      <c r="S10" s="92"/>
      <c r="T10" s="92"/>
      <c r="U10" s="70"/>
    </row>
    <row r="11" spans="1:21" s="55" customFormat="1" ht="33.75" customHeight="1" x14ac:dyDescent="0.25">
      <c r="A11" s="54"/>
      <c r="B11" s="109" t="s">
        <v>178</v>
      </c>
      <c r="C11" s="110"/>
      <c r="D11" s="110"/>
      <c r="E11" s="110"/>
      <c r="F11" s="110"/>
      <c r="G11" s="110"/>
      <c r="H11" s="110"/>
      <c r="I11" s="110"/>
      <c r="J11" s="110"/>
      <c r="K11" s="110"/>
      <c r="L11" s="110"/>
      <c r="M11" s="110"/>
      <c r="N11" s="110"/>
      <c r="O11" s="110"/>
      <c r="P11" s="110"/>
      <c r="Q11" s="110"/>
      <c r="R11" s="110"/>
      <c r="S11" s="110"/>
      <c r="T11" s="110"/>
      <c r="U11" s="70"/>
    </row>
    <row r="12" spans="1:21" s="50" customFormat="1" x14ac:dyDescent="0.25">
      <c r="A12" s="54"/>
      <c r="B12" s="113"/>
      <c r="C12" s="114"/>
      <c r="D12" s="114"/>
      <c r="E12" s="114"/>
      <c r="F12" s="114"/>
      <c r="G12" s="114"/>
      <c r="H12" s="114"/>
      <c r="I12" s="114"/>
      <c r="J12" s="114"/>
      <c r="K12" s="114"/>
      <c r="L12" s="114"/>
      <c r="M12" s="114"/>
      <c r="N12" s="114"/>
      <c r="O12" s="114"/>
      <c r="P12" s="114"/>
      <c r="Q12" s="114"/>
      <c r="R12" s="114"/>
      <c r="S12" s="114"/>
      <c r="T12" s="114"/>
    </row>
    <row r="13" spans="1:21" x14ac:dyDescent="0.25">
      <c r="A13" s="56"/>
      <c r="B13" s="56"/>
      <c r="C13" s="56"/>
      <c r="D13" s="57"/>
      <c r="E13" s="57"/>
      <c r="F13" s="57"/>
      <c r="G13" s="56"/>
      <c r="H13" s="56"/>
      <c r="I13" s="56"/>
      <c r="J13" s="57"/>
      <c r="K13" s="57"/>
      <c r="L13" s="57"/>
      <c r="M13" s="56"/>
      <c r="N13" s="56"/>
      <c r="O13" s="56"/>
      <c r="P13" s="56"/>
    </row>
    <row r="14" spans="1:21" ht="47.25" x14ac:dyDescent="0.25">
      <c r="A14" s="56"/>
      <c r="B14" s="59" t="s">
        <v>139</v>
      </c>
      <c r="C14" s="59" t="s">
        <v>140</v>
      </c>
      <c r="D14" s="60" t="s">
        <v>80</v>
      </c>
      <c r="E14" s="60" t="s">
        <v>138</v>
      </c>
      <c r="F14" s="60" t="s">
        <v>177</v>
      </c>
      <c r="G14" s="56"/>
      <c r="H14" s="59" t="s">
        <v>139</v>
      </c>
      <c r="I14" s="59" t="s">
        <v>141</v>
      </c>
      <c r="J14" s="60" t="s">
        <v>80</v>
      </c>
      <c r="K14" s="60" t="s">
        <v>138</v>
      </c>
      <c r="L14" s="117" t="s">
        <v>177</v>
      </c>
      <c r="M14" s="56"/>
      <c r="N14" s="56"/>
      <c r="O14" s="56"/>
      <c r="P14" s="56"/>
    </row>
    <row r="15" spans="1:21" x14ac:dyDescent="0.25">
      <c r="A15" s="56"/>
      <c r="B15" s="61" t="s">
        <v>20</v>
      </c>
      <c r="C15" s="62"/>
      <c r="D15" s="63"/>
      <c r="E15" s="63"/>
      <c r="F15" s="63"/>
      <c r="G15" s="56"/>
      <c r="H15" s="61" t="s">
        <v>54</v>
      </c>
      <c r="I15" s="62"/>
      <c r="J15" s="64"/>
      <c r="K15" s="64"/>
      <c r="L15" s="121"/>
      <c r="M15" s="56"/>
      <c r="N15" s="56"/>
      <c r="O15" s="56"/>
      <c r="P15" s="56"/>
    </row>
    <row r="16" spans="1:21" x14ac:dyDescent="0.25">
      <c r="A16" s="56"/>
      <c r="B16" s="39" t="s">
        <v>82</v>
      </c>
      <c r="C16" s="39">
        <v>170</v>
      </c>
      <c r="D16" s="83"/>
      <c r="E16" s="42">
        <f>SUM(C16*D16)</f>
        <v>0</v>
      </c>
      <c r="F16" s="118"/>
      <c r="G16" s="56"/>
      <c r="H16" s="39" t="s">
        <v>70</v>
      </c>
      <c r="I16" s="39">
        <v>10</v>
      </c>
      <c r="J16" s="85"/>
      <c r="K16" s="42">
        <f>SUM(I16*J16)</f>
        <v>0</v>
      </c>
      <c r="L16" s="120"/>
      <c r="M16" s="56"/>
      <c r="N16" s="56"/>
      <c r="O16" s="56"/>
      <c r="P16" s="56"/>
    </row>
    <row r="17" spans="1:16" x14ac:dyDescent="0.25">
      <c r="A17" s="56"/>
      <c r="B17" s="40" t="s">
        <v>161</v>
      </c>
      <c r="C17" s="40">
        <v>4620</v>
      </c>
      <c r="D17" s="83"/>
      <c r="E17" s="42">
        <f t="shared" ref="E17:E44" si="0">SUM(C17*D17)</f>
        <v>0</v>
      </c>
      <c r="F17" s="118"/>
      <c r="G17" s="56"/>
      <c r="H17" s="40" t="s">
        <v>71</v>
      </c>
      <c r="I17" s="40">
        <v>20</v>
      </c>
      <c r="J17" s="85"/>
      <c r="K17" s="42">
        <f>SUM(I17*J17)</f>
        <v>0</v>
      </c>
      <c r="L17" s="120"/>
      <c r="M17" s="56"/>
      <c r="N17" s="56"/>
      <c r="O17" s="56"/>
      <c r="P17" s="56"/>
    </row>
    <row r="18" spans="1:16" x14ac:dyDescent="0.25">
      <c r="A18" s="56"/>
      <c r="B18" s="39" t="s">
        <v>81</v>
      </c>
      <c r="C18" s="39">
        <v>310</v>
      </c>
      <c r="D18" s="83"/>
      <c r="E18" s="42">
        <f t="shared" si="0"/>
        <v>0</v>
      </c>
      <c r="F18" s="118"/>
      <c r="G18" s="56"/>
      <c r="H18" s="61" t="s">
        <v>55</v>
      </c>
      <c r="I18" s="62"/>
      <c r="J18" s="84"/>
      <c r="K18" s="65"/>
      <c r="L18" s="119"/>
      <c r="M18" s="56"/>
      <c r="N18" s="56"/>
      <c r="O18" s="56"/>
      <c r="P18" s="56"/>
    </row>
    <row r="19" spans="1:16" x14ac:dyDescent="0.25">
      <c r="A19" s="56"/>
      <c r="B19" s="40" t="s">
        <v>165</v>
      </c>
      <c r="C19" s="40">
        <v>3115</v>
      </c>
      <c r="D19" s="83"/>
      <c r="E19" s="42">
        <f t="shared" si="0"/>
        <v>0</v>
      </c>
      <c r="F19" s="118"/>
      <c r="G19" s="56"/>
      <c r="H19" s="40" t="s">
        <v>100</v>
      </c>
      <c r="I19" s="40">
        <v>1525</v>
      </c>
      <c r="J19" s="85"/>
      <c r="K19" s="42">
        <f>SUM(I19*J19)</f>
        <v>0</v>
      </c>
      <c r="L19" s="120"/>
      <c r="M19" s="56"/>
      <c r="N19" s="56"/>
      <c r="O19" s="56"/>
      <c r="P19" s="56"/>
    </row>
    <row r="20" spans="1:16" x14ac:dyDescent="0.25">
      <c r="A20" s="56"/>
      <c r="B20" s="39" t="s">
        <v>162</v>
      </c>
      <c r="C20" s="39">
        <v>6310</v>
      </c>
      <c r="D20" s="83"/>
      <c r="E20" s="42">
        <f t="shared" si="0"/>
        <v>0</v>
      </c>
      <c r="F20" s="118"/>
      <c r="G20" s="56"/>
      <c r="H20" s="39" t="s">
        <v>99</v>
      </c>
      <c r="I20" s="39">
        <v>950</v>
      </c>
      <c r="J20" s="85"/>
      <c r="K20" s="42">
        <f t="shared" ref="K20:K72" si="1">SUM(I20*J20)</f>
        <v>0</v>
      </c>
      <c r="L20" s="120"/>
      <c r="M20" s="56"/>
      <c r="N20" s="56"/>
      <c r="O20" s="56"/>
      <c r="P20" s="56"/>
    </row>
    <row r="21" spans="1:16" x14ac:dyDescent="0.25">
      <c r="A21" s="56"/>
      <c r="B21" s="40" t="s">
        <v>24</v>
      </c>
      <c r="C21" s="40">
        <v>80</v>
      </c>
      <c r="D21" s="83"/>
      <c r="E21" s="42">
        <f t="shared" si="0"/>
        <v>0</v>
      </c>
      <c r="F21" s="118"/>
      <c r="G21" s="56"/>
      <c r="H21" s="40" t="s">
        <v>101</v>
      </c>
      <c r="I21" s="40">
        <v>745</v>
      </c>
      <c r="J21" s="85"/>
      <c r="K21" s="42">
        <f t="shared" si="1"/>
        <v>0</v>
      </c>
      <c r="L21" s="120"/>
      <c r="M21" s="56"/>
      <c r="N21" s="56"/>
      <c r="O21" s="56"/>
      <c r="P21" s="56"/>
    </row>
    <row r="22" spans="1:16" x14ac:dyDescent="0.25">
      <c r="A22" s="56"/>
      <c r="B22" s="39" t="s">
        <v>163</v>
      </c>
      <c r="C22" s="39">
        <v>4530</v>
      </c>
      <c r="D22" s="83"/>
      <c r="E22" s="42">
        <f t="shared" si="0"/>
        <v>0</v>
      </c>
      <c r="F22" s="118"/>
      <c r="G22" s="56"/>
      <c r="H22" s="39" t="s">
        <v>102</v>
      </c>
      <c r="I22" s="39">
        <v>710</v>
      </c>
      <c r="J22" s="85"/>
      <c r="K22" s="42">
        <f t="shared" si="1"/>
        <v>0</v>
      </c>
      <c r="L22" s="120"/>
      <c r="M22" s="56"/>
      <c r="N22" s="56"/>
      <c r="O22" s="56"/>
      <c r="P22" s="56"/>
    </row>
    <row r="23" spans="1:16" x14ac:dyDescent="0.25">
      <c r="A23" s="56"/>
      <c r="B23" s="40" t="s">
        <v>83</v>
      </c>
      <c r="C23" s="40">
        <v>360</v>
      </c>
      <c r="D23" s="83"/>
      <c r="E23" s="42">
        <f t="shared" si="0"/>
        <v>0</v>
      </c>
      <c r="F23" s="118"/>
      <c r="G23" s="56"/>
      <c r="H23" s="40" t="s">
        <v>105</v>
      </c>
      <c r="I23" s="40">
        <v>270</v>
      </c>
      <c r="J23" s="85"/>
      <c r="K23" s="42">
        <f t="shared" si="1"/>
        <v>0</v>
      </c>
      <c r="L23" s="120"/>
      <c r="M23" s="56"/>
      <c r="N23" s="56"/>
      <c r="O23" s="56"/>
      <c r="P23" s="56"/>
    </row>
    <row r="24" spans="1:16" x14ac:dyDescent="0.25">
      <c r="A24" s="56"/>
      <c r="B24" s="39" t="s">
        <v>164</v>
      </c>
      <c r="C24" s="39">
        <v>1540</v>
      </c>
      <c r="D24" s="83"/>
      <c r="E24" s="42">
        <f t="shared" si="0"/>
        <v>0</v>
      </c>
      <c r="F24" s="118"/>
      <c r="G24" s="56"/>
      <c r="H24" s="39" t="s">
        <v>106</v>
      </c>
      <c r="I24" s="39">
        <v>490</v>
      </c>
      <c r="J24" s="85"/>
      <c r="K24" s="42">
        <f t="shared" si="1"/>
        <v>0</v>
      </c>
      <c r="L24" s="120"/>
      <c r="M24" s="56"/>
      <c r="N24" s="56"/>
      <c r="O24" s="56"/>
      <c r="P24" s="56"/>
    </row>
    <row r="25" spans="1:16" x14ac:dyDescent="0.25">
      <c r="A25" s="56"/>
      <c r="B25" s="40" t="s">
        <v>25</v>
      </c>
      <c r="C25" s="40">
        <v>170</v>
      </c>
      <c r="D25" s="83"/>
      <c r="E25" s="42">
        <f t="shared" si="0"/>
        <v>0</v>
      </c>
      <c r="F25" s="118"/>
      <c r="G25" s="56"/>
      <c r="H25" s="40" t="s">
        <v>72</v>
      </c>
      <c r="I25" s="40">
        <v>1360</v>
      </c>
      <c r="J25" s="85"/>
      <c r="K25" s="42">
        <f t="shared" si="1"/>
        <v>0</v>
      </c>
      <c r="L25" s="120"/>
      <c r="M25" s="56"/>
      <c r="N25" s="56"/>
      <c r="O25" s="56"/>
      <c r="P25" s="56"/>
    </row>
    <row r="26" spans="1:16" x14ac:dyDescent="0.25">
      <c r="A26" s="56"/>
      <c r="B26" s="61" t="s">
        <v>21</v>
      </c>
      <c r="C26" s="62"/>
      <c r="D26" s="88"/>
      <c r="E26" s="65"/>
      <c r="F26" s="119"/>
      <c r="G26" s="56"/>
      <c r="H26" s="39" t="s">
        <v>103</v>
      </c>
      <c r="I26" s="39">
        <v>180</v>
      </c>
      <c r="J26" s="85"/>
      <c r="K26" s="42">
        <f t="shared" si="1"/>
        <v>0</v>
      </c>
      <c r="L26" s="120"/>
      <c r="M26" s="56"/>
      <c r="N26" s="56"/>
      <c r="O26" s="56"/>
      <c r="P26" s="56"/>
    </row>
    <row r="27" spans="1:16" x14ac:dyDescent="0.25">
      <c r="A27" s="56"/>
      <c r="B27" s="39" t="s">
        <v>84</v>
      </c>
      <c r="C27" s="39">
        <v>80</v>
      </c>
      <c r="D27" s="85"/>
      <c r="E27" s="42">
        <f t="shared" si="0"/>
        <v>0</v>
      </c>
      <c r="F27" s="120"/>
      <c r="G27" s="56"/>
      <c r="H27" s="40" t="s">
        <v>73</v>
      </c>
      <c r="I27" s="40">
        <v>195</v>
      </c>
      <c r="J27" s="85"/>
      <c r="K27" s="42">
        <f t="shared" si="1"/>
        <v>0</v>
      </c>
      <c r="L27" s="120"/>
      <c r="M27" s="56"/>
      <c r="N27" s="56"/>
      <c r="O27" s="56"/>
      <c r="P27" s="56"/>
    </row>
    <row r="28" spans="1:16" x14ac:dyDescent="0.25">
      <c r="A28" s="56"/>
      <c r="B28" s="40" t="s">
        <v>26</v>
      </c>
      <c r="C28" s="40">
        <v>20</v>
      </c>
      <c r="D28" s="85"/>
      <c r="E28" s="42">
        <f t="shared" si="0"/>
        <v>0</v>
      </c>
      <c r="F28" s="120"/>
      <c r="G28" s="56"/>
      <c r="H28" s="39" t="s">
        <v>104</v>
      </c>
      <c r="I28" s="39">
        <v>175</v>
      </c>
      <c r="J28" s="85"/>
      <c r="K28" s="42">
        <f t="shared" si="1"/>
        <v>0</v>
      </c>
      <c r="L28" s="120"/>
      <c r="M28" s="56"/>
      <c r="N28" s="56"/>
      <c r="O28" s="56"/>
      <c r="P28" s="56"/>
    </row>
    <row r="29" spans="1:16" x14ac:dyDescent="0.25">
      <c r="A29" s="56"/>
      <c r="B29" s="61" t="s">
        <v>22</v>
      </c>
      <c r="C29" s="62"/>
      <c r="D29" s="88"/>
      <c r="E29" s="65"/>
      <c r="F29" s="119"/>
      <c r="G29" s="56"/>
      <c r="H29" s="61" t="s">
        <v>56</v>
      </c>
      <c r="I29" s="62"/>
      <c r="J29" s="84"/>
      <c r="K29" s="65"/>
      <c r="L29" s="119"/>
      <c r="M29" s="56"/>
      <c r="N29" s="56"/>
      <c r="O29" s="56"/>
      <c r="P29" s="56"/>
    </row>
    <row r="30" spans="1:16" ht="14.25" customHeight="1" x14ac:dyDescent="0.25">
      <c r="A30" s="56"/>
      <c r="B30" s="39" t="s">
        <v>175</v>
      </c>
      <c r="C30" s="39">
        <v>1290</v>
      </c>
      <c r="D30" s="85"/>
      <c r="E30" s="42">
        <f t="shared" si="0"/>
        <v>0</v>
      </c>
      <c r="F30" s="120"/>
      <c r="G30" s="56"/>
      <c r="H30" s="39" t="s">
        <v>107</v>
      </c>
      <c r="I30" s="39">
        <v>135</v>
      </c>
      <c r="J30" s="85"/>
      <c r="K30" s="42">
        <f t="shared" si="1"/>
        <v>0</v>
      </c>
      <c r="L30" s="120"/>
      <c r="M30" s="56"/>
      <c r="N30" s="56"/>
      <c r="O30" s="56"/>
      <c r="P30" s="56"/>
    </row>
    <row r="31" spans="1:16" x14ac:dyDescent="0.25">
      <c r="A31" s="56"/>
      <c r="B31" s="40" t="s">
        <v>168</v>
      </c>
      <c r="C31" s="40">
        <v>315</v>
      </c>
      <c r="D31" s="85"/>
      <c r="E31" s="42">
        <f t="shared" si="0"/>
        <v>0</v>
      </c>
      <c r="F31" s="120"/>
      <c r="G31" s="56"/>
      <c r="H31" s="40" t="s">
        <v>108</v>
      </c>
      <c r="I31" s="40">
        <v>155</v>
      </c>
      <c r="J31" s="85"/>
      <c r="K31" s="42">
        <f t="shared" si="1"/>
        <v>0</v>
      </c>
      <c r="L31" s="120"/>
      <c r="M31" s="56"/>
      <c r="N31" s="56"/>
      <c r="O31" s="56"/>
      <c r="P31" s="56"/>
    </row>
    <row r="32" spans="1:16" ht="15" customHeight="1" x14ac:dyDescent="0.25">
      <c r="A32" s="56"/>
      <c r="B32" s="39" t="s">
        <v>169</v>
      </c>
      <c r="C32" s="39">
        <v>1010</v>
      </c>
      <c r="D32" s="85"/>
      <c r="E32" s="42">
        <f t="shared" si="0"/>
        <v>0</v>
      </c>
      <c r="F32" s="120"/>
      <c r="G32" s="56"/>
      <c r="H32" s="39" t="s">
        <v>109</v>
      </c>
      <c r="I32" s="39">
        <v>145</v>
      </c>
      <c r="J32" s="85"/>
      <c r="K32" s="42">
        <f t="shared" si="1"/>
        <v>0</v>
      </c>
      <c r="L32" s="120"/>
      <c r="M32" s="56"/>
      <c r="N32" s="56"/>
      <c r="O32" s="56"/>
      <c r="P32" s="56"/>
    </row>
    <row r="33" spans="1:16" x14ac:dyDescent="0.25">
      <c r="A33" s="56"/>
      <c r="B33" s="40" t="s">
        <v>170</v>
      </c>
      <c r="C33" s="40">
        <v>290</v>
      </c>
      <c r="D33" s="85"/>
      <c r="E33" s="42">
        <f t="shared" si="0"/>
        <v>0</v>
      </c>
      <c r="F33" s="120"/>
      <c r="G33" s="56"/>
      <c r="H33" s="40" t="s">
        <v>110</v>
      </c>
      <c r="I33" s="40">
        <v>75</v>
      </c>
      <c r="J33" s="85"/>
      <c r="K33" s="42">
        <f t="shared" si="1"/>
        <v>0</v>
      </c>
      <c r="L33" s="120"/>
      <c r="M33" s="56"/>
      <c r="N33" s="56"/>
      <c r="O33" s="56"/>
      <c r="P33" s="56"/>
    </row>
    <row r="34" spans="1:16" x14ac:dyDescent="0.25">
      <c r="A34" s="56"/>
      <c r="B34" s="39" t="s">
        <v>171</v>
      </c>
      <c r="C34" s="39">
        <v>215</v>
      </c>
      <c r="D34" s="85"/>
      <c r="E34" s="42">
        <f t="shared" si="0"/>
        <v>0</v>
      </c>
      <c r="F34" s="120"/>
      <c r="G34" s="56"/>
      <c r="H34" s="61" t="s">
        <v>57</v>
      </c>
      <c r="I34" s="66"/>
      <c r="J34" s="86"/>
      <c r="K34" s="65"/>
      <c r="L34" s="119"/>
      <c r="M34" s="56"/>
      <c r="N34" s="56"/>
      <c r="O34" s="56"/>
      <c r="P34" s="56"/>
    </row>
    <row r="35" spans="1:16" x14ac:dyDescent="0.25">
      <c r="A35" s="56"/>
      <c r="B35" s="40" t="s">
        <v>172</v>
      </c>
      <c r="C35" s="40">
        <v>170</v>
      </c>
      <c r="D35" s="85"/>
      <c r="E35" s="42">
        <f t="shared" si="0"/>
        <v>0</v>
      </c>
      <c r="F35" s="120"/>
      <c r="G35" s="56"/>
      <c r="H35" s="40" t="s">
        <v>111</v>
      </c>
      <c r="I35" s="40">
        <v>115</v>
      </c>
      <c r="J35" s="85"/>
      <c r="K35" s="42">
        <f t="shared" si="1"/>
        <v>0</v>
      </c>
      <c r="L35" s="120"/>
      <c r="M35" s="56"/>
      <c r="N35" s="56"/>
      <c r="O35" s="56"/>
      <c r="P35" s="56"/>
    </row>
    <row r="36" spans="1:16" x14ac:dyDescent="0.25">
      <c r="A36" s="56"/>
      <c r="B36" s="39" t="s">
        <v>173</v>
      </c>
      <c r="C36" s="39">
        <v>60</v>
      </c>
      <c r="D36" s="85"/>
      <c r="E36" s="42">
        <f t="shared" si="0"/>
        <v>0</v>
      </c>
      <c r="F36" s="120"/>
      <c r="G36" s="56"/>
      <c r="H36" s="39" t="s">
        <v>74</v>
      </c>
      <c r="I36" s="39">
        <v>155</v>
      </c>
      <c r="J36" s="85"/>
      <c r="K36" s="42">
        <f t="shared" si="1"/>
        <v>0</v>
      </c>
      <c r="L36" s="120"/>
      <c r="M36" s="56"/>
      <c r="N36" s="56"/>
      <c r="O36" s="56"/>
      <c r="P36" s="56"/>
    </row>
    <row r="37" spans="1:16" x14ac:dyDescent="0.25">
      <c r="A37" s="56"/>
      <c r="B37" s="40" t="s">
        <v>174</v>
      </c>
      <c r="C37" s="40">
        <v>140</v>
      </c>
      <c r="D37" s="85"/>
      <c r="E37" s="42">
        <f t="shared" si="0"/>
        <v>0</v>
      </c>
      <c r="F37" s="120"/>
      <c r="G37" s="56"/>
      <c r="H37" s="40" t="s">
        <v>75</v>
      </c>
      <c r="I37" s="40">
        <v>15</v>
      </c>
      <c r="J37" s="85"/>
      <c r="K37" s="42">
        <f t="shared" si="1"/>
        <v>0</v>
      </c>
      <c r="L37" s="120"/>
      <c r="M37" s="56"/>
      <c r="N37" s="56"/>
      <c r="O37" s="56"/>
      <c r="P37" s="56"/>
    </row>
    <row r="38" spans="1:16" x14ac:dyDescent="0.25">
      <c r="A38" s="56"/>
      <c r="B38" s="61" t="s">
        <v>23</v>
      </c>
      <c r="C38" s="66"/>
      <c r="D38" s="86"/>
      <c r="E38" s="67"/>
      <c r="F38" s="119"/>
      <c r="G38" s="56"/>
      <c r="H38" s="39"/>
      <c r="I38" s="39"/>
      <c r="J38" s="85"/>
      <c r="K38" s="42"/>
      <c r="L38" s="120"/>
      <c r="M38" s="56"/>
      <c r="N38" s="56"/>
      <c r="O38" s="56"/>
      <c r="P38" s="56"/>
    </row>
    <row r="39" spans="1:16" x14ac:dyDescent="0.25">
      <c r="A39" s="56"/>
      <c r="B39" s="39" t="s">
        <v>27</v>
      </c>
      <c r="C39" s="39">
        <v>11400</v>
      </c>
      <c r="D39" s="85"/>
      <c r="E39" s="42">
        <f t="shared" si="0"/>
        <v>0</v>
      </c>
      <c r="F39" s="120"/>
      <c r="G39" s="56"/>
      <c r="H39" s="61" t="s">
        <v>58</v>
      </c>
      <c r="I39" s="66"/>
      <c r="J39" s="86"/>
      <c r="K39" s="65"/>
      <c r="L39" s="119"/>
      <c r="M39" s="56"/>
      <c r="N39" s="56"/>
      <c r="O39" s="56"/>
      <c r="P39" s="56"/>
    </row>
    <row r="40" spans="1:16" x14ac:dyDescent="0.25">
      <c r="A40" s="56"/>
      <c r="B40" s="40" t="s">
        <v>28</v>
      </c>
      <c r="C40" s="40">
        <v>11200</v>
      </c>
      <c r="D40" s="85"/>
      <c r="E40" s="42">
        <f t="shared" si="0"/>
        <v>0</v>
      </c>
      <c r="F40" s="120"/>
      <c r="G40" s="56"/>
      <c r="H40" s="39" t="s">
        <v>113</v>
      </c>
      <c r="I40" s="39">
        <v>930</v>
      </c>
      <c r="J40" s="85"/>
      <c r="K40" s="42">
        <f t="shared" si="1"/>
        <v>0</v>
      </c>
      <c r="L40" s="120"/>
      <c r="M40" s="56"/>
      <c r="N40" s="56"/>
      <c r="O40" s="56"/>
      <c r="P40" s="56"/>
    </row>
    <row r="41" spans="1:16" x14ac:dyDescent="0.25">
      <c r="A41" s="56"/>
      <c r="B41" s="39" t="s">
        <v>29</v>
      </c>
      <c r="C41" s="39">
        <v>7800</v>
      </c>
      <c r="D41" s="85"/>
      <c r="E41" s="42">
        <f t="shared" si="0"/>
        <v>0</v>
      </c>
      <c r="F41" s="120"/>
      <c r="G41" s="56"/>
      <c r="H41" s="40" t="s">
        <v>112</v>
      </c>
      <c r="I41" s="40">
        <v>510</v>
      </c>
      <c r="J41" s="85"/>
      <c r="K41" s="42">
        <f t="shared" si="1"/>
        <v>0</v>
      </c>
      <c r="L41" s="120"/>
      <c r="M41" s="56"/>
      <c r="N41" s="56"/>
      <c r="O41" s="56"/>
      <c r="P41" s="56"/>
    </row>
    <row r="42" spans="1:16" x14ac:dyDescent="0.25">
      <c r="A42" s="56"/>
      <c r="B42" s="40" t="s">
        <v>31</v>
      </c>
      <c r="C42" s="40">
        <v>110</v>
      </c>
      <c r="D42" s="85"/>
      <c r="E42" s="42"/>
      <c r="F42" s="120"/>
      <c r="G42" s="56"/>
      <c r="H42" s="39" t="s">
        <v>114</v>
      </c>
      <c r="I42" s="39">
        <v>240</v>
      </c>
      <c r="J42" s="85"/>
      <c r="K42" s="42">
        <f t="shared" si="1"/>
        <v>0</v>
      </c>
      <c r="L42" s="120"/>
      <c r="M42" s="56"/>
      <c r="N42" s="56"/>
      <c r="O42" s="56"/>
      <c r="P42" s="56"/>
    </row>
    <row r="43" spans="1:16" ht="25.5" x14ac:dyDescent="0.25">
      <c r="A43" s="56"/>
      <c r="B43" s="39" t="s">
        <v>176</v>
      </c>
      <c r="C43" s="39">
        <v>140</v>
      </c>
      <c r="D43" s="85"/>
      <c r="E43" s="42">
        <f t="shared" si="0"/>
        <v>0</v>
      </c>
      <c r="F43" s="120"/>
      <c r="G43" s="56"/>
      <c r="H43" s="40" t="s">
        <v>115</v>
      </c>
      <c r="I43" s="40">
        <v>205</v>
      </c>
      <c r="J43" s="85"/>
      <c r="K43" s="42">
        <f t="shared" si="1"/>
        <v>0</v>
      </c>
      <c r="L43" s="120"/>
      <c r="M43" s="56"/>
      <c r="N43" s="56"/>
      <c r="O43" s="56"/>
      <c r="P43" s="56"/>
    </row>
    <row r="44" spans="1:16" x14ac:dyDescent="0.25">
      <c r="A44" s="56"/>
      <c r="B44" s="40" t="s">
        <v>30</v>
      </c>
      <c r="C44" s="40">
        <v>400</v>
      </c>
      <c r="D44" s="85"/>
      <c r="E44" s="42">
        <f t="shared" si="0"/>
        <v>0</v>
      </c>
      <c r="F44" s="120"/>
      <c r="G44" s="56"/>
      <c r="H44" s="39" t="s">
        <v>116</v>
      </c>
      <c r="I44" s="39">
        <v>170</v>
      </c>
      <c r="J44" s="85"/>
      <c r="K44" s="42">
        <f t="shared" si="1"/>
        <v>0</v>
      </c>
      <c r="L44" s="120"/>
      <c r="M44" s="56"/>
      <c r="N44" s="56"/>
      <c r="O44" s="56"/>
      <c r="P44" s="56"/>
    </row>
    <row r="45" spans="1:16" x14ac:dyDescent="0.25">
      <c r="A45" s="56"/>
      <c r="B45" s="61" t="s">
        <v>32</v>
      </c>
      <c r="C45" s="66"/>
      <c r="D45" s="89"/>
      <c r="E45" s="67"/>
      <c r="F45" s="119"/>
      <c r="G45" s="56"/>
      <c r="H45" s="40" t="s">
        <v>152</v>
      </c>
      <c r="I45" s="40">
        <v>150</v>
      </c>
      <c r="J45" s="85"/>
      <c r="K45" s="42">
        <f t="shared" si="1"/>
        <v>0</v>
      </c>
      <c r="L45" s="120"/>
      <c r="M45" s="56"/>
      <c r="N45" s="56"/>
      <c r="O45" s="56"/>
      <c r="P45" s="56"/>
    </row>
    <row r="46" spans="1:16" x14ac:dyDescent="0.25">
      <c r="A46" s="56"/>
      <c r="B46" s="39" t="s">
        <v>145</v>
      </c>
      <c r="C46" s="39">
        <v>370</v>
      </c>
      <c r="D46" s="85"/>
      <c r="E46" s="42">
        <f t="shared" ref="E46:E53" si="2">SUM(C46*D46)</f>
        <v>0</v>
      </c>
      <c r="F46" s="120"/>
      <c r="G46" s="56"/>
      <c r="H46" s="61" t="s">
        <v>59</v>
      </c>
      <c r="I46" s="66"/>
      <c r="J46" s="86"/>
      <c r="K46" s="65"/>
      <c r="L46" s="119"/>
      <c r="M46" s="56"/>
      <c r="N46" s="56"/>
      <c r="O46" s="56"/>
      <c r="P46" s="56"/>
    </row>
    <row r="47" spans="1:16" ht="15.75" customHeight="1" x14ac:dyDescent="0.25">
      <c r="A47" s="56"/>
      <c r="B47" s="71" t="s">
        <v>148</v>
      </c>
      <c r="C47" s="40">
        <v>9000</v>
      </c>
      <c r="D47" s="85"/>
      <c r="E47" s="42">
        <f t="shared" si="2"/>
        <v>0</v>
      </c>
      <c r="F47" s="120"/>
      <c r="G47" s="56"/>
      <c r="H47" s="39" t="s">
        <v>117</v>
      </c>
      <c r="I47" s="39">
        <v>555</v>
      </c>
      <c r="J47" s="85"/>
      <c r="K47" s="42">
        <f t="shared" si="1"/>
        <v>0</v>
      </c>
      <c r="L47" s="120"/>
      <c r="M47" s="56"/>
      <c r="N47" s="56"/>
      <c r="O47" s="56"/>
      <c r="P47" s="56"/>
    </row>
    <row r="48" spans="1:16" ht="25.5" x14ac:dyDescent="0.25">
      <c r="A48" s="56"/>
      <c r="B48" s="39" t="s">
        <v>166</v>
      </c>
      <c r="C48" s="39">
        <v>185</v>
      </c>
      <c r="D48" s="85"/>
      <c r="E48" s="42">
        <f t="shared" si="2"/>
        <v>0</v>
      </c>
      <c r="F48" s="120"/>
      <c r="G48" s="56"/>
      <c r="H48" s="40" t="s">
        <v>118</v>
      </c>
      <c r="I48" s="40">
        <v>290</v>
      </c>
      <c r="J48" s="85"/>
      <c r="K48" s="42">
        <f t="shared" si="1"/>
        <v>0</v>
      </c>
      <c r="L48" s="120"/>
      <c r="M48" s="56"/>
      <c r="N48" s="56"/>
      <c r="O48" s="56"/>
      <c r="P48" s="56"/>
    </row>
    <row r="49" spans="1:16" ht="25.5" x14ac:dyDescent="0.25">
      <c r="A49" s="56"/>
      <c r="B49" s="40" t="s">
        <v>85</v>
      </c>
      <c r="C49" s="40">
        <v>35</v>
      </c>
      <c r="D49" s="85"/>
      <c r="E49" s="42">
        <f t="shared" si="2"/>
        <v>0</v>
      </c>
      <c r="F49" s="120"/>
      <c r="G49" s="56"/>
      <c r="H49" s="39" t="s">
        <v>119</v>
      </c>
      <c r="I49" s="39">
        <v>1320</v>
      </c>
      <c r="J49" s="85"/>
      <c r="K49" s="42">
        <f t="shared" si="1"/>
        <v>0</v>
      </c>
      <c r="L49" s="120"/>
      <c r="M49" s="56"/>
      <c r="N49" s="56"/>
      <c r="O49" s="56"/>
      <c r="P49" s="56"/>
    </row>
    <row r="50" spans="1:16" ht="25.5" x14ac:dyDescent="0.25">
      <c r="A50" s="56"/>
      <c r="B50" s="39" t="s">
        <v>149</v>
      </c>
      <c r="C50" s="39">
        <v>1370</v>
      </c>
      <c r="D50" s="85"/>
      <c r="E50" s="42">
        <f t="shared" si="2"/>
        <v>0</v>
      </c>
      <c r="F50" s="120"/>
      <c r="G50" s="56"/>
      <c r="H50" s="40" t="s">
        <v>120</v>
      </c>
      <c r="I50" s="40">
        <v>410</v>
      </c>
      <c r="J50" s="85"/>
      <c r="K50" s="42">
        <f t="shared" si="1"/>
        <v>0</v>
      </c>
      <c r="L50" s="120"/>
      <c r="M50" s="56"/>
      <c r="N50" s="56"/>
      <c r="O50" s="56"/>
      <c r="P50" s="56"/>
    </row>
    <row r="51" spans="1:16" x14ac:dyDescent="0.25">
      <c r="A51" s="56"/>
      <c r="B51" s="40" t="s">
        <v>150</v>
      </c>
      <c r="C51" s="40">
        <v>750</v>
      </c>
      <c r="D51" s="85"/>
      <c r="E51" s="42">
        <f t="shared" si="2"/>
        <v>0</v>
      </c>
      <c r="F51" s="120"/>
      <c r="G51" s="56"/>
      <c r="H51" s="39" t="s">
        <v>121</v>
      </c>
      <c r="I51" s="39">
        <v>120</v>
      </c>
      <c r="J51" s="85"/>
      <c r="K51" s="42">
        <f t="shared" si="1"/>
        <v>0</v>
      </c>
      <c r="L51" s="120"/>
      <c r="M51" s="56"/>
      <c r="N51" s="56"/>
      <c r="O51" s="56"/>
      <c r="P51" s="56"/>
    </row>
    <row r="52" spans="1:16" x14ac:dyDescent="0.25">
      <c r="A52" s="56"/>
      <c r="B52" s="39" t="s">
        <v>86</v>
      </c>
      <c r="C52" s="39">
        <v>970</v>
      </c>
      <c r="D52" s="85"/>
      <c r="E52" s="42">
        <f t="shared" si="2"/>
        <v>0</v>
      </c>
      <c r="F52" s="120"/>
      <c r="G52" s="56"/>
      <c r="H52" s="40" t="s">
        <v>76</v>
      </c>
      <c r="I52" s="40">
        <v>440</v>
      </c>
      <c r="J52" s="85"/>
      <c r="K52" s="42">
        <f t="shared" si="1"/>
        <v>0</v>
      </c>
      <c r="L52" s="120"/>
      <c r="M52" s="56"/>
      <c r="N52" s="56"/>
      <c r="O52" s="56"/>
      <c r="P52" s="56"/>
    </row>
    <row r="53" spans="1:16" x14ac:dyDescent="0.25">
      <c r="A53" s="56"/>
      <c r="B53" s="40" t="s">
        <v>33</v>
      </c>
      <c r="C53" s="40">
        <v>570</v>
      </c>
      <c r="D53" s="85"/>
      <c r="E53" s="42">
        <f t="shared" si="2"/>
        <v>0</v>
      </c>
      <c r="F53" s="120"/>
      <c r="G53" s="56"/>
      <c r="H53" s="39" t="s">
        <v>77</v>
      </c>
      <c r="I53" s="39">
        <v>975</v>
      </c>
      <c r="J53" s="85"/>
      <c r="K53" s="42">
        <f t="shared" si="1"/>
        <v>0</v>
      </c>
      <c r="L53" s="120"/>
      <c r="M53" s="56"/>
      <c r="N53" s="56"/>
      <c r="O53" s="56"/>
      <c r="P53" s="56"/>
    </row>
    <row r="54" spans="1:16" ht="25.5" x14ac:dyDescent="0.25">
      <c r="A54" s="56"/>
      <c r="B54" s="61" t="s">
        <v>34</v>
      </c>
      <c r="C54" s="66"/>
      <c r="D54" s="90"/>
      <c r="E54" s="65"/>
      <c r="F54" s="119"/>
      <c r="G54" s="56"/>
      <c r="H54" s="40" t="s">
        <v>122</v>
      </c>
      <c r="I54" s="40">
        <v>270</v>
      </c>
      <c r="J54" s="85"/>
      <c r="K54" s="42">
        <f t="shared" si="1"/>
        <v>0</v>
      </c>
      <c r="L54" s="120"/>
      <c r="M54" s="56"/>
      <c r="N54" s="56"/>
      <c r="O54" s="56"/>
      <c r="P54" s="56"/>
    </row>
    <row r="55" spans="1:16" x14ac:dyDescent="0.25">
      <c r="A55" s="56"/>
      <c r="B55" s="39" t="s">
        <v>37</v>
      </c>
      <c r="C55" s="39">
        <v>520</v>
      </c>
      <c r="D55" s="85"/>
      <c r="E55" s="42">
        <f t="shared" ref="E55:E58" si="3">SUM(C55*D55)</f>
        <v>0</v>
      </c>
      <c r="F55" s="120"/>
      <c r="G55" s="56"/>
      <c r="H55" s="39" t="s">
        <v>78</v>
      </c>
      <c r="I55" s="39">
        <v>920</v>
      </c>
      <c r="J55" s="85"/>
      <c r="K55" s="42">
        <f t="shared" si="1"/>
        <v>0</v>
      </c>
      <c r="L55" s="120"/>
      <c r="M55" s="56"/>
      <c r="N55" s="56"/>
      <c r="O55" s="56"/>
      <c r="P55" s="56"/>
    </row>
    <row r="56" spans="1:16" ht="15" customHeight="1" x14ac:dyDescent="0.25">
      <c r="A56" s="56"/>
      <c r="B56" s="40" t="s">
        <v>38</v>
      </c>
      <c r="C56" s="40">
        <v>635</v>
      </c>
      <c r="D56" s="85"/>
      <c r="E56" s="42">
        <f t="shared" si="3"/>
        <v>0</v>
      </c>
      <c r="F56" s="120"/>
      <c r="G56" s="56"/>
      <c r="H56" s="40" t="s">
        <v>123</v>
      </c>
      <c r="I56" s="40">
        <v>730</v>
      </c>
      <c r="J56" s="85"/>
      <c r="K56" s="42">
        <f t="shared" si="1"/>
        <v>0</v>
      </c>
      <c r="L56" s="120"/>
      <c r="M56" s="56"/>
      <c r="N56" s="56"/>
      <c r="O56" s="56"/>
      <c r="P56" s="56"/>
    </row>
    <row r="57" spans="1:16" ht="25.5" x14ac:dyDescent="0.25">
      <c r="A57" s="56"/>
      <c r="B57" s="72" t="s">
        <v>151</v>
      </c>
      <c r="C57" s="39">
        <v>450</v>
      </c>
      <c r="D57" s="85"/>
      <c r="E57" s="42">
        <f t="shared" si="3"/>
        <v>0</v>
      </c>
      <c r="F57" s="120"/>
      <c r="G57" s="56"/>
      <c r="H57" s="61" t="s">
        <v>60</v>
      </c>
      <c r="I57" s="66"/>
      <c r="J57" s="89"/>
      <c r="K57" s="65"/>
      <c r="L57" s="119"/>
      <c r="M57" s="56"/>
      <c r="N57" s="56"/>
      <c r="O57" s="56"/>
      <c r="P57" s="56"/>
    </row>
    <row r="58" spans="1:16" x14ac:dyDescent="0.25">
      <c r="A58" s="56"/>
      <c r="B58" s="40" t="s">
        <v>39</v>
      </c>
      <c r="C58" s="40">
        <v>225</v>
      </c>
      <c r="D58" s="85"/>
      <c r="E58" s="42">
        <f t="shared" si="3"/>
        <v>0</v>
      </c>
      <c r="F58" s="120"/>
      <c r="G58" s="56"/>
      <c r="H58" s="39" t="s">
        <v>124</v>
      </c>
      <c r="I58" s="39">
        <v>270</v>
      </c>
      <c r="J58" s="85"/>
      <c r="K58" s="42">
        <f t="shared" si="1"/>
        <v>0</v>
      </c>
      <c r="L58" s="120"/>
      <c r="M58" s="56"/>
      <c r="N58" s="56"/>
      <c r="O58" s="56"/>
      <c r="P58" s="56"/>
    </row>
    <row r="59" spans="1:16" x14ac:dyDescent="0.25">
      <c r="A59" s="56"/>
      <c r="B59" s="61" t="s">
        <v>35</v>
      </c>
      <c r="C59" s="66"/>
      <c r="D59" s="89"/>
      <c r="E59" s="65"/>
      <c r="F59" s="119"/>
      <c r="G59" s="56"/>
      <c r="H59" s="40" t="s">
        <v>125</v>
      </c>
      <c r="I59" s="40">
        <v>265</v>
      </c>
      <c r="J59" s="85"/>
      <c r="K59" s="42">
        <f t="shared" si="1"/>
        <v>0</v>
      </c>
      <c r="L59" s="120"/>
      <c r="M59" s="56"/>
      <c r="N59" s="56"/>
      <c r="O59" s="56"/>
      <c r="P59" s="56"/>
    </row>
    <row r="60" spans="1:16" x14ac:dyDescent="0.25">
      <c r="A60" s="56"/>
      <c r="B60" s="39" t="s">
        <v>40</v>
      </c>
      <c r="C60" s="39">
        <v>50</v>
      </c>
      <c r="D60" s="85"/>
      <c r="E60" s="42">
        <f t="shared" ref="E60:E66" si="4">SUM(C60*D60)</f>
        <v>0</v>
      </c>
      <c r="F60" s="120"/>
      <c r="G60" s="56"/>
      <c r="H60" s="39" t="s">
        <v>126</v>
      </c>
      <c r="I60" s="39">
        <v>330</v>
      </c>
      <c r="J60" s="85"/>
      <c r="K60" s="42">
        <f t="shared" si="1"/>
        <v>0</v>
      </c>
      <c r="L60" s="120"/>
      <c r="M60" s="56"/>
      <c r="N60" s="56"/>
      <c r="O60" s="56"/>
      <c r="P60" s="56"/>
    </row>
    <row r="61" spans="1:16" ht="25.5" x14ac:dyDescent="0.25">
      <c r="A61" s="56"/>
      <c r="B61" s="40" t="s">
        <v>167</v>
      </c>
      <c r="C61" s="40">
        <v>95</v>
      </c>
      <c r="D61" s="85"/>
      <c r="E61" s="42">
        <f t="shared" si="4"/>
        <v>0</v>
      </c>
      <c r="F61" s="120"/>
      <c r="G61" s="56"/>
      <c r="H61" s="40" t="s">
        <v>127</v>
      </c>
      <c r="I61" s="40">
        <v>385</v>
      </c>
      <c r="J61" s="85"/>
      <c r="K61" s="42">
        <f t="shared" si="1"/>
        <v>0</v>
      </c>
      <c r="L61" s="120"/>
      <c r="M61" s="56"/>
      <c r="N61" s="56"/>
      <c r="O61" s="56"/>
      <c r="P61" s="56"/>
    </row>
    <row r="62" spans="1:16" x14ac:dyDescent="0.25">
      <c r="A62" s="56"/>
      <c r="B62" s="39" t="s">
        <v>87</v>
      </c>
      <c r="C62" s="39">
        <v>100</v>
      </c>
      <c r="D62" s="85"/>
      <c r="E62" s="42">
        <f t="shared" si="4"/>
        <v>0</v>
      </c>
      <c r="F62" s="120"/>
      <c r="G62" s="56"/>
      <c r="H62" s="39" t="s">
        <v>128</v>
      </c>
      <c r="I62" s="39">
        <v>240</v>
      </c>
      <c r="J62" s="85"/>
      <c r="K62" s="42">
        <f t="shared" si="1"/>
        <v>0</v>
      </c>
      <c r="L62" s="120"/>
      <c r="M62" s="56"/>
      <c r="N62" s="56"/>
      <c r="O62" s="56"/>
      <c r="P62" s="56"/>
    </row>
    <row r="63" spans="1:16" x14ac:dyDescent="0.25">
      <c r="A63" s="56"/>
      <c r="B63" s="40" t="s">
        <v>88</v>
      </c>
      <c r="C63" s="40">
        <v>335</v>
      </c>
      <c r="D63" s="85"/>
      <c r="E63" s="42">
        <f t="shared" si="4"/>
        <v>0</v>
      </c>
      <c r="F63" s="120"/>
      <c r="G63" s="56"/>
      <c r="H63" s="40" t="s">
        <v>129</v>
      </c>
      <c r="I63" s="40">
        <v>115</v>
      </c>
      <c r="J63" s="85"/>
      <c r="K63" s="42">
        <f t="shared" si="1"/>
        <v>0</v>
      </c>
      <c r="L63" s="120"/>
      <c r="M63" s="56"/>
      <c r="N63" s="56"/>
      <c r="O63" s="56"/>
      <c r="P63" s="56"/>
    </row>
    <row r="64" spans="1:16" x14ac:dyDescent="0.25">
      <c r="A64" s="56"/>
      <c r="B64" s="39" t="s">
        <v>41</v>
      </c>
      <c r="C64" s="39">
        <v>60</v>
      </c>
      <c r="D64" s="85"/>
      <c r="E64" s="42">
        <f t="shared" si="4"/>
        <v>0</v>
      </c>
      <c r="F64" s="120"/>
      <c r="G64" s="56"/>
      <c r="H64" s="61" t="s">
        <v>69</v>
      </c>
      <c r="I64" s="66"/>
      <c r="J64" s="86"/>
      <c r="K64" s="65"/>
      <c r="L64" s="119"/>
      <c r="M64" s="56"/>
      <c r="N64" s="56"/>
      <c r="O64" s="56"/>
      <c r="P64" s="56"/>
    </row>
    <row r="65" spans="1:16" x14ac:dyDescent="0.25">
      <c r="A65" s="56"/>
      <c r="B65" s="40" t="s">
        <v>42</v>
      </c>
      <c r="C65" s="40">
        <v>100</v>
      </c>
      <c r="D65" s="85"/>
      <c r="E65" s="42">
        <f t="shared" si="4"/>
        <v>0</v>
      </c>
      <c r="F65" s="120"/>
      <c r="G65" s="56"/>
      <c r="H65" s="39" t="s">
        <v>134</v>
      </c>
      <c r="I65" s="39">
        <v>31600</v>
      </c>
      <c r="J65" s="85"/>
      <c r="K65" s="42">
        <f t="shared" si="1"/>
        <v>0</v>
      </c>
      <c r="L65" s="120"/>
      <c r="M65" s="56"/>
      <c r="N65" s="56"/>
      <c r="O65" s="56"/>
      <c r="P65" s="56"/>
    </row>
    <row r="66" spans="1:16" x14ac:dyDescent="0.25">
      <c r="A66" s="56"/>
      <c r="B66" s="39" t="s">
        <v>43</v>
      </c>
      <c r="C66" s="39">
        <v>150</v>
      </c>
      <c r="D66" s="85"/>
      <c r="E66" s="42">
        <f t="shared" si="4"/>
        <v>0</v>
      </c>
      <c r="F66" s="120"/>
      <c r="G66" s="56"/>
      <c r="H66" s="40" t="s">
        <v>133</v>
      </c>
      <c r="I66" s="40">
        <v>15800</v>
      </c>
      <c r="J66" s="85"/>
      <c r="K66" s="42">
        <f t="shared" si="1"/>
        <v>0</v>
      </c>
      <c r="L66" s="120"/>
      <c r="M66" s="56"/>
      <c r="N66" s="56"/>
      <c r="O66" s="56"/>
      <c r="P66" s="56"/>
    </row>
    <row r="67" spans="1:16" x14ac:dyDescent="0.25">
      <c r="A67" s="56"/>
      <c r="B67" s="61" t="s">
        <v>36</v>
      </c>
      <c r="C67" s="66"/>
      <c r="D67" s="86"/>
      <c r="E67" s="65"/>
      <c r="F67" s="119"/>
      <c r="G67" s="56"/>
      <c r="H67" s="39" t="s">
        <v>130</v>
      </c>
      <c r="I67" s="39">
        <v>340</v>
      </c>
      <c r="J67" s="85"/>
      <c r="K67" s="42">
        <f t="shared" si="1"/>
        <v>0</v>
      </c>
      <c r="L67" s="120"/>
      <c r="M67" s="56"/>
      <c r="N67" s="56"/>
      <c r="O67" s="56"/>
      <c r="P67" s="56"/>
    </row>
    <row r="68" spans="1:16" x14ac:dyDescent="0.25">
      <c r="A68" s="56"/>
      <c r="B68" s="39" t="s">
        <v>44</v>
      </c>
      <c r="C68" s="39">
        <v>200</v>
      </c>
      <c r="D68" s="85"/>
      <c r="E68" s="42">
        <f t="shared" ref="E68:E73" si="5">SUM(C68*D68)</f>
        <v>0</v>
      </c>
      <c r="F68" s="120"/>
      <c r="G68" s="56"/>
      <c r="H68" s="40" t="s">
        <v>135</v>
      </c>
      <c r="I68" s="40">
        <v>7200</v>
      </c>
      <c r="J68" s="85"/>
      <c r="K68" s="42">
        <f t="shared" si="1"/>
        <v>0</v>
      </c>
      <c r="L68" s="120"/>
      <c r="M68" s="56"/>
      <c r="N68" s="56"/>
      <c r="O68" s="56"/>
      <c r="P68" s="56"/>
    </row>
    <row r="69" spans="1:16" x14ac:dyDescent="0.25">
      <c r="A69" s="56"/>
      <c r="B69" s="40" t="s">
        <v>89</v>
      </c>
      <c r="C69" s="40">
        <v>160</v>
      </c>
      <c r="D69" s="85"/>
      <c r="E69" s="42">
        <f t="shared" si="5"/>
        <v>0</v>
      </c>
      <c r="F69" s="120"/>
      <c r="G69" s="56"/>
      <c r="H69" s="39" t="s">
        <v>79</v>
      </c>
      <c r="I69" s="39">
        <v>960</v>
      </c>
      <c r="J69" s="85"/>
      <c r="K69" s="42">
        <f t="shared" si="1"/>
        <v>0</v>
      </c>
      <c r="L69" s="120"/>
      <c r="M69" s="56"/>
      <c r="N69" s="56"/>
      <c r="O69" s="56"/>
      <c r="P69" s="56"/>
    </row>
    <row r="70" spans="1:16" ht="13.5" customHeight="1" x14ac:dyDescent="0.25">
      <c r="A70" s="56"/>
      <c r="B70" s="39" t="s">
        <v>90</v>
      </c>
      <c r="C70" s="39">
        <v>40</v>
      </c>
      <c r="D70" s="85"/>
      <c r="E70" s="42">
        <f t="shared" si="5"/>
        <v>0</v>
      </c>
      <c r="F70" s="120"/>
      <c r="G70" s="56"/>
      <c r="H70" s="40" t="s">
        <v>131</v>
      </c>
      <c r="I70" s="40">
        <v>5935</v>
      </c>
      <c r="J70" s="85"/>
      <c r="K70" s="42">
        <f t="shared" si="1"/>
        <v>0</v>
      </c>
      <c r="L70" s="120"/>
      <c r="M70" s="56"/>
      <c r="N70" s="56"/>
      <c r="O70" s="56"/>
      <c r="P70" s="56"/>
    </row>
    <row r="71" spans="1:16" x14ac:dyDescent="0.25">
      <c r="A71" s="56"/>
      <c r="B71" s="40" t="s">
        <v>91</v>
      </c>
      <c r="C71" s="40">
        <v>10</v>
      </c>
      <c r="D71" s="85"/>
      <c r="E71" s="42">
        <f t="shared" si="5"/>
        <v>0</v>
      </c>
      <c r="F71" s="120"/>
      <c r="G71" s="56"/>
      <c r="H71" s="39" t="s">
        <v>132</v>
      </c>
      <c r="I71" s="39">
        <v>5660</v>
      </c>
      <c r="J71" s="85"/>
      <c r="K71" s="42">
        <f t="shared" si="1"/>
        <v>0</v>
      </c>
      <c r="L71" s="120"/>
      <c r="M71" s="56"/>
      <c r="N71" s="56"/>
      <c r="O71" s="56"/>
      <c r="P71" s="56"/>
    </row>
    <row r="72" spans="1:16" x14ac:dyDescent="0.25">
      <c r="A72" s="56"/>
      <c r="B72" s="39" t="s">
        <v>92</v>
      </c>
      <c r="C72" s="39">
        <v>25</v>
      </c>
      <c r="D72" s="85"/>
      <c r="E72" s="42">
        <f t="shared" si="5"/>
        <v>0</v>
      </c>
      <c r="F72" s="120"/>
      <c r="G72" s="56"/>
      <c r="H72" s="40" t="s">
        <v>136</v>
      </c>
      <c r="I72" s="40">
        <v>8370</v>
      </c>
      <c r="J72" s="85"/>
      <c r="K72" s="42">
        <f t="shared" si="1"/>
        <v>0</v>
      </c>
      <c r="L72" s="120"/>
      <c r="M72" s="56"/>
      <c r="N72" s="56"/>
      <c r="O72" s="56"/>
      <c r="P72" s="56"/>
    </row>
    <row r="73" spans="1:16" x14ac:dyDescent="0.25">
      <c r="A73" s="56"/>
      <c r="B73" s="40" t="s">
        <v>93</v>
      </c>
      <c r="C73" s="40">
        <v>155</v>
      </c>
      <c r="D73" s="85"/>
      <c r="E73" s="42">
        <f t="shared" si="5"/>
        <v>0</v>
      </c>
      <c r="F73" s="120"/>
      <c r="G73" s="56"/>
      <c r="H73" s="40"/>
      <c r="I73" s="40"/>
      <c r="J73" s="43"/>
      <c r="K73" s="44"/>
      <c r="L73" s="44"/>
      <c r="M73" s="56"/>
      <c r="N73" s="56"/>
      <c r="O73" s="56"/>
      <c r="P73" s="56"/>
    </row>
    <row r="74" spans="1:16" x14ac:dyDescent="0.25">
      <c r="A74" s="56"/>
      <c r="B74" s="61" t="s">
        <v>45</v>
      </c>
      <c r="C74" s="66"/>
      <c r="D74" s="86"/>
      <c r="E74" s="65"/>
      <c r="F74" s="119"/>
      <c r="G74" s="56"/>
      <c r="H74" s="41"/>
      <c r="I74" s="41"/>
      <c r="M74" s="56"/>
      <c r="N74" s="56"/>
      <c r="O74" s="56"/>
      <c r="P74" s="56"/>
    </row>
    <row r="75" spans="1:16" x14ac:dyDescent="0.25">
      <c r="A75" s="56"/>
      <c r="B75" s="39" t="s">
        <v>94</v>
      </c>
      <c r="C75" s="39">
        <v>95</v>
      </c>
      <c r="D75" s="85"/>
      <c r="E75" s="42">
        <f t="shared" ref="E75:E76" si="6">SUM(C75*D75)</f>
        <v>0</v>
      </c>
      <c r="F75" s="120"/>
      <c r="G75" s="56"/>
      <c r="H75" s="41"/>
      <c r="I75" s="41"/>
      <c r="J75" s="57"/>
      <c r="K75" s="57"/>
      <c r="L75" s="57"/>
      <c r="M75" s="56"/>
      <c r="N75" s="56"/>
      <c r="O75" s="56"/>
      <c r="P75" s="56"/>
    </row>
    <row r="76" spans="1:16" x14ac:dyDescent="0.25">
      <c r="A76" s="56"/>
      <c r="B76" s="40" t="s">
        <v>95</v>
      </c>
      <c r="C76" s="40">
        <v>220</v>
      </c>
      <c r="D76" s="85"/>
      <c r="E76" s="42">
        <f t="shared" si="6"/>
        <v>0</v>
      </c>
      <c r="F76" s="120"/>
      <c r="G76" s="56"/>
      <c r="H76" s="41"/>
      <c r="I76" s="41"/>
      <c r="J76" s="57"/>
      <c r="K76" s="57"/>
      <c r="L76" s="57"/>
      <c r="M76" s="56"/>
      <c r="N76" s="56"/>
      <c r="O76" s="56"/>
      <c r="P76" s="56"/>
    </row>
    <row r="77" spans="1:16" x14ac:dyDescent="0.25">
      <c r="A77" s="56"/>
      <c r="B77" s="61" t="s">
        <v>46</v>
      </c>
      <c r="C77" s="66"/>
      <c r="D77" s="86"/>
      <c r="E77" s="65"/>
      <c r="F77" s="119"/>
      <c r="G77" s="56"/>
      <c r="H77" s="111"/>
      <c r="I77" s="112"/>
      <c r="J77" s="57"/>
      <c r="K77" s="57"/>
      <c r="L77" s="57"/>
      <c r="M77" s="56"/>
      <c r="N77" s="56"/>
      <c r="O77" s="56"/>
      <c r="P77" s="56"/>
    </row>
    <row r="78" spans="1:16" ht="15" customHeight="1" x14ac:dyDescent="0.25">
      <c r="A78" s="56"/>
      <c r="B78" s="39" t="s">
        <v>96</v>
      </c>
      <c r="C78" s="39">
        <v>990</v>
      </c>
      <c r="D78" s="85"/>
      <c r="E78" s="42">
        <f t="shared" ref="E78:E87" si="7">SUM(C78*D78)</f>
        <v>0</v>
      </c>
      <c r="F78" s="120"/>
      <c r="G78" s="56"/>
      <c r="H78" s="41"/>
      <c r="I78" s="41"/>
      <c r="J78" s="57"/>
      <c r="K78" s="57"/>
      <c r="L78" s="57"/>
      <c r="M78" s="56"/>
      <c r="N78" s="56"/>
      <c r="O78" s="56"/>
      <c r="P78" s="56"/>
    </row>
    <row r="79" spans="1:16" x14ac:dyDescent="0.25">
      <c r="A79" s="56"/>
      <c r="B79" s="40" t="s">
        <v>47</v>
      </c>
      <c r="C79" s="40">
        <v>825</v>
      </c>
      <c r="D79" s="85"/>
      <c r="E79" s="42">
        <f t="shared" si="7"/>
        <v>0</v>
      </c>
      <c r="F79" s="120"/>
      <c r="G79" s="56"/>
      <c r="H79" s="41"/>
      <c r="I79" s="41"/>
      <c r="J79" s="57"/>
      <c r="K79" s="57"/>
      <c r="L79" s="57"/>
      <c r="M79" s="56"/>
      <c r="N79" s="56"/>
      <c r="O79" s="56"/>
      <c r="P79" s="56"/>
    </row>
    <row r="80" spans="1:16" x14ac:dyDescent="0.25">
      <c r="A80" s="56"/>
      <c r="B80" s="39" t="s">
        <v>97</v>
      </c>
      <c r="C80" s="39">
        <v>610</v>
      </c>
      <c r="D80" s="85"/>
      <c r="E80" s="42">
        <f t="shared" si="7"/>
        <v>0</v>
      </c>
      <c r="F80" s="120"/>
      <c r="G80" s="56"/>
      <c r="H80" s="41"/>
      <c r="I80" s="41"/>
      <c r="J80" s="57"/>
      <c r="K80" s="57"/>
      <c r="L80" s="57"/>
      <c r="M80" s="56"/>
      <c r="N80" s="56"/>
      <c r="O80" s="56"/>
      <c r="P80" s="56"/>
    </row>
    <row r="81" spans="1:17" x14ac:dyDescent="0.25">
      <c r="A81" s="56"/>
      <c r="B81" s="40" t="s">
        <v>48</v>
      </c>
      <c r="C81" s="40">
        <v>600</v>
      </c>
      <c r="D81" s="85"/>
      <c r="E81" s="42">
        <f t="shared" si="7"/>
        <v>0</v>
      </c>
      <c r="F81" s="120"/>
      <c r="G81" s="56"/>
      <c r="H81" s="41"/>
      <c r="I81" s="41"/>
      <c r="J81" s="57"/>
      <c r="K81" s="57"/>
      <c r="L81" s="57"/>
      <c r="M81" s="56"/>
      <c r="N81" s="56"/>
      <c r="O81" s="56"/>
      <c r="P81" s="56"/>
    </row>
    <row r="82" spans="1:17" x14ac:dyDescent="0.25">
      <c r="A82" s="56"/>
      <c r="B82" s="39" t="s">
        <v>49</v>
      </c>
      <c r="C82" s="39">
        <v>800</v>
      </c>
      <c r="D82" s="85"/>
      <c r="E82" s="42">
        <f t="shared" si="7"/>
        <v>0</v>
      </c>
      <c r="F82" s="120"/>
      <c r="G82" s="56"/>
      <c r="H82" s="41"/>
      <c r="I82" s="41"/>
      <c r="J82" s="57"/>
      <c r="K82" s="57"/>
      <c r="L82" s="57"/>
      <c r="M82" s="56"/>
      <c r="N82" s="56"/>
      <c r="O82" s="56"/>
      <c r="P82" s="56"/>
    </row>
    <row r="83" spans="1:17" x14ac:dyDescent="0.25">
      <c r="A83" s="56"/>
      <c r="B83" s="40" t="s">
        <v>50</v>
      </c>
      <c r="C83" s="40">
        <v>480</v>
      </c>
      <c r="D83" s="85"/>
      <c r="E83" s="42">
        <f t="shared" si="7"/>
        <v>0</v>
      </c>
      <c r="F83" s="120"/>
      <c r="G83" s="56"/>
      <c r="H83" s="41"/>
      <c r="I83" s="41"/>
      <c r="J83" s="57"/>
      <c r="K83" s="57"/>
      <c r="L83" s="57"/>
      <c r="M83" s="56"/>
      <c r="N83" s="56"/>
      <c r="O83" s="56"/>
      <c r="P83" s="56"/>
    </row>
    <row r="84" spans="1:17" x14ac:dyDescent="0.25">
      <c r="A84" s="56"/>
      <c r="B84" s="39" t="s">
        <v>51</v>
      </c>
      <c r="C84" s="39">
        <v>850</v>
      </c>
      <c r="D84" s="85"/>
      <c r="E84" s="42">
        <f t="shared" si="7"/>
        <v>0</v>
      </c>
      <c r="F84" s="120"/>
      <c r="G84" s="56"/>
      <c r="H84" s="111"/>
      <c r="I84" s="112"/>
      <c r="J84" s="57"/>
      <c r="K84" s="57"/>
      <c r="L84" s="57"/>
      <c r="M84" s="56"/>
      <c r="N84" s="56"/>
      <c r="O84" s="56"/>
      <c r="P84" s="56"/>
    </row>
    <row r="85" spans="1:17" x14ac:dyDescent="0.25">
      <c r="A85" s="56"/>
      <c r="B85" s="40" t="s">
        <v>98</v>
      </c>
      <c r="C85" s="40">
        <v>480</v>
      </c>
      <c r="D85" s="85"/>
      <c r="E85" s="42">
        <f t="shared" si="7"/>
        <v>0</v>
      </c>
      <c r="F85" s="120"/>
      <c r="G85" s="56"/>
      <c r="H85" s="41"/>
      <c r="I85" s="41"/>
      <c r="J85" s="57"/>
      <c r="K85" s="57"/>
      <c r="L85" s="57"/>
      <c r="M85" s="56"/>
      <c r="N85" s="56"/>
      <c r="O85" s="56"/>
      <c r="P85" s="56"/>
    </row>
    <row r="86" spans="1:17" x14ac:dyDescent="0.25">
      <c r="A86" s="56"/>
      <c r="B86" s="39" t="s">
        <v>52</v>
      </c>
      <c r="C86" s="39">
        <v>710</v>
      </c>
      <c r="D86" s="85"/>
      <c r="E86" s="42">
        <f t="shared" si="7"/>
        <v>0</v>
      </c>
      <c r="F86" s="120"/>
      <c r="G86" s="56"/>
      <c r="H86" s="41"/>
      <c r="I86" s="41"/>
      <c r="J86" s="57"/>
      <c r="K86" s="57"/>
      <c r="L86" s="57"/>
      <c r="M86" s="56"/>
      <c r="N86" s="56"/>
      <c r="O86" s="56"/>
      <c r="P86" s="56"/>
    </row>
    <row r="87" spans="1:17" x14ac:dyDescent="0.25">
      <c r="A87" s="56"/>
      <c r="B87" s="40" t="s">
        <v>53</v>
      </c>
      <c r="C87" s="40">
        <v>685</v>
      </c>
      <c r="D87" s="85"/>
      <c r="E87" s="42">
        <f t="shared" si="7"/>
        <v>0</v>
      </c>
      <c r="F87" s="120"/>
      <c r="G87" s="56"/>
      <c r="H87" s="111"/>
      <c r="I87" s="112"/>
      <c r="J87" s="57"/>
      <c r="K87" s="57"/>
      <c r="L87" s="57"/>
      <c r="M87" s="56"/>
      <c r="N87" s="56"/>
      <c r="O87" s="56"/>
      <c r="P87" s="56"/>
    </row>
    <row r="88" spans="1:17" x14ac:dyDescent="0.25">
      <c r="A88" s="56"/>
      <c r="B88" s="56"/>
      <c r="C88" s="56"/>
      <c r="D88" s="87"/>
      <c r="E88" s="56"/>
      <c r="F88" s="56"/>
      <c r="G88" s="56"/>
      <c r="H88" s="41"/>
      <c r="I88" s="41"/>
      <c r="J88" s="57"/>
      <c r="K88" s="57"/>
      <c r="L88" s="57"/>
      <c r="M88" s="56"/>
      <c r="N88" s="56"/>
      <c r="O88" s="56"/>
      <c r="P88" s="56"/>
    </row>
    <row r="89" spans="1:17" x14ac:dyDescent="0.25">
      <c r="A89" s="56"/>
      <c r="B89" s="56"/>
      <c r="C89" s="56"/>
      <c r="D89" s="56"/>
      <c r="E89" s="56"/>
      <c r="F89" s="56"/>
      <c r="G89" s="56"/>
      <c r="H89" s="41"/>
      <c r="I89" s="41"/>
      <c r="J89" s="57"/>
      <c r="K89" s="57"/>
      <c r="L89" s="57"/>
      <c r="M89" s="56"/>
      <c r="N89" s="56"/>
      <c r="O89" s="56"/>
      <c r="P89" s="56"/>
    </row>
    <row r="90" spans="1:17" x14ac:dyDescent="0.25">
      <c r="A90" s="56"/>
      <c r="B90" s="56"/>
      <c r="C90" s="56"/>
      <c r="D90" s="57"/>
      <c r="E90" s="57"/>
      <c r="F90" s="57"/>
      <c r="G90" s="56"/>
      <c r="H90" s="56"/>
      <c r="I90" s="56"/>
      <c r="J90" s="57"/>
      <c r="K90" s="57"/>
      <c r="L90" s="57"/>
      <c r="M90" s="56"/>
      <c r="N90" s="56"/>
      <c r="O90" s="56"/>
      <c r="P90" s="56"/>
      <c r="Q90" s="56"/>
    </row>
    <row r="91" spans="1:17" x14ac:dyDescent="0.25">
      <c r="A91" s="56"/>
      <c r="B91" s="56"/>
      <c r="C91" s="56"/>
      <c r="D91" s="57"/>
      <c r="E91" s="57"/>
      <c r="F91" s="57"/>
      <c r="G91" s="56"/>
      <c r="H91" s="56"/>
      <c r="I91" s="56"/>
      <c r="J91" s="57"/>
      <c r="K91" s="57"/>
      <c r="L91" s="57"/>
      <c r="M91" s="56"/>
      <c r="N91" s="56"/>
      <c r="O91" s="56"/>
      <c r="P91" s="56"/>
      <c r="Q91" s="56"/>
    </row>
    <row r="92" spans="1:17" x14ac:dyDescent="0.25">
      <c r="A92" s="56"/>
      <c r="B92" s="56"/>
      <c r="C92" s="56"/>
      <c r="D92" s="57"/>
      <c r="E92" s="57"/>
      <c r="F92" s="57"/>
      <c r="G92" s="56"/>
      <c r="H92" s="56"/>
      <c r="I92" s="56"/>
      <c r="J92" s="57"/>
      <c r="K92" s="57"/>
      <c r="L92" s="57"/>
      <c r="M92" s="56"/>
      <c r="N92" s="56"/>
      <c r="O92" s="56"/>
      <c r="P92" s="56"/>
      <c r="Q92" s="56"/>
    </row>
    <row r="93" spans="1:17" x14ac:dyDescent="0.25">
      <c r="A93" s="56"/>
      <c r="B93" s="56"/>
      <c r="C93" s="56"/>
      <c r="D93" s="57"/>
      <c r="E93" s="57"/>
      <c r="F93" s="57"/>
      <c r="G93" s="56"/>
      <c r="H93" s="56"/>
      <c r="I93" s="56"/>
      <c r="J93" s="57"/>
      <c r="K93" s="57"/>
      <c r="L93" s="57"/>
      <c r="M93" s="56"/>
      <c r="N93" s="56"/>
      <c r="O93" s="56"/>
      <c r="P93" s="56"/>
      <c r="Q93" s="56"/>
    </row>
    <row r="94" spans="1:17" x14ac:dyDescent="0.25">
      <c r="A94" s="56"/>
      <c r="B94" s="56"/>
      <c r="C94" s="56"/>
      <c r="D94" s="57"/>
      <c r="E94" s="57"/>
      <c r="F94" s="57"/>
      <c r="G94" s="56"/>
      <c r="H94" s="56"/>
      <c r="I94" s="56"/>
      <c r="J94" s="57"/>
      <c r="K94" s="57"/>
      <c r="L94" s="57"/>
      <c r="M94" s="56"/>
      <c r="N94" s="56"/>
      <c r="O94" s="56"/>
      <c r="P94" s="56"/>
      <c r="Q94" s="56"/>
    </row>
    <row r="95" spans="1:17" x14ac:dyDescent="0.25">
      <c r="A95" s="56"/>
      <c r="B95" s="56"/>
      <c r="C95" s="56"/>
      <c r="D95" s="57"/>
      <c r="E95" s="57"/>
      <c r="F95" s="57"/>
      <c r="G95" s="56"/>
      <c r="H95" s="56"/>
      <c r="I95" s="56"/>
      <c r="J95" s="57"/>
      <c r="K95" s="57"/>
      <c r="L95" s="57"/>
      <c r="M95" s="56"/>
      <c r="N95" s="56"/>
      <c r="O95" s="56"/>
      <c r="P95" s="56"/>
      <c r="Q95" s="56"/>
    </row>
    <row r="96" spans="1:17" x14ac:dyDescent="0.25">
      <c r="A96" s="56"/>
      <c r="B96" s="56"/>
      <c r="C96" s="56"/>
      <c r="D96" s="57"/>
      <c r="E96" s="57"/>
      <c r="F96" s="57"/>
      <c r="G96" s="56"/>
      <c r="H96" s="56"/>
      <c r="I96" s="56"/>
      <c r="J96" s="57"/>
      <c r="K96" s="57"/>
      <c r="L96" s="57"/>
      <c r="M96" s="56"/>
      <c r="N96" s="56"/>
      <c r="O96" s="56"/>
      <c r="P96" s="56"/>
      <c r="Q96" s="56"/>
    </row>
    <row r="97" spans="1:17" x14ac:dyDescent="0.25">
      <c r="A97" s="56"/>
      <c r="B97" s="56"/>
      <c r="C97" s="56"/>
      <c r="D97" s="57"/>
      <c r="E97" s="57"/>
      <c r="F97" s="57"/>
      <c r="G97" s="56"/>
      <c r="H97" s="56"/>
      <c r="I97" s="56"/>
      <c r="J97" s="57"/>
      <c r="K97" s="57"/>
      <c r="L97" s="57"/>
      <c r="M97" s="56"/>
      <c r="N97" s="56"/>
      <c r="O97" s="56"/>
      <c r="P97" s="56"/>
      <c r="Q97" s="56"/>
    </row>
  </sheetData>
  <sheetProtection algorithmName="SHA-512" hashValue="d9WIWUt9ESMD+mQ+L6iGxTt/N6T93DTD0cREoSg2VnF0XHiHXB9nvIiUCyN91iyXQXCPknwYmA43u/dxJLE9dA==" saltValue="YEEMkXkdl2Tp/6vft2NdyQ==" spinCount="100000" sheet="1" objects="1" scenarios="1" selectLockedCells="1"/>
  <mergeCells count="12">
    <mergeCell ref="H84:I84"/>
    <mergeCell ref="H87:I87"/>
    <mergeCell ref="H77:I77"/>
    <mergeCell ref="B12:T12"/>
    <mergeCell ref="B4:T4"/>
    <mergeCell ref="B9:T9"/>
    <mergeCell ref="B11:T11"/>
    <mergeCell ref="B1:T2"/>
    <mergeCell ref="B5:T5"/>
    <mergeCell ref="B6:T6"/>
    <mergeCell ref="B7:T7"/>
    <mergeCell ref="B8:T8"/>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392E46-136F-4B80-B099-8B1B20876AB7}">
  <ds:schemaRefs>
    <ds:schemaRef ds:uri="http://purl.org/dc/dcmitype/"/>
    <ds:schemaRef ds:uri="http://schemas.microsoft.com/office/infopath/2007/PartnerControls"/>
    <ds:schemaRef ds:uri="118699ed-b0bb-4314-a950-7636bf7a902d"/>
    <ds:schemaRef ds:uri="http://purl.org/dc/elements/1.1/"/>
    <ds:schemaRef ds:uri="http://schemas.microsoft.com/office/2006/metadata/properties"/>
    <ds:schemaRef ds:uri="df334da4-c630-45b1-95f0-858e998e8867"/>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064B5D05-3F61-44D7-BCBA-73FB474C9A69}">
  <ds:schemaRefs>
    <ds:schemaRef ds:uri="http://schemas.microsoft.com/sharepoint/v3/contenttype/forms"/>
  </ds:schemaRefs>
</ds:datastoreItem>
</file>

<file path=customXml/itemProps3.xml><?xml version="1.0" encoding="utf-8"?>
<ds:datastoreItem xmlns:ds="http://schemas.openxmlformats.org/officeDocument/2006/customXml" ds:itemID="{621BC82E-94B0-436E-9268-39968B583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vt:lpstr>
      <vt:lpstr>Assortiment</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Hennen</dc:creator>
  <cp:keywords/>
  <dc:description/>
  <cp:lastModifiedBy>Jolanda van der Veen</cp:lastModifiedBy>
  <cp:revision/>
  <dcterms:created xsi:type="dcterms:W3CDTF">2018-03-16T08:35:09Z</dcterms:created>
  <dcterms:modified xsi:type="dcterms:W3CDTF">2020-10-26T15:38:35Z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Order">
    <vt:r8>100</vt:r8>
  </property>
</Properties>
</file>